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ex\Licor Data\new measurements 2023\all_corrected\new2023\"/>
    </mc:Choice>
  </mc:AlternateContent>
  <xr:revisionPtr revIDLastSave="0" documentId="13_ncr:1_{41BC3994-2E3B-4463-81FA-47DF2AA0A9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4" i="1" l="1"/>
  <c r="BK94" i="1"/>
  <c r="BI94" i="1"/>
  <c r="BJ94" i="1" s="1"/>
  <c r="Q94" i="1" s="1"/>
  <c r="BH94" i="1"/>
  <c r="BG94" i="1"/>
  <c r="BF94" i="1"/>
  <c r="BE94" i="1"/>
  <c r="BD94" i="1"/>
  <c r="BA94" i="1"/>
  <c r="AY94" i="1"/>
  <c r="AV94" i="1"/>
  <c r="AT94" i="1"/>
  <c r="AN94" i="1"/>
  <c r="AO94" i="1" s="1"/>
  <c r="AJ94" i="1"/>
  <c r="AH94" i="1"/>
  <c r="I94" i="1" s="1"/>
  <c r="W94" i="1"/>
  <c r="V94" i="1"/>
  <c r="U94" i="1"/>
  <c r="N94" i="1"/>
  <c r="H94" i="1"/>
  <c r="AW94" i="1" s="1"/>
  <c r="BL93" i="1"/>
  <c r="BK93" i="1"/>
  <c r="BI93" i="1"/>
  <c r="BJ93" i="1" s="1"/>
  <c r="BH93" i="1"/>
  <c r="BG93" i="1"/>
  <c r="BF93" i="1"/>
  <c r="BE93" i="1"/>
  <c r="BD93" i="1"/>
  <c r="BA93" i="1"/>
  <c r="AY93" i="1"/>
  <c r="AT93" i="1"/>
  <c r="AN93" i="1"/>
  <c r="AO93" i="1" s="1"/>
  <c r="AJ93" i="1"/>
  <c r="AH93" i="1"/>
  <c r="W93" i="1"/>
  <c r="V93" i="1"/>
  <c r="U93" i="1"/>
  <c r="N93" i="1"/>
  <c r="BL92" i="1"/>
  <c r="BK92" i="1"/>
  <c r="BI92" i="1"/>
  <c r="BH92" i="1"/>
  <c r="BG92" i="1"/>
  <c r="BF92" i="1"/>
  <c r="BE92" i="1"/>
  <c r="BD92" i="1"/>
  <c r="AY92" i="1" s="1"/>
  <c r="BA92" i="1"/>
  <c r="AT92" i="1"/>
  <c r="AN92" i="1"/>
  <c r="AO92" i="1" s="1"/>
  <c r="AJ92" i="1"/>
  <c r="AI92" i="1"/>
  <c r="AH92" i="1"/>
  <c r="W92" i="1"/>
  <c r="V92" i="1"/>
  <c r="U92" i="1" s="1"/>
  <c r="N92" i="1"/>
  <c r="L92" i="1"/>
  <c r="I92" i="1"/>
  <c r="H92" i="1"/>
  <c r="AW92" i="1" s="1"/>
  <c r="G92" i="1"/>
  <c r="Y92" i="1" s="1"/>
  <c r="BL91" i="1"/>
  <c r="BK91" i="1"/>
  <c r="BI91" i="1"/>
  <c r="BJ91" i="1" s="1"/>
  <c r="Q91" i="1" s="1"/>
  <c r="BH91" i="1"/>
  <c r="BG91" i="1"/>
  <c r="BF91" i="1"/>
  <c r="BE91" i="1"/>
  <c r="BD91" i="1"/>
  <c r="BA91" i="1"/>
  <c r="AY91" i="1"/>
  <c r="AV91" i="1"/>
  <c r="AT91" i="1"/>
  <c r="AX91" i="1" s="1"/>
  <c r="AO91" i="1"/>
  <c r="AN91" i="1"/>
  <c r="AJ91" i="1"/>
  <c r="AH91" i="1" s="1"/>
  <c r="W91" i="1"/>
  <c r="V91" i="1"/>
  <c r="U91" i="1" s="1"/>
  <c r="N91" i="1"/>
  <c r="L91" i="1"/>
  <c r="BL90" i="1"/>
  <c r="BK90" i="1"/>
  <c r="BJ90" i="1"/>
  <c r="BI90" i="1"/>
  <c r="BH90" i="1"/>
  <c r="BG90" i="1"/>
  <c r="BF90" i="1"/>
  <c r="BE90" i="1"/>
  <c r="BD90" i="1"/>
  <c r="BA90" i="1"/>
  <c r="AY90" i="1"/>
  <c r="AT90" i="1"/>
  <c r="AO90" i="1"/>
  <c r="AN90" i="1"/>
  <c r="AJ90" i="1"/>
  <c r="AH90" i="1" s="1"/>
  <c r="AI90" i="1" s="1"/>
  <c r="W90" i="1"/>
  <c r="V90" i="1"/>
  <c r="U90" i="1" s="1"/>
  <c r="N90" i="1"/>
  <c r="G90" i="1"/>
  <c r="BL89" i="1"/>
  <c r="BK89" i="1"/>
  <c r="BJ89" i="1" s="1"/>
  <c r="AV89" i="1" s="1"/>
  <c r="BI89" i="1"/>
  <c r="BH89" i="1"/>
  <c r="BG89" i="1"/>
  <c r="BF89" i="1"/>
  <c r="BE89" i="1"/>
  <c r="BD89" i="1"/>
  <c r="AY89" i="1" s="1"/>
  <c r="BA89" i="1"/>
  <c r="AT89" i="1"/>
  <c r="AX89" i="1" s="1"/>
  <c r="AO89" i="1"/>
  <c r="AN89" i="1"/>
  <c r="AJ89" i="1"/>
  <c r="AH89" i="1"/>
  <c r="H89" i="1" s="1"/>
  <c r="AW89" i="1" s="1"/>
  <c r="AZ89" i="1" s="1"/>
  <c r="W89" i="1"/>
  <c r="V89" i="1"/>
  <c r="U89" i="1"/>
  <c r="Q89" i="1"/>
  <c r="N89" i="1"/>
  <c r="L89" i="1"/>
  <c r="I89" i="1"/>
  <c r="G89" i="1"/>
  <c r="Y89" i="1" s="1"/>
  <c r="BL88" i="1"/>
  <c r="BK88" i="1"/>
  <c r="BJ88" i="1" s="1"/>
  <c r="BI88" i="1"/>
  <c r="BH88" i="1"/>
  <c r="BG88" i="1"/>
  <c r="BF88" i="1"/>
  <c r="BE88" i="1"/>
  <c r="BD88" i="1"/>
  <c r="AY88" i="1" s="1"/>
  <c r="BA88" i="1"/>
  <c r="AT88" i="1"/>
  <c r="AN88" i="1"/>
  <c r="AO88" i="1" s="1"/>
  <c r="AJ88" i="1"/>
  <c r="AH88" i="1"/>
  <c r="W88" i="1"/>
  <c r="V88" i="1"/>
  <c r="U88" i="1"/>
  <c r="N88" i="1"/>
  <c r="L88" i="1"/>
  <c r="BL87" i="1"/>
  <c r="BK87" i="1"/>
  <c r="BJ87" i="1"/>
  <c r="BI87" i="1"/>
  <c r="BH87" i="1"/>
  <c r="BG87" i="1"/>
  <c r="BF87" i="1"/>
  <c r="BE87" i="1"/>
  <c r="BD87" i="1"/>
  <c r="BA87" i="1"/>
  <c r="AY87" i="1"/>
  <c r="AT87" i="1"/>
  <c r="AN87" i="1"/>
  <c r="AO87" i="1" s="1"/>
  <c r="AJ87" i="1"/>
  <c r="AH87" i="1" s="1"/>
  <c r="W87" i="1"/>
  <c r="U87" i="1" s="1"/>
  <c r="V87" i="1"/>
  <c r="N87" i="1"/>
  <c r="H87" i="1"/>
  <c r="AW87" i="1" s="1"/>
  <c r="G87" i="1"/>
  <c r="BL86" i="1"/>
  <c r="BK86" i="1"/>
  <c r="BI86" i="1"/>
  <c r="BJ86" i="1" s="1"/>
  <c r="Q86" i="1" s="1"/>
  <c r="BH86" i="1"/>
  <c r="BG86" i="1"/>
  <c r="BF86" i="1"/>
  <c r="BE86" i="1"/>
  <c r="BD86" i="1"/>
  <c r="BA86" i="1"/>
  <c r="AY86" i="1"/>
  <c r="AV86" i="1"/>
  <c r="AT86" i="1"/>
  <c r="AN86" i="1"/>
  <c r="AO86" i="1" s="1"/>
  <c r="AJ86" i="1"/>
  <c r="AH86" i="1"/>
  <c r="I86" i="1" s="1"/>
  <c r="W86" i="1"/>
  <c r="V86" i="1"/>
  <c r="U86" i="1"/>
  <c r="N86" i="1"/>
  <c r="H86" i="1"/>
  <c r="AW86" i="1" s="1"/>
  <c r="AZ86" i="1" s="1"/>
  <c r="BL85" i="1"/>
  <c r="BK85" i="1"/>
  <c r="BI85" i="1"/>
  <c r="BJ85" i="1" s="1"/>
  <c r="BH85" i="1"/>
  <c r="BG85" i="1"/>
  <c r="BF85" i="1"/>
  <c r="BE85" i="1"/>
  <c r="BD85" i="1"/>
  <c r="BA85" i="1"/>
  <c r="AY85" i="1"/>
  <c r="AT85" i="1"/>
  <c r="AN85" i="1"/>
  <c r="AO85" i="1" s="1"/>
  <c r="AJ85" i="1"/>
  <c r="AI85" i="1"/>
  <c r="AH85" i="1"/>
  <c r="W85" i="1"/>
  <c r="V85" i="1"/>
  <c r="U85" i="1"/>
  <c r="N85" i="1"/>
  <c r="BL84" i="1"/>
  <c r="BK84" i="1"/>
  <c r="BI84" i="1"/>
  <c r="BH84" i="1"/>
  <c r="BG84" i="1"/>
  <c r="BF84" i="1"/>
  <c r="BE84" i="1"/>
  <c r="BD84" i="1"/>
  <c r="AY84" i="1" s="1"/>
  <c r="BA84" i="1"/>
  <c r="AT84" i="1"/>
  <c r="AO84" i="1"/>
  <c r="AN84" i="1"/>
  <c r="AJ84" i="1"/>
  <c r="AH84" i="1" s="1"/>
  <c r="W84" i="1"/>
  <c r="V84" i="1"/>
  <c r="U84" i="1" s="1"/>
  <c r="N84" i="1"/>
  <c r="I84" i="1"/>
  <c r="H84" i="1"/>
  <c r="AW84" i="1" s="1"/>
  <c r="BL83" i="1"/>
  <c r="BK83" i="1"/>
  <c r="BI83" i="1"/>
  <c r="BJ83" i="1" s="1"/>
  <c r="BH83" i="1"/>
  <c r="BG83" i="1"/>
  <c r="BF83" i="1"/>
  <c r="BE83" i="1"/>
  <c r="BD83" i="1"/>
  <c r="BA83" i="1"/>
  <c r="AY83" i="1"/>
  <c r="AT83" i="1"/>
  <c r="AO83" i="1"/>
  <c r="AN83" i="1"/>
  <c r="AJ83" i="1"/>
  <c r="AH83" i="1" s="1"/>
  <c r="W83" i="1"/>
  <c r="V83" i="1"/>
  <c r="U83" i="1" s="1"/>
  <c r="N83" i="1"/>
  <c r="BL82" i="1"/>
  <c r="BK82" i="1"/>
  <c r="BJ82" i="1"/>
  <c r="BI82" i="1"/>
  <c r="BH82" i="1"/>
  <c r="BG82" i="1"/>
  <c r="BF82" i="1"/>
  <c r="BE82" i="1"/>
  <c r="BD82" i="1"/>
  <c r="BA82" i="1"/>
  <c r="AY82" i="1"/>
  <c r="AT82" i="1"/>
  <c r="AO82" i="1"/>
  <c r="AN82" i="1"/>
  <c r="AJ82" i="1"/>
  <c r="AH82" i="1" s="1"/>
  <c r="W82" i="1"/>
  <c r="V82" i="1"/>
  <c r="N82" i="1"/>
  <c r="BL81" i="1"/>
  <c r="BK81" i="1"/>
  <c r="BJ81" i="1"/>
  <c r="AV81" i="1" s="1"/>
  <c r="BI81" i="1"/>
  <c r="BH81" i="1"/>
  <c r="BG81" i="1"/>
  <c r="BF81" i="1"/>
  <c r="BE81" i="1"/>
  <c r="BD81" i="1"/>
  <c r="AY81" i="1" s="1"/>
  <c r="BA81" i="1"/>
  <c r="AT81" i="1"/>
  <c r="AX81" i="1" s="1"/>
  <c r="AO81" i="1"/>
  <c r="AN81" i="1"/>
  <c r="AJ81" i="1"/>
  <c r="AH81" i="1" s="1"/>
  <c r="I81" i="1" s="1"/>
  <c r="W81" i="1"/>
  <c r="U81" i="1" s="1"/>
  <c r="V81" i="1"/>
  <c r="Q81" i="1"/>
  <c r="N81" i="1"/>
  <c r="BL80" i="1"/>
  <c r="BK80" i="1"/>
  <c r="BJ80" i="1"/>
  <c r="AV80" i="1" s="1"/>
  <c r="BI80" i="1"/>
  <c r="BH80" i="1"/>
  <c r="BG80" i="1"/>
  <c r="BF80" i="1"/>
  <c r="BE80" i="1"/>
  <c r="BD80" i="1"/>
  <c r="AY80" i="1" s="1"/>
  <c r="BA80" i="1"/>
  <c r="AX80" i="1"/>
  <c r="AT80" i="1"/>
  <c r="AN80" i="1"/>
  <c r="AO80" i="1" s="1"/>
  <c r="AJ80" i="1"/>
  <c r="AH80" i="1"/>
  <c r="W80" i="1"/>
  <c r="V80" i="1"/>
  <c r="U80" i="1"/>
  <c r="N80" i="1"/>
  <c r="L80" i="1"/>
  <c r="BL79" i="1"/>
  <c r="BK79" i="1"/>
  <c r="BJ79" i="1"/>
  <c r="BI79" i="1"/>
  <c r="BH79" i="1"/>
  <c r="BG79" i="1"/>
  <c r="BF79" i="1"/>
  <c r="BE79" i="1"/>
  <c r="BD79" i="1"/>
  <c r="AY79" i="1" s="1"/>
  <c r="BA79" i="1"/>
  <c r="AT79" i="1"/>
  <c r="AN79" i="1"/>
  <c r="AO79" i="1" s="1"/>
  <c r="AJ79" i="1"/>
  <c r="AH79" i="1" s="1"/>
  <c r="W79" i="1"/>
  <c r="U79" i="1" s="1"/>
  <c r="V79" i="1"/>
  <c r="N79" i="1"/>
  <c r="H79" i="1"/>
  <c r="AW79" i="1" s="1"/>
  <c r="G79" i="1"/>
  <c r="Y79" i="1" s="1"/>
  <c r="BL78" i="1"/>
  <c r="BK78" i="1"/>
  <c r="BI78" i="1"/>
  <c r="BJ78" i="1" s="1"/>
  <c r="Q78" i="1" s="1"/>
  <c r="BH78" i="1"/>
  <c r="BG78" i="1"/>
  <c r="BF78" i="1"/>
  <c r="BE78" i="1"/>
  <c r="BD78" i="1"/>
  <c r="BA78" i="1"/>
  <c r="AY78" i="1"/>
  <c r="AV78" i="1"/>
  <c r="AT78" i="1"/>
  <c r="AX78" i="1" s="1"/>
  <c r="AN78" i="1"/>
  <c r="AO78" i="1" s="1"/>
  <c r="AJ78" i="1"/>
  <c r="AH78" i="1"/>
  <c r="I78" i="1" s="1"/>
  <c r="W78" i="1"/>
  <c r="V78" i="1"/>
  <c r="U78" i="1"/>
  <c r="N78" i="1"/>
  <c r="H78" i="1"/>
  <c r="AW78" i="1" s="1"/>
  <c r="AZ78" i="1" s="1"/>
  <c r="BL77" i="1"/>
  <c r="BK77" i="1"/>
  <c r="BI77" i="1"/>
  <c r="BJ77" i="1" s="1"/>
  <c r="BH77" i="1"/>
  <c r="BG77" i="1"/>
  <c r="BF77" i="1"/>
  <c r="BE77" i="1"/>
  <c r="BD77" i="1"/>
  <c r="BA77" i="1"/>
  <c r="AY77" i="1"/>
  <c r="AT77" i="1"/>
  <c r="AN77" i="1"/>
  <c r="AO77" i="1" s="1"/>
  <c r="AJ77" i="1"/>
  <c r="AI77" i="1"/>
  <c r="AH77" i="1"/>
  <c r="W77" i="1"/>
  <c r="V77" i="1"/>
  <c r="U77" i="1" s="1"/>
  <c r="N77" i="1"/>
  <c r="BL76" i="1"/>
  <c r="BK76" i="1"/>
  <c r="BI76" i="1"/>
  <c r="BH76" i="1"/>
  <c r="BG76" i="1"/>
  <c r="BF76" i="1"/>
  <c r="BE76" i="1"/>
  <c r="BD76" i="1"/>
  <c r="AY76" i="1" s="1"/>
  <c r="BA76" i="1"/>
  <c r="AT76" i="1"/>
  <c r="AO76" i="1"/>
  <c r="AN76" i="1"/>
  <c r="AJ76" i="1"/>
  <c r="AH76" i="1" s="1"/>
  <c r="W76" i="1"/>
  <c r="V76" i="1"/>
  <c r="U76" i="1" s="1"/>
  <c r="N76" i="1"/>
  <c r="BL75" i="1"/>
  <c r="BK75" i="1"/>
  <c r="BI75" i="1"/>
  <c r="BJ75" i="1" s="1"/>
  <c r="Q75" i="1" s="1"/>
  <c r="BH75" i="1"/>
  <c r="BG75" i="1"/>
  <c r="BF75" i="1"/>
  <c r="BE75" i="1"/>
  <c r="BD75" i="1"/>
  <c r="AY75" i="1" s="1"/>
  <c r="BA75" i="1"/>
  <c r="AV75" i="1"/>
  <c r="AT75" i="1"/>
  <c r="AO75" i="1"/>
  <c r="AN75" i="1"/>
  <c r="AJ75" i="1"/>
  <c r="AH75" i="1" s="1"/>
  <c r="W75" i="1"/>
  <c r="V75" i="1"/>
  <c r="U75" i="1" s="1"/>
  <c r="N75" i="1"/>
  <c r="BL74" i="1"/>
  <c r="BK74" i="1"/>
  <c r="BJ74" i="1"/>
  <c r="BI74" i="1"/>
  <c r="BH74" i="1"/>
  <c r="BG74" i="1"/>
  <c r="BF74" i="1"/>
  <c r="BE74" i="1"/>
  <c r="BD74" i="1"/>
  <c r="BA74" i="1"/>
  <c r="AY74" i="1"/>
  <c r="AT74" i="1"/>
  <c r="AO74" i="1"/>
  <c r="AN74" i="1"/>
  <c r="AJ74" i="1"/>
  <c r="AH74" i="1" s="1"/>
  <c r="AI74" i="1" s="1"/>
  <c r="W74" i="1"/>
  <c r="V74" i="1"/>
  <c r="N74" i="1"/>
  <c r="BL73" i="1"/>
  <c r="BK73" i="1"/>
  <c r="BJ73" i="1"/>
  <c r="AV73" i="1" s="1"/>
  <c r="BI73" i="1"/>
  <c r="BH73" i="1"/>
  <c r="BG73" i="1"/>
  <c r="BF73" i="1"/>
  <c r="BE73" i="1"/>
  <c r="BD73" i="1"/>
  <c r="AY73" i="1" s="1"/>
  <c r="BA73" i="1"/>
  <c r="AX73" i="1"/>
  <c r="AT73" i="1"/>
  <c r="AO73" i="1"/>
  <c r="AN73" i="1"/>
  <c r="AJ73" i="1"/>
  <c r="AH73" i="1"/>
  <c r="W73" i="1"/>
  <c r="V73" i="1"/>
  <c r="U73" i="1"/>
  <c r="Q73" i="1"/>
  <c r="N73" i="1"/>
  <c r="BL72" i="1"/>
  <c r="BK72" i="1"/>
  <c r="BJ72" i="1" s="1"/>
  <c r="BI72" i="1"/>
  <c r="BH72" i="1"/>
  <c r="BG72" i="1"/>
  <c r="BF72" i="1"/>
  <c r="BE72" i="1"/>
  <c r="BD72" i="1"/>
  <c r="AY72" i="1" s="1"/>
  <c r="BA72" i="1"/>
  <c r="AT72" i="1"/>
  <c r="AN72" i="1"/>
  <c r="AO72" i="1" s="1"/>
  <c r="AJ72" i="1"/>
  <c r="AH72" i="1" s="1"/>
  <c r="W72" i="1"/>
  <c r="U72" i="1" s="1"/>
  <c r="V72" i="1"/>
  <c r="N72" i="1"/>
  <c r="BL71" i="1"/>
  <c r="BK71" i="1"/>
  <c r="BJ71" i="1"/>
  <c r="Q71" i="1" s="1"/>
  <c r="BI71" i="1"/>
  <c r="BH71" i="1"/>
  <c r="BG71" i="1"/>
  <c r="BF71" i="1"/>
  <c r="BE71" i="1"/>
  <c r="BD71" i="1"/>
  <c r="BA71" i="1"/>
  <c r="AY71" i="1"/>
  <c r="AV71" i="1"/>
  <c r="AX71" i="1" s="1"/>
  <c r="AT71" i="1"/>
  <c r="AN71" i="1"/>
  <c r="AO71" i="1" s="1"/>
  <c r="AJ71" i="1"/>
  <c r="AH71" i="1"/>
  <c r="W71" i="1"/>
  <c r="U71" i="1" s="1"/>
  <c r="V71" i="1"/>
  <c r="N71" i="1"/>
  <c r="G71" i="1"/>
  <c r="Y71" i="1" s="1"/>
  <c r="BL70" i="1"/>
  <c r="BK70" i="1"/>
  <c r="BI70" i="1"/>
  <c r="BH70" i="1"/>
  <c r="BG70" i="1"/>
  <c r="BF70" i="1"/>
  <c r="BE70" i="1"/>
  <c r="BD70" i="1"/>
  <c r="BA70" i="1"/>
  <c r="AY70" i="1"/>
  <c r="AT70" i="1"/>
  <c r="AN70" i="1"/>
  <c r="AO70" i="1" s="1"/>
  <c r="AJ70" i="1"/>
  <c r="AH70" i="1"/>
  <c r="W70" i="1"/>
  <c r="V70" i="1"/>
  <c r="N70" i="1"/>
  <c r="G70" i="1"/>
  <c r="BL69" i="1"/>
  <c r="Q69" i="1" s="1"/>
  <c r="BK69" i="1"/>
  <c r="BJ69" i="1"/>
  <c r="AV69" i="1" s="1"/>
  <c r="BI69" i="1"/>
  <c r="BH69" i="1"/>
  <c r="BG69" i="1"/>
  <c r="BF69" i="1"/>
  <c r="BE69" i="1"/>
  <c r="BD69" i="1"/>
  <c r="AY69" i="1" s="1"/>
  <c r="BA69" i="1"/>
  <c r="AT69" i="1"/>
  <c r="AX69" i="1" s="1"/>
  <c r="AN69" i="1"/>
  <c r="AO69" i="1" s="1"/>
  <c r="AJ69" i="1"/>
  <c r="AH69" i="1" s="1"/>
  <c r="W69" i="1"/>
  <c r="V69" i="1"/>
  <c r="U69" i="1" s="1"/>
  <c r="N69" i="1"/>
  <c r="BL68" i="1"/>
  <c r="BK68" i="1"/>
  <c r="BI68" i="1"/>
  <c r="BJ68" i="1" s="1"/>
  <c r="BH68" i="1"/>
  <c r="BG68" i="1"/>
  <c r="BF68" i="1"/>
  <c r="BE68" i="1"/>
  <c r="BD68" i="1"/>
  <c r="AY68" i="1" s="1"/>
  <c r="BA68" i="1"/>
  <c r="AT68" i="1"/>
  <c r="AO68" i="1"/>
  <c r="AN68" i="1"/>
  <c r="AJ68" i="1"/>
  <c r="AH68" i="1"/>
  <c r="W68" i="1"/>
  <c r="V68" i="1"/>
  <c r="U68" i="1"/>
  <c r="N68" i="1"/>
  <c r="BL67" i="1"/>
  <c r="BK67" i="1"/>
  <c r="BJ67" i="1"/>
  <c r="BI67" i="1"/>
  <c r="BH67" i="1"/>
  <c r="BG67" i="1"/>
  <c r="BF67" i="1"/>
  <c r="BE67" i="1"/>
  <c r="BD67" i="1"/>
  <c r="BA67" i="1"/>
  <c r="AY67" i="1"/>
  <c r="AT67" i="1"/>
  <c r="AN67" i="1"/>
  <c r="AO67" i="1" s="1"/>
  <c r="AJ67" i="1"/>
  <c r="AH67" i="1"/>
  <c r="W67" i="1"/>
  <c r="V67" i="1"/>
  <c r="N67" i="1"/>
  <c r="G67" i="1"/>
  <c r="BL66" i="1"/>
  <c r="BK66" i="1"/>
  <c r="BJ66" i="1" s="1"/>
  <c r="BI66" i="1"/>
  <c r="BH66" i="1"/>
  <c r="BG66" i="1"/>
  <c r="BF66" i="1"/>
  <c r="BE66" i="1"/>
  <c r="BD66" i="1"/>
  <c r="AY66" i="1" s="1"/>
  <c r="BA66" i="1"/>
  <c r="AV66" i="1"/>
  <c r="AT66" i="1"/>
  <c r="AX66" i="1" s="1"/>
  <c r="AO66" i="1"/>
  <c r="AN66" i="1"/>
  <c r="AJ66" i="1"/>
  <c r="AH66" i="1" s="1"/>
  <c r="W66" i="1"/>
  <c r="V66" i="1"/>
  <c r="U66" i="1" s="1"/>
  <c r="Q66" i="1"/>
  <c r="N66" i="1"/>
  <c r="BL65" i="1"/>
  <c r="BK65" i="1"/>
  <c r="BI65" i="1"/>
  <c r="BJ65" i="1" s="1"/>
  <c r="BH65" i="1"/>
  <c r="BG65" i="1"/>
  <c r="BF65" i="1"/>
  <c r="BE65" i="1"/>
  <c r="BD65" i="1"/>
  <c r="BA65" i="1"/>
  <c r="AY65" i="1"/>
  <c r="AT65" i="1"/>
  <c r="AO65" i="1"/>
  <c r="AN65" i="1"/>
  <c r="AJ65" i="1"/>
  <c r="AI65" i="1"/>
  <c r="AH65" i="1"/>
  <c r="W65" i="1"/>
  <c r="V65" i="1"/>
  <c r="U65" i="1" s="1"/>
  <c r="N65" i="1"/>
  <c r="BL64" i="1"/>
  <c r="BK64" i="1"/>
  <c r="BJ64" i="1"/>
  <c r="BI64" i="1"/>
  <c r="BH64" i="1"/>
  <c r="BG64" i="1"/>
  <c r="BF64" i="1"/>
  <c r="BE64" i="1"/>
  <c r="BD64" i="1"/>
  <c r="BA64" i="1"/>
  <c r="AY64" i="1"/>
  <c r="AT64" i="1"/>
  <c r="AO64" i="1"/>
  <c r="AN64" i="1"/>
  <c r="AJ64" i="1"/>
  <c r="AH64" i="1" s="1"/>
  <c r="L64" i="1" s="1"/>
  <c r="AI64" i="1"/>
  <c r="W64" i="1"/>
  <c r="V64" i="1"/>
  <c r="N64" i="1"/>
  <c r="H64" i="1"/>
  <c r="AW64" i="1" s="1"/>
  <c r="G64" i="1"/>
  <c r="BL63" i="1"/>
  <c r="BK63" i="1"/>
  <c r="BJ63" i="1" s="1"/>
  <c r="AV63" i="1" s="1"/>
  <c r="BI63" i="1"/>
  <c r="BH63" i="1"/>
  <c r="BG63" i="1"/>
  <c r="BF63" i="1"/>
  <c r="BE63" i="1"/>
  <c r="BD63" i="1"/>
  <c r="AY63" i="1" s="1"/>
  <c r="BA63" i="1"/>
  <c r="AT63" i="1"/>
  <c r="AO63" i="1"/>
  <c r="AN63" i="1"/>
  <c r="AJ63" i="1"/>
  <c r="AH63" i="1" s="1"/>
  <c r="W63" i="1"/>
  <c r="U63" i="1" s="1"/>
  <c r="V63" i="1"/>
  <c r="N63" i="1"/>
  <c r="BL62" i="1"/>
  <c r="BK62" i="1"/>
  <c r="BI62" i="1"/>
  <c r="BJ62" i="1" s="1"/>
  <c r="BH62" i="1"/>
  <c r="BG62" i="1"/>
  <c r="BF62" i="1"/>
  <c r="BE62" i="1"/>
  <c r="BD62" i="1"/>
  <c r="BA62" i="1"/>
  <c r="AY62" i="1"/>
  <c r="AT62" i="1"/>
  <c r="AN62" i="1"/>
  <c r="AO62" i="1" s="1"/>
  <c r="AJ62" i="1"/>
  <c r="AH62" i="1"/>
  <c r="W62" i="1"/>
  <c r="V62" i="1"/>
  <c r="U62" i="1"/>
  <c r="N62" i="1"/>
  <c r="L62" i="1"/>
  <c r="BL61" i="1"/>
  <c r="BK61" i="1"/>
  <c r="BJ61" i="1" s="1"/>
  <c r="AV61" i="1" s="1"/>
  <c r="BI61" i="1"/>
  <c r="BH61" i="1"/>
  <c r="BG61" i="1"/>
  <c r="BF61" i="1"/>
  <c r="BE61" i="1"/>
  <c r="BD61" i="1"/>
  <c r="AY61" i="1" s="1"/>
  <c r="BA61" i="1"/>
  <c r="AT61" i="1"/>
  <c r="AX61" i="1" s="1"/>
  <c r="AN61" i="1"/>
  <c r="AO61" i="1" s="1"/>
  <c r="AJ61" i="1"/>
  <c r="AH61" i="1" s="1"/>
  <c r="G61" i="1" s="1"/>
  <c r="W61" i="1"/>
  <c r="V61" i="1"/>
  <c r="U61" i="1" s="1"/>
  <c r="Q61" i="1"/>
  <c r="N61" i="1"/>
  <c r="BL60" i="1"/>
  <c r="BK60" i="1"/>
  <c r="BI60" i="1"/>
  <c r="BJ60" i="1" s="1"/>
  <c r="Q60" i="1" s="1"/>
  <c r="BH60" i="1"/>
  <c r="BG60" i="1"/>
  <c r="BF60" i="1"/>
  <c r="BE60" i="1"/>
  <c r="BD60" i="1"/>
  <c r="AY60" i="1" s="1"/>
  <c r="BA60" i="1"/>
  <c r="AX60" i="1"/>
  <c r="AV60" i="1"/>
  <c r="AT60" i="1"/>
  <c r="AO60" i="1"/>
  <c r="AN60" i="1"/>
  <c r="AJ60" i="1"/>
  <c r="AH60" i="1"/>
  <c r="W60" i="1"/>
  <c r="V60" i="1"/>
  <c r="U60" i="1"/>
  <c r="N60" i="1"/>
  <c r="BL59" i="1"/>
  <c r="BK59" i="1"/>
  <c r="BJ59" i="1" s="1"/>
  <c r="BI59" i="1"/>
  <c r="BH59" i="1"/>
  <c r="BG59" i="1"/>
  <c r="BF59" i="1"/>
  <c r="BE59" i="1"/>
  <c r="BD59" i="1"/>
  <c r="BA59" i="1"/>
  <c r="AY59" i="1"/>
  <c r="AT59" i="1"/>
  <c r="AN59" i="1"/>
  <c r="AO59" i="1" s="1"/>
  <c r="AJ59" i="1"/>
  <c r="AH59" i="1" s="1"/>
  <c r="W59" i="1"/>
  <c r="V59" i="1"/>
  <c r="U59" i="1"/>
  <c r="N59" i="1"/>
  <c r="BL58" i="1"/>
  <c r="BK58" i="1"/>
  <c r="BJ58" i="1" s="1"/>
  <c r="BI58" i="1"/>
  <c r="BH58" i="1"/>
  <c r="BG58" i="1"/>
  <c r="BF58" i="1"/>
  <c r="BE58" i="1"/>
  <c r="BD58" i="1"/>
  <c r="AY58" i="1" s="1"/>
  <c r="BA58" i="1"/>
  <c r="AV58" i="1"/>
  <c r="AT58" i="1"/>
  <c r="AO58" i="1"/>
  <c r="AN58" i="1"/>
  <c r="AJ58" i="1"/>
  <c r="AH58" i="1" s="1"/>
  <c r="W58" i="1"/>
  <c r="V58" i="1"/>
  <c r="U58" i="1" s="1"/>
  <c r="Q58" i="1"/>
  <c r="N58" i="1"/>
  <c r="I58" i="1"/>
  <c r="BL57" i="1"/>
  <c r="BK57" i="1"/>
  <c r="BI57" i="1"/>
  <c r="BJ57" i="1" s="1"/>
  <c r="Q57" i="1" s="1"/>
  <c r="BH57" i="1"/>
  <c r="BG57" i="1"/>
  <c r="BF57" i="1"/>
  <c r="BE57" i="1"/>
  <c r="BD57" i="1"/>
  <c r="BA57" i="1"/>
  <c r="AY57" i="1"/>
  <c r="AV57" i="1"/>
  <c r="AX57" i="1" s="1"/>
  <c r="AT57" i="1"/>
  <c r="AO57" i="1"/>
  <c r="AN57" i="1"/>
  <c r="AJ57" i="1"/>
  <c r="AI57" i="1"/>
  <c r="AH57" i="1"/>
  <c r="W57" i="1"/>
  <c r="V57" i="1"/>
  <c r="U57" i="1" s="1"/>
  <c r="N57" i="1"/>
  <c r="L57" i="1"/>
  <c r="BL56" i="1"/>
  <c r="BK56" i="1"/>
  <c r="BJ56" i="1" s="1"/>
  <c r="BI56" i="1"/>
  <c r="BH56" i="1"/>
  <c r="BG56" i="1"/>
  <c r="BF56" i="1"/>
  <c r="BE56" i="1"/>
  <c r="BD56" i="1"/>
  <c r="BA56" i="1"/>
  <c r="AY56" i="1"/>
  <c r="AT56" i="1"/>
  <c r="AN56" i="1"/>
  <c r="AO56" i="1" s="1"/>
  <c r="AJ56" i="1"/>
  <c r="AH56" i="1" s="1"/>
  <c r="L56" i="1" s="1"/>
  <c r="AI56" i="1"/>
  <c r="W56" i="1"/>
  <c r="V56" i="1"/>
  <c r="N56" i="1"/>
  <c r="I56" i="1"/>
  <c r="H56" i="1"/>
  <c r="AW56" i="1" s="1"/>
  <c r="G56" i="1"/>
  <c r="Y56" i="1" s="1"/>
  <c r="BL55" i="1"/>
  <c r="BK55" i="1"/>
  <c r="BJ55" i="1" s="1"/>
  <c r="Q55" i="1" s="1"/>
  <c r="BI55" i="1"/>
  <c r="BH55" i="1"/>
  <c r="BG55" i="1"/>
  <c r="BF55" i="1"/>
  <c r="BE55" i="1"/>
  <c r="BD55" i="1"/>
  <c r="AY55" i="1" s="1"/>
  <c r="BA55" i="1"/>
  <c r="AV55" i="1"/>
  <c r="AT55" i="1"/>
  <c r="AO55" i="1"/>
  <c r="AN55" i="1"/>
  <c r="AJ55" i="1"/>
  <c r="AH55" i="1" s="1"/>
  <c r="W55" i="1"/>
  <c r="U55" i="1" s="1"/>
  <c r="V55" i="1"/>
  <c r="N55" i="1"/>
  <c r="BL54" i="1"/>
  <c r="BK54" i="1"/>
  <c r="BJ54" i="1"/>
  <c r="Q54" i="1" s="1"/>
  <c r="BI54" i="1"/>
  <c r="BH54" i="1"/>
  <c r="BG54" i="1"/>
  <c r="BF54" i="1"/>
  <c r="BE54" i="1"/>
  <c r="BD54" i="1"/>
  <c r="BA54" i="1"/>
  <c r="AY54" i="1"/>
  <c r="AX54" i="1"/>
  <c r="AV54" i="1"/>
  <c r="AT54" i="1"/>
  <c r="AN54" i="1"/>
  <c r="AO54" i="1" s="1"/>
  <c r="AJ54" i="1"/>
  <c r="AH54" i="1" s="1"/>
  <c r="W54" i="1"/>
  <c r="V54" i="1"/>
  <c r="U54" i="1" s="1"/>
  <c r="N54" i="1"/>
  <c r="BL53" i="1"/>
  <c r="BK53" i="1"/>
  <c r="BJ53" i="1"/>
  <c r="AV53" i="1" s="1"/>
  <c r="AX53" i="1" s="1"/>
  <c r="BI53" i="1"/>
  <c r="BH53" i="1"/>
  <c r="BG53" i="1"/>
  <c r="BF53" i="1"/>
  <c r="BE53" i="1"/>
  <c r="BD53" i="1"/>
  <c r="BA53" i="1"/>
  <c r="AY53" i="1"/>
  <c r="AT53" i="1"/>
  <c r="AN53" i="1"/>
  <c r="AO53" i="1" s="1"/>
  <c r="AJ53" i="1"/>
  <c r="AH53" i="1"/>
  <c r="W53" i="1"/>
  <c r="V53" i="1"/>
  <c r="U53" i="1"/>
  <c r="Q53" i="1"/>
  <c r="N53" i="1"/>
  <c r="H53" i="1"/>
  <c r="AW53" i="1" s="1"/>
  <c r="AZ53" i="1" s="1"/>
  <c r="G53" i="1"/>
  <c r="BL52" i="1"/>
  <c r="BK52" i="1"/>
  <c r="BI52" i="1"/>
  <c r="BH52" i="1"/>
  <c r="BG52" i="1"/>
  <c r="BF52" i="1"/>
  <c r="BE52" i="1"/>
  <c r="BD52" i="1"/>
  <c r="AY52" i="1" s="1"/>
  <c r="BA52" i="1"/>
  <c r="AT52" i="1"/>
  <c r="AO52" i="1"/>
  <c r="AN52" i="1"/>
  <c r="AJ52" i="1"/>
  <c r="AI52" i="1"/>
  <c r="AH52" i="1"/>
  <c r="W52" i="1"/>
  <c r="V52" i="1"/>
  <c r="U52" i="1" s="1"/>
  <c r="N52" i="1"/>
  <c r="L52" i="1"/>
  <c r="I52" i="1"/>
  <c r="H52" i="1"/>
  <c r="AW52" i="1" s="1"/>
  <c r="G52" i="1"/>
  <c r="Y52" i="1" s="1"/>
  <c r="BL51" i="1"/>
  <c r="BK51" i="1"/>
  <c r="BI51" i="1"/>
  <c r="BJ51" i="1" s="1"/>
  <c r="Q51" i="1" s="1"/>
  <c r="BH51" i="1"/>
  <c r="BG51" i="1"/>
  <c r="BF51" i="1"/>
  <c r="BE51" i="1"/>
  <c r="BD51" i="1"/>
  <c r="AY51" i="1" s="1"/>
  <c r="BA51" i="1"/>
  <c r="AV51" i="1"/>
  <c r="AT51" i="1"/>
  <c r="AX51" i="1" s="1"/>
  <c r="AO51" i="1"/>
  <c r="AN51" i="1"/>
  <c r="AJ51" i="1"/>
  <c r="AH51" i="1" s="1"/>
  <c r="W51" i="1"/>
  <c r="V51" i="1"/>
  <c r="U51" i="1" s="1"/>
  <c r="N51" i="1"/>
  <c r="BL50" i="1"/>
  <c r="BK50" i="1"/>
  <c r="BI50" i="1"/>
  <c r="BJ50" i="1" s="1"/>
  <c r="BH50" i="1"/>
  <c r="BG50" i="1"/>
  <c r="BF50" i="1"/>
  <c r="BE50" i="1"/>
  <c r="BD50" i="1"/>
  <c r="BA50" i="1"/>
  <c r="AY50" i="1"/>
  <c r="AT50" i="1"/>
  <c r="AO50" i="1"/>
  <c r="AN50" i="1"/>
  <c r="AJ50" i="1"/>
  <c r="AH50" i="1"/>
  <c r="W50" i="1"/>
  <c r="V50" i="1"/>
  <c r="U50" i="1" s="1"/>
  <c r="N50" i="1"/>
  <c r="G50" i="1"/>
  <c r="BL49" i="1"/>
  <c r="BK49" i="1"/>
  <c r="BJ49" i="1"/>
  <c r="AV49" i="1" s="1"/>
  <c r="BI49" i="1"/>
  <c r="BH49" i="1"/>
  <c r="BG49" i="1"/>
  <c r="BF49" i="1"/>
  <c r="BE49" i="1"/>
  <c r="BD49" i="1"/>
  <c r="AY49" i="1" s="1"/>
  <c r="BA49" i="1"/>
  <c r="AT49" i="1"/>
  <c r="AN49" i="1"/>
  <c r="AO49" i="1" s="1"/>
  <c r="AJ49" i="1"/>
  <c r="AH49" i="1" s="1"/>
  <c r="W49" i="1"/>
  <c r="U49" i="1" s="1"/>
  <c r="V49" i="1"/>
  <c r="N49" i="1"/>
  <c r="I49" i="1"/>
  <c r="BL48" i="1"/>
  <c r="BK48" i="1"/>
  <c r="BJ48" i="1"/>
  <c r="Q48" i="1" s="1"/>
  <c r="BI48" i="1"/>
  <c r="BH48" i="1"/>
  <c r="BG48" i="1"/>
  <c r="BF48" i="1"/>
  <c r="BE48" i="1"/>
  <c r="BD48" i="1"/>
  <c r="BA48" i="1"/>
  <c r="AY48" i="1"/>
  <c r="AV48" i="1"/>
  <c r="AT48" i="1"/>
  <c r="AX48" i="1" s="1"/>
  <c r="AN48" i="1"/>
  <c r="AO48" i="1" s="1"/>
  <c r="AJ48" i="1"/>
  <c r="AH48" i="1"/>
  <c r="L48" i="1" s="1"/>
  <c r="W48" i="1"/>
  <c r="V48" i="1"/>
  <c r="U48" i="1"/>
  <c r="N48" i="1"/>
  <c r="BL47" i="1"/>
  <c r="BK47" i="1"/>
  <c r="BJ47" i="1" s="1"/>
  <c r="BI47" i="1"/>
  <c r="BH47" i="1"/>
  <c r="BG47" i="1"/>
  <c r="BF47" i="1"/>
  <c r="BE47" i="1"/>
  <c r="BD47" i="1"/>
  <c r="BA47" i="1"/>
  <c r="AY47" i="1"/>
  <c r="AT47" i="1"/>
  <c r="AN47" i="1"/>
  <c r="AO47" i="1" s="1"/>
  <c r="AJ47" i="1"/>
  <c r="AH47" i="1"/>
  <c r="W47" i="1"/>
  <c r="V47" i="1"/>
  <c r="U47" i="1"/>
  <c r="N47" i="1"/>
  <c r="BL46" i="1"/>
  <c r="BK46" i="1"/>
  <c r="BI46" i="1"/>
  <c r="BH46" i="1"/>
  <c r="BG46" i="1"/>
  <c r="BF46" i="1"/>
  <c r="BE46" i="1"/>
  <c r="BD46" i="1"/>
  <c r="AY46" i="1" s="1"/>
  <c r="BA46" i="1"/>
  <c r="AT46" i="1"/>
  <c r="AN46" i="1"/>
  <c r="AO46" i="1" s="1"/>
  <c r="AJ46" i="1"/>
  <c r="AH46" i="1"/>
  <c r="G46" i="1" s="1"/>
  <c r="W46" i="1"/>
  <c r="V46" i="1"/>
  <c r="U46" i="1"/>
  <c r="N46" i="1"/>
  <c r="I46" i="1"/>
  <c r="H46" i="1"/>
  <c r="AW46" i="1" s="1"/>
  <c r="BL45" i="1"/>
  <c r="BK45" i="1"/>
  <c r="BI45" i="1"/>
  <c r="BJ45" i="1" s="1"/>
  <c r="BH45" i="1"/>
  <c r="BG45" i="1"/>
  <c r="BF45" i="1"/>
  <c r="BE45" i="1"/>
  <c r="BD45" i="1"/>
  <c r="BA45" i="1"/>
  <c r="AY45" i="1"/>
  <c r="AT45" i="1"/>
  <c r="AN45" i="1"/>
  <c r="AO45" i="1" s="1"/>
  <c r="AJ45" i="1"/>
  <c r="AI45" i="1"/>
  <c r="AH45" i="1"/>
  <c r="W45" i="1"/>
  <c r="V45" i="1"/>
  <c r="U45" i="1"/>
  <c r="N45" i="1"/>
  <c r="L45" i="1"/>
  <c r="BL44" i="1"/>
  <c r="BK44" i="1"/>
  <c r="BJ44" i="1" s="1"/>
  <c r="BI44" i="1"/>
  <c r="BH44" i="1"/>
  <c r="BG44" i="1"/>
  <c r="BF44" i="1"/>
  <c r="BE44" i="1"/>
  <c r="BD44" i="1"/>
  <c r="AY44" i="1" s="1"/>
  <c r="BA44" i="1"/>
  <c r="AT44" i="1"/>
  <c r="AO44" i="1"/>
  <c r="AN44" i="1"/>
  <c r="AJ44" i="1"/>
  <c r="AH44" i="1" s="1"/>
  <c r="AI44" i="1" s="1"/>
  <c r="W44" i="1"/>
  <c r="V44" i="1"/>
  <c r="N44" i="1"/>
  <c r="BL43" i="1"/>
  <c r="Q43" i="1" s="1"/>
  <c r="BK43" i="1"/>
  <c r="BI43" i="1"/>
  <c r="BJ43" i="1" s="1"/>
  <c r="AV43" i="1" s="1"/>
  <c r="BH43" i="1"/>
  <c r="BG43" i="1"/>
  <c r="BF43" i="1"/>
  <c r="BE43" i="1"/>
  <c r="BD43" i="1"/>
  <c r="BA43" i="1"/>
  <c r="AY43" i="1"/>
  <c r="AT43" i="1"/>
  <c r="AO43" i="1"/>
  <c r="AN43" i="1"/>
  <c r="AJ43" i="1"/>
  <c r="AH43" i="1" s="1"/>
  <c r="AI43" i="1"/>
  <c r="W43" i="1"/>
  <c r="V43" i="1"/>
  <c r="U43" i="1" s="1"/>
  <c r="N43" i="1"/>
  <c r="I43" i="1"/>
  <c r="BL42" i="1"/>
  <c r="BK42" i="1"/>
  <c r="BJ42" i="1"/>
  <c r="BI42" i="1"/>
  <c r="BH42" i="1"/>
  <c r="BG42" i="1"/>
  <c r="BF42" i="1"/>
  <c r="BE42" i="1"/>
  <c r="BD42" i="1"/>
  <c r="AY42" i="1" s="1"/>
  <c r="BA42" i="1"/>
  <c r="AT42" i="1"/>
  <c r="AO42" i="1"/>
  <c r="AN42" i="1"/>
  <c r="AJ42" i="1"/>
  <c r="AH42" i="1" s="1"/>
  <c r="AI42" i="1" s="1"/>
  <c r="W42" i="1"/>
  <c r="V42" i="1"/>
  <c r="U42" i="1"/>
  <c r="N42" i="1"/>
  <c r="BL41" i="1"/>
  <c r="BK41" i="1"/>
  <c r="BJ41" i="1" s="1"/>
  <c r="BI41" i="1"/>
  <c r="BH41" i="1"/>
  <c r="BG41" i="1"/>
  <c r="BF41" i="1"/>
  <c r="BE41" i="1"/>
  <c r="BD41" i="1"/>
  <c r="AY41" i="1" s="1"/>
  <c r="BA41" i="1"/>
  <c r="AT41" i="1"/>
  <c r="AO41" i="1"/>
  <c r="AN41" i="1"/>
  <c r="AJ41" i="1"/>
  <c r="AH41" i="1" s="1"/>
  <c r="L41" i="1" s="1"/>
  <c r="W41" i="1"/>
  <c r="U41" i="1" s="1"/>
  <c r="V41" i="1"/>
  <c r="N41" i="1"/>
  <c r="BL40" i="1"/>
  <c r="BK40" i="1"/>
  <c r="BJ40" i="1"/>
  <c r="Q40" i="1" s="1"/>
  <c r="BI40" i="1"/>
  <c r="BH40" i="1"/>
  <c r="BG40" i="1"/>
  <c r="BF40" i="1"/>
  <c r="BE40" i="1"/>
  <c r="BD40" i="1"/>
  <c r="AY40" i="1" s="1"/>
  <c r="BA40" i="1"/>
  <c r="AV40" i="1"/>
  <c r="AT40" i="1"/>
  <c r="AX40" i="1" s="1"/>
  <c r="AN40" i="1"/>
  <c r="AO40" i="1" s="1"/>
  <c r="AJ40" i="1"/>
  <c r="AH40" i="1" s="1"/>
  <c r="H40" i="1" s="1"/>
  <c r="AW40" i="1" s="1"/>
  <c r="AZ40" i="1" s="1"/>
  <c r="W40" i="1"/>
  <c r="U40" i="1" s="1"/>
  <c r="V40" i="1"/>
  <c r="N40" i="1"/>
  <c r="L40" i="1"/>
  <c r="BL39" i="1"/>
  <c r="BK39" i="1"/>
  <c r="BJ39" i="1" s="1"/>
  <c r="BI39" i="1"/>
  <c r="BH39" i="1"/>
  <c r="BG39" i="1"/>
  <c r="BF39" i="1"/>
  <c r="BE39" i="1"/>
  <c r="BD39" i="1"/>
  <c r="BA39" i="1"/>
  <c r="AY39" i="1"/>
  <c r="AT39" i="1"/>
  <c r="AN39" i="1"/>
  <c r="AO39" i="1" s="1"/>
  <c r="AJ39" i="1"/>
  <c r="AH39" i="1" s="1"/>
  <c r="AI39" i="1"/>
  <c r="W39" i="1"/>
  <c r="V39" i="1"/>
  <c r="U39" i="1" s="1"/>
  <c r="N39" i="1"/>
  <c r="H39" i="1"/>
  <c r="AW39" i="1" s="1"/>
  <c r="BL38" i="1"/>
  <c r="BK38" i="1"/>
  <c r="BI38" i="1"/>
  <c r="BJ38" i="1" s="1"/>
  <c r="BH38" i="1"/>
  <c r="BG38" i="1"/>
  <c r="BF38" i="1"/>
  <c r="BE38" i="1"/>
  <c r="BD38" i="1"/>
  <c r="BA38" i="1"/>
  <c r="AY38" i="1"/>
  <c r="AV38" i="1"/>
  <c r="AT38" i="1"/>
  <c r="AO38" i="1"/>
  <c r="AN38" i="1"/>
  <c r="AJ38" i="1"/>
  <c r="AI38" i="1"/>
  <c r="AH38" i="1"/>
  <c r="G38" i="1" s="1"/>
  <c r="Y38" i="1" s="1"/>
  <c r="W38" i="1"/>
  <c r="V38" i="1"/>
  <c r="U38" i="1" s="1"/>
  <c r="Q38" i="1"/>
  <c r="N38" i="1"/>
  <c r="I38" i="1"/>
  <c r="H38" i="1"/>
  <c r="AW38" i="1" s="1"/>
  <c r="AZ38" i="1" s="1"/>
  <c r="BL37" i="1"/>
  <c r="BK37" i="1"/>
  <c r="BI37" i="1"/>
  <c r="BJ37" i="1" s="1"/>
  <c r="AV37" i="1" s="1"/>
  <c r="BH37" i="1"/>
  <c r="BG37" i="1"/>
  <c r="BF37" i="1"/>
  <c r="BE37" i="1"/>
  <c r="BD37" i="1"/>
  <c r="AY37" i="1" s="1"/>
  <c r="BA37" i="1"/>
  <c r="AX37" i="1"/>
  <c r="AT37" i="1"/>
  <c r="AO37" i="1"/>
  <c r="AN37" i="1"/>
  <c r="AJ37" i="1"/>
  <c r="AI37" i="1"/>
  <c r="AH37" i="1"/>
  <c r="W37" i="1"/>
  <c r="V37" i="1"/>
  <c r="U37" i="1"/>
  <c r="N37" i="1"/>
  <c r="L37" i="1"/>
  <c r="I37" i="1"/>
  <c r="BL36" i="1"/>
  <c r="BK36" i="1"/>
  <c r="BJ36" i="1" s="1"/>
  <c r="BI36" i="1"/>
  <c r="BH36" i="1"/>
  <c r="BG36" i="1"/>
  <c r="BF36" i="1"/>
  <c r="BE36" i="1"/>
  <c r="BD36" i="1"/>
  <c r="AY36" i="1" s="1"/>
  <c r="BA36" i="1"/>
  <c r="AT36" i="1"/>
  <c r="AO36" i="1"/>
  <c r="AN36" i="1"/>
  <c r="AJ36" i="1"/>
  <c r="AH36" i="1" s="1"/>
  <c r="AI36" i="1" s="1"/>
  <c r="W36" i="1"/>
  <c r="V36" i="1"/>
  <c r="N36" i="1"/>
  <c r="L36" i="1"/>
  <c r="G36" i="1"/>
  <c r="Y36" i="1" s="1"/>
  <c r="BL35" i="1"/>
  <c r="BK35" i="1"/>
  <c r="BJ35" i="1"/>
  <c r="Q35" i="1" s="1"/>
  <c r="BI35" i="1"/>
  <c r="BH35" i="1"/>
  <c r="BG35" i="1"/>
  <c r="BF35" i="1"/>
  <c r="BE35" i="1"/>
  <c r="BD35" i="1"/>
  <c r="AY35" i="1" s="1"/>
  <c r="BA35" i="1"/>
  <c r="AV35" i="1"/>
  <c r="AT35" i="1"/>
  <c r="AO35" i="1"/>
  <c r="AN35" i="1"/>
  <c r="AJ35" i="1"/>
  <c r="AH35" i="1" s="1"/>
  <c r="W35" i="1"/>
  <c r="V35" i="1"/>
  <c r="N35" i="1"/>
  <c r="L35" i="1"/>
  <c r="BL34" i="1"/>
  <c r="BK34" i="1"/>
  <c r="BJ34" i="1"/>
  <c r="BI34" i="1"/>
  <c r="BH34" i="1"/>
  <c r="BG34" i="1"/>
  <c r="BF34" i="1"/>
  <c r="BE34" i="1"/>
  <c r="BD34" i="1"/>
  <c r="BA34" i="1"/>
  <c r="AY34" i="1"/>
  <c r="AT34" i="1"/>
  <c r="AO34" i="1"/>
  <c r="AN34" i="1"/>
  <c r="AJ34" i="1"/>
  <c r="AH34" i="1" s="1"/>
  <c r="W34" i="1"/>
  <c r="V34" i="1"/>
  <c r="N34" i="1"/>
  <c r="BL33" i="1"/>
  <c r="BK33" i="1"/>
  <c r="BJ33" i="1" s="1"/>
  <c r="AV33" i="1" s="1"/>
  <c r="BI33" i="1"/>
  <c r="BH33" i="1"/>
  <c r="BG33" i="1"/>
  <c r="BF33" i="1"/>
  <c r="BE33" i="1"/>
  <c r="BD33" i="1"/>
  <c r="AY33" i="1" s="1"/>
  <c r="BA33" i="1"/>
  <c r="AX33" i="1"/>
  <c r="AT33" i="1"/>
  <c r="AO33" i="1"/>
  <c r="AN33" i="1"/>
  <c r="AJ33" i="1"/>
  <c r="AH33" i="1"/>
  <c r="W33" i="1"/>
  <c r="V33" i="1"/>
  <c r="U33" i="1"/>
  <c r="N33" i="1"/>
  <c r="I33" i="1"/>
  <c r="H33" i="1"/>
  <c r="AW33" i="1" s="1"/>
  <c r="AZ33" i="1" s="1"/>
  <c r="BL32" i="1"/>
  <c r="BK32" i="1"/>
  <c r="BJ32" i="1" s="1"/>
  <c r="Q32" i="1" s="1"/>
  <c r="BI32" i="1"/>
  <c r="BH32" i="1"/>
  <c r="BG32" i="1"/>
  <c r="BF32" i="1"/>
  <c r="BE32" i="1"/>
  <c r="BD32" i="1"/>
  <c r="AY32" i="1" s="1"/>
  <c r="BA32" i="1"/>
  <c r="AV32" i="1"/>
  <c r="AX32" i="1" s="1"/>
  <c r="AT32" i="1"/>
  <c r="AN32" i="1"/>
  <c r="AO32" i="1" s="1"/>
  <c r="AJ32" i="1"/>
  <c r="AH32" i="1"/>
  <c r="W32" i="1"/>
  <c r="V32" i="1"/>
  <c r="U32" i="1"/>
  <c r="N32" i="1"/>
  <c r="L32" i="1"/>
  <c r="BL31" i="1"/>
  <c r="BK31" i="1"/>
  <c r="BJ31" i="1" s="1"/>
  <c r="Q31" i="1" s="1"/>
  <c r="BI31" i="1"/>
  <c r="BH31" i="1"/>
  <c r="BG31" i="1"/>
  <c r="BF31" i="1"/>
  <c r="BE31" i="1"/>
  <c r="BD31" i="1"/>
  <c r="BA31" i="1"/>
  <c r="AY31" i="1"/>
  <c r="AT31" i="1"/>
  <c r="AN31" i="1"/>
  <c r="AO31" i="1" s="1"/>
  <c r="AJ31" i="1"/>
  <c r="AH31" i="1" s="1"/>
  <c r="AI31" i="1"/>
  <c r="W31" i="1"/>
  <c r="V31" i="1"/>
  <c r="U31" i="1" s="1"/>
  <c r="N31" i="1"/>
  <c r="H31" i="1"/>
  <c r="AW31" i="1" s="1"/>
  <c r="G31" i="1"/>
  <c r="Y31" i="1" s="1"/>
  <c r="BL30" i="1"/>
  <c r="Q30" i="1" s="1"/>
  <c r="BK30" i="1"/>
  <c r="BI30" i="1"/>
  <c r="BJ30" i="1" s="1"/>
  <c r="BH30" i="1"/>
  <c r="BG30" i="1"/>
  <c r="BF30" i="1"/>
  <c r="BE30" i="1"/>
  <c r="BD30" i="1"/>
  <c r="BA30" i="1"/>
  <c r="AY30" i="1"/>
  <c r="AV30" i="1"/>
  <c r="AT30" i="1"/>
  <c r="AO30" i="1"/>
  <c r="AN30" i="1"/>
  <c r="AJ30" i="1"/>
  <c r="AI30" i="1"/>
  <c r="AH30" i="1"/>
  <c r="G30" i="1" s="1"/>
  <c r="W30" i="1"/>
  <c r="V30" i="1"/>
  <c r="U30" i="1" s="1"/>
  <c r="N30" i="1"/>
  <c r="I30" i="1"/>
  <c r="H30" i="1"/>
  <c r="AW30" i="1" s="1"/>
  <c r="AZ30" i="1" s="1"/>
  <c r="BL29" i="1"/>
  <c r="BK29" i="1"/>
  <c r="BI29" i="1"/>
  <c r="BH29" i="1"/>
  <c r="BG29" i="1"/>
  <c r="BF29" i="1"/>
  <c r="BE29" i="1"/>
  <c r="BD29" i="1"/>
  <c r="AY29" i="1" s="1"/>
  <c r="BA29" i="1"/>
  <c r="AT29" i="1"/>
  <c r="AN29" i="1"/>
  <c r="AO29" i="1" s="1"/>
  <c r="AJ29" i="1"/>
  <c r="AH29" i="1" s="1"/>
  <c r="W29" i="1"/>
  <c r="U29" i="1" s="1"/>
  <c r="V29" i="1"/>
  <c r="N29" i="1"/>
  <c r="I29" i="1"/>
  <c r="H29" i="1"/>
  <c r="AW29" i="1" s="1"/>
  <c r="BL28" i="1"/>
  <c r="BK28" i="1"/>
  <c r="BJ28" i="1" s="1"/>
  <c r="Q28" i="1" s="1"/>
  <c r="BI28" i="1"/>
  <c r="BH28" i="1"/>
  <c r="BG28" i="1"/>
  <c r="BF28" i="1"/>
  <c r="BE28" i="1"/>
  <c r="BD28" i="1"/>
  <c r="BA28" i="1"/>
  <c r="AY28" i="1"/>
  <c r="AT28" i="1"/>
  <c r="AN28" i="1"/>
  <c r="AO28" i="1" s="1"/>
  <c r="AJ28" i="1"/>
  <c r="AH28" i="1" s="1"/>
  <c r="W28" i="1"/>
  <c r="V28" i="1"/>
  <c r="U28" i="1" s="1"/>
  <c r="N28" i="1"/>
  <c r="L28" i="1"/>
  <c r="BL27" i="1"/>
  <c r="BK27" i="1"/>
  <c r="BJ27" i="1"/>
  <c r="BI27" i="1"/>
  <c r="BH27" i="1"/>
  <c r="BG27" i="1"/>
  <c r="BF27" i="1"/>
  <c r="BE27" i="1"/>
  <c r="BD27" i="1"/>
  <c r="BA27" i="1"/>
  <c r="AY27" i="1"/>
  <c r="AT27" i="1"/>
  <c r="AO27" i="1"/>
  <c r="AN27" i="1"/>
  <c r="AJ27" i="1"/>
  <c r="AH27" i="1" s="1"/>
  <c r="AI27" i="1" s="1"/>
  <c r="W27" i="1"/>
  <c r="V27" i="1"/>
  <c r="U27" i="1" s="1"/>
  <c r="N27" i="1"/>
  <c r="BL26" i="1"/>
  <c r="BK26" i="1"/>
  <c r="BI26" i="1"/>
  <c r="BJ26" i="1" s="1"/>
  <c r="AV26" i="1" s="1"/>
  <c r="BH26" i="1"/>
  <c r="BG26" i="1"/>
  <c r="BF26" i="1"/>
  <c r="BE26" i="1"/>
  <c r="BD26" i="1"/>
  <c r="AY26" i="1" s="1"/>
  <c r="BA26" i="1"/>
  <c r="AT26" i="1"/>
  <c r="AX26" i="1" s="1"/>
  <c r="AO26" i="1"/>
  <c r="AN26" i="1"/>
  <c r="AJ26" i="1"/>
  <c r="AI26" i="1"/>
  <c r="AH26" i="1"/>
  <c r="G26" i="1" s="1"/>
  <c r="Y26" i="1"/>
  <c r="W26" i="1"/>
  <c r="V26" i="1"/>
  <c r="U26" i="1" s="1"/>
  <c r="Q26" i="1"/>
  <c r="N26" i="1"/>
  <c r="I26" i="1"/>
  <c r="H26" i="1"/>
  <c r="AW26" i="1" s="1"/>
  <c r="AZ26" i="1" s="1"/>
  <c r="BL25" i="1"/>
  <c r="BK25" i="1"/>
  <c r="BJ25" i="1" s="1"/>
  <c r="BI25" i="1"/>
  <c r="BH25" i="1"/>
  <c r="BG25" i="1"/>
  <c r="BF25" i="1"/>
  <c r="BE25" i="1"/>
  <c r="BD25" i="1"/>
  <c r="AY25" i="1" s="1"/>
  <c r="BA25" i="1"/>
  <c r="AT25" i="1"/>
  <c r="AO25" i="1"/>
  <c r="AN25" i="1"/>
  <c r="AJ25" i="1"/>
  <c r="AH25" i="1"/>
  <c r="W25" i="1"/>
  <c r="V25" i="1"/>
  <c r="U25" i="1"/>
  <c r="N25" i="1"/>
  <c r="L25" i="1"/>
  <c r="BL24" i="1"/>
  <c r="BK24" i="1"/>
  <c r="BJ24" i="1"/>
  <c r="BI24" i="1"/>
  <c r="BH24" i="1"/>
  <c r="BG24" i="1"/>
  <c r="BF24" i="1"/>
  <c r="BE24" i="1"/>
  <c r="BD24" i="1"/>
  <c r="BA24" i="1"/>
  <c r="AY24" i="1"/>
  <c r="AT24" i="1"/>
  <c r="AN24" i="1"/>
  <c r="AO24" i="1" s="1"/>
  <c r="AJ24" i="1"/>
  <c r="AH24" i="1" s="1"/>
  <c r="W24" i="1"/>
  <c r="V24" i="1"/>
  <c r="N24" i="1"/>
  <c r="G24" i="1"/>
  <c r="Y24" i="1" s="1"/>
  <c r="BL23" i="1"/>
  <c r="BK23" i="1"/>
  <c r="BJ23" i="1"/>
  <c r="BI23" i="1"/>
  <c r="BH23" i="1"/>
  <c r="BG23" i="1"/>
  <c r="BF23" i="1"/>
  <c r="BE23" i="1"/>
  <c r="BD23" i="1"/>
  <c r="AY23" i="1" s="1"/>
  <c r="BA23" i="1"/>
  <c r="AV23" i="1"/>
  <c r="AT23" i="1"/>
  <c r="AX23" i="1" s="1"/>
  <c r="AO23" i="1"/>
  <c r="AN23" i="1"/>
  <c r="AJ23" i="1"/>
  <c r="AH23" i="1" s="1"/>
  <c r="W23" i="1"/>
  <c r="V23" i="1"/>
  <c r="U23" i="1" s="1"/>
  <c r="Q23" i="1"/>
  <c r="N23" i="1"/>
  <c r="BL22" i="1"/>
  <c r="BK22" i="1"/>
  <c r="BI22" i="1"/>
  <c r="BJ22" i="1" s="1"/>
  <c r="BH22" i="1"/>
  <c r="BG22" i="1"/>
  <c r="BF22" i="1"/>
  <c r="BE22" i="1"/>
  <c r="BD22" i="1"/>
  <c r="BA22" i="1"/>
  <c r="AY22" i="1"/>
  <c r="AT22" i="1"/>
  <c r="AO22" i="1"/>
  <c r="AN22" i="1"/>
  <c r="AJ22" i="1"/>
  <c r="AH22" i="1"/>
  <c r="W22" i="1"/>
  <c r="V22" i="1"/>
  <c r="U22" i="1"/>
  <c r="N22" i="1"/>
  <c r="BL21" i="1"/>
  <c r="Q21" i="1" s="1"/>
  <c r="BK21" i="1"/>
  <c r="BJ21" i="1" s="1"/>
  <c r="AV21" i="1" s="1"/>
  <c r="AX21" i="1" s="1"/>
  <c r="BI21" i="1"/>
  <c r="BH21" i="1"/>
  <c r="BG21" i="1"/>
  <c r="BF21" i="1"/>
  <c r="BE21" i="1"/>
  <c r="BD21" i="1"/>
  <c r="AY21" i="1" s="1"/>
  <c r="BA21" i="1"/>
  <c r="AT21" i="1"/>
  <c r="AO21" i="1"/>
  <c r="AN21" i="1"/>
  <c r="AJ21" i="1"/>
  <c r="AH21" i="1" s="1"/>
  <c r="H21" i="1" s="1"/>
  <c r="AW21" i="1" s="1"/>
  <c r="AZ21" i="1" s="1"/>
  <c r="W21" i="1"/>
  <c r="U21" i="1" s="1"/>
  <c r="V21" i="1"/>
  <c r="N21" i="1"/>
  <c r="I21" i="1"/>
  <c r="BL20" i="1"/>
  <c r="BK20" i="1"/>
  <c r="BI20" i="1"/>
  <c r="BJ20" i="1" s="1"/>
  <c r="Q20" i="1" s="1"/>
  <c r="BH20" i="1"/>
  <c r="BG20" i="1"/>
  <c r="BF20" i="1"/>
  <c r="BE20" i="1"/>
  <c r="BD20" i="1"/>
  <c r="BA20" i="1"/>
  <c r="AY20" i="1"/>
  <c r="AT20" i="1"/>
  <c r="AN20" i="1"/>
  <c r="AO20" i="1" s="1"/>
  <c r="AJ20" i="1"/>
  <c r="AH20" i="1" s="1"/>
  <c r="W20" i="1"/>
  <c r="V20" i="1"/>
  <c r="U20" i="1" s="1"/>
  <c r="N20" i="1"/>
  <c r="L20" i="1"/>
  <c r="H20" i="1"/>
  <c r="AW20" i="1" s="1"/>
  <c r="BL19" i="1"/>
  <c r="BK19" i="1"/>
  <c r="BJ19" i="1"/>
  <c r="AV19" i="1" s="1"/>
  <c r="AX19" i="1" s="1"/>
  <c r="BI19" i="1"/>
  <c r="BH19" i="1"/>
  <c r="BG19" i="1"/>
  <c r="BF19" i="1"/>
  <c r="BE19" i="1"/>
  <c r="BD19" i="1"/>
  <c r="BA19" i="1"/>
  <c r="AY19" i="1"/>
  <c r="AT19" i="1"/>
  <c r="AO19" i="1"/>
  <c r="AN19" i="1"/>
  <c r="AJ19" i="1"/>
  <c r="AI19" i="1"/>
  <c r="AH19" i="1"/>
  <c r="G19" i="1" s="1"/>
  <c r="W19" i="1"/>
  <c r="V19" i="1"/>
  <c r="U19" i="1" s="1"/>
  <c r="Q19" i="1"/>
  <c r="N19" i="1"/>
  <c r="I19" i="1"/>
  <c r="BL18" i="1"/>
  <c r="BK18" i="1"/>
  <c r="BI18" i="1"/>
  <c r="BH18" i="1"/>
  <c r="BG18" i="1"/>
  <c r="BF18" i="1"/>
  <c r="BE18" i="1"/>
  <c r="BD18" i="1"/>
  <c r="BA18" i="1"/>
  <c r="AY18" i="1"/>
  <c r="AT18" i="1"/>
  <c r="AN18" i="1"/>
  <c r="AO18" i="1" s="1"/>
  <c r="AJ18" i="1"/>
  <c r="AH18" i="1"/>
  <c r="G18" i="1" s="1"/>
  <c r="Y18" i="1" s="1"/>
  <c r="W18" i="1"/>
  <c r="V18" i="1"/>
  <c r="U18" i="1"/>
  <c r="N18" i="1"/>
  <c r="I18" i="1"/>
  <c r="BL17" i="1"/>
  <c r="BK17" i="1"/>
  <c r="BJ17" i="1"/>
  <c r="AV17" i="1" s="1"/>
  <c r="AX17" i="1" s="1"/>
  <c r="BI17" i="1"/>
  <c r="BH17" i="1"/>
  <c r="BG17" i="1"/>
  <c r="BF17" i="1"/>
  <c r="BE17" i="1"/>
  <c r="BD17" i="1"/>
  <c r="AY17" i="1" s="1"/>
  <c r="BA17" i="1"/>
  <c r="AT17" i="1"/>
  <c r="AN17" i="1"/>
  <c r="AO17" i="1" s="1"/>
  <c r="AJ17" i="1"/>
  <c r="AH17" i="1"/>
  <c r="AI17" i="1" s="1"/>
  <c r="W17" i="1"/>
  <c r="V17" i="1"/>
  <c r="U17" i="1"/>
  <c r="N17" i="1"/>
  <c r="L17" i="1"/>
  <c r="R30" i="1" l="1"/>
  <c r="S30" i="1" s="1"/>
  <c r="O30" i="1" s="1"/>
  <c r="M30" i="1" s="1"/>
  <c r="P30" i="1" s="1"/>
  <c r="J30" i="1" s="1"/>
  <c r="K30" i="1" s="1"/>
  <c r="Y19" i="1"/>
  <c r="AV36" i="1"/>
  <c r="Q36" i="1"/>
  <c r="Y61" i="1"/>
  <c r="R61" i="1"/>
  <c r="S61" i="1" s="1"/>
  <c r="AZ20" i="1"/>
  <c r="L18" i="1"/>
  <c r="I20" i="1"/>
  <c r="G20" i="1"/>
  <c r="AI20" i="1"/>
  <c r="AV28" i="1"/>
  <c r="U34" i="1"/>
  <c r="R53" i="1"/>
  <c r="S53" i="1" s="1"/>
  <c r="AV27" i="1"/>
  <c r="AX27" i="1" s="1"/>
  <c r="Q27" i="1"/>
  <c r="AV24" i="1"/>
  <c r="AX24" i="1" s="1"/>
  <c r="Q24" i="1"/>
  <c r="Y30" i="1"/>
  <c r="AV20" i="1"/>
  <c r="AX20" i="1" s="1"/>
  <c r="U24" i="1"/>
  <c r="AV25" i="1"/>
  <c r="AX25" i="1" s="1"/>
  <c r="Q25" i="1"/>
  <c r="U64" i="1"/>
  <c r="AV64" i="1"/>
  <c r="Q64" i="1"/>
  <c r="G17" i="1"/>
  <c r="L22" i="1"/>
  <c r="I22" i="1"/>
  <c r="H22" i="1"/>
  <c r="AW22" i="1" s="1"/>
  <c r="AZ22" i="1" s="1"/>
  <c r="G22" i="1"/>
  <c r="L27" i="1"/>
  <c r="I27" i="1"/>
  <c r="H27" i="1"/>
  <c r="AW27" i="1" s="1"/>
  <c r="AZ39" i="1"/>
  <c r="AV42" i="1"/>
  <c r="AX42" i="1" s="1"/>
  <c r="Q42" i="1"/>
  <c r="AV44" i="1"/>
  <c r="Q44" i="1"/>
  <c r="I60" i="1"/>
  <c r="H60" i="1"/>
  <c r="AW60" i="1" s="1"/>
  <c r="AZ60" i="1" s="1"/>
  <c r="G60" i="1"/>
  <c r="AI60" i="1"/>
  <c r="L60" i="1"/>
  <c r="AV41" i="1"/>
  <c r="AX41" i="1" s="1"/>
  <c r="Q41" i="1"/>
  <c r="AV22" i="1"/>
  <c r="AX22" i="1" s="1"/>
  <c r="Q22" i="1"/>
  <c r="R26" i="1"/>
  <c r="S26" i="1" s="1"/>
  <c r="G76" i="1"/>
  <c r="AI76" i="1"/>
  <c r="L76" i="1"/>
  <c r="I76" i="1"/>
  <c r="H76" i="1"/>
  <c r="AW76" i="1" s="1"/>
  <c r="H17" i="1"/>
  <c r="AW17" i="1" s="1"/>
  <c r="AZ17" i="1" s="1"/>
  <c r="H18" i="1"/>
  <c r="AW18" i="1" s="1"/>
  <c r="BJ18" i="1"/>
  <c r="L19" i="1"/>
  <c r="H19" i="1"/>
  <c r="AW19" i="1" s="1"/>
  <c r="AZ19" i="1" s="1"/>
  <c r="AI22" i="1"/>
  <c r="I25" i="1"/>
  <c r="H25" i="1"/>
  <c r="AW25" i="1" s="1"/>
  <c r="AZ25" i="1" s="1"/>
  <c r="G25" i="1"/>
  <c r="AI25" i="1"/>
  <c r="I28" i="1"/>
  <c r="H28" i="1"/>
  <c r="AW28" i="1" s="1"/>
  <c r="AZ28" i="1" s="1"/>
  <c r="G28" i="1"/>
  <c r="R28" i="1" s="1"/>
  <c r="S28" i="1" s="1"/>
  <c r="AI28" i="1"/>
  <c r="G29" i="1"/>
  <c r="AI29" i="1"/>
  <c r="L29" i="1"/>
  <c r="AV31" i="1"/>
  <c r="AX31" i="1" s="1"/>
  <c r="AX87" i="1"/>
  <c r="AI21" i="1"/>
  <c r="L21" i="1"/>
  <c r="L34" i="1"/>
  <c r="I34" i="1"/>
  <c r="H34" i="1"/>
  <c r="AW34" i="1" s="1"/>
  <c r="AI34" i="1"/>
  <c r="I17" i="1"/>
  <c r="Q17" i="1"/>
  <c r="R19" i="1"/>
  <c r="S19" i="1" s="1"/>
  <c r="Z19" i="1" s="1"/>
  <c r="AI24" i="1"/>
  <c r="L24" i="1"/>
  <c r="I24" i="1"/>
  <c r="G27" i="1"/>
  <c r="R31" i="1"/>
  <c r="S31" i="1" s="1"/>
  <c r="G34" i="1"/>
  <c r="Q39" i="1"/>
  <c r="AV39" i="1"/>
  <c r="AV59" i="1"/>
  <c r="AX59" i="1" s="1"/>
  <c r="Q59" i="1"/>
  <c r="AI61" i="1"/>
  <c r="L61" i="1"/>
  <c r="I61" i="1"/>
  <c r="H61" i="1"/>
  <c r="AW61" i="1" s="1"/>
  <c r="AZ61" i="1" s="1"/>
  <c r="Y46" i="1"/>
  <c r="AI18" i="1"/>
  <c r="R20" i="1"/>
  <c r="S20" i="1" s="1"/>
  <c r="G21" i="1"/>
  <c r="I23" i="1"/>
  <c r="H23" i="1"/>
  <c r="AW23" i="1" s="1"/>
  <c r="AZ23" i="1" s="1"/>
  <c r="G23" i="1"/>
  <c r="AI23" i="1"/>
  <c r="L23" i="1"/>
  <c r="H24" i="1"/>
  <c r="AW24" i="1" s="1"/>
  <c r="AZ24" i="1" s="1"/>
  <c r="AX28" i="1"/>
  <c r="AV47" i="1"/>
  <c r="AX47" i="1" s="1"/>
  <c r="Q47" i="1"/>
  <c r="Q33" i="1"/>
  <c r="G33" i="1"/>
  <c r="AI33" i="1"/>
  <c r="L33" i="1"/>
  <c r="AX38" i="1"/>
  <c r="L39" i="1"/>
  <c r="I39" i="1"/>
  <c r="G41" i="1"/>
  <c r="G42" i="1"/>
  <c r="AX44" i="1"/>
  <c r="AZ56" i="1"/>
  <c r="G58" i="1"/>
  <c r="AI58" i="1"/>
  <c r="L58" i="1"/>
  <c r="H58" i="1"/>
  <c r="AW58" i="1" s="1"/>
  <c r="AZ58" i="1" s="1"/>
  <c r="Y70" i="1"/>
  <c r="I83" i="1"/>
  <c r="H83" i="1"/>
  <c r="AW83" i="1" s="1"/>
  <c r="G83" i="1"/>
  <c r="AI83" i="1"/>
  <c r="L83" i="1"/>
  <c r="L26" i="1"/>
  <c r="AV34" i="1"/>
  <c r="AX34" i="1" s="1"/>
  <c r="Q34" i="1"/>
  <c r="I40" i="1"/>
  <c r="AI40" i="1"/>
  <c r="G40" i="1"/>
  <c r="H41" i="1"/>
  <c r="AW41" i="1" s="1"/>
  <c r="AZ41" i="1" s="1"/>
  <c r="Q45" i="1"/>
  <c r="AV45" i="1"/>
  <c r="AX45" i="1" s="1"/>
  <c r="Q49" i="1"/>
  <c r="AV50" i="1"/>
  <c r="AX50" i="1" s="1"/>
  <c r="Q50" i="1"/>
  <c r="I54" i="1"/>
  <c r="H54" i="1"/>
  <c r="AW54" i="1" s="1"/>
  <c r="AZ54" i="1" s="1"/>
  <c r="G54" i="1"/>
  <c r="AI54" i="1"/>
  <c r="L54" i="1"/>
  <c r="G55" i="1"/>
  <c r="R55" i="1" s="1"/>
  <c r="S55" i="1" s="1"/>
  <c r="AI55" i="1"/>
  <c r="L55" i="1"/>
  <c r="I55" i="1"/>
  <c r="H55" i="1"/>
  <c r="AW55" i="1" s="1"/>
  <c r="AZ55" i="1" s="1"/>
  <c r="I62" i="1"/>
  <c r="H62" i="1"/>
  <c r="AW62" i="1" s="1"/>
  <c r="G62" i="1"/>
  <c r="AI62" i="1"/>
  <c r="BJ70" i="1"/>
  <c r="I32" i="1"/>
  <c r="G32" i="1"/>
  <c r="AI32" i="1"/>
  <c r="I35" i="1"/>
  <c r="H35" i="1"/>
  <c r="AW35" i="1" s="1"/>
  <c r="AZ35" i="1" s="1"/>
  <c r="AI35" i="1"/>
  <c r="AX39" i="1"/>
  <c r="H42" i="1"/>
  <c r="AW42" i="1" s="1"/>
  <c r="AZ42" i="1" s="1"/>
  <c r="L42" i="1"/>
  <c r="I42" i="1"/>
  <c r="AV56" i="1"/>
  <c r="AX56" i="1" s="1"/>
  <c r="Q56" i="1"/>
  <c r="Y64" i="1"/>
  <c r="U70" i="1"/>
  <c r="Z31" i="1"/>
  <c r="AI41" i="1"/>
  <c r="I41" i="1"/>
  <c r="L47" i="1"/>
  <c r="I47" i="1"/>
  <c r="G47" i="1"/>
  <c r="Y50" i="1"/>
  <c r="I50" i="1"/>
  <c r="H50" i="1"/>
  <c r="AW50" i="1" s="1"/>
  <c r="AI50" i="1"/>
  <c r="O53" i="1"/>
  <c r="M53" i="1" s="1"/>
  <c r="P53" i="1" s="1"/>
  <c r="J53" i="1" s="1"/>
  <c r="K53" i="1" s="1"/>
  <c r="Y53" i="1"/>
  <c r="Y67" i="1"/>
  <c r="Q68" i="1"/>
  <c r="AV68" i="1"/>
  <c r="AX68" i="1" s="1"/>
  <c r="AI69" i="1"/>
  <c r="L69" i="1"/>
  <c r="I69" i="1"/>
  <c r="H69" i="1"/>
  <c r="AW69" i="1" s="1"/>
  <c r="AZ69" i="1" s="1"/>
  <c r="G69" i="1"/>
  <c r="R69" i="1" s="1"/>
  <c r="S69" i="1" s="1"/>
  <c r="Y90" i="1"/>
  <c r="BJ29" i="1"/>
  <c r="AX30" i="1"/>
  <c r="O31" i="1"/>
  <c r="M31" i="1" s="1"/>
  <c r="P31" i="1" s="1"/>
  <c r="J31" i="1" s="1"/>
  <c r="K31" i="1" s="1"/>
  <c r="L31" i="1"/>
  <c r="I31" i="1"/>
  <c r="H32" i="1"/>
  <c r="AW32" i="1" s="1"/>
  <c r="AZ32" i="1" s="1"/>
  <c r="G35" i="1"/>
  <c r="H36" i="1"/>
  <c r="AW36" i="1" s="1"/>
  <c r="AZ36" i="1" s="1"/>
  <c r="U36" i="1"/>
  <c r="AX36" i="1"/>
  <c r="H37" i="1"/>
  <c r="AW37" i="1" s="1"/>
  <c r="AZ37" i="1" s="1"/>
  <c r="G37" i="1"/>
  <c r="R38" i="1"/>
  <c r="S38" i="1" s="1"/>
  <c r="O38" i="1" s="1"/>
  <c r="M38" i="1" s="1"/>
  <c r="P38" i="1" s="1"/>
  <c r="J38" i="1" s="1"/>
  <c r="K38" i="1" s="1"/>
  <c r="G39" i="1"/>
  <c r="I44" i="1"/>
  <c r="H47" i="1"/>
  <c r="AW47" i="1" s="1"/>
  <c r="AZ47" i="1" s="1"/>
  <c r="AI47" i="1"/>
  <c r="L50" i="1"/>
  <c r="H51" i="1"/>
  <c r="AW51" i="1" s="1"/>
  <c r="AZ51" i="1" s="1"/>
  <c r="G51" i="1"/>
  <c r="R51" i="1" s="1"/>
  <c r="S51" i="1" s="1"/>
  <c r="AI51" i="1"/>
  <c r="I51" i="1"/>
  <c r="L59" i="1"/>
  <c r="I59" i="1"/>
  <c r="G59" i="1"/>
  <c r="AI59" i="1"/>
  <c r="H59" i="1"/>
  <c r="AW59" i="1" s="1"/>
  <c r="AV62" i="1"/>
  <c r="AX62" i="1" s="1"/>
  <c r="Q62" i="1"/>
  <c r="U35" i="1"/>
  <c r="AX35" i="1"/>
  <c r="I36" i="1"/>
  <c r="Q37" i="1"/>
  <c r="L44" i="1"/>
  <c r="H44" i="1"/>
  <c r="AW44" i="1" s="1"/>
  <c r="AZ44" i="1" s="1"/>
  <c r="G44" i="1"/>
  <c r="I48" i="1"/>
  <c r="H48" i="1"/>
  <c r="AW48" i="1" s="1"/>
  <c r="AZ48" i="1" s="1"/>
  <c r="G48" i="1"/>
  <c r="AI48" i="1"/>
  <c r="AI49" i="1"/>
  <c r="L49" i="1"/>
  <c r="H49" i="1"/>
  <c r="AW49" i="1" s="1"/>
  <c r="AZ49" i="1" s="1"/>
  <c r="G49" i="1"/>
  <c r="L51" i="1"/>
  <c r="Z53" i="1"/>
  <c r="R58" i="1"/>
  <c r="S58" i="1" s="1"/>
  <c r="U67" i="1"/>
  <c r="AV67" i="1"/>
  <c r="AX67" i="1" s="1"/>
  <c r="Q67" i="1"/>
  <c r="I72" i="1"/>
  <c r="AI72" i="1"/>
  <c r="H72" i="1"/>
  <c r="AW72" i="1" s="1"/>
  <c r="AZ72" i="1" s="1"/>
  <c r="G72" i="1"/>
  <c r="L72" i="1"/>
  <c r="L82" i="1"/>
  <c r="I82" i="1"/>
  <c r="H82" i="1"/>
  <c r="AW82" i="1" s="1"/>
  <c r="G82" i="1"/>
  <c r="AI82" i="1"/>
  <c r="L30" i="1"/>
  <c r="L38" i="1"/>
  <c r="H43" i="1"/>
  <c r="AW43" i="1" s="1"/>
  <c r="AZ43" i="1" s="1"/>
  <c r="G43" i="1"/>
  <c r="Q65" i="1"/>
  <c r="AV65" i="1"/>
  <c r="AX65" i="1" s="1"/>
  <c r="Y87" i="1"/>
  <c r="U44" i="1"/>
  <c r="BJ46" i="1"/>
  <c r="AX49" i="1"/>
  <c r="L53" i="1"/>
  <c r="AI53" i="1"/>
  <c r="I53" i="1"/>
  <c r="I65" i="1"/>
  <c r="H65" i="1"/>
  <c r="AW65" i="1" s="1"/>
  <c r="G65" i="1"/>
  <c r="L65" i="1"/>
  <c r="L67" i="1"/>
  <c r="I67" i="1"/>
  <c r="AI67" i="1"/>
  <c r="I70" i="1"/>
  <c r="H70" i="1"/>
  <c r="AW70" i="1" s="1"/>
  <c r="AI70" i="1"/>
  <c r="I75" i="1"/>
  <c r="H75" i="1"/>
  <c r="AW75" i="1" s="1"/>
  <c r="AZ75" i="1" s="1"/>
  <c r="G75" i="1"/>
  <c r="AI75" i="1"/>
  <c r="L75" i="1"/>
  <c r="L43" i="1"/>
  <c r="AX43" i="1"/>
  <c r="I45" i="1"/>
  <c r="H45" i="1"/>
  <c r="AW45" i="1" s="1"/>
  <c r="AZ45" i="1" s="1"/>
  <c r="G45" i="1"/>
  <c r="H67" i="1"/>
  <c r="AW67" i="1" s="1"/>
  <c r="AZ67" i="1" s="1"/>
  <c r="L70" i="1"/>
  <c r="AV79" i="1"/>
  <c r="AZ79" i="1" s="1"/>
  <c r="Q79" i="1"/>
  <c r="Q63" i="1"/>
  <c r="H63" i="1"/>
  <c r="AW63" i="1" s="1"/>
  <c r="AZ63" i="1" s="1"/>
  <c r="G63" i="1"/>
  <c r="AI63" i="1"/>
  <c r="L63" i="1"/>
  <c r="I63" i="1"/>
  <c r="G66" i="1"/>
  <c r="R66" i="1" s="1"/>
  <c r="S66" i="1" s="1"/>
  <c r="AI66" i="1"/>
  <c r="L66" i="1"/>
  <c r="I66" i="1"/>
  <c r="H66" i="1"/>
  <c r="AW66" i="1" s="1"/>
  <c r="AZ66" i="1" s="1"/>
  <c r="I68" i="1"/>
  <c r="H68" i="1"/>
  <c r="AW68" i="1" s="1"/>
  <c r="AZ68" i="1" s="1"/>
  <c r="G68" i="1"/>
  <c r="AI68" i="1"/>
  <c r="L68" i="1"/>
  <c r="AV77" i="1"/>
  <c r="AX77" i="1" s="1"/>
  <c r="Q77" i="1"/>
  <c r="L46" i="1"/>
  <c r="AX55" i="1"/>
  <c r="AX58" i="1"/>
  <c r="I64" i="1"/>
  <c r="R54" i="1"/>
  <c r="S54" i="1" s="1"/>
  <c r="R71" i="1"/>
  <c r="S71" i="1" s="1"/>
  <c r="L74" i="1"/>
  <c r="I74" i="1"/>
  <c r="H74" i="1"/>
  <c r="AW74" i="1" s="1"/>
  <c r="Q83" i="1"/>
  <c r="AV83" i="1"/>
  <c r="AX83" i="1" s="1"/>
  <c r="AV90" i="1"/>
  <c r="AX90" i="1" s="1"/>
  <c r="Q90" i="1"/>
  <c r="AV93" i="1"/>
  <c r="AX93" i="1" s="1"/>
  <c r="Q93" i="1"/>
  <c r="AI46" i="1"/>
  <c r="AX63" i="1"/>
  <c r="H73" i="1"/>
  <c r="AW73" i="1" s="1"/>
  <c r="AZ73" i="1" s="1"/>
  <c r="G73" i="1"/>
  <c r="AI73" i="1"/>
  <c r="L73" i="1"/>
  <c r="I73" i="1"/>
  <c r="G74" i="1"/>
  <c r="AV85" i="1"/>
  <c r="AX85" i="1" s="1"/>
  <c r="Q85" i="1"/>
  <c r="BJ52" i="1"/>
  <c r="U56" i="1"/>
  <c r="I57" i="1"/>
  <c r="H57" i="1"/>
  <c r="AW57" i="1" s="1"/>
  <c r="AZ57" i="1" s="1"/>
  <c r="G57" i="1"/>
  <c r="R57" i="1"/>
  <c r="S57" i="1" s="1"/>
  <c r="Z57" i="1" s="1"/>
  <c r="AI87" i="1"/>
  <c r="L87" i="1"/>
  <c r="I87" i="1"/>
  <c r="R89" i="1"/>
  <c r="S89" i="1" s="1"/>
  <c r="O89" i="1" s="1"/>
  <c r="M89" i="1" s="1"/>
  <c r="P89" i="1" s="1"/>
  <c r="J89" i="1" s="1"/>
  <c r="K89" i="1" s="1"/>
  <c r="AI71" i="1"/>
  <c r="L71" i="1"/>
  <c r="I71" i="1"/>
  <c r="AV72" i="1"/>
  <c r="AX72" i="1" s="1"/>
  <c r="Q72" i="1"/>
  <c r="G84" i="1"/>
  <c r="AI84" i="1"/>
  <c r="L84" i="1"/>
  <c r="AX86" i="1"/>
  <c r="AV87" i="1"/>
  <c r="AZ87" i="1" s="1"/>
  <c r="Q87" i="1"/>
  <c r="AV88" i="1"/>
  <c r="AX88" i="1" s="1"/>
  <c r="Q88" i="1"/>
  <c r="AX94" i="1"/>
  <c r="H71" i="1"/>
  <c r="AW71" i="1" s="1"/>
  <c r="AZ71" i="1" s="1"/>
  <c r="BJ76" i="1"/>
  <c r="L77" i="1"/>
  <c r="I77" i="1"/>
  <c r="H77" i="1"/>
  <c r="AW77" i="1" s="1"/>
  <c r="AZ77" i="1" s="1"/>
  <c r="G77" i="1"/>
  <c r="I80" i="1"/>
  <c r="H80" i="1"/>
  <c r="AW80" i="1" s="1"/>
  <c r="AZ80" i="1" s="1"/>
  <c r="G80" i="1"/>
  <c r="AI80" i="1"/>
  <c r="AX82" i="1"/>
  <c r="U74" i="1"/>
  <c r="AX75" i="1"/>
  <c r="H81" i="1"/>
  <c r="AW81" i="1" s="1"/>
  <c r="AZ81" i="1" s="1"/>
  <c r="G81" i="1"/>
  <c r="AI81" i="1"/>
  <c r="L81" i="1"/>
  <c r="BJ84" i="1"/>
  <c r="L85" i="1"/>
  <c r="I85" i="1"/>
  <c r="H85" i="1"/>
  <c r="AW85" i="1" s="1"/>
  <c r="G85" i="1"/>
  <c r="L90" i="1"/>
  <c r="I90" i="1"/>
  <c r="H90" i="1"/>
  <c r="AW90" i="1" s="1"/>
  <c r="AZ90" i="1" s="1"/>
  <c r="BJ92" i="1"/>
  <c r="L93" i="1"/>
  <c r="I93" i="1"/>
  <c r="H93" i="1"/>
  <c r="AW93" i="1" s="1"/>
  <c r="AZ93" i="1" s="1"/>
  <c r="G93" i="1"/>
  <c r="AZ94" i="1"/>
  <c r="AV74" i="1"/>
  <c r="AX74" i="1" s="1"/>
  <c r="Q74" i="1"/>
  <c r="AI79" i="1"/>
  <c r="L79" i="1"/>
  <c r="I79" i="1"/>
  <c r="U82" i="1"/>
  <c r="AV82" i="1"/>
  <c r="Q82" i="1"/>
  <c r="I88" i="1"/>
  <c r="H88" i="1"/>
  <c r="AW88" i="1" s="1"/>
  <c r="G88" i="1"/>
  <c r="AI88" i="1"/>
  <c r="I91" i="1"/>
  <c r="H91" i="1"/>
  <c r="AW91" i="1" s="1"/>
  <c r="AZ91" i="1" s="1"/>
  <c r="G91" i="1"/>
  <c r="R91" i="1" s="1"/>
  <c r="S91" i="1" s="1"/>
  <c r="AI91" i="1"/>
  <c r="AI93" i="1"/>
  <c r="L78" i="1"/>
  <c r="L86" i="1"/>
  <c r="L94" i="1"/>
  <c r="AI78" i="1"/>
  <c r="AI86" i="1"/>
  <c r="AI94" i="1"/>
  <c r="G78" i="1"/>
  <c r="Q80" i="1"/>
  <c r="G86" i="1"/>
  <c r="AI89" i="1"/>
  <c r="G94" i="1"/>
  <c r="Z38" i="1" l="1"/>
  <c r="O19" i="1"/>
  <c r="M19" i="1" s="1"/>
  <c r="P19" i="1" s="1"/>
  <c r="J19" i="1" s="1"/>
  <c r="K19" i="1" s="1"/>
  <c r="T69" i="1"/>
  <c r="X69" i="1" s="1"/>
  <c r="AA69" i="1"/>
  <c r="Z69" i="1"/>
  <c r="Y22" i="1"/>
  <c r="Y57" i="1"/>
  <c r="O57" i="1"/>
  <c r="M57" i="1" s="1"/>
  <c r="P57" i="1" s="1"/>
  <c r="J57" i="1" s="1"/>
  <c r="K57" i="1" s="1"/>
  <c r="Y48" i="1"/>
  <c r="R48" i="1"/>
  <c r="S48" i="1" s="1"/>
  <c r="T51" i="1"/>
  <c r="X51" i="1" s="1"/>
  <c r="AA51" i="1"/>
  <c r="Z51" i="1"/>
  <c r="R22" i="1"/>
  <c r="S22" i="1" s="1"/>
  <c r="O22" i="1" s="1"/>
  <c r="M22" i="1" s="1"/>
  <c r="P22" i="1" s="1"/>
  <c r="J22" i="1" s="1"/>
  <c r="K22" i="1" s="1"/>
  <c r="Y91" i="1"/>
  <c r="O91" i="1"/>
  <c r="M91" i="1" s="1"/>
  <c r="P91" i="1" s="1"/>
  <c r="J91" i="1" s="1"/>
  <c r="K91" i="1" s="1"/>
  <c r="Y73" i="1"/>
  <c r="R73" i="1"/>
  <c r="S73" i="1" s="1"/>
  <c r="O73" i="1" s="1"/>
  <c r="M73" i="1" s="1"/>
  <c r="P73" i="1" s="1"/>
  <c r="J73" i="1" s="1"/>
  <c r="K73" i="1" s="1"/>
  <c r="T71" i="1"/>
  <c r="X71" i="1" s="1"/>
  <c r="O71" i="1"/>
  <c r="M71" i="1" s="1"/>
  <c r="P71" i="1" s="1"/>
  <c r="J71" i="1" s="1"/>
  <c r="K71" i="1" s="1"/>
  <c r="AA71" i="1"/>
  <c r="Y68" i="1"/>
  <c r="Y72" i="1"/>
  <c r="T58" i="1"/>
  <c r="X58" i="1" s="1"/>
  <c r="Z58" i="1"/>
  <c r="AA58" i="1"/>
  <c r="R37" i="1"/>
  <c r="S37" i="1" s="1"/>
  <c r="Y59" i="1"/>
  <c r="Y37" i="1"/>
  <c r="AV70" i="1"/>
  <c r="AX70" i="1" s="1"/>
  <c r="Q70" i="1"/>
  <c r="AZ83" i="1"/>
  <c r="O58" i="1"/>
  <c r="M58" i="1" s="1"/>
  <c r="P58" i="1" s="1"/>
  <c r="J58" i="1" s="1"/>
  <c r="K58" i="1" s="1"/>
  <c r="Y58" i="1"/>
  <c r="T31" i="1"/>
  <c r="X31" i="1" s="1"/>
  <c r="AA31" i="1"/>
  <c r="AB31" i="1" s="1"/>
  <c r="Y76" i="1"/>
  <c r="R64" i="1"/>
  <c r="S64" i="1" s="1"/>
  <c r="Y84" i="1"/>
  <c r="R85" i="1"/>
  <c r="S85" i="1" s="1"/>
  <c r="O85" i="1" s="1"/>
  <c r="M85" i="1" s="1"/>
  <c r="P85" i="1" s="1"/>
  <c r="J85" i="1" s="1"/>
  <c r="K85" i="1" s="1"/>
  <c r="T66" i="1"/>
  <c r="X66" i="1" s="1"/>
  <c r="AA66" i="1"/>
  <c r="Z66" i="1"/>
  <c r="Y60" i="1"/>
  <c r="O60" i="1"/>
  <c r="M60" i="1" s="1"/>
  <c r="P60" i="1" s="1"/>
  <c r="J60" i="1" s="1"/>
  <c r="K60" i="1" s="1"/>
  <c r="R60" i="1"/>
  <c r="S60" i="1" s="1"/>
  <c r="R65" i="1"/>
  <c r="S65" i="1" s="1"/>
  <c r="O65" i="1" s="1"/>
  <c r="M65" i="1" s="1"/>
  <c r="P65" i="1" s="1"/>
  <c r="J65" i="1" s="1"/>
  <c r="K65" i="1" s="1"/>
  <c r="Y86" i="1"/>
  <c r="R86" i="1"/>
  <c r="S86" i="1" s="1"/>
  <c r="O86" i="1" s="1"/>
  <c r="M86" i="1" s="1"/>
  <c r="P86" i="1" s="1"/>
  <c r="J86" i="1" s="1"/>
  <c r="K86" i="1" s="1"/>
  <c r="Y85" i="1"/>
  <c r="Y81" i="1"/>
  <c r="T89" i="1"/>
  <c r="X89" i="1" s="1"/>
  <c r="AA89" i="1"/>
  <c r="Z89" i="1"/>
  <c r="R81" i="1"/>
  <c r="S81" i="1" s="1"/>
  <c r="R83" i="1"/>
  <c r="S83" i="1" s="1"/>
  <c r="T54" i="1"/>
  <c r="X54" i="1" s="1"/>
  <c r="AA54" i="1"/>
  <c r="R77" i="1"/>
  <c r="S77" i="1" s="1"/>
  <c r="Y63" i="1"/>
  <c r="Y82" i="1"/>
  <c r="AZ50" i="1"/>
  <c r="Y62" i="1"/>
  <c r="R49" i="1"/>
  <c r="S49" i="1" s="1"/>
  <c r="O49" i="1" s="1"/>
  <c r="M49" i="1" s="1"/>
  <c r="P49" i="1" s="1"/>
  <c r="J49" i="1" s="1"/>
  <c r="K49" i="1" s="1"/>
  <c r="Y23" i="1"/>
  <c r="R23" i="1"/>
  <c r="S23" i="1" s="1"/>
  <c r="O23" i="1" s="1"/>
  <c r="M23" i="1" s="1"/>
  <c r="P23" i="1" s="1"/>
  <c r="J23" i="1" s="1"/>
  <c r="K23" i="1" s="1"/>
  <c r="Y25" i="1"/>
  <c r="AZ31" i="1"/>
  <c r="Z28" i="1"/>
  <c r="AA28" i="1"/>
  <c r="T28" i="1"/>
  <c r="X28" i="1" s="1"/>
  <c r="T53" i="1"/>
  <c r="X53" i="1" s="1"/>
  <c r="AA53" i="1"/>
  <c r="AB53" i="1" s="1"/>
  <c r="T61" i="1"/>
  <c r="X61" i="1" s="1"/>
  <c r="AA61" i="1"/>
  <c r="Z61" i="1"/>
  <c r="T30" i="1"/>
  <c r="X30" i="1" s="1"/>
  <c r="Z30" i="1"/>
  <c r="AA30" i="1"/>
  <c r="AA91" i="1"/>
  <c r="T91" i="1"/>
  <c r="X91" i="1" s="1"/>
  <c r="R59" i="1"/>
  <c r="S59" i="1" s="1"/>
  <c r="Y75" i="1"/>
  <c r="O55" i="1"/>
  <c r="M55" i="1" s="1"/>
  <c r="P55" i="1" s="1"/>
  <c r="J55" i="1" s="1"/>
  <c r="K55" i="1" s="1"/>
  <c r="Y55" i="1"/>
  <c r="R80" i="1"/>
  <c r="S80" i="1" s="1"/>
  <c r="O80" i="1" s="1"/>
  <c r="M80" i="1" s="1"/>
  <c r="P80" i="1" s="1"/>
  <c r="J80" i="1" s="1"/>
  <c r="K80" i="1" s="1"/>
  <c r="Y88" i="1"/>
  <c r="AZ85" i="1"/>
  <c r="R87" i="1"/>
  <c r="S87" i="1" s="1"/>
  <c r="Y74" i="1"/>
  <c r="R93" i="1"/>
  <c r="S93" i="1" s="1"/>
  <c r="Y65" i="1"/>
  <c r="Q46" i="1"/>
  <c r="AV46" i="1"/>
  <c r="Y43" i="1"/>
  <c r="R43" i="1"/>
  <c r="S43" i="1" s="1"/>
  <c r="O43" i="1" s="1"/>
  <c r="M43" i="1" s="1"/>
  <c r="P43" i="1" s="1"/>
  <c r="J43" i="1" s="1"/>
  <c r="K43" i="1" s="1"/>
  <c r="AZ82" i="1"/>
  <c r="Z71" i="1"/>
  <c r="R62" i="1"/>
  <c r="S62" i="1" s="1"/>
  <c r="AV29" i="1"/>
  <c r="Q29" i="1"/>
  <c r="AZ62" i="1"/>
  <c r="Y33" i="1"/>
  <c r="AZ34" i="1"/>
  <c r="R41" i="1"/>
  <c r="S41" i="1" s="1"/>
  <c r="Z54" i="1"/>
  <c r="R24" i="1"/>
  <c r="S24" i="1" s="1"/>
  <c r="Y94" i="1"/>
  <c r="O94" i="1"/>
  <c r="M94" i="1" s="1"/>
  <c r="P94" i="1" s="1"/>
  <c r="J94" i="1" s="1"/>
  <c r="K94" i="1" s="1"/>
  <c r="R94" i="1"/>
  <c r="S94" i="1" s="1"/>
  <c r="Y93" i="1"/>
  <c r="O93" i="1"/>
  <c r="M93" i="1" s="1"/>
  <c r="P93" i="1" s="1"/>
  <c r="J93" i="1" s="1"/>
  <c r="K93" i="1" s="1"/>
  <c r="Y77" i="1"/>
  <c r="O77" i="1"/>
  <c r="M77" i="1" s="1"/>
  <c r="P77" i="1" s="1"/>
  <c r="J77" i="1" s="1"/>
  <c r="K77" i="1" s="1"/>
  <c r="T26" i="1"/>
  <c r="X26" i="1" s="1"/>
  <c r="AA26" i="1"/>
  <c r="Z26" i="1"/>
  <c r="R27" i="1"/>
  <c r="S27" i="1" s="1"/>
  <c r="R56" i="1"/>
  <c r="S56" i="1" s="1"/>
  <c r="R34" i="1"/>
  <c r="S34" i="1" s="1"/>
  <c r="Y78" i="1"/>
  <c r="R78" i="1"/>
  <c r="S78" i="1" s="1"/>
  <c r="AZ88" i="1"/>
  <c r="R75" i="1"/>
  <c r="S75" i="1" s="1"/>
  <c r="AV92" i="1"/>
  <c r="Q92" i="1"/>
  <c r="AV76" i="1"/>
  <c r="AX76" i="1" s="1"/>
  <c r="Q76" i="1"/>
  <c r="AZ74" i="1"/>
  <c r="R63" i="1"/>
  <c r="S63" i="1" s="1"/>
  <c r="AZ65" i="1"/>
  <c r="R67" i="1"/>
  <c r="S67" i="1" s="1"/>
  <c r="Y49" i="1"/>
  <c r="Y44" i="1"/>
  <c r="R68" i="1"/>
  <c r="S68" i="1" s="1"/>
  <c r="Y32" i="1"/>
  <c r="Y54" i="1"/>
  <c r="O54" i="1"/>
  <c r="M54" i="1" s="1"/>
  <c r="P54" i="1" s="1"/>
  <c r="J54" i="1" s="1"/>
  <c r="K54" i="1" s="1"/>
  <c r="R45" i="1"/>
  <c r="S45" i="1" s="1"/>
  <c r="O45" i="1" s="1"/>
  <c r="M45" i="1" s="1"/>
  <c r="P45" i="1" s="1"/>
  <c r="J45" i="1" s="1"/>
  <c r="K45" i="1" s="1"/>
  <c r="Y42" i="1"/>
  <c r="R33" i="1"/>
  <c r="S33" i="1" s="1"/>
  <c r="R39" i="1"/>
  <c r="S39" i="1" s="1"/>
  <c r="Y29" i="1"/>
  <c r="R44" i="1"/>
  <c r="S44" i="1" s="1"/>
  <c r="O44" i="1" s="1"/>
  <c r="M44" i="1" s="1"/>
  <c r="P44" i="1" s="1"/>
  <c r="J44" i="1" s="1"/>
  <c r="K44" i="1" s="1"/>
  <c r="R25" i="1"/>
  <c r="S25" i="1" s="1"/>
  <c r="Y20" i="1"/>
  <c r="O20" i="1"/>
  <c r="M20" i="1" s="1"/>
  <c r="P20" i="1" s="1"/>
  <c r="J20" i="1" s="1"/>
  <c r="K20" i="1" s="1"/>
  <c r="O61" i="1"/>
  <c r="M61" i="1" s="1"/>
  <c r="P61" i="1" s="1"/>
  <c r="J61" i="1" s="1"/>
  <c r="K61" i="1" s="1"/>
  <c r="AA57" i="1"/>
  <c r="T57" i="1"/>
  <c r="X57" i="1" s="1"/>
  <c r="R79" i="1"/>
  <c r="S79" i="1" s="1"/>
  <c r="R17" i="1"/>
  <c r="S17" i="1" s="1"/>
  <c r="AV18" i="1"/>
  <c r="AX18" i="1" s="1"/>
  <c r="Q18" i="1"/>
  <c r="R88" i="1"/>
  <c r="S88" i="1" s="1"/>
  <c r="AA55" i="1"/>
  <c r="Z55" i="1"/>
  <c r="T55" i="1"/>
  <c r="X55" i="1" s="1"/>
  <c r="Y27" i="1"/>
  <c r="O27" i="1"/>
  <c r="M27" i="1" s="1"/>
  <c r="P27" i="1" s="1"/>
  <c r="J27" i="1" s="1"/>
  <c r="K27" i="1" s="1"/>
  <c r="R74" i="1"/>
  <c r="S74" i="1" s="1"/>
  <c r="O74" i="1" s="1"/>
  <c r="M74" i="1" s="1"/>
  <c r="P74" i="1" s="1"/>
  <c r="J74" i="1" s="1"/>
  <c r="K74" i="1" s="1"/>
  <c r="Y80" i="1"/>
  <c r="R72" i="1"/>
  <c r="S72" i="1" s="1"/>
  <c r="O72" i="1" s="1"/>
  <c r="M72" i="1" s="1"/>
  <c r="P72" i="1" s="1"/>
  <c r="J72" i="1" s="1"/>
  <c r="K72" i="1" s="1"/>
  <c r="Y45" i="1"/>
  <c r="Z91" i="1"/>
  <c r="AZ70" i="1"/>
  <c r="AZ59" i="1"/>
  <c r="O51" i="1"/>
  <c r="M51" i="1" s="1"/>
  <c r="P51" i="1" s="1"/>
  <c r="J51" i="1" s="1"/>
  <c r="K51" i="1" s="1"/>
  <c r="Y51" i="1"/>
  <c r="Y39" i="1"/>
  <c r="Y35" i="1"/>
  <c r="R35" i="1"/>
  <c r="S35" i="1" s="1"/>
  <c r="O35" i="1" s="1"/>
  <c r="M35" i="1" s="1"/>
  <c r="P35" i="1" s="1"/>
  <c r="J35" i="1" s="1"/>
  <c r="K35" i="1" s="1"/>
  <c r="Y41" i="1"/>
  <c r="O41" i="1"/>
  <c r="M41" i="1" s="1"/>
  <c r="P41" i="1" s="1"/>
  <c r="J41" i="1" s="1"/>
  <c r="K41" i="1" s="1"/>
  <c r="R32" i="1"/>
  <c r="S32" i="1" s="1"/>
  <c r="O32" i="1" s="1"/>
  <c r="M32" i="1" s="1"/>
  <c r="P32" i="1" s="1"/>
  <c r="J32" i="1" s="1"/>
  <c r="K32" i="1" s="1"/>
  <c r="O26" i="1"/>
  <c r="M26" i="1" s="1"/>
  <c r="P26" i="1" s="1"/>
  <c r="J26" i="1" s="1"/>
  <c r="K26" i="1" s="1"/>
  <c r="Y21" i="1"/>
  <c r="T19" i="1"/>
  <c r="X19" i="1" s="1"/>
  <c r="AA19" i="1"/>
  <c r="AB19" i="1" s="1"/>
  <c r="AZ27" i="1"/>
  <c r="Y17" i="1"/>
  <c r="R36" i="1"/>
  <c r="S36" i="1" s="1"/>
  <c r="R21" i="1"/>
  <c r="S21" i="1" s="1"/>
  <c r="R50" i="1"/>
  <c r="S50" i="1" s="1"/>
  <c r="AX64" i="1"/>
  <c r="AZ64" i="1"/>
  <c r="R82" i="1"/>
  <c r="S82" i="1" s="1"/>
  <c r="AV84" i="1"/>
  <c r="Q84" i="1"/>
  <c r="AV52" i="1"/>
  <c r="Q52" i="1"/>
  <c r="R90" i="1"/>
  <c r="S90" i="1" s="1"/>
  <c r="O66" i="1"/>
  <c r="M66" i="1" s="1"/>
  <c r="P66" i="1" s="1"/>
  <c r="J66" i="1" s="1"/>
  <c r="K66" i="1" s="1"/>
  <c r="Y66" i="1"/>
  <c r="T38" i="1"/>
  <c r="X38" i="1" s="1"/>
  <c r="AA38" i="1"/>
  <c r="AB38" i="1" s="1"/>
  <c r="Y69" i="1"/>
  <c r="O69" i="1"/>
  <c r="M69" i="1" s="1"/>
  <c r="P69" i="1" s="1"/>
  <c r="J69" i="1" s="1"/>
  <c r="K69" i="1" s="1"/>
  <c r="Y47" i="1"/>
  <c r="AX79" i="1"/>
  <c r="Y40" i="1"/>
  <c r="R40" i="1"/>
  <c r="S40" i="1" s="1"/>
  <c r="Y83" i="1"/>
  <c r="R47" i="1"/>
  <c r="S47" i="1" s="1"/>
  <c r="T20" i="1"/>
  <c r="X20" i="1" s="1"/>
  <c r="AA20" i="1"/>
  <c r="Z20" i="1"/>
  <c r="Y34" i="1"/>
  <c r="Y28" i="1"/>
  <c r="O28" i="1"/>
  <c r="M28" i="1" s="1"/>
  <c r="P28" i="1" s="1"/>
  <c r="J28" i="1" s="1"/>
  <c r="K28" i="1" s="1"/>
  <c r="R42" i="1"/>
  <c r="S42" i="1" s="1"/>
  <c r="AB58" i="1" l="1"/>
  <c r="AB30" i="1"/>
  <c r="AB89" i="1"/>
  <c r="AB71" i="1"/>
  <c r="AB61" i="1"/>
  <c r="AB20" i="1"/>
  <c r="R92" i="1"/>
  <c r="S92" i="1" s="1"/>
  <c r="AB91" i="1"/>
  <c r="T64" i="1"/>
  <c r="X64" i="1" s="1"/>
  <c r="AA64" i="1"/>
  <c r="O64" i="1"/>
  <c r="M64" i="1" s="1"/>
  <c r="P64" i="1" s="1"/>
  <c r="J64" i="1" s="1"/>
  <c r="K64" i="1" s="1"/>
  <c r="Z64" i="1"/>
  <c r="AA42" i="1"/>
  <c r="T42" i="1"/>
  <c r="X42" i="1" s="1"/>
  <c r="Z42" i="1"/>
  <c r="T90" i="1"/>
  <c r="X90" i="1" s="1"/>
  <c r="AA90" i="1"/>
  <c r="O90" i="1"/>
  <c r="M90" i="1" s="1"/>
  <c r="P90" i="1" s="1"/>
  <c r="J90" i="1" s="1"/>
  <c r="K90" i="1" s="1"/>
  <c r="Z90" i="1"/>
  <c r="T75" i="1"/>
  <c r="X75" i="1" s="1"/>
  <c r="AA75" i="1"/>
  <c r="AB75" i="1" s="1"/>
  <c r="Z75" i="1"/>
  <c r="T68" i="1"/>
  <c r="X68" i="1" s="1"/>
  <c r="Z68" i="1"/>
  <c r="AA68" i="1"/>
  <c r="T63" i="1"/>
  <c r="X63" i="1" s="1"/>
  <c r="Z63" i="1"/>
  <c r="AA63" i="1"/>
  <c r="AA41" i="1"/>
  <c r="T41" i="1"/>
  <c r="X41" i="1" s="1"/>
  <c r="Z41" i="1"/>
  <c r="AX29" i="1"/>
  <c r="AZ29" i="1"/>
  <c r="AX46" i="1"/>
  <c r="AZ46" i="1"/>
  <c r="T87" i="1"/>
  <c r="X87" i="1" s="1"/>
  <c r="AA87" i="1"/>
  <c r="AB87" i="1" s="1"/>
  <c r="Z87" i="1"/>
  <c r="O87" i="1"/>
  <c r="M87" i="1" s="1"/>
  <c r="P87" i="1" s="1"/>
  <c r="J87" i="1" s="1"/>
  <c r="K87" i="1" s="1"/>
  <c r="AB28" i="1"/>
  <c r="T49" i="1"/>
  <c r="X49" i="1" s="1"/>
  <c r="AA49" i="1"/>
  <c r="Z49" i="1"/>
  <c r="O63" i="1"/>
  <c r="M63" i="1" s="1"/>
  <c r="P63" i="1" s="1"/>
  <c r="J63" i="1" s="1"/>
  <c r="K63" i="1" s="1"/>
  <c r="AB66" i="1"/>
  <c r="T82" i="1"/>
  <c r="X82" i="1" s="1"/>
  <c r="AA82" i="1"/>
  <c r="AB82" i="1" s="1"/>
  <c r="Z82" i="1"/>
  <c r="T17" i="1"/>
  <c r="X17" i="1" s="1"/>
  <c r="AA17" i="1"/>
  <c r="Z17" i="1"/>
  <c r="Z32" i="1"/>
  <c r="T32" i="1"/>
  <c r="X32" i="1" s="1"/>
  <c r="AA32" i="1"/>
  <c r="T79" i="1"/>
  <c r="X79" i="1" s="1"/>
  <c r="AA79" i="1"/>
  <c r="Z79" i="1"/>
  <c r="O79" i="1"/>
  <c r="M79" i="1" s="1"/>
  <c r="P79" i="1" s="1"/>
  <c r="J79" i="1" s="1"/>
  <c r="K79" i="1" s="1"/>
  <c r="T83" i="1"/>
  <c r="X83" i="1" s="1"/>
  <c r="AA83" i="1"/>
  <c r="Z83" i="1"/>
  <c r="AA37" i="1"/>
  <c r="T37" i="1"/>
  <c r="X37" i="1" s="1"/>
  <c r="Z37" i="1"/>
  <c r="O42" i="1"/>
  <c r="M42" i="1" s="1"/>
  <c r="P42" i="1" s="1"/>
  <c r="J42" i="1" s="1"/>
  <c r="K42" i="1" s="1"/>
  <c r="O83" i="1"/>
  <c r="M83" i="1" s="1"/>
  <c r="P83" i="1" s="1"/>
  <c r="J83" i="1" s="1"/>
  <c r="K83" i="1" s="1"/>
  <c r="R52" i="1"/>
  <c r="S52" i="1" s="1"/>
  <c r="T74" i="1"/>
  <c r="X74" i="1" s="1"/>
  <c r="AA74" i="1"/>
  <c r="Z74" i="1"/>
  <c r="AA88" i="1"/>
  <c r="Z88" i="1"/>
  <c r="T88" i="1"/>
  <c r="X88" i="1" s="1"/>
  <c r="AB57" i="1"/>
  <c r="T78" i="1"/>
  <c r="X78" i="1" s="1"/>
  <c r="AA78" i="1"/>
  <c r="AB78" i="1" s="1"/>
  <c r="Z78" i="1"/>
  <c r="T27" i="1"/>
  <c r="X27" i="1" s="1"/>
  <c r="AA27" i="1"/>
  <c r="Z27" i="1"/>
  <c r="R46" i="1"/>
  <c r="S46" i="1" s="1"/>
  <c r="O75" i="1"/>
  <c r="M75" i="1" s="1"/>
  <c r="P75" i="1" s="1"/>
  <c r="J75" i="1" s="1"/>
  <c r="K75" i="1" s="1"/>
  <c r="T77" i="1"/>
  <c r="X77" i="1" s="1"/>
  <c r="AA77" i="1"/>
  <c r="Z77" i="1"/>
  <c r="T73" i="1"/>
  <c r="X73" i="1" s="1"/>
  <c r="AA73" i="1"/>
  <c r="Z73" i="1"/>
  <c r="AB51" i="1"/>
  <c r="T34" i="1"/>
  <c r="X34" i="1" s="1"/>
  <c r="AA34" i="1"/>
  <c r="Z34" i="1"/>
  <c r="AA80" i="1"/>
  <c r="AB80" i="1" s="1"/>
  <c r="Z80" i="1"/>
  <c r="T80" i="1"/>
  <c r="X80" i="1" s="1"/>
  <c r="T56" i="1"/>
  <c r="X56" i="1" s="1"/>
  <c r="AA56" i="1"/>
  <c r="O56" i="1"/>
  <c r="M56" i="1" s="1"/>
  <c r="P56" i="1" s="1"/>
  <c r="J56" i="1" s="1"/>
  <c r="K56" i="1" s="1"/>
  <c r="Z56" i="1"/>
  <c r="R29" i="1"/>
  <c r="S29" i="1" s="1"/>
  <c r="T81" i="1"/>
  <c r="X81" i="1" s="1"/>
  <c r="AA81" i="1"/>
  <c r="Z81" i="1"/>
  <c r="T86" i="1"/>
  <c r="X86" i="1" s="1"/>
  <c r="Z86" i="1"/>
  <c r="AA86" i="1"/>
  <c r="AB86" i="1" s="1"/>
  <c r="R70" i="1"/>
  <c r="S70" i="1" s="1"/>
  <c r="O34" i="1"/>
  <c r="M34" i="1" s="1"/>
  <c r="P34" i="1" s="1"/>
  <c r="J34" i="1" s="1"/>
  <c r="K34" i="1" s="1"/>
  <c r="AZ52" i="1"/>
  <c r="AX52" i="1"/>
  <c r="AA50" i="1"/>
  <c r="T50" i="1"/>
  <c r="X50" i="1" s="1"/>
  <c r="O50" i="1"/>
  <c r="M50" i="1" s="1"/>
  <c r="P50" i="1" s="1"/>
  <c r="J50" i="1" s="1"/>
  <c r="K50" i="1" s="1"/>
  <c r="Z50" i="1"/>
  <c r="T35" i="1"/>
  <c r="X35" i="1" s="1"/>
  <c r="AA35" i="1"/>
  <c r="AB35" i="1" s="1"/>
  <c r="Z35" i="1"/>
  <c r="R18" i="1"/>
  <c r="S18" i="1" s="1"/>
  <c r="AA45" i="1"/>
  <c r="AB45" i="1" s="1"/>
  <c r="T45" i="1"/>
  <c r="X45" i="1" s="1"/>
  <c r="Z45" i="1"/>
  <c r="O78" i="1"/>
  <c r="M78" i="1" s="1"/>
  <c r="P78" i="1" s="1"/>
  <c r="J78" i="1" s="1"/>
  <c r="K78" i="1" s="1"/>
  <c r="T94" i="1"/>
  <c r="X94" i="1" s="1"/>
  <c r="Z94" i="1"/>
  <c r="AA94" i="1"/>
  <c r="AZ76" i="1"/>
  <c r="AA62" i="1"/>
  <c r="AB62" i="1" s="1"/>
  <c r="T62" i="1"/>
  <c r="X62" i="1" s="1"/>
  <c r="Z62" i="1"/>
  <c r="O62" i="1"/>
  <c r="M62" i="1" s="1"/>
  <c r="P62" i="1" s="1"/>
  <c r="J62" i="1" s="1"/>
  <c r="K62" i="1" s="1"/>
  <c r="T85" i="1"/>
  <c r="X85" i="1" s="1"/>
  <c r="AA85" i="1"/>
  <c r="Z85" i="1"/>
  <c r="O37" i="1"/>
  <c r="M37" i="1" s="1"/>
  <c r="P37" i="1" s="1"/>
  <c r="J37" i="1" s="1"/>
  <c r="K37" i="1" s="1"/>
  <c r="AA36" i="1"/>
  <c r="T36" i="1"/>
  <c r="X36" i="1" s="1"/>
  <c r="O36" i="1"/>
  <c r="M36" i="1" s="1"/>
  <c r="P36" i="1" s="1"/>
  <c r="J36" i="1" s="1"/>
  <c r="K36" i="1" s="1"/>
  <c r="Z36" i="1"/>
  <c r="T33" i="1"/>
  <c r="X33" i="1" s="1"/>
  <c r="AA33" i="1"/>
  <c r="Z33" i="1"/>
  <c r="T24" i="1"/>
  <c r="X24" i="1" s="1"/>
  <c r="AA24" i="1"/>
  <c r="AB24" i="1" s="1"/>
  <c r="O24" i="1"/>
  <c r="M24" i="1" s="1"/>
  <c r="P24" i="1" s="1"/>
  <c r="J24" i="1" s="1"/>
  <c r="K24" i="1" s="1"/>
  <c r="Z24" i="1"/>
  <c r="O33" i="1"/>
  <c r="M33" i="1" s="1"/>
  <c r="P33" i="1" s="1"/>
  <c r="J33" i="1" s="1"/>
  <c r="K33" i="1" s="1"/>
  <c r="O17" i="1"/>
  <c r="M17" i="1" s="1"/>
  <c r="P17" i="1" s="1"/>
  <c r="J17" i="1" s="1"/>
  <c r="K17" i="1" s="1"/>
  <c r="AA25" i="1"/>
  <c r="T25" i="1"/>
  <c r="X25" i="1" s="1"/>
  <c r="Z25" i="1"/>
  <c r="AX92" i="1"/>
  <c r="AZ92" i="1"/>
  <c r="T22" i="1"/>
  <c r="X22" i="1" s="1"/>
  <c r="AA22" i="1"/>
  <c r="Z22" i="1"/>
  <c r="AB55" i="1"/>
  <c r="R84" i="1"/>
  <c r="S84" i="1" s="1"/>
  <c r="R76" i="1"/>
  <c r="S76" i="1" s="1"/>
  <c r="O88" i="1"/>
  <c r="M88" i="1" s="1"/>
  <c r="P88" i="1" s="1"/>
  <c r="J88" i="1" s="1"/>
  <c r="K88" i="1" s="1"/>
  <c r="T59" i="1"/>
  <c r="X59" i="1" s="1"/>
  <c r="AA59" i="1"/>
  <c r="Z59" i="1"/>
  <c r="O25" i="1"/>
  <c r="M25" i="1" s="1"/>
  <c r="P25" i="1" s="1"/>
  <c r="J25" i="1" s="1"/>
  <c r="K25" i="1" s="1"/>
  <c r="AB54" i="1"/>
  <c r="AA65" i="1"/>
  <c r="T65" i="1"/>
  <c r="X65" i="1" s="1"/>
  <c r="Z65" i="1"/>
  <c r="O59" i="1"/>
  <c r="M59" i="1" s="1"/>
  <c r="P59" i="1" s="1"/>
  <c r="J59" i="1" s="1"/>
  <c r="K59" i="1" s="1"/>
  <c r="AA48" i="1"/>
  <c r="Z48" i="1"/>
  <c r="T48" i="1"/>
  <c r="X48" i="1" s="1"/>
  <c r="AB69" i="1"/>
  <c r="T67" i="1"/>
  <c r="X67" i="1" s="1"/>
  <c r="AA67" i="1"/>
  <c r="O67" i="1"/>
  <c r="M67" i="1" s="1"/>
  <c r="P67" i="1" s="1"/>
  <c r="J67" i="1" s="1"/>
  <c r="K67" i="1" s="1"/>
  <c r="Z67" i="1"/>
  <c r="T43" i="1"/>
  <c r="X43" i="1" s="1"/>
  <c r="AA43" i="1"/>
  <c r="Z43" i="1"/>
  <c r="T23" i="1"/>
  <c r="X23" i="1" s="1"/>
  <c r="AA23" i="1"/>
  <c r="Z23" i="1"/>
  <c r="O82" i="1"/>
  <c r="M82" i="1" s="1"/>
  <c r="P82" i="1" s="1"/>
  <c r="J82" i="1" s="1"/>
  <c r="K82" i="1" s="1"/>
  <c r="AA72" i="1"/>
  <c r="T72" i="1"/>
  <c r="X72" i="1" s="1"/>
  <c r="Z72" i="1"/>
  <c r="T47" i="1"/>
  <c r="X47" i="1" s="1"/>
  <c r="AA47" i="1"/>
  <c r="Z47" i="1"/>
  <c r="O47" i="1"/>
  <c r="M47" i="1" s="1"/>
  <c r="P47" i="1" s="1"/>
  <c r="J47" i="1" s="1"/>
  <c r="K47" i="1" s="1"/>
  <c r="T44" i="1"/>
  <c r="X44" i="1" s="1"/>
  <c r="AA44" i="1"/>
  <c r="Z44" i="1"/>
  <c r="T40" i="1"/>
  <c r="X40" i="1" s="1"/>
  <c r="Z40" i="1"/>
  <c r="AA40" i="1"/>
  <c r="AB40" i="1" s="1"/>
  <c r="T21" i="1"/>
  <c r="X21" i="1" s="1"/>
  <c r="AA21" i="1"/>
  <c r="Z21" i="1"/>
  <c r="O21" i="1"/>
  <c r="M21" i="1" s="1"/>
  <c r="P21" i="1" s="1"/>
  <c r="J21" i="1" s="1"/>
  <c r="K21" i="1" s="1"/>
  <c r="T39" i="1"/>
  <c r="X39" i="1" s="1"/>
  <c r="AA39" i="1"/>
  <c r="Z39" i="1"/>
  <c r="O40" i="1"/>
  <c r="M40" i="1" s="1"/>
  <c r="P40" i="1" s="1"/>
  <c r="J40" i="1" s="1"/>
  <c r="K40" i="1" s="1"/>
  <c r="AX84" i="1"/>
  <c r="AZ84" i="1"/>
  <c r="O39" i="1"/>
  <c r="M39" i="1" s="1"/>
  <c r="P39" i="1" s="1"/>
  <c r="J39" i="1" s="1"/>
  <c r="K39" i="1" s="1"/>
  <c r="AZ18" i="1"/>
  <c r="AB26" i="1"/>
  <c r="T93" i="1"/>
  <c r="X93" i="1" s="1"/>
  <c r="AA93" i="1"/>
  <c r="Z93" i="1"/>
  <c r="O81" i="1"/>
  <c r="M81" i="1" s="1"/>
  <c r="P81" i="1" s="1"/>
  <c r="J81" i="1" s="1"/>
  <c r="K81" i="1" s="1"/>
  <c r="AA60" i="1"/>
  <c r="Z60" i="1"/>
  <c r="T60" i="1"/>
  <c r="X60" i="1" s="1"/>
  <c r="O68" i="1"/>
  <c r="M68" i="1" s="1"/>
  <c r="P68" i="1" s="1"/>
  <c r="J68" i="1" s="1"/>
  <c r="K68" i="1" s="1"/>
  <c r="O48" i="1"/>
  <c r="M48" i="1" s="1"/>
  <c r="P48" i="1" s="1"/>
  <c r="J48" i="1" s="1"/>
  <c r="K48" i="1" s="1"/>
  <c r="AB48" i="1" l="1"/>
  <c r="AB59" i="1"/>
  <c r="AB44" i="1"/>
  <c r="AB72" i="1"/>
  <c r="AB79" i="1"/>
  <c r="AB50" i="1"/>
  <c r="AB60" i="1"/>
  <c r="AB21" i="1"/>
  <c r="AB67" i="1"/>
  <c r="AB65" i="1"/>
  <c r="AB94" i="1"/>
  <c r="AB41" i="1"/>
  <c r="AB42" i="1"/>
  <c r="AB63" i="1"/>
  <c r="AB36" i="1"/>
  <c r="AB34" i="1"/>
  <c r="AB47" i="1"/>
  <c r="AA18" i="1"/>
  <c r="AB18" i="1" s="1"/>
  <c r="T18" i="1"/>
  <c r="X18" i="1" s="1"/>
  <c r="Z18" i="1"/>
  <c r="O18" i="1"/>
  <c r="M18" i="1" s="1"/>
  <c r="P18" i="1" s="1"/>
  <c r="J18" i="1" s="1"/>
  <c r="K18" i="1" s="1"/>
  <c r="T46" i="1"/>
  <c r="X46" i="1" s="1"/>
  <c r="AA46" i="1"/>
  <c r="Z46" i="1"/>
  <c r="O46" i="1"/>
  <c r="M46" i="1" s="1"/>
  <c r="P46" i="1" s="1"/>
  <c r="J46" i="1" s="1"/>
  <c r="K46" i="1" s="1"/>
  <c r="AB93" i="1"/>
  <c r="AB17" i="1"/>
  <c r="AB49" i="1"/>
  <c r="AB64" i="1"/>
  <c r="T84" i="1"/>
  <c r="X84" i="1" s="1"/>
  <c r="AA84" i="1"/>
  <c r="Z84" i="1"/>
  <c r="O84" i="1"/>
  <c r="M84" i="1" s="1"/>
  <c r="P84" i="1" s="1"/>
  <c r="J84" i="1" s="1"/>
  <c r="K84" i="1" s="1"/>
  <c r="AB56" i="1"/>
  <c r="AB39" i="1"/>
  <c r="AB43" i="1"/>
  <c r="AB25" i="1"/>
  <c r="AB33" i="1"/>
  <c r="AB85" i="1"/>
  <c r="AB81" i="1"/>
  <c r="AB73" i="1"/>
  <c r="AB68" i="1"/>
  <c r="AB90" i="1"/>
  <c r="T76" i="1"/>
  <c r="X76" i="1" s="1"/>
  <c r="AA76" i="1"/>
  <c r="Z76" i="1"/>
  <c r="O76" i="1"/>
  <c r="M76" i="1" s="1"/>
  <c r="P76" i="1" s="1"/>
  <c r="J76" i="1" s="1"/>
  <c r="K76" i="1" s="1"/>
  <c r="AB23" i="1"/>
  <c r="AB27" i="1"/>
  <c r="AB88" i="1"/>
  <c r="AB83" i="1"/>
  <c r="AB22" i="1"/>
  <c r="T29" i="1"/>
  <c r="X29" i="1" s="1"/>
  <c r="AA29" i="1"/>
  <c r="Z29" i="1"/>
  <c r="O29" i="1"/>
  <c r="M29" i="1" s="1"/>
  <c r="P29" i="1" s="1"/>
  <c r="J29" i="1" s="1"/>
  <c r="K29" i="1" s="1"/>
  <c r="T92" i="1"/>
  <c r="X92" i="1" s="1"/>
  <c r="AA92" i="1"/>
  <c r="O92" i="1"/>
  <c r="M92" i="1" s="1"/>
  <c r="P92" i="1" s="1"/>
  <c r="J92" i="1" s="1"/>
  <c r="K92" i="1" s="1"/>
  <c r="Z92" i="1"/>
  <c r="T52" i="1"/>
  <c r="X52" i="1" s="1"/>
  <c r="AA52" i="1"/>
  <c r="O52" i="1"/>
  <c r="M52" i="1" s="1"/>
  <c r="P52" i="1" s="1"/>
  <c r="J52" i="1" s="1"/>
  <c r="K52" i="1" s="1"/>
  <c r="Z52" i="1"/>
  <c r="AA70" i="1"/>
  <c r="AB70" i="1" s="1"/>
  <c r="T70" i="1"/>
  <c r="X70" i="1" s="1"/>
  <c r="Z70" i="1"/>
  <c r="O70" i="1"/>
  <c r="M70" i="1" s="1"/>
  <c r="P70" i="1" s="1"/>
  <c r="J70" i="1" s="1"/>
  <c r="K70" i="1" s="1"/>
  <c r="AB77" i="1"/>
  <c r="AB74" i="1"/>
  <c r="AB37" i="1"/>
  <c r="AB32" i="1"/>
  <c r="AB76" i="1" l="1"/>
  <c r="AB92" i="1"/>
  <c r="AB84" i="1"/>
  <c r="AB46" i="1"/>
  <c r="AB52" i="1"/>
  <c r="AB29" i="1"/>
</calcChain>
</file>

<file path=xl/sharedStrings.xml><?xml version="1.0" encoding="utf-8"?>
<sst xmlns="http://schemas.openxmlformats.org/spreadsheetml/2006/main" count="1094" uniqueCount="489">
  <si>
    <t>File opened</t>
  </si>
  <si>
    <t>2023-02-01 11:48:02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</si>
  <si>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</si>
  <si>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</si>
  <si>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</si>
  <si>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</si>
  <si>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</si>
  <si>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</si>
  <si>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</si>
  <si>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</si>
  <si>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</si>
  <si>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</si>
  <si>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</si>
  <si>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{"tbzero": "0.305447", "h2obspanconc1": "12.27", "h2obspan2a": "0.0692186", "co2aspan1": "0.999297", "h2obspan2b": "0.0691233", "flowazero": "0.31195", "chamberpressurezero": "2.51199", "ssb_ref": "34260.8", "co2bspanconc2": "301.5", "co2bspanconc1": "2500", "tazero": "0.200024", "flowbzero": "0.28845", "oxygen": "21", "co2aspanconc1": "2500", "co2bspan1": "0.999307", "h2oaspan2b": "0.0690461", "h2oaspanconc2": "0", "ssa_ref": "34202.9", "h2oaspan2": "0", "co2bspan2": "-0.0282607", "flowmeterzero": "0.987779", "h2oaspan1": "1.00238", "h2obspanconc2": "0", "co2bzero": "0.956083", "h2obspan1": "0.998622", "h2obspan2": "0", "co2aspan2b": "0.285496", "h2obzero": "1.10204", "co2aspan2a": "0.288024", "co2aspanconc2": "301.5", "h2oazero": "1.09778", "co2aspan2": "-0.0280352", "co2azero": "0.956047", "h2oaspanconc1": "12.27", "h2oaspan2a": "0.0688822", "co2bspan2a": "0.289677", "co2bspan2b": "0.287104"}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</si>
  <si>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</si>
  <si>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</si>
  <si>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</si>
  <si>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</si>
  <si>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</si>
  <si>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</si>
  <si>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</si>
  <si>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</si>
  <si>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</si>
  <si>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</si>
  <si>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11:48:02</t>
  </si>
  <si>
    <t>Stability Definition:	F (FlrLS): Slp&lt;1	ΔCO2 (Meas2): Slp&lt;0.5	ΔH2O (Meas2): Slp&lt;0.1</t>
  </si>
  <si>
    <t>SysConst</t>
  </si>
  <si>
    <t>AvgTime</t>
  </si>
  <si>
    <t>Oxygen</t>
  </si>
  <si>
    <t>21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</si>
  <si>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</si>
  <si>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</si>
  <si>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</si>
  <si>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</si>
  <si>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</si>
  <si>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</si>
  <si>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</si>
  <si>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</si>
  <si>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</si>
  <si>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</si>
  <si>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</si>
  <si>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</si>
  <si>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</si>
  <si>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</si>
  <si>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</si>
  <si>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</si>
  <si>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</si>
  <si>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</si>
  <si>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</si>
  <si>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</si>
  <si>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</si>
  <si>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</si>
  <si>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</si>
  <si>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</si>
  <si>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</si>
  <si>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</si>
  <si>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</si>
  <si>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</si>
  <si>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</si>
  <si>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</si>
  <si>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</si>
  <si>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</si>
  <si>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</si>
  <si>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</si>
  <si>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</si>
  <si>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</si>
  <si>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</si>
  <si>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</si>
  <si>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</si>
  <si>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</si>
  <si>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2.36523 84.1143 386.852 627.812 872.542 1066.43 1252 1425.98</t>
  </si>
  <si>
    <t>Fs_true</t>
  </si>
  <si>
    <t>0.389091 101.364 402.356 600.695 801.507 1002.15 1200.64 1400.27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</si>
  <si>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</si>
  <si>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</si>
  <si>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</si>
  <si>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</si>
  <si>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</si>
  <si>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</si>
  <si>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</si>
  <si>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</si>
  <si>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</si>
  <si>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</si>
  <si>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</si>
  <si>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</si>
  <si>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</si>
  <si>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</si>
  <si>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</si>
  <si>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</si>
  <si>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</si>
  <si>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</si>
  <si>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</si>
  <si>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</si>
  <si>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</si>
  <si>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</si>
  <si>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</si>
  <si>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</si>
  <si>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</si>
  <si>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</si>
  <si>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</si>
  <si>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</si>
  <si>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</si>
  <si>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</si>
  <si>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</si>
  <si>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</si>
  <si>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</si>
  <si>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</si>
  <si>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</si>
  <si>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</si>
  <si>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</si>
  <si>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</si>
  <si>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</si>
  <si>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</si>
  <si>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</si>
  <si>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</si>
  <si>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</si>
  <si>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</si>
  <si>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</si>
  <si>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</si>
  <si>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</si>
  <si>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</si>
  <si>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</si>
  <si>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</si>
  <si>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</si>
  <si>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</si>
  <si>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</si>
  <si>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</si>
  <si>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</si>
  <si>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</si>
  <si>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</si>
  <si>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</si>
  <si>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</si>
  <si>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</si>
  <si>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</si>
  <si>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</si>
  <si>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</si>
  <si>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</si>
  <si>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</si>
  <si>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</si>
  <si>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</si>
  <si>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</si>
  <si>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</si>
  <si>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</si>
  <si>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</si>
  <si>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</si>
  <si>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</si>
  <si>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</si>
  <si>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</si>
  <si>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</si>
  <si>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</si>
  <si>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</si>
  <si>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</si>
  <si>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</si>
  <si>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</si>
  <si>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</si>
  <si>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</si>
  <si>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</si>
  <si>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</si>
  <si>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</si>
  <si>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</si>
  <si>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</si>
  <si>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</si>
  <si>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</si>
  <si>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</si>
  <si>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</si>
  <si>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</si>
  <si>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</si>
  <si>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</si>
  <si>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</si>
  <si>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</si>
  <si>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</si>
  <si>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</si>
  <si>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</si>
  <si>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</si>
  <si>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</si>
  <si>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</si>
  <si>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</si>
  <si>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</si>
  <si>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</si>
  <si>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</si>
  <si>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</si>
  <si>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</si>
  <si>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</si>
  <si>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</si>
  <si>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</si>
  <si>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</si>
  <si>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</si>
  <si>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</si>
  <si>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</si>
  <si>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</si>
  <si>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</si>
  <si>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</si>
  <si>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</si>
  <si>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</si>
  <si>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</si>
  <si>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</si>
  <si>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</si>
  <si>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</si>
  <si>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</si>
  <si>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</si>
  <si>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</si>
  <si>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</si>
  <si>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</si>
  <si>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</si>
  <si>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</si>
  <si>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</si>
  <si>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</si>
  <si>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</si>
  <si>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</si>
  <si>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</si>
  <si>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</si>
  <si>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</si>
  <si>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</si>
  <si>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</si>
  <si>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</si>
  <si>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</si>
  <si>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</si>
  <si>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</si>
  <si>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</si>
  <si>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</si>
  <si>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</si>
  <si>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</si>
  <si>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</si>
  <si>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</si>
  <si>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</si>
  <si>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</si>
  <si>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</si>
  <si>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</si>
  <si>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</si>
  <si>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</si>
  <si>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</si>
  <si>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</si>
  <si>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</si>
  <si>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</si>
  <si>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</si>
  <si>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</si>
  <si>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</si>
  <si>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</si>
  <si>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</si>
  <si>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</si>
  <si>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</si>
  <si>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</si>
  <si>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</si>
  <si>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</si>
  <si>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</si>
  <si>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</si>
  <si>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</si>
  <si>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</si>
  <si>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</si>
  <si>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20230201 11:53:38</t>
  </si>
  <si>
    <t>11:53:38</t>
  </si>
  <si>
    <t>MPF-8154-20230201-11_29_01</t>
  </si>
  <si>
    <t>MPF-8155-20230201-11_53_40</t>
  </si>
  <si>
    <t>-</t>
  </si>
  <si>
    <t>0: Broadleaf</t>
  </si>
  <si>
    <t>11:52:09</t>
  </si>
  <si>
    <t>3/3</t>
  </si>
  <si>
    <t>20230201 11:54:38</t>
  </si>
  <si>
    <t>11:54:38</t>
  </si>
  <si>
    <t>MPF-8156-20230201-11_54_39</t>
  </si>
  <si>
    <t>20230201 11:55:38</t>
  </si>
  <si>
    <t>11:55:38</t>
  </si>
  <si>
    <t>MPF-8157-20230201-11_55_39</t>
  </si>
  <si>
    <t>20230201 11:56:38</t>
  </si>
  <si>
    <t>11:56:38</t>
  </si>
  <si>
    <t>MPF-8158-20230201-11_56_39</t>
  </si>
  <si>
    <t>20230201 11:57:38</t>
  </si>
  <si>
    <t>11:57:38</t>
  </si>
  <si>
    <t>MPF-8159-20230201-11_57_39</t>
  </si>
  <si>
    <t>2/3</t>
  </si>
  <si>
    <t>20230201 11:58:38</t>
  </si>
  <si>
    <t>11:58:38</t>
  </si>
  <si>
    <t>MPF-8160-20230201-11_58_39</t>
  </si>
  <si>
    <t>20230201 11:59:38</t>
  </si>
  <si>
    <t>11:59:38</t>
  </si>
  <si>
    <t>MPF-8161-20230201-11_59_39</t>
  </si>
  <si>
    <t>20230201 12:00:38</t>
  </si>
  <si>
    <t>12:00:38</t>
  </si>
  <si>
    <t>MPF-8162-20230201-12_00_40</t>
  </si>
  <si>
    <t>20230201 12:01:38</t>
  </si>
  <si>
    <t>12:01:38</t>
  </si>
  <si>
    <t>MPF-8163-20230201-12_01_40</t>
  </si>
  <si>
    <t>20230201 12:02:39</t>
  </si>
  <si>
    <t>12:02:39</t>
  </si>
  <si>
    <t>MPF-8164-20230201-12_02_41</t>
  </si>
  <si>
    <t>20230201 12:03:39</t>
  </si>
  <si>
    <t>12:03:39</t>
  </si>
  <si>
    <t>MPF-8165-20230201-12_03_41</t>
  </si>
  <si>
    <t>20230201 12:04:39</t>
  </si>
  <si>
    <t>12:04:39</t>
  </si>
  <si>
    <t>MPF-8166-20230201-12_04_41</t>
  </si>
  <si>
    <t>20230201 12:05:39</t>
  </si>
  <si>
    <t>12:05:39</t>
  </si>
  <si>
    <t>MPF-8167-20230201-12_05_41</t>
  </si>
  <si>
    <t>20230201 12:06:39</t>
  </si>
  <si>
    <t>12:06:39</t>
  </si>
  <si>
    <t>MPF-8168-20230201-12_06_41</t>
  </si>
  <si>
    <t>20230201 12:07:39</t>
  </si>
  <si>
    <t>12:07:39</t>
  </si>
  <si>
    <t>MPF-8169-20230201-12_07_41</t>
  </si>
  <si>
    <t>20230201 12:08:39</t>
  </si>
  <si>
    <t>12:08:39</t>
  </si>
  <si>
    <t>MPF-8170-20230201-12_08_41</t>
  </si>
  <si>
    <t>20230201 12:09:39</t>
  </si>
  <si>
    <t>12:09:39</t>
  </si>
  <si>
    <t>MPF-8171-20230201-12_09_41</t>
  </si>
  <si>
    <t>20230201 12:10:39</t>
  </si>
  <si>
    <t>12:10:39</t>
  </si>
  <si>
    <t>MPF-8172-20230201-12_10_41</t>
  </si>
  <si>
    <t>20230201 12:11:39</t>
  </si>
  <si>
    <t>12:11:39</t>
  </si>
  <si>
    <t>MPF-8173-20230201-12_11_41</t>
  </si>
  <si>
    <t>20230201 12:13:38</t>
  </si>
  <si>
    <t>12:13:38</t>
  </si>
  <si>
    <t>MPF-8174-20230201-12_13_40</t>
  </si>
  <si>
    <t>20230201 12:14:38</t>
  </si>
  <si>
    <t>12:14:38</t>
  </si>
  <si>
    <t>MPF-8175-20230201-12_14_40</t>
  </si>
  <si>
    <t>20230201 12:15:38</t>
  </si>
  <si>
    <t>12:15:38</t>
  </si>
  <si>
    <t>MPF-8176-20230201-12_15_40</t>
  </si>
  <si>
    <t>20230201 12:16:38</t>
  </si>
  <si>
    <t>12:16:38</t>
  </si>
  <si>
    <t>MPF-8177-20230201-12_16_40</t>
  </si>
  <si>
    <t>20230201 12:17:38</t>
  </si>
  <si>
    <t>12:17:38</t>
  </si>
  <si>
    <t>MPF-8178-20230201-12_17_40</t>
  </si>
  <si>
    <t>20230201 12:18:38</t>
  </si>
  <si>
    <t>12:18:38</t>
  </si>
  <si>
    <t>MPF-8179-20230201-12_18_40</t>
  </si>
  <si>
    <t>20230201 12:19:38</t>
  </si>
  <si>
    <t>12:19:38</t>
  </si>
  <si>
    <t>MPF-8180-20230201-12_19_40</t>
  </si>
  <si>
    <t>20230201 12:20:38</t>
  </si>
  <si>
    <t>12:20:38</t>
  </si>
  <si>
    <t>MPF-8181-20230201-12_20_40</t>
  </si>
  <si>
    <t>20230201 12:21:38</t>
  </si>
  <si>
    <t>12:21:38</t>
  </si>
  <si>
    <t>MPF-8182-20230201-12_21_40</t>
  </si>
  <si>
    <t>20230201 12:22:39</t>
  </si>
  <si>
    <t>12:22:39</t>
  </si>
  <si>
    <t>MPF-8183-20230201-12_22_40</t>
  </si>
  <si>
    <t>20230201 12:23:39</t>
  </si>
  <si>
    <t>12:23:39</t>
  </si>
  <si>
    <t>MPF-8184-20230201-12_23_41</t>
  </si>
  <si>
    <t>20230201 12:24:39</t>
  </si>
  <si>
    <t>12:24:39</t>
  </si>
  <si>
    <t>MPF-8185-20230201-12_24_41</t>
  </si>
  <si>
    <t>20230201 12:25:39</t>
  </si>
  <si>
    <t>12:25:39</t>
  </si>
  <si>
    <t>MPF-8186-20230201-12_25_41</t>
  </si>
  <si>
    <t>20230201 12:26:39</t>
  </si>
  <si>
    <t>12:26:39</t>
  </si>
  <si>
    <t>MPF-8187-20230201-12_26_41</t>
  </si>
  <si>
    <t>20230201 12:27:39</t>
  </si>
  <si>
    <t>12:27:39</t>
  </si>
  <si>
    <t>MPF-8188-20230201-12_27_41</t>
  </si>
  <si>
    <t>20230201 12:28:39</t>
  </si>
  <si>
    <t>12:28:39</t>
  </si>
  <si>
    <t>MPF-8189-20230201-12_28_41</t>
  </si>
  <si>
    <t>20230201 12:29:39</t>
  </si>
  <si>
    <t>12:29:39</t>
  </si>
  <si>
    <t>MPF-8190-20230201-12_29_41</t>
  </si>
  <si>
    <t>20230201 12:30:39</t>
  </si>
  <si>
    <t>12:30:39</t>
  </si>
  <si>
    <t>MPF-8191-20230201-12_30_41</t>
  </si>
  <si>
    <t>20230201 12:31:39</t>
  </si>
  <si>
    <t>12:31:39</t>
  </si>
  <si>
    <t>MPF-8192-20230201-12_31_41</t>
  </si>
  <si>
    <t>20230201 12:33:38</t>
  </si>
  <si>
    <t>12:33:38</t>
  </si>
  <si>
    <t>MPF-8193-20230201-12_33_40</t>
  </si>
  <si>
    <t>20230201 12:34:38</t>
  </si>
  <si>
    <t>12:34:38</t>
  </si>
  <si>
    <t>MPF-8194-20230201-12_34_40</t>
  </si>
  <si>
    <t>20230201 12:35:38</t>
  </si>
  <si>
    <t>12:35:38</t>
  </si>
  <si>
    <t>MPF-8195-20230201-12_35_40</t>
  </si>
  <si>
    <t>20230201 12:36:38</t>
  </si>
  <si>
    <t>12:36:38</t>
  </si>
  <si>
    <t>MPF-8196-20230201-12_36_40</t>
  </si>
  <si>
    <t>20230201 12:37:38</t>
  </si>
  <si>
    <t>12:37:38</t>
  </si>
  <si>
    <t>MPF-8197-20230201-12_37_40</t>
  </si>
  <si>
    <t>20230201 12:38:38</t>
  </si>
  <si>
    <t>12:38:38</t>
  </si>
  <si>
    <t>MPF-8198-20230201-12_38_40</t>
  </si>
  <si>
    <t>20230201 12:39:38</t>
  </si>
  <si>
    <t>12:39:38</t>
  </si>
  <si>
    <t>MPF-8199-20230201-12_39_40</t>
  </si>
  <si>
    <t>20230201 12:40:38</t>
  </si>
  <si>
    <t>12:40:38</t>
  </si>
  <si>
    <t>MPF-8200-20230201-12_40_40</t>
  </si>
  <si>
    <t>20230201 12:41:38</t>
  </si>
  <si>
    <t>12:41:38</t>
  </si>
  <si>
    <t>MPF-8201-20230201-12_41_40</t>
  </si>
  <si>
    <t>20230201 12:42:38</t>
  </si>
  <si>
    <t>12:42:38</t>
  </si>
  <si>
    <t>MPF-8202-20230201-12_42_40</t>
  </si>
  <si>
    <t>20230201 12:43:38</t>
  </si>
  <si>
    <t>12:43:38</t>
  </si>
  <si>
    <t>MPF-8203-20230201-12_43_40</t>
  </si>
  <si>
    <t>20230201 12:44:38</t>
  </si>
  <si>
    <t>12:44:38</t>
  </si>
  <si>
    <t>MPF-8204-20230201-12_44_40</t>
  </si>
  <si>
    <t>20230201 12:45:38</t>
  </si>
  <si>
    <t>12:45:38</t>
  </si>
  <si>
    <t>MPF-8205-20230201-12_45_40</t>
  </si>
  <si>
    <t>20230201 12:46:38</t>
  </si>
  <si>
    <t>12:46:38</t>
  </si>
  <si>
    <t>MPF-8206-20230201-12_46_40</t>
  </si>
  <si>
    <t>20230201 12:47:38</t>
  </si>
  <si>
    <t>12:47:38</t>
  </si>
  <si>
    <t>MPF-8207-20230201-12_47_40</t>
  </si>
  <si>
    <t>20230201 12:48:38</t>
  </si>
  <si>
    <t>12:48:38</t>
  </si>
  <si>
    <t>MPF-8208-20230201-12_48_40</t>
  </si>
  <si>
    <t>20230201 12:49:38</t>
  </si>
  <si>
    <t>12:49:38</t>
  </si>
  <si>
    <t>MPF-8209-20230201-12_49_40</t>
  </si>
  <si>
    <t>20230201 12:50:38</t>
  </si>
  <si>
    <t>12:50:38</t>
  </si>
  <si>
    <t>MPF-8210-20230201-12_50_40</t>
  </si>
  <si>
    <t>20230201 12:51:38</t>
  </si>
  <si>
    <t>12:51:38</t>
  </si>
  <si>
    <t>MPF-8211-20230201-12_51_40</t>
  </si>
  <si>
    <t>20230201 12:52:38</t>
  </si>
  <si>
    <t>12:52:38</t>
  </si>
  <si>
    <t>MPF-8212-20230201-12_52_40</t>
  </si>
  <si>
    <t>20230201 12:53:38</t>
  </si>
  <si>
    <t>12:53:38</t>
  </si>
  <si>
    <t>MPF-8213-20230201-12_53_40</t>
  </si>
  <si>
    <t>20230201 12:54:38</t>
  </si>
  <si>
    <t>12:54:38</t>
  </si>
  <si>
    <t>MPF-8214-20230201-12_54_40</t>
  </si>
  <si>
    <t>20230201 12:55:38</t>
  </si>
  <si>
    <t>12:55:38</t>
  </si>
  <si>
    <t>MPF-8215-20230201-12_55_40</t>
  </si>
  <si>
    <t>20230201 12:56:38</t>
  </si>
  <si>
    <t>12:56:38</t>
  </si>
  <si>
    <t>MPF-8216-20230201-12_56_40</t>
  </si>
  <si>
    <t>20230201 12:57:38</t>
  </si>
  <si>
    <t>12:57:38</t>
  </si>
  <si>
    <t>MPF-8217-20230201-12_57_40</t>
  </si>
  <si>
    <t>20230201 12:58:38</t>
  </si>
  <si>
    <t>12:58:38</t>
  </si>
  <si>
    <t>MPF-8218-20230201-12_58_40</t>
  </si>
  <si>
    <t>20230201 12:59:38</t>
  </si>
  <si>
    <t>12:59:38</t>
  </si>
  <si>
    <t>MPF-8219-20230201-12_59_40</t>
  </si>
  <si>
    <t>20230201 13:00:38</t>
  </si>
  <si>
    <t>13:00:38</t>
  </si>
  <si>
    <t>MPF-8220-20230201-13_00_40</t>
  </si>
  <si>
    <t>20230201 13:01:38</t>
  </si>
  <si>
    <t>13:01:38</t>
  </si>
  <si>
    <t>MPF-8221-20230201-13_01_40</t>
  </si>
  <si>
    <t>20230201 13:02:38</t>
  </si>
  <si>
    <t>13:02:38</t>
  </si>
  <si>
    <t>MPF-8222-20230201-13_02_40</t>
  </si>
  <si>
    <t>20230201 13:03:38</t>
  </si>
  <si>
    <t>13:03:38</t>
  </si>
  <si>
    <t>MPF-8223-20230201-13_03_40</t>
  </si>
  <si>
    <t>20230201 13:04:38</t>
  </si>
  <si>
    <t>13:04:38</t>
  </si>
  <si>
    <t>MPF-8224-20230201-13_04_40</t>
  </si>
  <si>
    <t>20230201 13:05:38</t>
  </si>
  <si>
    <t>13:05:38</t>
  </si>
  <si>
    <t>MPF-8225-20230201-13_05_40</t>
  </si>
  <si>
    <t>20230201 13:06:38</t>
  </si>
  <si>
    <t>13:06:38</t>
  </si>
  <si>
    <t>MPF-8226-20230201-13_06_40</t>
  </si>
  <si>
    <t>20230201 13:07:38</t>
  </si>
  <si>
    <t>13:07:38</t>
  </si>
  <si>
    <t>MPF-8227-20230201-13_07_40</t>
  </si>
  <si>
    <t>20230201 13:08:38</t>
  </si>
  <si>
    <t>13:08:38</t>
  </si>
  <si>
    <t>MPF-8228-20230201-13_08_40</t>
  </si>
  <si>
    <t>20230201 13:09:38</t>
  </si>
  <si>
    <t>13:09:38</t>
  </si>
  <si>
    <t>MPF-8229-20230201-13_09_40</t>
  </si>
  <si>
    <t>20230201 13:10:38</t>
  </si>
  <si>
    <t>13:10:38</t>
  </si>
  <si>
    <t>MPF-8230-20230201-13_10_40</t>
  </si>
  <si>
    <t>20230201 13:11:38</t>
  </si>
  <si>
    <t>13:11:38</t>
  </si>
  <si>
    <t>MPF-8231-20230201-13_11_40</t>
  </si>
  <si>
    <t>20230201 13:12:38</t>
  </si>
  <si>
    <t>13:12:38</t>
  </si>
  <si>
    <t>MPF-8232-20230201-13_12_40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</si>
</sst>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Measurements!$A$17:$A$94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Measurements!$M$17:$M$94</c:f>
              <c:numCache>
                <c:formatCode>General</c:formatCode>
                <c:ptCount val="78"/>
                <c:pt idx="0">
                  <c:v>0.15216783832165529</c:v>
                </c:pt>
                <c:pt idx="1">
                  <c:v>0.15379385115812577</c:v>
                </c:pt>
                <c:pt idx="2">
                  <c:v>0.16874866939076411</c:v>
                </c:pt>
                <c:pt idx="3">
                  <c:v>0.17016208070868902</c:v>
                </c:pt>
                <c:pt idx="4">
                  <c:v>0.18671106487498029</c:v>
                </c:pt>
                <c:pt idx="5">
                  <c:v>0.18642807924243274</c:v>
                </c:pt>
                <c:pt idx="6">
                  <c:v>0.19729923279818531</c:v>
                </c:pt>
                <c:pt idx="7">
                  <c:v>0.18955367784863059</c:v>
                </c:pt>
                <c:pt idx="8">
                  <c:v>0.20381789667137568</c:v>
                </c:pt>
                <c:pt idx="9">
                  <c:v>0.20332705248965743</c:v>
                </c:pt>
                <c:pt idx="10">
                  <c:v>0.21044476181132499</c:v>
                </c:pt>
                <c:pt idx="11">
                  <c:v>0.2087554659471684</c:v>
                </c:pt>
                <c:pt idx="12">
                  <c:v>0.20888289089135767</c:v>
                </c:pt>
                <c:pt idx="13">
                  <c:v>0.21176500189346012</c:v>
                </c:pt>
                <c:pt idx="14">
                  <c:v>0.21468703446535092</c:v>
                </c:pt>
                <c:pt idx="15">
                  <c:v>0.20714405669097108</c:v>
                </c:pt>
                <c:pt idx="16">
                  <c:v>0.21386045880723326</c:v>
                </c:pt>
                <c:pt idx="17">
                  <c:v>0.21515393286178769</c:v>
                </c:pt>
                <c:pt idx="18">
                  <c:v>0.21303369085548177</c:v>
                </c:pt>
                <c:pt idx="19">
                  <c:v>0.21831599018561715</c:v>
                </c:pt>
                <c:pt idx="20">
                  <c:v>0.16989451170365519</c:v>
                </c:pt>
                <c:pt idx="21">
                  <c:v>0.16800468486622283</c:v>
                </c:pt>
                <c:pt idx="22">
                  <c:v>0.16545173644391975</c:v>
                </c:pt>
                <c:pt idx="23">
                  <c:v>0.14928957591394773</c:v>
                </c:pt>
                <c:pt idx="24">
                  <c:v>0.14496995898237006</c:v>
                </c:pt>
                <c:pt idx="25">
                  <c:v>0.12985693336201426</c:v>
                </c:pt>
                <c:pt idx="26">
                  <c:v>0.12379469961550045</c:v>
                </c:pt>
                <c:pt idx="27">
                  <c:v>0.11607414636535759</c:v>
                </c:pt>
                <c:pt idx="28">
                  <c:v>0.1082542216079137</c:v>
                </c:pt>
                <c:pt idx="29">
                  <c:v>9.9714857422964931E-2</c:v>
                </c:pt>
                <c:pt idx="30">
                  <c:v>9.1276396207182919E-2</c:v>
                </c:pt>
                <c:pt idx="31">
                  <c:v>8.258765201583565E-2</c:v>
                </c:pt>
                <c:pt idx="32">
                  <c:v>7.7547458227602922E-2</c:v>
                </c:pt>
                <c:pt idx="33">
                  <c:v>6.4163098583379499E-2</c:v>
                </c:pt>
                <c:pt idx="34">
                  <c:v>6.6204534312728519E-2</c:v>
                </c:pt>
                <c:pt idx="35">
                  <c:v>6.6084788931715988E-2</c:v>
                </c:pt>
                <c:pt idx="36">
                  <c:v>6.4387124395206524E-2</c:v>
                </c:pt>
                <c:pt idx="37">
                  <c:v>5.9128055403042848E-2</c:v>
                </c:pt>
                <c:pt idx="38">
                  <c:v>6.800214726446395E-2</c:v>
                </c:pt>
                <c:pt idx="39">
                  <c:v>0.11931366123051733</c:v>
                </c:pt>
                <c:pt idx="40">
                  <c:v>0.12462908422067163</c:v>
                </c:pt>
                <c:pt idx="41">
                  <c:v>0.12004809788671077</c:v>
                </c:pt>
                <c:pt idx="42">
                  <c:v>0.13239099487039824</c:v>
                </c:pt>
                <c:pt idx="43">
                  <c:v>0.15769893739127167</c:v>
                </c:pt>
                <c:pt idx="44">
                  <c:v>0.16741326404290413</c:v>
                </c:pt>
                <c:pt idx="45">
                  <c:v>0.18220813727842608</c:v>
                </c:pt>
                <c:pt idx="46">
                  <c:v>0.19361805811475391</c:v>
                </c:pt>
                <c:pt idx="47">
                  <c:v>0.203169579545454</c:v>
                </c:pt>
                <c:pt idx="48">
                  <c:v>0.20614896214887599</c:v>
                </c:pt>
                <c:pt idx="49">
                  <c:v>0.1983881097866951</c:v>
                </c:pt>
                <c:pt idx="50">
                  <c:v>0.2098645832459595</c:v>
                </c:pt>
                <c:pt idx="51">
                  <c:v>0.21256257184413846</c:v>
                </c:pt>
                <c:pt idx="52">
                  <c:v>0.20741985242133087</c:v>
                </c:pt>
                <c:pt idx="53">
                  <c:v>0.20087368695344562</c:v>
                </c:pt>
                <c:pt idx="54">
                  <c:v>0.20412906958723628</c:v>
                </c:pt>
                <c:pt idx="55">
                  <c:v>0.19520797547697902</c:v>
                </c:pt>
                <c:pt idx="56">
                  <c:v>0.19048469314648633</c:v>
                </c:pt>
                <c:pt idx="57">
                  <c:v>0.19094217013768935</c:v>
                </c:pt>
                <c:pt idx="58">
                  <c:v>0.19667879580907763</c:v>
                </c:pt>
                <c:pt idx="59">
                  <c:v>0.13052111214450091</c:v>
                </c:pt>
                <c:pt idx="60">
                  <c:v>0.11384244111330917</c:v>
                </c:pt>
                <c:pt idx="61">
                  <c:v>9.5157124102795615E-2</c:v>
                </c:pt>
                <c:pt idx="62">
                  <c:v>8.2115479945407147E-2</c:v>
                </c:pt>
                <c:pt idx="63">
                  <c:v>6.3313859690628915E-2</c:v>
                </c:pt>
                <c:pt idx="64">
                  <c:v>5.247767248238943E-2</c:v>
                </c:pt>
                <c:pt idx="65">
                  <c:v>3.5651764866177847E-2</c:v>
                </c:pt>
                <c:pt idx="66">
                  <c:v>3.4918149385082253E-2</c:v>
                </c:pt>
                <c:pt idx="67">
                  <c:v>2.6900937151888876E-2</c:v>
                </c:pt>
                <c:pt idx="68">
                  <c:v>2.3445364458553983E-2</c:v>
                </c:pt>
                <c:pt idx="69">
                  <c:v>1.8575014909546769E-2</c:v>
                </c:pt>
                <c:pt idx="70">
                  <c:v>1.7262288831851425E-2</c:v>
                </c:pt>
                <c:pt idx="71">
                  <c:v>1.3242145592765712E-2</c:v>
                </c:pt>
                <c:pt idx="72">
                  <c:v>1.137898935542528E-2</c:v>
                </c:pt>
                <c:pt idx="73">
                  <c:v>9.1751776731190029E-3</c:v>
                </c:pt>
                <c:pt idx="74">
                  <c:v>8.18857315843949E-3</c:v>
                </c:pt>
                <c:pt idx="75">
                  <c:v>6.9047605218666456E-3</c:v>
                </c:pt>
                <c:pt idx="76">
                  <c:v>1.0071688828114456E-2</c:v>
                </c:pt>
                <c:pt idx="77">
                  <c:v>5.4503313188809565E-3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E-4091-B302-5032596CC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064575"/>
        <c:axId val="1227064991"/>
      </c:scatterChart>
      <c:valAx>
        <c:axId val="122706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7064991"/>
        <c:crosses val="autoZero"/>
        <c:crossBetween val="midCat"/>
      </c:valAx>
      <c:valAx>
        <c:axId val="12270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706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179070</xdr:rowOff>
    </xdr:from>
    <xdr:to>
      <xdr:col>15</xdr:col>
      <xdr:colOff>228600</xdr:colOff>
      <xdr:row>27</xdr:row>
      <xdr:rowOff>179070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D87B08E-D21E-3363-2F3C-72B8F09B2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4"/>
  <sheetViews>
    <sheetView tabSelected="1" workbookViewId="0">
      <selection activeCell="BM17" sqref="BM17:BM94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1675248818.3</v>
      </c>
      <c r="C17">
        <v>0</v>
      </c>
      <c r="D17" t="s">
        <v>249</v>
      </c>
      <c r="E17" t="s">
        <v>250</v>
      </c>
      <c r="F17">
        <v>1675248810.3</v>
      </c>
      <c r="G17">
        <f t="shared" ref="G17:G48" si="0">BU17*AH17*(BS17-BT17)/(100*BM17*(1000-AH17*BS17))</f>
        <v>3.6034064996203741E-3</v>
      </c>
      <c r="H17">
        <f t="shared" ref="H17:H48" si="1">BU17*AH17*(BR17-BQ17*(1000-AH17*BT17)/(1000-AH17*BS17))/(100*BM17)</f>
        <v>11.986009944557125</v>
      </c>
      <c r="I17">
        <f t="shared" ref="I17:I48" si="2">BQ17 - IF(AH17&gt;1, H17*BM17*100/(AJ17*CA17), 0)</f>
        <v>399.99012903225798</v>
      </c>
      <c r="J17">
        <f t="shared" ref="J17:J48" si="3">((P17-G17/2)*I17-H17)/(P17+G17/2)</f>
        <v>258.52856302875136</v>
      </c>
      <c r="K17">
        <f t="shared" ref="K17:K48" si="4">J17*(BV17+BW17)/1000</f>
        <v>24.977141975931083</v>
      </c>
      <c r="L17">
        <f t="shared" ref="L17:L48" si="5">(BQ17 - IF(AH17&gt;1, H17*BM17*100/(AJ17*CA17), 0))*(BV17+BW17)/1000</f>
        <v>38.644125526271658</v>
      </c>
      <c r="M17">
        <f t="shared" ref="M17:M48" si="6">2/((1/O17-1/N17)+SIGN(O17)*SQRT((1/O17-1/N17)*(1/O17-1/N17) + 4*BN17/((BN17+1)*(BN17+1))*(2*1/O17*1/N17-1/N17*1/N17)))</f>
        <v>0.15216783832165529</v>
      </c>
      <c r="N17">
        <f t="shared" ref="N17:N48" si="7">AE17+AD17*BM17+AC17*BM17*BM17</f>
        <v>3.3848269987015409</v>
      </c>
      <c r="O17">
        <f t="shared" ref="O17:O48" si="8">G17*(1000-(1000*0.61365*EXP(17.502*S17/(240.97+S17))/(BV17+BW17)+BS17)/2)/(1000*0.61365*EXP(17.502*S17/(240.97+S17))/(BV17+BW17)-BS17)</f>
        <v>0.14846706537665524</v>
      </c>
      <c r="P17">
        <f t="shared" ref="P17:P48" si="9">1/((BN17+1)/(M17/1.6)+1/(N17/1.37)) + BN17/((BN17+1)/(M17/1.6) + BN17/(N17/1.37))</f>
        <v>9.3116919204596332E-2</v>
      </c>
      <c r="Q17">
        <f t="shared" ref="Q17:Q48" si="10">(BJ17*BL17)</f>
        <v>161.84328470380686</v>
      </c>
      <c r="R17">
        <f t="shared" ref="R17:R48" si="11">(BX17+(Q17+2*0.95*0.0000000567*(((BX17+$B$7)+273)^4-(BX17+273)^4)-44100*G17)/(1.84*29.3*N17+8*0.95*0.0000000567*(BX17+273)^3))</f>
        <v>27.944846414003091</v>
      </c>
      <c r="S17">
        <f t="shared" ref="S17:S48" si="12">($C$7*BY17+$D$7*BZ17+$E$7*R17)</f>
        <v>28.000990322580599</v>
      </c>
      <c r="T17">
        <f t="shared" ref="T17:T48" si="13">0.61365*EXP(17.502*S17/(240.97+S17))</f>
        <v>3.7950587702724379</v>
      </c>
      <c r="U17">
        <f t="shared" ref="U17:U48" si="14">(V17/W17*100)</f>
        <v>40.076771967959488</v>
      </c>
      <c r="V17">
        <f t="shared" ref="V17:V48" si="15">BS17*(BV17+BW17)/1000</f>
        <v>1.5146315479653776</v>
      </c>
      <c r="W17">
        <f t="shared" ref="W17:W48" si="16">0.61365*EXP(17.502*BX17/(240.97+BX17))</f>
        <v>3.7793252140573919</v>
      </c>
      <c r="X17">
        <f t="shared" ref="X17:X48" si="17">(T17-BS17*(BV17+BW17)/1000)</f>
        <v>2.2804272223070603</v>
      </c>
      <c r="Y17">
        <f t="shared" ref="Y17:Y48" si="18">(-G17*44100)</f>
        <v>-158.9102266332585</v>
      </c>
      <c r="Z17">
        <f t="shared" ref="Z17:Z48" si="19">2*29.3*N17*0.92*(BX17-S17)</f>
        <v>-13.001016030960923</v>
      </c>
      <c r="AA17">
        <f t="shared" ref="AA17:AA48" si="20">2*0.95*0.0000000567*(((BX17+$B$7)+273)^4-(S17+273)^4)</f>
        <v>-0.836954026616892</v>
      </c>
      <c r="AB17">
        <f t="shared" ref="AB17:AB48" si="21">Q17+AA17+Y17+Z17</f>
        <v>-10.904911987029461</v>
      </c>
      <c r="AC17">
        <v>-3.9955081347706298E-2</v>
      </c>
      <c r="AD17">
        <v>4.48530790701702E-2</v>
      </c>
      <c r="AE17">
        <v>3.3732069923318599</v>
      </c>
      <c r="AF17">
        <v>0</v>
      </c>
      <c r="AG17">
        <v>0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50792.928954517156</v>
      </c>
      <c r="AK17" t="s">
        <v>251</v>
      </c>
      <c r="AL17">
        <v>2.32410769230769</v>
      </c>
      <c r="AM17">
        <v>1.5424</v>
      </c>
      <c r="AN17">
        <f t="shared" ref="AN17:AN48" si="25">AM17-AL17</f>
        <v>-0.78170769230768999</v>
      </c>
      <c r="AO17">
        <f t="shared" ref="AO17:AO48" si="26">AN17/AM17</f>
        <v>-0.50681255984679074</v>
      </c>
      <c r="AP17">
        <v>-0.137253657776786</v>
      </c>
      <c r="AQ17" t="s">
        <v>252</v>
      </c>
      <c r="AR17">
        <v>2.3176346153846201</v>
      </c>
      <c r="AS17">
        <v>1.2367999999999999</v>
      </c>
      <c r="AT17">
        <f t="shared" ref="AT17:AT48" si="27">1-AR17/AS17</f>
        <v>-0.87389603443129071</v>
      </c>
      <c r="AU17">
        <v>0.5</v>
      </c>
      <c r="AV17">
        <f t="shared" ref="AV17:AV48" si="28">BJ17</f>
        <v>841.18376407812423</v>
      </c>
      <c r="AW17">
        <f t="shared" ref="AW17:AW48" si="29">H17</f>
        <v>11.986009944557125</v>
      </c>
      <c r="AX17">
        <f t="shared" ref="AX17:AX48" si="30">AT17*AU17*AV17</f>
        <v>-367.55357782792959</v>
      </c>
      <c r="AY17">
        <f t="shared" ref="AY17:AY48" si="31">BD17/AS17</f>
        <v>1</v>
      </c>
      <c r="AZ17">
        <f t="shared" ref="AZ17:AZ48" si="32">(AW17-AP17)/AV17</f>
        <v>1.4412146453658814E-2</v>
      </c>
      <c r="BA17">
        <f t="shared" ref="BA17:BA48" si="33">(AM17-AS17)/AS17</f>
        <v>0.24708926261319544</v>
      </c>
      <c r="BB17" t="s">
        <v>253</v>
      </c>
      <c r="BC17">
        <v>0</v>
      </c>
      <c r="BD17">
        <f t="shared" ref="BD17:BD48" si="34">AS17-BC17</f>
        <v>1.2367999999999999</v>
      </c>
      <c r="BE17">
        <f t="shared" ref="BE17:BE48" si="35">(AS17-AR17)/(AS17-BC17)</f>
        <v>-0.87389603443129071</v>
      </c>
      <c r="BF17">
        <f t="shared" ref="BF17:BF48" si="36">(AM17-AS17)/(AM17-BC17)</f>
        <v>0.19813278008298763</v>
      </c>
      <c r="BG17">
        <f t="shared" ref="BG17:BG48" si="37">(AS17-AR17)/(AS17-AL17)</f>
        <v>0.9940466926070104</v>
      </c>
      <c r="BH17">
        <f t="shared" ref="BH17:BH48" si="38">(AM17-AS17)/(AM17-AL17)</f>
        <v>-0.39093896990809207</v>
      </c>
      <c r="BI17">
        <f t="shared" ref="BI17:BI48" si="39">$B$11*CB17+$C$11*CC17+$F$11*CD17</f>
        <v>999.98103225806403</v>
      </c>
      <c r="BJ17">
        <f t="shared" ref="BJ17:BJ48" si="40">BI17*BK17</f>
        <v>841.18376407812423</v>
      </c>
      <c r="BK17">
        <f t="shared" ref="BK17:BK48" si="41">($B$11*$D$9+$C$11*$D$9+$F$11*((CQ17+CI17)/MAX(CQ17+CI17+CR17, 0.1)*$I$9+CR17/MAX(CQ17+CI17+CR17, 0.1)*$J$9))/($B$11+$C$11+$F$11)</f>
        <v>0.84119971973732477</v>
      </c>
      <c r="BL17">
        <f t="shared" ref="BL17:BL48" si="42">($B$11*$K$9+$C$11*$K$9+$F$11*((CQ17+CI17)/MAX(CQ17+CI17+CR17, 0.1)*$P$9+CR17/MAX(CQ17+CI17+CR17, 0.1)*$Q$9))/($B$11+$C$11+$F$11)</f>
        <v>0.19239943947464944</v>
      </c>
      <c r="BM17">
        <v>0.7169343650426393</v>
      </c>
      <c r="BN17">
        <v>0.5</v>
      </c>
      <c r="BO17" t="s">
        <v>254</v>
      </c>
      <c r="BP17">
        <v>1675248810.3</v>
      </c>
      <c r="BQ17">
        <v>399.99012903225798</v>
      </c>
      <c r="BR17">
        <v>401.915419354839</v>
      </c>
      <c r="BS17">
        <v>15.6773548387097</v>
      </c>
      <c r="BT17">
        <v>15.1687774193548</v>
      </c>
      <c r="BU17">
        <v>500.00351612903199</v>
      </c>
      <c r="BV17">
        <v>96.412712903225795</v>
      </c>
      <c r="BW17">
        <v>0.19998506451612899</v>
      </c>
      <c r="BX17">
        <v>27.929745161290299</v>
      </c>
      <c r="BY17">
        <v>28.000990322580599</v>
      </c>
      <c r="BZ17">
        <v>999.9</v>
      </c>
      <c r="CA17">
        <v>9993.8709677419392</v>
      </c>
      <c r="CB17">
        <v>0</v>
      </c>
      <c r="CC17">
        <v>380.22719354838699</v>
      </c>
      <c r="CD17">
        <v>999.98103225806403</v>
      </c>
      <c r="CE17">
        <v>0.96001225806451596</v>
      </c>
      <c r="CF17">
        <v>3.9988096774193502E-2</v>
      </c>
      <c r="CG17">
        <v>0</v>
      </c>
      <c r="CH17">
        <v>2.3103580645161301</v>
      </c>
      <c r="CI17">
        <v>0</v>
      </c>
      <c r="CJ17">
        <v>483.09629032258101</v>
      </c>
      <c r="CK17">
        <v>9334.1848387096798</v>
      </c>
      <c r="CL17">
        <v>38.991870967741903</v>
      </c>
      <c r="CM17">
        <v>42.127000000000002</v>
      </c>
      <c r="CN17">
        <v>40.253999999999998</v>
      </c>
      <c r="CO17">
        <v>40.506</v>
      </c>
      <c r="CP17">
        <v>39</v>
      </c>
      <c r="CQ17">
        <v>959.99354838709701</v>
      </c>
      <c r="CR17">
        <v>39.99</v>
      </c>
      <c r="CS17">
        <v>0</v>
      </c>
      <c r="CT17">
        <v>1477.3000001907301</v>
      </c>
      <c r="CU17">
        <v>2.3176346153846201</v>
      </c>
      <c r="CV17">
        <v>7.5258110322119806E-2</v>
      </c>
      <c r="CW17">
        <v>1.2341880307687501</v>
      </c>
      <c r="CX17">
        <v>483.11561538461501</v>
      </c>
      <c r="CY17">
        <v>15</v>
      </c>
      <c r="CZ17">
        <v>1675248729.8</v>
      </c>
      <c r="DA17" t="s">
        <v>255</v>
      </c>
      <c r="DB17">
        <v>3</v>
      </c>
      <c r="DC17">
        <v>-3.8279999999999998</v>
      </c>
      <c r="DD17">
        <v>0.33600000000000002</v>
      </c>
      <c r="DE17">
        <v>402</v>
      </c>
      <c r="DF17">
        <v>14</v>
      </c>
      <c r="DG17">
        <v>1.6</v>
      </c>
      <c r="DH17">
        <v>0.7</v>
      </c>
      <c r="DI17">
        <v>-1.92263759259259</v>
      </c>
      <c r="DJ17">
        <v>-0.130121669525428</v>
      </c>
      <c r="DK17">
        <v>9.2504371847340602E-2</v>
      </c>
      <c r="DL17">
        <v>1</v>
      </c>
      <c r="DM17">
        <v>2.2802533333333299</v>
      </c>
      <c r="DN17">
        <v>0.47530358126724898</v>
      </c>
      <c r="DO17">
        <v>0.18655308997113301</v>
      </c>
      <c r="DP17">
        <v>1</v>
      </c>
      <c r="DQ17">
        <v>0.50669948148148103</v>
      </c>
      <c r="DR17">
        <v>-7.5044939965567903E-3</v>
      </c>
      <c r="DS17">
        <v>1.24760195141048E-2</v>
      </c>
      <c r="DT17">
        <v>1</v>
      </c>
      <c r="DU17">
        <v>3</v>
      </c>
      <c r="DV17">
        <v>3</v>
      </c>
      <c r="DW17" t="s">
        <v>256</v>
      </c>
      <c r="DX17">
        <v>100</v>
      </c>
      <c r="DY17">
        <v>100</v>
      </c>
      <c r="DZ17">
        <v>-3.8279999999999998</v>
      </c>
      <c r="EA17">
        <v>0.33600000000000002</v>
      </c>
      <c r="EB17">
        <v>2</v>
      </c>
      <c r="EC17">
        <v>516.60199999999998</v>
      </c>
      <c r="ED17">
        <v>418.40300000000002</v>
      </c>
      <c r="EE17">
        <v>26.235800000000001</v>
      </c>
      <c r="EF17">
        <v>30.9588</v>
      </c>
      <c r="EG17">
        <v>29.9999</v>
      </c>
      <c r="EH17">
        <v>31.177800000000001</v>
      </c>
      <c r="EI17">
        <v>31.216799999999999</v>
      </c>
      <c r="EJ17">
        <v>20.147500000000001</v>
      </c>
      <c r="EK17">
        <v>45.131700000000002</v>
      </c>
      <c r="EL17">
        <v>85.300799999999995</v>
      </c>
      <c r="EM17">
        <v>26.243300000000001</v>
      </c>
      <c r="EN17">
        <v>401.96300000000002</v>
      </c>
      <c r="EO17">
        <v>15.337199999999999</v>
      </c>
      <c r="EP17">
        <v>100.29300000000001</v>
      </c>
      <c r="EQ17">
        <v>90.641999999999996</v>
      </c>
    </row>
    <row r="18" spans="1:147" x14ac:dyDescent="0.3">
      <c r="A18">
        <v>2</v>
      </c>
      <c r="B18">
        <v>1675248878.3</v>
      </c>
      <c r="C18">
        <v>60</v>
      </c>
      <c r="D18" t="s">
        <v>257</v>
      </c>
      <c r="E18" t="s">
        <v>258</v>
      </c>
      <c r="F18">
        <v>1675248870.3</v>
      </c>
      <c r="G18">
        <f t="shared" si="0"/>
        <v>3.6404957124116445E-3</v>
      </c>
      <c r="H18">
        <f t="shared" si="1"/>
        <v>12.411931093414774</v>
      </c>
      <c r="I18">
        <f t="shared" si="2"/>
        <v>399.98983870967697</v>
      </c>
      <c r="J18">
        <f t="shared" si="3"/>
        <v>255.3996455603509</v>
      </c>
      <c r="K18">
        <f t="shared" si="4"/>
        <v>24.67217980066874</v>
      </c>
      <c r="L18">
        <f t="shared" si="5"/>
        <v>38.63991744167744</v>
      </c>
      <c r="M18">
        <f t="shared" si="6"/>
        <v>0.15379385115812577</v>
      </c>
      <c r="N18">
        <f t="shared" si="7"/>
        <v>3.3880548304547067</v>
      </c>
      <c r="O18">
        <f t="shared" si="8"/>
        <v>0.15001812852683211</v>
      </c>
      <c r="P18">
        <f t="shared" si="9"/>
        <v>9.4092843372071688E-2</v>
      </c>
      <c r="Q18">
        <f t="shared" si="10"/>
        <v>161.84736154279889</v>
      </c>
      <c r="R18">
        <f t="shared" si="11"/>
        <v>27.949536839165141</v>
      </c>
      <c r="S18">
        <f t="shared" si="12"/>
        <v>28.021206451612901</v>
      </c>
      <c r="T18">
        <f t="shared" si="13"/>
        <v>3.7995336313561987</v>
      </c>
      <c r="U18">
        <f t="shared" si="14"/>
        <v>40.183501975800098</v>
      </c>
      <c r="V18">
        <f t="shared" si="15"/>
        <v>1.5198257109652045</v>
      </c>
      <c r="W18">
        <f t="shared" si="16"/>
        <v>3.7822131875925011</v>
      </c>
      <c r="X18">
        <f t="shared" si="17"/>
        <v>2.2797079203909942</v>
      </c>
      <c r="Y18">
        <f t="shared" si="18"/>
        <v>-160.54586091735354</v>
      </c>
      <c r="Z18">
        <f t="shared" si="19"/>
        <v>-14.313812691571737</v>
      </c>
      <c r="AA18">
        <f t="shared" si="20"/>
        <v>-0.92074165366291905</v>
      </c>
      <c r="AB18">
        <f t="shared" si="21"/>
        <v>-13.93305371978931</v>
      </c>
      <c r="AC18">
        <v>-4.0002994491311401E-2</v>
      </c>
      <c r="AD18">
        <v>4.4906865771288801E-2</v>
      </c>
      <c r="AE18">
        <v>3.3764208896612899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50848.909614612356</v>
      </c>
      <c r="AK18" t="s">
        <v>251</v>
      </c>
      <c r="AL18">
        <v>2.32410769230769</v>
      </c>
      <c r="AM18">
        <v>1.5424</v>
      </c>
      <c r="AN18">
        <f t="shared" si="25"/>
        <v>-0.78170769230768999</v>
      </c>
      <c r="AO18">
        <f t="shared" si="26"/>
        <v>-0.50681255984679074</v>
      </c>
      <c r="AP18">
        <v>-0.137253657776786</v>
      </c>
      <c r="AQ18" t="s">
        <v>259</v>
      </c>
      <c r="AR18">
        <v>2.3124269230769201</v>
      </c>
      <c r="AS18">
        <v>2.0885699999999998</v>
      </c>
      <c r="AT18">
        <f t="shared" si="27"/>
        <v>-0.10718191062637139</v>
      </c>
      <c r="AU18">
        <v>0.5</v>
      </c>
      <c r="AV18">
        <f t="shared" si="28"/>
        <v>841.20295978062563</v>
      </c>
      <c r="AW18">
        <f t="shared" si="29"/>
        <v>12.411931093414774</v>
      </c>
      <c r="AX18">
        <f t="shared" si="30"/>
        <v>-45.080870226923054</v>
      </c>
      <c r="AY18">
        <f t="shared" si="31"/>
        <v>1</v>
      </c>
      <c r="AZ18">
        <f t="shared" si="32"/>
        <v>1.4918141460729306E-2</v>
      </c>
      <c r="BA18">
        <f t="shared" si="33"/>
        <v>-0.2615042828346667</v>
      </c>
      <c r="BB18" t="s">
        <v>253</v>
      </c>
      <c r="BC18">
        <v>0</v>
      </c>
      <c r="BD18">
        <f t="shared" si="34"/>
        <v>2.0885699999999998</v>
      </c>
      <c r="BE18">
        <f t="shared" si="35"/>
        <v>-0.10718191062637131</v>
      </c>
      <c r="BF18">
        <f t="shared" si="36"/>
        <v>-0.35410399377593349</v>
      </c>
      <c r="BG18">
        <f t="shared" si="37"/>
        <v>0.95040806795580335</v>
      </c>
      <c r="BH18">
        <f t="shared" si="38"/>
        <v>0.69868827616067575</v>
      </c>
      <c r="BI18">
        <f t="shared" si="39"/>
        <v>1000.00358064516</v>
      </c>
      <c r="BJ18">
        <f t="shared" si="40"/>
        <v>841.20295978062563</v>
      </c>
      <c r="BK18">
        <f t="shared" si="41"/>
        <v>0.84119994774210416</v>
      </c>
      <c r="BL18">
        <f t="shared" si="42"/>
        <v>0.19239989548420811</v>
      </c>
      <c r="BM18">
        <v>0.7169343650426393</v>
      </c>
      <c r="BN18">
        <v>0.5</v>
      </c>
      <c r="BO18" t="s">
        <v>254</v>
      </c>
      <c r="BP18">
        <v>1675248870.3</v>
      </c>
      <c r="BQ18">
        <v>399.98983870967697</v>
      </c>
      <c r="BR18">
        <v>401.97835483871</v>
      </c>
      <c r="BS18">
        <v>15.7328193548387</v>
      </c>
      <c r="BT18">
        <v>15.219029032258099</v>
      </c>
      <c r="BU18">
        <v>499.99654838709699</v>
      </c>
      <c r="BV18">
        <v>96.402306451612901</v>
      </c>
      <c r="BW18">
        <v>0.19994116129032299</v>
      </c>
      <c r="BX18">
        <v>27.942841935483901</v>
      </c>
      <c r="BY18">
        <v>28.021206451612901</v>
      </c>
      <c r="BZ18">
        <v>999.9</v>
      </c>
      <c r="CA18">
        <v>10006.935483871001</v>
      </c>
      <c r="CB18">
        <v>0</v>
      </c>
      <c r="CC18">
        <v>387.54319354838702</v>
      </c>
      <c r="CD18">
        <v>1000.00358064516</v>
      </c>
      <c r="CE18">
        <v>0.960000967741936</v>
      </c>
      <c r="CF18">
        <v>3.99993548387097E-2</v>
      </c>
      <c r="CG18">
        <v>0</v>
      </c>
      <c r="CH18">
        <v>2.3265935483871001</v>
      </c>
      <c r="CI18">
        <v>0</v>
      </c>
      <c r="CJ18">
        <v>482.57225806451601</v>
      </c>
      <c r="CK18">
        <v>9334.3574193548393</v>
      </c>
      <c r="CL18">
        <v>39.25</v>
      </c>
      <c r="CM18">
        <v>42.314032258064501</v>
      </c>
      <c r="CN18">
        <v>40.487806451612897</v>
      </c>
      <c r="CO18">
        <v>40.679000000000002</v>
      </c>
      <c r="CP18">
        <v>39.25</v>
      </c>
      <c r="CQ18">
        <v>960.00483870967696</v>
      </c>
      <c r="CR18">
        <v>39.998387096774202</v>
      </c>
      <c r="CS18">
        <v>0</v>
      </c>
      <c r="CT18">
        <v>59</v>
      </c>
      <c r="CU18">
        <v>2.3124269230769201</v>
      </c>
      <c r="CV18">
        <v>-0.325309409570602</v>
      </c>
      <c r="CW18">
        <v>1.70868377961898</v>
      </c>
      <c r="CX18">
        <v>482.55634615384599</v>
      </c>
      <c r="CY18">
        <v>15</v>
      </c>
      <c r="CZ18">
        <v>1675248729.8</v>
      </c>
      <c r="DA18" t="s">
        <v>255</v>
      </c>
      <c r="DB18">
        <v>3</v>
      </c>
      <c r="DC18">
        <v>-3.8279999999999998</v>
      </c>
      <c r="DD18">
        <v>0.33600000000000002</v>
      </c>
      <c r="DE18">
        <v>402</v>
      </c>
      <c r="DF18">
        <v>14</v>
      </c>
      <c r="DG18">
        <v>1.6</v>
      </c>
      <c r="DH18">
        <v>0.7</v>
      </c>
      <c r="DI18">
        <v>-1.98599296296296</v>
      </c>
      <c r="DJ18">
        <v>9.0648736420820705E-2</v>
      </c>
      <c r="DK18">
        <v>0.10261981226351299</v>
      </c>
      <c r="DL18">
        <v>1</v>
      </c>
      <c r="DM18">
        <v>2.2965800000000001</v>
      </c>
      <c r="DN18">
        <v>0.18409087915706199</v>
      </c>
      <c r="DO18">
        <v>0.199990018195353</v>
      </c>
      <c r="DP18">
        <v>1</v>
      </c>
      <c r="DQ18">
        <v>0.50964724074074097</v>
      </c>
      <c r="DR18">
        <v>4.0863656946827101E-2</v>
      </c>
      <c r="DS18">
        <v>1.61276052215692E-2</v>
      </c>
      <c r="DT18">
        <v>1</v>
      </c>
      <c r="DU18">
        <v>3</v>
      </c>
      <c r="DV18">
        <v>3</v>
      </c>
      <c r="DW18" t="s">
        <v>256</v>
      </c>
      <c r="DX18">
        <v>100</v>
      </c>
      <c r="DY18">
        <v>100</v>
      </c>
      <c r="DZ18">
        <v>-3.8279999999999998</v>
      </c>
      <c r="EA18">
        <v>0.33600000000000002</v>
      </c>
      <c r="EB18">
        <v>2</v>
      </c>
      <c r="EC18">
        <v>516.55899999999997</v>
      </c>
      <c r="ED18">
        <v>418.37299999999999</v>
      </c>
      <c r="EE18">
        <v>25.940899999999999</v>
      </c>
      <c r="EF18">
        <v>30.953499999999998</v>
      </c>
      <c r="EG18">
        <v>30</v>
      </c>
      <c r="EH18">
        <v>31.1723</v>
      </c>
      <c r="EI18">
        <v>31.213100000000001</v>
      </c>
      <c r="EJ18">
        <v>20.150500000000001</v>
      </c>
      <c r="EK18">
        <v>41.417700000000004</v>
      </c>
      <c r="EL18">
        <v>81.863299999999995</v>
      </c>
      <c r="EM18">
        <v>25.933900000000001</v>
      </c>
      <c r="EN18">
        <v>401.94900000000001</v>
      </c>
      <c r="EO18">
        <v>15.3256</v>
      </c>
      <c r="EP18">
        <v>100.294</v>
      </c>
      <c r="EQ18">
        <v>90.643500000000003</v>
      </c>
    </row>
    <row r="19" spans="1:147" x14ac:dyDescent="0.3">
      <c r="A19">
        <v>3</v>
      </c>
      <c r="B19">
        <v>1675248938.3</v>
      </c>
      <c r="C19">
        <v>120</v>
      </c>
      <c r="D19" t="s">
        <v>260</v>
      </c>
      <c r="E19" t="s">
        <v>261</v>
      </c>
      <c r="F19">
        <v>1675248930.3</v>
      </c>
      <c r="G19">
        <f t="shared" si="0"/>
        <v>3.9774495519050278E-3</v>
      </c>
      <c r="H19">
        <f t="shared" si="1"/>
        <v>12.251092166689904</v>
      </c>
      <c r="I19">
        <f t="shared" si="2"/>
        <v>399.987387096774</v>
      </c>
      <c r="J19">
        <f t="shared" si="3"/>
        <v>268.18099798316166</v>
      </c>
      <c r="K19">
        <f t="shared" si="4"/>
        <v>25.905076933206484</v>
      </c>
      <c r="L19">
        <f t="shared" si="5"/>
        <v>38.636980669692171</v>
      </c>
      <c r="M19">
        <f t="shared" si="6"/>
        <v>0.16874866939076411</v>
      </c>
      <c r="N19">
        <f t="shared" si="7"/>
        <v>3.3848673783684231</v>
      </c>
      <c r="O19">
        <f t="shared" si="8"/>
        <v>0.16421045957631747</v>
      </c>
      <c r="P19">
        <f t="shared" si="9"/>
        <v>0.10302911171400932</v>
      </c>
      <c r="Q19">
        <f t="shared" si="10"/>
        <v>161.84679207715971</v>
      </c>
      <c r="R19">
        <f t="shared" si="11"/>
        <v>27.860327280990045</v>
      </c>
      <c r="S19">
        <f t="shared" si="12"/>
        <v>27.998696774193601</v>
      </c>
      <c r="T19">
        <f t="shared" si="13"/>
        <v>3.7945513814969249</v>
      </c>
      <c r="U19">
        <f t="shared" si="14"/>
        <v>40.196796724492238</v>
      </c>
      <c r="V19">
        <f t="shared" si="15"/>
        <v>1.519202260110083</v>
      </c>
      <c r="W19">
        <f t="shared" si="16"/>
        <v>3.7794112563810849</v>
      </c>
      <c r="X19">
        <f t="shared" si="17"/>
        <v>2.2753491213868422</v>
      </c>
      <c r="Y19">
        <f t="shared" si="18"/>
        <v>-175.40552523901172</v>
      </c>
      <c r="Z19">
        <f t="shared" si="19"/>
        <v>-12.511405014715647</v>
      </c>
      <c r="AA19">
        <f t="shared" si="20"/>
        <v>-0.80541755537399629</v>
      </c>
      <c r="AB19">
        <f t="shared" si="21"/>
        <v>-26.87555573194166</v>
      </c>
      <c r="AC19">
        <v>-3.9955680616903702E-2</v>
      </c>
      <c r="AD19">
        <v>4.4853751802343203E-2</v>
      </c>
      <c r="AE19">
        <v>3.3732471977152301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50793.224089965181</v>
      </c>
      <c r="AK19" t="s">
        <v>251</v>
      </c>
      <c r="AL19">
        <v>2.32410769230769</v>
      </c>
      <c r="AM19">
        <v>1.5424</v>
      </c>
      <c r="AN19">
        <f t="shared" si="25"/>
        <v>-0.78170769230768999</v>
      </c>
      <c r="AO19">
        <f t="shared" si="26"/>
        <v>-0.50681255984679074</v>
      </c>
      <c r="AP19">
        <v>-0.137253657776786</v>
      </c>
      <c r="AQ19" t="s">
        <v>262</v>
      </c>
      <c r="AR19">
        <v>2.3167923076923098</v>
      </c>
      <c r="AS19">
        <v>1.556</v>
      </c>
      <c r="AT19">
        <f t="shared" si="27"/>
        <v>-0.48894107178169</v>
      </c>
      <c r="AU19">
        <v>0.5</v>
      </c>
      <c r="AV19">
        <f t="shared" si="28"/>
        <v>841.20056187090893</v>
      </c>
      <c r="AW19">
        <f t="shared" si="29"/>
        <v>12.251092166689904</v>
      </c>
      <c r="AX19">
        <f t="shared" si="30"/>
        <v>-205.64875215226101</v>
      </c>
      <c r="AY19">
        <f t="shared" si="31"/>
        <v>1</v>
      </c>
      <c r="AZ19">
        <f t="shared" si="32"/>
        <v>1.4726982346414329E-2</v>
      </c>
      <c r="BA19">
        <f t="shared" si="33"/>
        <v>-8.7403598971722719E-3</v>
      </c>
      <c r="BB19" t="s">
        <v>253</v>
      </c>
      <c r="BC19">
        <v>0</v>
      </c>
      <c r="BD19">
        <f t="shared" si="34"/>
        <v>1.556</v>
      </c>
      <c r="BE19">
        <f t="shared" si="35"/>
        <v>-0.48894107178169005</v>
      </c>
      <c r="BF19">
        <f t="shared" si="36"/>
        <v>-8.8174273858921525E-3</v>
      </c>
      <c r="BG19">
        <f t="shared" si="37"/>
        <v>0.99047609509885004</v>
      </c>
      <c r="BH19">
        <f t="shared" si="38"/>
        <v>1.739780756135495E-2</v>
      </c>
      <c r="BI19">
        <f t="shared" si="39"/>
        <v>1000.0008064516099</v>
      </c>
      <c r="BJ19">
        <f t="shared" si="40"/>
        <v>841.20056187090893</v>
      </c>
      <c r="BK19">
        <f t="shared" si="41"/>
        <v>0.84119988348390862</v>
      </c>
      <c r="BL19">
        <f t="shared" si="42"/>
        <v>0.19239976696781713</v>
      </c>
      <c r="BM19">
        <v>0.71693436504263897</v>
      </c>
      <c r="BN19">
        <v>0.5</v>
      </c>
      <c r="BO19" t="s">
        <v>254</v>
      </c>
      <c r="BP19">
        <v>1675248930.3</v>
      </c>
      <c r="BQ19">
        <v>399.987387096774</v>
      </c>
      <c r="BR19">
        <v>401.97209677419301</v>
      </c>
      <c r="BS19">
        <v>15.727464516129</v>
      </c>
      <c r="BT19">
        <v>15.166135483871001</v>
      </c>
      <c r="BU19">
        <v>500.01374193548401</v>
      </c>
      <c r="BV19">
        <v>96.395490322580599</v>
      </c>
      <c r="BW19">
        <v>0.200007225806452</v>
      </c>
      <c r="BX19">
        <v>27.930135483870998</v>
      </c>
      <c r="BY19">
        <v>27.998696774193601</v>
      </c>
      <c r="BZ19">
        <v>999.9</v>
      </c>
      <c r="CA19">
        <v>9995.8064516128998</v>
      </c>
      <c r="CB19">
        <v>0</v>
      </c>
      <c r="CC19">
        <v>387.60754838709698</v>
      </c>
      <c r="CD19">
        <v>1000.0008064516099</v>
      </c>
      <c r="CE19">
        <v>0.96000461290322603</v>
      </c>
      <c r="CF19">
        <v>3.99956225806452E-2</v>
      </c>
      <c r="CG19">
        <v>0</v>
      </c>
      <c r="CH19">
        <v>2.3315999999999999</v>
      </c>
      <c r="CI19">
        <v>0</v>
      </c>
      <c r="CJ19">
        <v>482.62961290322602</v>
      </c>
      <c r="CK19">
        <v>9334.3464516129006</v>
      </c>
      <c r="CL19">
        <v>39.5</v>
      </c>
      <c r="CM19">
        <v>42.506</v>
      </c>
      <c r="CN19">
        <v>40.7093548387097</v>
      </c>
      <c r="CO19">
        <v>40.862806451612897</v>
      </c>
      <c r="CP19">
        <v>39.451225806451603</v>
      </c>
      <c r="CQ19">
        <v>960.00419354838698</v>
      </c>
      <c r="CR19">
        <v>39.996129032258096</v>
      </c>
      <c r="CS19">
        <v>0</v>
      </c>
      <c r="CT19">
        <v>59</v>
      </c>
      <c r="CU19">
        <v>2.3167923076923098</v>
      </c>
      <c r="CV19">
        <v>-0.43595897061458799</v>
      </c>
      <c r="CW19">
        <v>0.70451282454948805</v>
      </c>
      <c r="CX19">
        <v>482.62434615384598</v>
      </c>
      <c r="CY19">
        <v>15</v>
      </c>
      <c r="CZ19">
        <v>1675248729.8</v>
      </c>
      <c r="DA19" t="s">
        <v>255</v>
      </c>
      <c r="DB19">
        <v>3</v>
      </c>
      <c r="DC19">
        <v>-3.8279999999999998</v>
      </c>
      <c r="DD19">
        <v>0.33600000000000002</v>
      </c>
      <c r="DE19">
        <v>402</v>
      </c>
      <c r="DF19">
        <v>14</v>
      </c>
      <c r="DG19">
        <v>1.6</v>
      </c>
      <c r="DH19">
        <v>0.7</v>
      </c>
      <c r="DI19">
        <v>-1.9827709259259301</v>
      </c>
      <c r="DJ19">
        <v>4.6966723841929403E-3</v>
      </c>
      <c r="DK19">
        <v>0.14126085516162801</v>
      </c>
      <c r="DL19">
        <v>1</v>
      </c>
      <c r="DM19">
        <v>2.31908</v>
      </c>
      <c r="DN19">
        <v>-0.10970343540769199</v>
      </c>
      <c r="DO19">
        <v>0.172439284773898</v>
      </c>
      <c r="DP19">
        <v>1</v>
      </c>
      <c r="DQ19">
        <v>0.54808157407407398</v>
      </c>
      <c r="DR19">
        <v>9.6142330474533702E-2</v>
      </c>
      <c r="DS19">
        <v>2.7405413779574599E-2</v>
      </c>
      <c r="DT19">
        <v>1</v>
      </c>
      <c r="DU19">
        <v>3</v>
      </c>
      <c r="DV19">
        <v>3</v>
      </c>
      <c r="DW19" t="s">
        <v>256</v>
      </c>
      <c r="DX19">
        <v>100</v>
      </c>
      <c r="DY19">
        <v>100</v>
      </c>
      <c r="DZ19">
        <v>-3.8279999999999998</v>
      </c>
      <c r="EA19">
        <v>0.33600000000000002</v>
      </c>
      <c r="EB19">
        <v>2</v>
      </c>
      <c r="EC19">
        <v>516.66600000000005</v>
      </c>
      <c r="ED19">
        <v>418.10500000000002</v>
      </c>
      <c r="EE19">
        <v>25.895299999999999</v>
      </c>
      <c r="EF19">
        <v>30.956199999999999</v>
      </c>
      <c r="EG19">
        <v>30.000299999999999</v>
      </c>
      <c r="EH19">
        <v>31.169699999999999</v>
      </c>
      <c r="EI19">
        <v>31.2104</v>
      </c>
      <c r="EJ19">
        <v>20.147600000000001</v>
      </c>
      <c r="EK19">
        <v>39.727600000000002</v>
      </c>
      <c r="EL19">
        <v>79.165300000000002</v>
      </c>
      <c r="EM19">
        <v>25.8947</v>
      </c>
      <c r="EN19">
        <v>401.97399999999999</v>
      </c>
      <c r="EO19">
        <v>15.2628</v>
      </c>
      <c r="EP19">
        <v>100.295</v>
      </c>
      <c r="EQ19">
        <v>90.645300000000006</v>
      </c>
    </row>
    <row r="20" spans="1:147" x14ac:dyDescent="0.3">
      <c r="A20">
        <v>4</v>
      </c>
      <c r="B20">
        <v>1675248998.3</v>
      </c>
      <c r="C20">
        <v>180</v>
      </c>
      <c r="D20" t="s">
        <v>263</v>
      </c>
      <c r="E20" t="s">
        <v>264</v>
      </c>
      <c r="F20">
        <v>1675248990.3</v>
      </c>
      <c r="G20">
        <f t="shared" si="0"/>
        <v>4.0027657256911393E-3</v>
      </c>
      <c r="H20">
        <f t="shared" si="1"/>
        <v>12.44356285442664</v>
      </c>
      <c r="I20">
        <f t="shared" si="2"/>
        <v>400.002322580645</v>
      </c>
      <c r="J20">
        <f t="shared" si="3"/>
        <v>267.34048895455874</v>
      </c>
      <c r="K20">
        <f t="shared" si="4"/>
        <v>25.822242780467775</v>
      </c>
      <c r="L20">
        <f t="shared" si="5"/>
        <v>38.635962426866328</v>
      </c>
      <c r="M20">
        <f t="shared" si="6"/>
        <v>0.17016208070868902</v>
      </c>
      <c r="N20">
        <f t="shared" si="7"/>
        <v>3.3777376244394341</v>
      </c>
      <c r="O20">
        <f t="shared" si="8"/>
        <v>0.165539195835848</v>
      </c>
      <c r="P20">
        <f t="shared" si="9"/>
        <v>0.10386688427595256</v>
      </c>
      <c r="Q20">
        <f t="shared" si="10"/>
        <v>161.84713245345336</v>
      </c>
      <c r="R20">
        <f t="shared" si="11"/>
        <v>27.844440338782711</v>
      </c>
      <c r="S20">
        <f t="shared" si="12"/>
        <v>27.980629032258101</v>
      </c>
      <c r="T20">
        <f t="shared" si="13"/>
        <v>3.7905564259153581</v>
      </c>
      <c r="U20">
        <f t="shared" si="14"/>
        <v>40.220305221519574</v>
      </c>
      <c r="V20">
        <f t="shared" si="15"/>
        <v>1.5192052048055593</v>
      </c>
      <c r="W20">
        <f t="shared" si="16"/>
        <v>3.7772095374172343</v>
      </c>
      <c r="X20">
        <f t="shared" si="17"/>
        <v>2.271351221109799</v>
      </c>
      <c r="Y20">
        <f t="shared" si="18"/>
        <v>-176.52196850297923</v>
      </c>
      <c r="Z20">
        <f t="shared" si="19"/>
        <v>-11.014148637638435</v>
      </c>
      <c r="AA20">
        <f t="shared" si="20"/>
        <v>-0.71042944395308261</v>
      </c>
      <c r="AB20">
        <f t="shared" si="21"/>
        <v>-26.399414131117389</v>
      </c>
      <c r="AC20">
        <v>-3.98499146645519E-2</v>
      </c>
      <c r="AD20">
        <v>4.4735020255221997E-2</v>
      </c>
      <c r="AE20">
        <v>3.3661482033542001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50665.751106229727</v>
      </c>
      <c r="AK20" t="s">
        <v>251</v>
      </c>
      <c r="AL20">
        <v>2.32410769230769</v>
      </c>
      <c r="AM20">
        <v>1.5424</v>
      </c>
      <c r="AN20">
        <f t="shared" si="25"/>
        <v>-0.78170769230768999</v>
      </c>
      <c r="AO20">
        <f t="shared" si="26"/>
        <v>-0.50681255984679074</v>
      </c>
      <c r="AP20">
        <v>-0.137253657776786</v>
      </c>
      <c r="AQ20" t="s">
        <v>265</v>
      </c>
      <c r="AR20">
        <v>2.2918269230769202</v>
      </c>
      <c r="AS20">
        <v>1.7116</v>
      </c>
      <c r="AT20">
        <f t="shared" si="27"/>
        <v>-0.33899680011505029</v>
      </c>
      <c r="AU20">
        <v>0.5</v>
      </c>
      <c r="AV20">
        <f t="shared" si="28"/>
        <v>841.20149829676768</v>
      </c>
      <c r="AW20">
        <f t="shared" si="29"/>
        <v>12.44356285442664</v>
      </c>
      <c r="AX20">
        <f t="shared" si="30"/>
        <v>-142.58230808729508</v>
      </c>
      <c r="AY20">
        <f t="shared" si="31"/>
        <v>1</v>
      </c>
      <c r="AZ20">
        <f t="shared" si="32"/>
        <v>1.4955770451760461E-2</v>
      </c>
      <c r="BA20">
        <f t="shared" si="33"/>
        <v>-9.8854872633792945E-2</v>
      </c>
      <c r="BB20" t="s">
        <v>253</v>
      </c>
      <c r="BC20">
        <v>0</v>
      </c>
      <c r="BD20">
        <f t="shared" si="34"/>
        <v>1.7116</v>
      </c>
      <c r="BE20">
        <f t="shared" si="35"/>
        <v>-0.33899680011505035</v>
      </c>
      <c r="BF20">
        <f t="shared" si="36"/>
        <v>-0.10969917012448134</v>
      </c>
      <c r="BG20">
        <f t="shared" si="37"/>
        <v>0.94729736518222574</v>
      </c>
      <c r="BH20">
        <f t="shared" si="38"/>
        <v>0.21644919407215038</v>
      </c>
      <c r="BI20">
        <f t="shared" si="39"/>
        <v>1000.00180645161</v>
      </c>
      <c r="BJ20">
        <f t="shared" si="40"/>
        <v>841.20149829676768</v>
      </c>
      <c r="BK20">
        <f t="shared" si="41"/>
        <v>0.84119997870971175</v>
      </c>
      <c r="BL20">
        <f t="shared" si="42"/>
        <v>0.19239995741942351</v>
      </c>
      <c r="BM20">
        <v>0.71693436504263897</v>
      </c>
      <c r="BN20">
        <v>0.5</v>
      </c>
      <c r="BO20" t="s">
        <v>254</v>
      </c>
      <c r="BP20">
        <v>1675248990.3</v>
      </c>
      <c r="BQ20">
        <v>400.002322580645</v>
      </c>
      <c r="BR20">
        <v>402.01609677419401</v>
      </c>
      <c r="BS20">
        <v>15.7284967741935</v>
      </c>
      <c r="BT20">
        <v>15.1635935483871</v>
      </c>
      <c r="BU20">
        <v>500.012</v>
      </c>
      <c r="BV20">
        <v>96.389174193548399</v>
      </c>
      <c r="BW20">
        <v>0.20017103225806501</v>
      </c>
      <c r="BX20">
        <v>27.9201451612903</v>
      </c>
      <c r="BY20">
        <v>27.980629032258101</v>
      </c>
      <c r="BZ20">
        <v>999.9</v>
      </c>
      <c r="CA20">
        <v>9970</v>
      </c>
      <c r="CB20">
        <v>0</v>
      </c>
      <c r="CC20">
        <v>387.61990322580601</v>
      </c>
      <c r="CD20">
        <v>1000.00180645161</v>
      </c>
      <c r="CE20">
        <v>0.95999864516129096</v>
      </c>
      <c r="CF20">
        <v>4.0001599999999998E-2</v>
      </c>
      <c r="CG20">
        <v>0</v>
      </c>
      <c r="CH20">
        <v>2.29671290322581</v>
      </c>
      <c r="CI20">
        <v>0</v>
      </c>
      <c r="CJ20">
        <v>483.29725806451597</v>
      </c>
      <c r="CK20">
        <v>9334.3354838709693</v>
      </c>
      <c r="CL20">
        <v>39.7296774193548</v>
      </c>
      <c r="CM20">
        <v>42.686999999999998</v>
      </c>
      <c r="CN20">
        <v>40.930999999999997</v>
      </c>
      <c r="CO20">
        <v>41.003999999999998</v>
      </c>
      <c r="CP20">
        <v>39.668999999999997</v>
      </c>
      <c r="CQ20">
        <v>960.00225806451601</v>
      </c>
      <c r="CR20">
        <v>39.999354838709699</v>
      </c>
      <c r="CS20">
        <v>0</v>
      </c>
      <c r="CT20">
        <v>59.399999856948902</v>
      </c>
      <c r="CU20">
        <v>2.2918269230769202</v>
      </c>
      <c r="CV20">
        <v>-0.22087179463443399</v>
      </c>
      <c r="CW20">
        <v>-0.19005127732079599</v>
      </c>
      <c r="CX20">
        <v>483.31926923076901</v>
      </c>
      <c r="CY20">
        <v>15</v>
      </c>
      <c r="CZ20">
        <v>1675248729.8</v>
      </c>
      <c r="DA20" t="s">
        <v>255</v>
      </c>
      <c r="DB20">
        <v>3</v>
      </c>
      <c r="DC20">
        <v>-3.8279999999999998</v>
      </c>
      <c r="DD20">
        <v>0.33600000000000002</v>
      </c>
      <c r="DE20">
        <v>402</v>
      </c>
      <c r="DF20">
        <v>14</v>
      </c>
      <c r="DG20">
        <v>1.6</v>
      </c>
      <c r="DH20">
        <v>0.7</v>
      </c>
      <c r="DI20">
        <v>-2.0224907407407402</v>
      </c>
      <c r="DJ20">
        <v>0.20567958833615399</v>
      </c>
      <c r="DK20">
        <v>0.189720929026195</v>
      </c>
      <c r="DL20">
        <v>1</v>
      </c>
      <c r="DM20">
        <v>2.27002888888889</v>
      </c>
      <c r="DN20">
        <v>6.0491082021099603E-2</v>
      </c>
      <c r="DO20">
        <v>0.16695026754126099</v>
      </c>
      <c r="DP20">
        <v>1</v>
      </c>
      <c r="DQ20">
        <v>0.56856557407407404</v>
      </c>
      <c r="DR20">
        <v>-4.1517552887364403E-2</v>
      </c>
      <c r="DS20">
        <v>1.7258644297431201E-2</v>
      </c>
      <c r="DT20">
        <v>1</v>
      </c>
      <c r="DU20">
        <v>3</v>
      </c>
      <c r="DV20">
        <v>3</v>
      </c>
      <c r="DW20" t="s">
        <v>256</v>
      </c>
      <c r="DX20">
        <v>100</v>
      </c>
      <c r="DY20">
        <v>100</v>
      </c>
      <c r="DZ20">
        <v>-3.8279999999999998</v>
      </c>
      <c r="EA20">
        <v>0.33600000000000002</v>
      </c>
      <c r="EB20">
        <v>2</v>
      </c>
      <c r="EC20">
        <v>516.66999999999996</v>
      </c>
      <c r="ED20">
        <v>417.73099999999999</v>
      </c>
      <c r="EE20">
        <v>25.9068</v>
      </c>
      <c r="EF20">
        <v>30.9588</v>
      </c>
      <c r="EG20">
        <v>30.0002</v>
      </c>
      <c r="EH20">
        <v>31.169699999999999</v>
      </c>
      <c r="EI20">
        <v>31.2104</v>
      </c>
      <c r="EJ20">
        <v>20.147200000000002</v>
      </c>
      <c r="EK20">
        <v>38.579599999999999</v>
      </c>
      <c r="EL20">
        <v>76.505499999999998</v>
      </c>
      <c r="EM20">
        <v>25.908899999999999</v>
      </c>
      <c r="EN20">
        <v>402.01</v>
      </c>
      <c r="EO20">
        <v>15.2013</v>
      </c>
      <c r="EP20">
        <v>100.29600000000001</v>
      </c>
      <c r="EQ20">
        <v>90.647300000000001</v>
      </c>
    </row>
    <row r="21" spans="1:147" x14ac:dyDescent="0.3">
      <c r="A21">
        <v>5</v>
      </c>
      <c r="B21">
        <v>1675249058.3</v>
      </c>
      <c r="C21">
        <v>240</v>
      </c>
      <c r="D21" t="s">
        <v>266</v>
      </c>
      <c r="E21" t="s">
        <v>267</v>
      </c>
      <c r="F21">
        <v>1675249050.3</v>
      </c>
      <c r="G21">
        <f t="shared" si="0"/>
        <v>4.387839142562318E-3</v>
      </c>
      <c r="H21">
        <f t="shared" si="1"/>
        <v>12.51127784750928</v>
      </c>
      <c r="I21">
        <f t="shared" si="2"/>
        <v>400.002677419355</v>
      </c>
      <c r="J21">
        <f t="shared" si="3"/>
        <v>276.92493617082499</v>
      </c>
      <c r="K21">
        <f t="shared" si="4"/>
        <v>26.746218179015468</v>
      </c>
      <c r="L21">
        <f t="shared" si="5"/>
        <v>38.633425470391224</v>
      </c>
      <c r="M21">
        <f t="shared" si="6"/>
        <v>0.18671106487498029</v>
      </c>
      <c r="N21">
        <f t="shared" si="7"/>
        <v>3.3887753444031534</v>
      </c>
      <c r="O21">
        <f t="shared" si="8"/>
        <v>0.18117855421500739</v>
      </c>
      <c r="P21">
        <f t="shared" si="9"/>
        <v>0.11372001505164603</v>
      </c>
      <c r="Q21">
        <f t="shared" si="10"/>
        <v>161.84967596507917</v>
      </c>
      <c r="R21">
        <f t="shared" si="11"/>
        <v>27.777104286955019</v>
      </c>
      <c r="S21">
        <f t="shared" si="12"/>
        <v>27.995525806451599</v>
      </c>
      <c r="T21">
        <f t="shared" si="13"/>
        <v>3.7938499836628545</v>
      </c>
      <c r="U21">
        <f t="shared" si="14"/>
        <v>40.171471471928363</v>
      </c>
      <c r="V21">
        <f t="shared" si="15"/>
        <v>1.5191100211190767</v>
      </c>
      <c r="W21">
        <f t="shared" si="16"/>
        <v>3.7815642929102649</v>
      </c>
      <c r="X21">
        <f t="shared" si="17"/>
        <v>2.2747399625437779</v>
      </c>
      <c r="Y21">
        <f t="shared" si="18"/>
        <v>-193.50370618699822</v>
      </c>
      <c r="Z21">
        <f t="shared" si="19"/>
        <v>-10.162593220644141</v>
      </c>
      <c r="AA21">
        <f t="shared" si="20"/>
        <v>-0.65348060024010557</v>
      </c>
      <c r="AB21">
        <f t="shared" si="21"/>
        <v>-42.470104042803285</v>
      </c>
      <c r="AC21">
        <v>-4.0013692204089298E-2</v>
      </c>
      <c r="AD21">
        <v>4.4918874891053201E-2</v>
      </c>
      <c r="AE21">
        <v>3.3771382924287199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50862.028208121556</v>
      </c>
      <c r="AK21" t="s">
        <v>251</v>
      </c>
      <c r="AL21">
        <v>2.32410769230769</v>
      </c>
      <c r="AM21">
        <v>1.5424</v>
      </c>
      <c r="AN21">
        <f t="shared" si="25"/>
        <v>-0.78170769230768999</v>
      </c>
      <c r="AO21">
        <f t="shared" si="26"/>
        <v>-0.50681255984679074</v>
      </c>
      <c r="AP21">
        <v>-0.137253657776786</v>
      </c>
      <c r="AQ21" t="s">
        <v>268</v>
      </c>
      <c r="AR21">
        <v>2.2539807692307701</v>
      </c>
      <c r="AS21">
        <v>1.3832</v>
      </c>
      <c r="AT21">
        <f t="shared" si="27"/>
        <v>-0.62954075276949828</v>
      </c>
      <c r="AU21">
        <v>0.5</v>
      </c>
      <c r="AV21">
        <f t="shared" si="28"/>
        <v>841.21186474893489</v>
      </c>
      <c r="AW21">
        <f t="shared" si="29"/>
        <v>12.51127784750928</v>
      </c>
      <c r="AX21">
        <f t="shared" si="30"/>
        <v>-264.78857528633893</v>
      </c>
      <c r="AY21">
        <f t="shared" si="31"/>
        <v>1</v>
      </c>
      <c r="AZ21">
        <f t="shared" si="32"/>
        <v>1.503608310263325E-2</v>
      </c>
      <c r="BA21">
        <f t="shared" si="33"/>
        <v>0.11509543088490458</v>
      </c>
      <c r="BB21" t="s">
        <v>253</v>
      </c>
      <c r="BC21">
        <v>0</v>
      </c>
      <c r="BD21">
        <f t="shared" si="34"/>
        <v>1.3832</v>
      </c>
      <c r="BE21">
        <f t="shared" si="35"/>
        <v>-0.62954075276949828</v>
      </c>
      <c r="BF21">
        <f t="shared" si="36"/>
        <v>0.10321576763485478</v>
      </c>
      <c r="BG21">
        <f t="shared" si="37"/>
        <v>0.92546885985709693</v>
      </c>
      <c r="BH21">
        <f t="shared" si="38"/>
        <v>-0.20365668851233062</v>
      </c>
      <c r="BI21">
        <f t="shared" si="39"/>
        <v>1000.01374193548</v>
      </c>
      <c r="BJ21">
        <f t="shared" si="40"/>
        <v>841.21186474893489</v>
      </c>
      <c r="BK21">
        <f t="shared" si="41"/>
        <v>0.84120030502861742</v>
      </c>
      <c r="BL21">
        <f t="shared" si="42"/>
        <v>0.1924006100572348</v>
      </c>
      <c r="BM21">
        <v>0.71693436504263897</v>
      </c>
      <c r="BN21">
        <v>0.5</v>
      </c>
      <c r="BO21" t="s">
        <v>254</v>
      </c>
      <c r="BP21">
        <v>1675249050.3</v>
      </c>
      <c r="BQ21">
        <v>400.002677419355</v>
      </c>
      <c r="BR21">
        <v>402.04832258064499</v>
      </c>
      <c r="BS21">
        <v>15.728558064516101</v>
      </c>
      <c r="BT21">
        <v>15.109287096774199</v>
      </c>
      <c r="BU21">
        <v>499.99338709677397</v>
      </c>
      <c r="BV21">
        <v>96.383035483870998</v>
      </c>
      <c r="BW21">
        <v>0.199881709677419</v>
      </c>
      <c r="BX21">
        <v>27.939900000000002</v>
      </c>
      <c r="BY21">
        <v>27.995525806451599</v>
      </c>
      <c r="BZ21">
        <v>999.9</v>
      </c>
      <c r="CA21">
        <v>10011.6129032258</v>
      </c>
      <c r="CB21">
        <v>0</v>
      </c>
      <c r="CC21">
        <v>387.60045161290299</v>
      </c>
      <c r="CD21">
        <v>1000.01374193548</v>
      </c>
      <c r="CE21">
        <v>0.95998829032258104</v>
      </c>
      <c r="CF21">
        <v>4.0011983870967799E-2</v>
      </c>
      <c r="CG21">
        <v>0</v>
      </c>
      <c r="CH21">
        <v>2.2259903225806501</v>
      </c>
      <c r="CI21">
        <v>0</v>
      </c>
      <c r="CJ21">
        <v>483.89554838709699</v>
      </c>
      <c r="CK21">
        <v>9334.4141935483894</v>
      </c>
      <c r="CL21">
        <v>39.924999999999997</v>
      </c>
      <c r="CM21">
        <v>42.862806451612897</v>
      </c>
      <c r="CN21">
        <v>41.128999999999998</v>
      </c>
      <c r="CO21">
        <v>41.185000000000002</v>
      </c>
      <c r="CP21">
        <v>39.852645161290297</v>
      </c>
      <c r="CQ21">
        <v>960.00129032258099</v>
      </c>
      <c r="CR21">
        <v>40.010645161290299</v>
      </c>
      <c r="CS21">
        <v>0</v>
      </c>
      <c r="CT21">
        <v>59.399999856948902</v>
      </c>
      <c r="CU21">
        <v>2.2539807692307701</v>
      </c>
      <c r="CV21">
        <v>0.97131965597765302</v>
      </c>
      <c r="CW21">
        <v>2.7877606848699199</v>
      </c>
      <c r="CX21">
        <v>483.93807692307701</v>
      </c>
      <c r="CY21">
        <v>15</v>
      </c>
      <c r="CZ21">
        <v>1675248729.8</v>
      </c>
      <c r="DA21" t="s">
        <v>255</v>
      </c>
      <c r="DB21">
        <v>3</v>
      </c>
      <c r="DC21">
        <v>-3.8279999999999998</v>
      </c>
      <c r="DD21">
        <v>0.33600000000000002</v>
      </c>
      <c r="DE21">
        <v>402</v>
      </c>
      <c r="DF21">
        <v>14</v>
      </c>
      <c r="DG21">
        <v>1.6</v>
      </c>
      <c r="DH21">
        <v>0.7</v>
      </c>
      <c r="DI21">
        <v>-2.04689740740741</v>
      </c>
      <c r="DJ21">
        <v>-3.0212464265298999E-2</v>
      </c>
      <c r="DK21">
        <v>0.12621033244350799</v>
      </c>
      <c r="DL21">
        <v>1</v>
      </c>
      <c r="DM21">
        <v>2.2448600000000001</v>
      </c>
      <c r="DN21">
        <v>-6.8232246734660995E-2</v>
      </c>
      <c r="DO21">
        <v>0.16579820183986699</v>
      </c>
      <c r="DP21">
        <v>1</v>
      </c>
      <c r="DQ21">
        <v>0.60638355555555601</v>
      </c>
      <c r="DR21">
        <v>0.116764990280161</v>
      </c>
      <c r="DS21">
        <v>2.09170170521044E-2</v>
      </c>
      <c r="DT21">
        <v>0</v>
      </c>
      <c r="DU21">
        <v>2</v>
      </c>
      <c r="DV21">
        <v>3</v>
      </c>
      <c r="DW21" t="s">
        <v>269</v>
      </c>
      <c r="DX21">
        <v>100</v>
      </c>
      <c r="DY21">
        <v>100</v>
      </c>
      <c r="DZ21">
        <v>-3.8279999999999998</v>
      </c>
      <c r="EA21">
        <v>0.33600000000000002</v>
      </c>
      <c r="EB21">
        <v>2</v>
      </c>
      <c r="EC21">
        <v>516.04600000000005</v>
      </c>
      <c r="ED21">
        <v>417.74900000000002</v>
      </c>
      <c r="EE21">
        <v>25.905100000000001</v>
      </c>
      <c r="EF21">
        <v>30.961500000000001</v>
      </c>
      <c r="EG21">
        <v>30.000399999999999</v>
      </c>
      <c r="EH21">
        <v>31.1723</v>
      </c>
      <c r="EI21">
        <v>31.213100000000001</v>
      </c>
      <c r="EJ21">
        <v>20.1478</v>
      </c>
      <c r="EK21">
        <v>37.456000000000003</v>
      </c>
      <c r="EL21">
        <v>73.861699999999999</v>
      </c>
      <c r="EM21">
        <v>25.910499999999999</v>
      </c>
      <c r="EN21">
        <v>402.06900000000002</v>
      </c>
      <c r="EO21">
        <v>15.190300000000001</v>
      </c>
      <c r="EP21">
        <v>100.29600000000001</v>
      </c>
      <c r="EQ21">
        <v>90.647000000000006</v>
      </c>
    </row>
    <row r="22" spans="1:147" x14ac:dyDescent="0.3">
      <c r="A22">
        <v>6</v>
      </c>
      <c r="B22">
        <v>1675249118.3</v>
      </c>
      <c r="C22">
        <v>300</v>
      </c>
      <c r="D22" t="s">
        <v>270</v>
      </c>
      <c r="E22" t="s">
        <v>271</v>
      </c>
      <c r="F22">
        <v>1675249110.3064499</v>
      </c>
      <c r="G22">
        <f t="shared" si="0"/>
        <v>4.3840708313777543E-3</v>
      </c>
      <c r="H22">
        <f t="shared" si="1"/>
        <v>12.859333133100083</v>
      </c>
      <c r="I22">
        <f t="shared" si="2"/>
        <v>400.00690322580601</v>
      </c>
      <c r="J22">
        <f t="shared" si="3"/>
        <v>273.7530976570942</v>
      </c>
      <c r="K22">
        <f t="shared" si="4"/>
        <v>26.438402107867422</v>
      </c>
      <c r="L22">
        <f t="shared" si="5"/>
        <v>38.631684696600942</v>
      </c>
      <c r="M22">
        <f t="shared" si="6"/>
        <v>0.18642807924243274</v>
      </c>
      <c r="N22">
        <f t="shared" si="7"/>
        <v>3.3874949773325809</v>
      </c>
      <c r="O22">
        <f t="shared" si="8"/>
        <v>0.18091004124963148</v>
      </c>
      <c r="P22">
        <f t="shared" si="9"/>
        <v>0.11355094487752038</v>
      </c>
      <c r="Q22">
        <f t="shared" si="10"/>
        <v>161.85310871697496</v>
      </c>
      <c r="R22">
        <f t="shared" si="11"/>
        <v>27.779767676639917</v>
      </c>
      <c r="S22">
        <f t="shared" si="12"/>
        <v>27.993764516129001</v>
      </c>
      <c r="T22">
        <f t="shared" si="13"/>
        <v>3.793460446344656</v>
      </c>
      <c r="U22">
        <f t="shared" si="14"/>
        <v>40.122071864958855</v>
      </c>
      <c r="V22">
        <f t="shared" si="15"/>
        <v>1.5174055138286577</v>
      </c>
      <c r="W22">
        <f t="shared" si="16"/>
        <v>3.7819719752655745</v>
      </c>
      <c r="X22">
        <f t="shared" si="17"/>
        <v>2.276054932515998</v>
      </c>
      <c r="Y22">
        <f t="shared" si="18"/>
        <v>-193.33752366375896</v>
      </c>
      <c r="Z22">
        <f t="shared" si="19"/>
        <v>-9.4995303101168656</v>
      </c>
      <c r="AA22">
        <f t="shared" si="20"/>
        <v>-0.61107511259913549</v>
      </c>
      <c r="AB22">
        <f t="shared" si="21"/>
        <v>-41.595020369500006</v>
      </c>
      <c r="AC22">
        <v>-3.9994682814192897E-2</v>
      </c>
      <c r="AD22">
        <v>4.4897535185580401E-2</v>
      </c>
      <c r="AE22">
        <v>3.3758634537971899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50838.428250245859</v>
      </c>
      <c r="AK22" t="s">
        <v>251</v>
      </c>
      <c r="AL22">
        <v>2.32410769230769</v>
      </c>
      <c r="AM22">
        <v>1.5424</v>
      </c>
      <c r="AN22">
        <f t="shared" si="25"/>
        <v>-0.78170769230768999</v>
      </c>
      <c r="AO22">
        <f t="shared" si="26"/>
        <v>-0.50681255984679074</v>
      </c>
      <c r="AP22">
        <v>-0.137253657776786</v>
      </c>
      <c r="AQ22" t="s">
        <v>272</v>
      </c>
      <c r="AR22">
        <v>2.3123846153846199</v>
      </c>
      <c r="AS22">
        <v>1.3368</v>
      </c>
      <c r="AT22">
        <f t="shared" si="27"/>
        <v>-0.72979100492565818</v>
      </c>
      <c r="AU22">
        <v>0.5</v>
      </c>
      <c r="AV22">
        <f t="shared" si="28"/>
        <v>841.22952371608733</v>
      </c>
      <c r="AW22">
        <f t="shared" si="29"/>
        <v>12.859333133100083</v>
      </c>
      <c r="AX22">
        <f t="shared" si="30"/>
        <v>-306.96086974294809</v>
      </c>
      <c r="AY22">
        <f t="shared" si="31"/>
        <v>1</v>
      </c>
      <c r="AZ22">
        <f t="shared" si="32"/>
        <v>1.5449513390192402E-2</v>
      </c>
      <c r="BA22">
        <f t="shared" si="33"/>
        <v>0.15380011968880911</v>
      </c>
      <c r="BB22" t="s">
        <v>253</v>
      </c>
      <c r="BC22">
        <v>0</v>
      </c>
      <c r="BD22">
        <f t="shared" si="34"/>
        <v>1.3368</v>
      </c>
      <c r="BE22">
        <f t="shared" si="35"/>
        <v>-0.72979100492565829</v>
      </c>
      <c r="BF22">
        <f t="shared" si="36"/>
        <v>0.13329875518672199</v>
      </c>
      <c r="BG22">
        <f t="shared" si="37"/>
        <v>0.98812621737437389</v>
      </c>
      <c r="BH22">
        <f t="shared" si="38"/>
        <v>-0.26301391430989429</v>
      </c>
      <c r="BI22">
        <f t="shared" si="39"/>
        <v>1000.03470967742</v>
      </c>
      <c r="BJ22">
        <f t="shared" si="40"/>
        <v>841.22952371608733</v>
      </c>
      <c r="BK22">
        <f t="shared" si="41"/>
        <v>0.84120032592412897</v>
      </c>
      <c r="BL22">
        <f t="shared" si="42"/>
        <v>0.19240065184825816</v>
      </c>
      <c r="BM22">
        <v>0.71693436504263897</v>
      </c>
      <c r="BN22">
        <v>0.5</v>
      </c>
      <c r="BO22" t="s">
        <v>254</v>
      </c>
      <c r="BP22">
        <v>1675249110.3064499</v>
      </c>
      <c r="BQ22">
        <v>400.00690322580601</v>
      </c>
      <c r="BR22">
        <v>402.10216129032301</v>
      </c>
      <c r="BS22">
        <v>15.7117838709677</v>
      </c>
      <c r="BT22">
        <v>15.0930580645161</v>
      </c>
      <c r="BU22">
        <v>500.01267741935499</v>
      </c>
      <c r="BV22">
        <v>96.377616129032305</v>
      </c>
      <c r="BW22">
        <v>0.19992887096774201</v>
      </c>
      <c r="BX22">
        <v>27.941748387096801</v>
      </c>
      <c r="BY22">
        <v>27.993764516129001</v>
      </c>
      <c r="BZ22">
        <v>999.9</v>
      </c>
      <c r="CA22">
        <v>10007.419354838699</v>
      </c>
      <c r="CB22">
        <v>0</v>
      </c>
      <c r="CC22">
        <v>387.66699999999997</v>
      </c>
      <c r="CD22">
        <v>1000.03470967742</v>
      </c>
      <c r="CE22">
        <v>0.95998958064516204</v>
      </c>
      <c r="CF22">
        <v>4.0010667741935499E-2</v>
      </c>
      <c r="CG22">
        <v>0</v>
      </c>
      <c r="CH22">
        <v>2.29974193548387</v>
      </c>
      <c r="CI22">
        <v>0</v>
      </c>
      <c r="CJ22">
        <v>485.49541935483899</v>
      </c>
      <c r="CK22">
        <v>9334.6177419354808</v>
      </c>
      <c r="CL22">
        <v>40.112806451612897</v>
      </c>
      <c r="CM22">
        <v>43.027999999999999</v>
      </c>
      <c r="CN22">
        <v>41.311999999999998</v>
      </c>
      <c r="CO22">
        <v>41.311999999999998</v>
      </c>
      <c r="CP22">
        <v>40</v>
      </c>
      <c r="CQ22">
        <v>960.02258064516104</v>
      </c>
      <c r="CR22">
        <v>40.012258064516097</v>
      </c>
      <c r="CS22">
        <v>0</v>
      </c>
      <c r="CT22">
        <v>59.200000047683702</v>
      </c>
      <c r="CU22">
        <v>2.3123846153846199</v>
      </c>
      <c r="CV22">
        <v>-0.61993845430410299</v>
      </c>
      <c r="CW22">
        <v>2.2754871696874601</v>
      </c>
      <c r="CX22">
        <v>485.48569230769198</v>
      </c>
      <c r="CY22">
        <v>15</v>
      </c>
      <c r="CZ22">
        <v>1675248729.8</v>
      </c>
      <c r="DA22" t="s">
        <v>255</v>
      </c>
      <c r="DB22">
        <v>3</v>
      </c>
      <c r="DC22">
        <v>-3.8279999999999998</v>
      </c>
      <c r="DD22">
        <v>0.33600000000000002</v>
      </c>
      <c r="DE22">
        <v>402</v>
      </c>
      <c r="DF22">
        <v>14</v>
      </c>
      <c r="DG22">
        <v>1.6</v>
      </c>
      <c r="DH22">
        <v>0.7</v>
      </c>
      <c r="DI22">
        <v>-2.0876457407407401</v>
      </c>
      <c r="DJ22">
        <v>0.100290997550251</v>
      </c>
      <c r="DK22">
        <v>0.15262278078104899</v>
      </c>
      <c r="DL22">
        <v>1</v>
      </c>
      <c r="DM22">
        <v>2.2975644444444399</v>
      </c>
      <c r="DN22">
        <v>-6.2621487603130396E-2</v>
      </c>
      <c r="DO22">
        <v>0.20919845246459201</v>
      </c>
      <c r="DP22">
        <v>1</v>
      </c>
      <c r="DQ22">
        <v>0.62261653703703701</v>
      </c>
      <c r="DR22">
        <v>-6.6190130691689206E-2</v>
      </c>
      <c r="DS22">
        <v>1.8964527389325601E-2</v>
      </c>
      <c r="DT22">
        <v>1</v>
      </c>
      <c r="DU22">
        <v>3</v>
      </c>
      <c r="DV22">
        <v>3</v>
      </c>
      <c r="DW22" t="s">
        <v>256</v>
      </c>
      <c r="DX22">
        <v>100</v>
      </c>
      <c r="DY22">
        <v>100</v>
      </c>
      <c r="DZ22">
        <v>-3.8279999999999998</v>
      </c>
      <c r="EA22">
        <v>0.33600000000000002</v>
      </c>
      <c r="EB22">
        <v>2</v>
      </c>
      <c r="EC22">
        <v>516.19600000000003</v>
      </c>
      <c r="ED22">
        <v>417.89299999999997</v>
      </c>
      <c r="EE22">
        <v>25.838000000000001</v>
      </c>
      <c r="EF22">
        <v>30.966899999999999</v>
      </c>
      <c r="EG22">
        <v>30</v>
      </c>
      <c r="EH22">
        <v>31.1751</v>
      </c>
      <c r="EI22">
        <v>31.215800000000002</v>
      </c>
      <c r="EJ22">
        <v>20.1525</v>
      </c>
      <c r="EK22">
        <v>36.624899999999997</v>
      </c>
      <c r="EL22">
        <v>71.582300000000004</v>
      </c>
      <c r="EM22">
        <v>25.8505</v>
      </c>
      <c r="EN22">
        <v>402.096</v>
      </c>
      <c r="EO22">
        <v>15.157400000000001</v>
      </c>
      <c r="EP22">
        <v>100.297</v>
      </c>
      <c r="EQ22">
        <v>90.645899999999997</v>
      </c>
    </row>
    <row r="23" spans="1:147" x14ac:dyDescent="0.3">
      <c r="A23">
        <v>7</v>
      </c>
      <c r="B23">
        <v>1675249178.3</v>
      </c>
      <c r="C23">
        <v>360</v>
      </c>
      <c r="D23" t="s">
        <v>273</v>
      </c>
      <c r="E23" t="s">
        <v>274</v>
      </c>
      <c r="F23">
        <v>1675249170.30968</v>
      </c>
      <c r="G23">
        <f t="shared" si="0"/>
        <v>4.6359144927555739E-3</v>
      </c>
      <c r="H23">
        <f t="shared" si="1"/>
        <v>12.591840429039213</v>
      </c>
      <c r="I23">
        <f t="shared" si="2"/>
        <v>400.02067741935502</v>
      </c>
      <c r="J23">
        <f t="shared" si="3"/>
        <v>281.90732595671233</v>
      </c>
      <c r="K23">
        <f t="shared" si="4"/>
        <v>27.225010216982628</v>
      </c>
      <c r="L23">
        <f t="shared" si="5"/>
        <v>38.631727617531055</v>
      </c>
      <c r="M23">
        <f t="shared" si="6"/>
        <v>0.19729923279818531</v>
      </c>
      <c r="N23">
        <f t="shared" si="7"/>
        <v>3.3834938283174916</v>
      </c>
      <c r="O23">
        <f t="shared" si="8"/>
        <v>0.1911232989048279</v>
      </c>
      <c r="P23">
        <f t="shared" si="9"/>
        <v>0.11999084109009681</v>
      </c>
      <c r="Q23">
        <f t="shared" si="10"/>
        <v>161.85159436193564</v>
      </c>
      <c r="R23">
        <f t="shared" si="11"/>
        <v>27.727806569471653</v>
      </c>
      <c r="S23">
        <f t="shared" si="12"/>
        <v>27.994783870967701</v>
      </c>
      <c r="T23">
        <f t="shared" si="13"/>
        <v>3.7936858885973037</v>
      </c>
      <c r="U23">
        <f t="shared" si="14"/>
        <v>40.060478686669477</v>
      </c>
      <c r="V23">
        <f t="shared" si="15"/>
        <v>1.5155558635115671</v>
      </c>
      <c r="W23">
        <f t="shared" si="16"/>
        <v>3.7831696305113884</v>
      </c>
      <c r="X23">
        <f t="shared" si="17"/>
        <v>2.2781300250857366</v>
      </c>
      <c r="Y23">
        <f t="shared" si="18"/>
        <v>-204.44382913052081</v>
      </c>
      <c r="Z23">
        <f t="shared" si="19"/>
        <v>-8.6839366019991022</v>
      </c>
      <c r="AA23">
        <f t="shared" si="20"/>
        <v>-0.55928907501945191</v>
      </c>
      <c r="AB23">
        <f t="shared" si="21"/>
        <v>-51.835460445603722</v>
      </c>
      <c r="AC23">
        <v>-3.9935297604767203E-2</v>
      </c>
      <c r="AD23">
        <v>4.4830870085569997E-2</v>
      </c>
      <c r="AE23">
        <v>3.3718795755894302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50765.038296740131</v>
      </c>
      <c r="AK23" t="s">
        <v>251</v>
      </c>
      <c r="AL23">
        <v>2.32410769230769</v>
      </c>
      <c r="AM23">
        <v>1.5424</v>
      </c>
      <c r="AN23">
        <f t="shared" si="25"/>
        <v>-0.78170769230768999</v>
      </c>
      <c r="AO23">
        <f t="shared" si="26"/>
        <v>-0.50681255984679074</v>
      </c>
      <c r="AP23">
        <v>-0.137253657776786</v>
      </c>
      <c r="AQ23" t="s">
        <v>275</v>
      </c>
      <c r="AR23">
        <v>2.27342692307692</v>
      </c>
      <c r="AS23">
        <v>1.1903999999999999</v>
      </c>
      <c r="AT23">
        <f t="shared" si="27"/>
        <v>-0.90980084263854177</v>
      </c>
      <c r="AU23">
        <v>0.5</v>
      </c>
      <c r="AV23">
        <f t="shared" si="28"/>
        <v>841.2217273160137</v>
      </c>
      <c r="AW23">
        <f t="shared" si="29"/>
        <v>12.591840429039213</v>
      </c>
      <c r="AX23">
        <f t="shared" si="30"/>
        <v>-382.67211817897942</v>
      </c>
      <c r="AY23">
        <f t="shared" si="31"/>
        <v>1</v>
      </c>
      <c r="AZ23">
        <f t="shared" si="32"/>
        <v>1.5131675363912921E-2</v>
      </c>
      <c r="BA23">
        <f t="shared" si="33"/>
        <v>0.29569892473118292</v>
      </c>
      <c r="BB23" t="s">
        <v>253</v>
      </c>
      <c r="BC23">
        <v>0</v>
      </c>
      <c r="BD23">
        <f t="shared" si="34"/>
        <v>1.1903999999999999</v>
      </c>
      <c r="BE23">
        <f t="shared" si="35"/>
        <v>-0.90980084263854177</v>
      </c>
      <c r="BF23">
        <f t="shared" si="36"/>
        <v>0.22821576763485482</v>
      </c>
      <c r="BG23">
        <f t="shared" si="37"/>
        <v>0.95529644054226348</v>
      </c>
      <c r="BH23">
        <f t="shared" si="38"/>
        <v>-0.45029619570565571</v>
      </c>
      <c r="BI23">
        <f t="shared" si="39"/>
        <v>1000.0254516129</v>
      </c>
      <c r="BJ23">
        <f t="shared" si="40"/>
        <v>841.2217273160137</v>
      </c>
      <c r="BK23">
        <f t="shared" si="41"/>
        <v>0.84120031741116352</v>
      </c>
      <c r="BL23">
        <f t="shared" si="42"/>
        <v>0.19240063482232717</v>
      </c>
      <c r="BM23">
        <v>0.71693436504263897</v>
      </c>
      <c r="BN23">
        <v>0.5</v>
      </c>
      <c r="BO23" t="s">
        <v>254</v>
      </c>
      <c r="BP23">
        <v>1675249170.30968</v>
      </c>
      <c r="BQ23">
        <v>400.02067741935502</v>
      </c>
      <c r="BR23">
        <v>402.09206451612903</v>
      </c>
      <c r="BS23">
        <v>15.693154838709701</v>
      </c>
      <c r="BT23">
        <v>15.038864516128999</v>
      </c>
      <c r="BU23">
        <v>500.00554838709701</v>
      </c>
      <c r="BV23">
        <v>96.374306451612895</v>
      </c>
      <c r="BW23">
        <v>0.200020322580645</v>
      </c>
      <c r="BX23">
        <v>27.947177419354801</v>
      </c>
      <c r="BY23">
        <v>27.994783870967701</v>
      </c>
      <c r="BZ23">
        <v>999.9</v>
      </c>
      <c r="CA23">
        <v>9992.9032258064508</v>
      </c>
      <c r="CB23">
        <v>0</v>
      </c>
      <c r="CC23">
        <v>387.61803225806398</v>
      </c>
      <c r="CD23">
        <v>1000.0254516129</v>
      </c>
      <c r="CE23">
        <v>0.959991516129033</v>
      </c>
      <c r="CF23">
        <v>4.0008693548387098E-2</v>
      </c>
      <c r="CG23">
        <v>0</v>
      </c>
      <c r="CH23">
        <v>2.2740677419354798</v>
      </c>
      <c r="CI23">
        <v>0</v>
      </c>
      <c r="CJ23">
        <v>486.89454838709702</v>
      </c>
      <c r="CK23">
        <v>9334.53548387097</v>
      </c>
      <c r="CL23">
        <v>40.258000000000003</v>
      </c>
      <c r="CM23">
        <v>43.186999999999998</v>
      </c>
      <c r="CN23">
        <v>41.495935483871001</v>
      </c>
      <c r="CO23">
        <v>41.439032258064501</v>
      </c>
      <c r="CP23">
        <v>40.170999999999999</v>
      </c>
      <c r="CQ23">
        <v>960.01419354838697</v>
      </c>
      <c r="CR23">
        <v>40.011612903225803</v>
      </c>
      <c r="CS23">
        <v>0</v>
      </c>
      <c r="CT23">
        <v>59.599999904632597</v>
      </c>
      <c r="CU23">
        <v>2.27342692307692</v>
      </c>
      <c r="CV23">
        <v>-1.8157261882068499E-2</v>
      </c>
      <c r="CW23">
        <v>2.0393504070613799</v>
      </c>
      <c r="CX23">
        <v>486.87849999999997</v>
      </c>
      <c r="CY23">
        <v>15</v>
      </c>
      <c r="CZ23">
        <v>1675248729.8</v>
      </c>
      <c r="DA23" t="s">
        <v>255</v>
      </c>
      <c r="DB23">
        <v>3</v>
      </c>
      <c r="DC23">
        <v>-3.8279999999999998</v>
      </c>
      <c r="DD23">
        <v>0.33600000000000002</v>
      </c>
      <c r="DE23">
        <v>402</v>
      </c>
      <c r="DF23">
        <v>14</v>
      </c>
      <c r="DG23">
        <v>1.6</v>
      </c>
      <c r="DH23">
        <v>0.7</v>
      </c>
      <c r="DI23">
        <v>-2.0676957407407399</v>
      </c>
      <c r="DJ23">
        <v>-0.12852134604856799</v>
      </c>
      <c r="DK23">
        <v>0.113816706653023</v>
      </c>
      <c r="DL23">
        <v>1</v>
      </c>
      <c r="DM23">
        <v>2.28151555555556</v>
      </c>
      <c r="DN23">
        <v>0.126221490505976</v>
      </c>
      <c r="DO23">
        <v>0.160398505057533</v>
      </c>
      <c r="DP23">
        <v>1</v>
      </c>
      <c r="DQ23">
        <v>0.65429655555555499</v>
      </c>
      <c r="DR23">
        <v>-2.3247388199310499E-2</v>
      </c>
      <c r="DS23">
        <v>1.0286667378963501E-2</v>
      </c>
      <c r="DT23">
        <v>1</v>
      </c>
      <c r="DU23">
        <v>3</v>
      </c>
      <c r="DV23">
        <v>3</v>
      </c>
      <c r="DW23" t="s">
        <v>256</v>
      </c>
      <c r="DX23">
        <v>100</v>
      </c>
      <c r="DY23">
        <v>100</v>
      </c>
      <c r="DZ23">
        <v>-3.8279999999999998</v>
      </c>
      <c r="EA23">
        <v>0.33600000000000002</v>
      </c>
      <c r="EB23">
        <v>2</v>
      </c>
      <c r="EC23">
        <v>516.62400000000002</v>
      </c>
      <c r="ED23">
        <v>417.16500000000002</v>
      </c>
      <c r="EE23">
        <v>25.822600000000001</v>
      </c>
      <c r="EF23">
        <v>30.974499999999999</v>
      </c>
      <c r="EG23">
        <v>30.0001</v>
      </c>
      <c r="EH23">
        <v>31.180499999999999</v>
      </c>
      <c r="EI23">
        <v>31.218399999999999</v>
      </c>
      <c r="EJ23">
        <v>20.1496</v>
      </c>
      <c r="EK23">
        <v>36.342599999999997</v>
      </c>
      <c r="EL23">
        <v>69.708100000000002</v>
      </c>
      <c r="EM23">
        <v>25.821200000000001</v>
      </c>
      <c r="EN23">
        <v>402.06799999999998</v>
      </c>
      <c r="EO23">
        <v>15.109299999999999</v>
      </c>
      <c r="EP23">
        <v>100.295</v>
      </c>
      <c r="EQ23">
        <v>90.647999999999996</v>
      </c>
    </row>
    <row r="24" spans="1:147" x14ac:dyDescent="0.3">
      <c r="A24">
        <v>8</v>
      </c>
      <c r="B24">
        <v>1675249238.8</v>
      </c>
      <c r="C24">
        <v>420.5</v>
      </c>
      <c r="D24" t="s">
        <v>276</v>
      </c>
      <c r="E24" t="s">
        <v>277</v>
      </c>
      <c r="F24">
        <v>1675249230.83548</v>
      </c>
      <c r="G24">
        <f t="shared" si="0"/>
        <v>4.4546430819862584E-3</v>
      </c>
      <c r="H24">
        <f t="shared" si="1"/>
        <v>12.952599107918115</v>
      </c>
      <c r="I24">
        <f t="shared" si="2"/>
        <v>400.01970967741897</v>
      </c>
      <c r="J24">
        <f t="shared" si="3"/>
        <v>274.75979557200736</v>
      </c>
      <c r="K24">
        <f t="shared" si="4"/>
        <v>26.534389401771957</v>
      </c>
      <c r="L24">
        <f t="shared" si="5"/>
        <v>38.631120404159262</v>
      </c>
      <c r="M24">
        <f t="shared" si="6"/>
        <v>0.18955367784863059</v>
      </c>
      <c r="N24">
        <f t="shared" si="7"/>
        <v>3.3862374341467301</v>
      </c>
      <c r="O24">
        <f t="shared" si="8"/>
        <v>0.18385005837420076</v>
      </c>
      <c r="P24">
        <f t="shared" si="9"/>
        <v>0.11540443835220801</v>
      </c>
      <c r="Q24">
        <f t="shared" si="10"/>
        <v>161.85088285043315</v>
      </c>
      <c r="R24">
        <f t="shared" si="11"/>
        <v>27.769005464720049</v>
      </c>
      <c r="S24">
        <f t="shared" si="12"/>
        <v>27.990761290322599</v>
      </c>
      <c r="T24">
        <f t="shared" si="13"/>
        <v>3.7927963157535931</v>
      </c>
      <c r="U24">
        <f t="shared" si="14"/>
        <v>40.103771993561146</v>
      </c>
      <c r="V24">
        <f t="shared" si="15"/>
        <v>1.5171843037308754</v>
      </c>
      <c r="W24">
        <f t="shared" si="16"/>
        <v>3.7831461438950598</v>
      </c>
      <c r="X24">
        <f t="shared" si="17"/>
        <v>2.2756120120227177</v>
      </c>
      <c r="Y24">
        <f t="shared" si="18"/>
        <v>-196.449759915594</v>
      </c>
      <c r="Z24">
        <f t="shared" si="19"/>
        <v>-7.9760542840528217</v>
      </c>
      <c r="AA24">
        <f t="shared" si="20"/>
        <v>-0.513271130428964</v>
      </c>
      <c r="AB24">
        <f t="shared" si="21"/>
        <v>-43.088202479642632</v>
      </c>
      <c r="AC24">
        <v>-3.99760151816244E-2</v>
      </c>
      <c r="AD24">
        <v>4.4876579132647802E-2</v>
      </c>
      <c r="AE24">
        <v>3.3746113396582098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50814.673784440602</v>
      </c>
      <c r="AK24" t="s">
        <v>251</v>
      </c>
      <c r="AL24">
        <v>2.32410769230769</v>
      </c>
      <c r="AM24">
        <v>1.5424</v>
      </c>
      <c r="AN24">
        <f t="shared" si="25"/>
        <v>-0.78170769230768999</v>
      </c>
      <c r="AO24">
        <f t="shared" si="26"/>
        <v>-0.50681255984679074</v>
      </c>
      <c r="AP24">
        <v>-0.137253657776786</v>
      </c>
      <c r="AQ24" t="s">
        <v>278</v>
      </c>
      <c r="AR24">
        <v>2.27990769230769</v>
      </c>
      <c r="AS24">
        <v>1.4436</v>
      </c>
      <c r="AT24">
        <f t="shared" si="27"/>
        <v>-0.5793209284481089</v>
      </c>
      <c r="AU24">
        <v>0.5</v>
      </c>
      <c r="AV24">
        <f t="shared" si="28"/>
        <v>841.21815785784838</v>
      </c>
      <c r="AW24">
        <f t="shared" si="29"/>
        <v>12.952599107918115</v>
      </c>
      <c r="AX24">
        <f t="shared" si="30"/>
        <v>-243.66764211880829</v>
      </c>
      <c r="AY24">
        <f t="shared" si="31"/>
        <v>1</v>
      </c>
      <c r="AZ24">
        <f t="shared" si="32"/>
        <v>1.5560592271365192E-2</v>
      </c>
      <c r="BA24">
        <f t="shared" si="33"/>
        <v>6.8440011083402599E-2</v>
      </c>
      <c r="BB24" t="s">
        <v>253</v>
      </c>
      <c r="BC24">
        <v>0</v>
      </c>
      <c r="BD24">
        <f t="shared" si="34"/>
        <v>1.4436</v>
      </c>
      <c r="BE24">
        <f t="shared" si="35"/>
        <v>-0.5793209284481089</v>
      </c>
      <c r="BF24">
        <f t="shared" si="36"/>
        <v>6.4056016597510368E-2</v>
      </c>
      <c r="BG24">
        <f t="shared" si="37"/>
        <v>0.94980168783743635</v>
      </c>
      <c r="BH24">
        <f t="shared" si="38"/>
        <v>-0.12638995493101923</v>
      </c>
      <c r="BI24">
        <f t="shared" si="39"/>
        <v>1000.02122580645</v>
      </c>
      <c r="BJ24">
        <f t="shared" si="40"/>
        <v>841.21815785784838</v>
      </c>
      <c r="BK24">
        <f t="shared" si="41"/>
        <v>0.84120030270303747</v>
      </c>
      <c r="BL24">
        <f t="shared" si="42"/>
        <v>0.19240060540607495</v>
      </c>
      <c r="BM24">
        <v>0.71693436504263897</v>
      </c>
      <c r="BN24">
        <v>0.5</v>
      </c>
      <c r="BO24" t="s">
        <v>254</v>
      </c>
      <c r="BP24">
        <v>1675249230.83548</v>
      </c>
      <c r="BQ24">
        <v>400.01970967741897</v>
      </c>
      <c r="BR24">
        <v>402.13241935483899</v>
      </c>
      <c r="BS24">
        <v>15.7102258064516</v>
      </c>
      <c r="BT24">
        <v>15.081532258064501</v>
      </c>
      <c r="BU24">
        <v>500.00722580645203</v>
      </c>
      <c r="BV24">
        <v>96.373016129032294</v>
      </c>
      <c r="BW24">
        <v>0.20002632258064501</v>
      </c>
      <c r="BX24">
        <v>27.947070967741901</v>
      </c>
      <c r="BY24">
        <v>27.990761290322599</v>
      </c>
      <c r="BZ24">
        <v>999.9</v>
      </c>
      <c r="CA24">
        <v>10003.225806451601</v>
      </c>
      <c r="CB24">
        <v>0</v>
      </c>
      <c r="CC24">
        <v>387.68977419354798</v>
      </c>
      <c r="CD24">
        <v>1000.02122580645</v>
      </c>
      <c r="CE24">
        <v>0.95999377419354903</v>
      </c>
      <c r="CF24">
        <v>4.0006390322580701E-2</v>
      </c>
      <c r="CG24">
        <v>0</v>
      </c>
      <c r="CH24">
        <v>2.29805161290323</v>
      </c>
      <c r="CI24">
        <v>0</v>
      </c>
      <c r="CJ24">
        <v>488.41199999999998</v>
      </c>
      <c r="CK24">
        <v>9334.49774193548</v>
      </c>
      <c r="CL24">
        <v>40.436999999999998</v>
      </c>
      <c r="CM24">
        <v>43.328258064516099</v>
      </c>
      <c r="CN24">
        <v>41.649000000000001</v>
      </c>
      <c r="CO24">
        <v>41.566064516129003</v>
      </c>
      <c r="CP24">
        <v>40.311999999999998</v>
      </c>
      <c r="CQ24">
        <v>960.01096774193604</v>
      </c>
      <c r="CR24">
        <v>40.010967741935502</v>
      </c>
      <c r="CS24">
        <v>0</v>
      </c>
      <c r="CT24">
        <v>60</v>
      </c>
      <c r="CU24">
        <v>2.27990769230769</v>
      </c>
      <c r="CV24">
        <v>-0.11883760145236601</v>
      </c>
      <c r="CW24">
        <v>1.45805127142053</v>
      </c>
      <c r="CX24">
        <v>488.45969230769202</v>
      </c>
      <c r="CY24">
        <v>15</v>
      </c>
      <c r="CZ24">
        <v>1675248729.8</v>
      </c>
      <c r="DA24" t="s">
        <v>255</v>
      </c>
      <c r="DB24">
        <v>3</v>
      </c>
      <c r="DC24">
        <v>-3.8279999999999998</v>
      </c>
      <c r="DD24">
        <v>0.33600000000000002</v>
      </c>
      <c r="DE24">
        <v>402</v>
      </c>
      <c r="DF24">
        <v>14</v>
      </c>
      <c r="DG24">
        <v>1.6</v>
      </c>
      <c r="DH24">
        <v>0.7</v>
      </c>
      <c r="DI24">
        <v>-2.1212270370370399</v>
      </c>
      <c r="DJ24">
        <v>5.2628385459390498E-2</v>
      </c>
      <c r="DK24">
        <v>0.14258873171973699</v>
      </c>
      <c r="DL24">
        <v>1</v>
      </c>
      <c r="DM24">
        <v>2.27233333333333</v>
      </c>
      <c r="DN24">
        <v>0.24721700721624101</v>
      </c>
      <c r="DO24">
        <v>0.208530224827641</v>
      </c>
      <c r="DP24">
        <v>1</v>
      </c>
      <c r="DQ24">
        <v>0.64206564814814804</v>
      </c>
      <c r="DR24">
        <v>-0.118456262963135</v>
      </c>
      <c r="DS24">
        <v>2.2358926554566401E-2</v>
      </c>
      <c r="DT24">
        <v>0</v>
      </c>
      <c r="DU24">
        <v>2</v>
      </c>
      <c r="DV24">
        <v>3</v>
      </c>
      <c r="DW24" t="s">
        <v>269</v>
      </c>
      <c r="DX24">
        <v>100</v>
      </c>
      <c r="DY24">
        <v>100</v>
      </c>
      <c r="DZ24">
        <v>-3.8279999999999998</v>
      </c>
      <c r="EA24">
        <v>0.33600000000000002</v>
      </c>
      <c r="EB24">
        <v>2</v>
      </c>
      <c r="EC24">
        <v>516.154</v>
      </c>
      <c r="ED24">
        <v>416.70600000000002</v>
      </c>
      <c r="EE24">
        <v>25.7776</v>
      </c>
      <c r="EF24">
        <v>30.9832</v>
      </c>
      <c r="EG24">
        <v>30.0001</v>
      </c>
      <c r="EH24">
        <v>31.1859</v>
      </c>
      <c r="EI24">
        <v>31.2239</v>
      </c>
      <c r="EJ24">
        <v>20.153400000000001</v>
      </c>
      <c r="EK24">
        <v>35.773200000000003</v>
      </c>
      <c r="EL24">
        <v>67.442800000000005</v>
      </c>
      <c r="EM24">
        <v>25.785499999999999</v>
      </c>
      <c r="EN24">
        <v>402.12599999999998</v>
      </c>
      <c r="EO24">
        <v>15.101699999999999</v>
      </c>
      <c r="EP24">
        <v>100.29600000000001</v>
      </c>
      <c r="EQ24">
        <v>90.649699999999996</v>
      </c>
    </row>
    <row r="25" spans="1:147" x14ac:dyDescent="0.3">
      <c r="A25">
        <v>9</v>
      </c>
      <c r="B25">
        <v>1675249298.8</v>
      </c>
      <c r="C25">
        <v>480.5</v>
      </c>
      <c r="D25" t="s">
        <v>279</v>
      </c>
      <c r="E25" t="s">
        <v>280</v>
      </c>
      <c r="F25">
        <v>1675249290.8322599</v>
      </c>
      <c r="G25">
        <f t="shared" si="0"/>
        <v>4.7752202651250115E-3</v>
      </c>
      <c r="H25">
        <f t="shared" si="1"/>
        <v>13.053103727862666</v>
      </c>
      <c r="I25">
        <f t="shared" si="2"/>
        <v>399.99187096774199</v>
      </c>
      <c r="J25">
        <f t="shared" si="3"/>
        <v>281.45775099445638</v>
      </c>
      <c r="K25">
        <f t="shared" si="4"/>
        <v>27.181060708171046</v>
      </c>
      <c r="L25">
        <f t="shared" si="5"/>
        <v>38.628189449873261</v>
      </c>
      <c r="M25">
        <f t="shared" si="6"/>
        <v>0.20381789667137568</v>
      </c>
      <c r="N25">
        <f t="shared" si="7"/>
        <v>3.3855268398140139</v>
      </c>
      <c r="O25">
        <f t="shared" si="8"/>
        <v>0.19723826626341887</v>
      </c>
      <c r="P25">
        <f t="shared" si="9"/>
        <v>0.1238473762103182</v>
      </c>
      <c r="Q25">
        <f t="shared" si="10"/>
        <v>161.84711844883299</v>
      </c>
      <c r="R25">
        <f t="shared" si="11"/>
        <v>27.690160206067006</v>
      </c>
      <c r="S25">
        <f t="shared" si="12"/>
        <v>27.9807129032258</v>
      </c>
      <c r="T25">
        <f t="shared" si="13"/>
        <v>3.7905749621310645</v>
      </c>
      <c r="U25">
        <f t="shared" si="14"/>
        <v>40.106695565518095</v>
      </c>
      <c r="V25">
        <f t="shared" si="15"/>
        <v>1.5167626335506712</v>
      </c>
      <c r="W25">
        <f t="shared" si="16"/>
        <v>3.7818190009518378</v>
      </c>
      <c r="X25">
        <f t="shared" si="17"/>
        <v>2.2738123285803935</v>
      </c>
      <c r="Y25">
        <f t="shared" si="18"/>
        <v>-210.58721369201299</v>
      </c>
      <c r="Z25">
        <f t="shared" si="19"/>
        <v>-7.2384106761725624</v>
      </c>
      <c r="AA25">
        <f t="shared" si="20"/>
        <v>-0.46586311790248608</v>
      </c>
      <c r="AB25">
        <f t="shared" si="21"/>
        <v>-56.444369037255044</v>
      </c>
      <c r="AC25">
        <v>-3.9965468013665302E-2</v>
      </c>
      <c r="AD25">
        <v>4.4864739012631098E-2</v>
      </c>
      <c r="AE25">
        <v>3.3739038127240502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50802.818905983288</v>
      </c>
      <c r="AK25" t="s">
        <v>251</v>
      </c>
      <c r="AL25">
        <v>2.32410769230769</v>
      </c>
      <c r="AM25">
        <v>1.5424</v>
      </c>
      <c r="AN25">
        <f t="shared" si="25"/>
        <v>-0.78170769230768999</v>
      </c>
      <c r="AO25">
        <f t="shared" si="26"/>
        <v>-0.50681255984679074</v>
      </c>
      <c r="AP25">
        <v>-0.137253657776786</v>
      </c>
      <c r="AQ25" t="s">
        <v>281</v>
      </c>
      <c r="AR25">
        <v>2.3291846153846198</v>
      </c>
      <c r="AS25">
        <v>2.1935699999999998</v>
      </c>
      <c r="AT25">
        <f t="shared" si="27"/>
        <v>-6.1823700809465976E-2</v>
      </c>
      <c r="AU25">
        <v>0.5</v>
      </c>
      <c r="AV25">
        <f t="shared" si="28"/>
        <v>841.20107686453071</v>
      </c>
      <c r="AW25">
        <f t="shared" si="29"/>
        <v>13.053103727862666</v>
      </c>
      <c r="AX25">
        <f t="shared" si="30"/>
        <v>-26.00308184833667</v>
      </c>
      <c r="AY25">
        <f t="shared" si="31"/>
        <v>1</v>
      </c>
      <c r="AZ25">
        <f t="shared" si="32"/>
        <v>1.5680385758426296E-2</v>
      </c>
      <c r="BA25">
        <f t="shared" si="33"/>
        <v>-0.29685398687983511</v>
      </c>
      <c r="BB25" t="s">
        <v>253</v>
      </c>
      <c r="BC25">
        <v>0</v>
      </c>
      <c r="BD25">
        <f t="shared" si="34"/>
        <v>2.1935699999999998</v>
      </c>
      <c r="BE25">
        <f t="shared" si="35"/>
        <v>-6.1823700809465879E-2</v>
      </c>
      <c r="BF25">
        <f t="shared" si="36"/>
        <v>-0.42217971991701231</v>
      </c>
      <c r="BG25">
        <f t="shared" si="37"/>
        <v>1.0388923918232218</v>
      </c>
      <c r="BH25">
        <f t="shared" si="38"/>
        <v>0.83300958453878315</v>
      </c>
      <c r="BI25">
        <f t="shared" si="39"/>
        <v>1000.00125806452</v>
      </c>
      <c r="BJ25">
        <f t="shared" si="40"/>
        <v>841.20107686453071</v>
      </c>
      <c r="BK25">
        <f t="shared" si="41"/>
        <v>0.84120001858063309</v>
      </c>
      <c r="BL25">
        <f t="shared" si="42"/>
        <v>0.19240003716126636</v>
      </c>
      <c r="BM25">
        <v>0.71693436504263897</v>
      </c>
      <c r="BN25">
        <v>0.5</v>
      </c>
      <c r="BO25" t="s">
        <v>254</v>
      </c>
      <c r="BP25">
        <v>1675249290.8322599</v>
      </c>
      <c r="BQ25">
        <v>399.99187096774199</v>
      </c>
      <c r="BR25">
        <v>402.13735483871</v>
      </c>
      <c r="BS25">
        <v>15.7059580645161</v>
      </c>
      <c r="BT25">
        <v>15.032019354838701</v>
      </c>
      <c r="BU25">
        <v>500.00835483870998</v>
      </c>
      <c r="BV25">
        <v>96.372451612903205</v>
      </c>
      <c r="BW25">
        <v>0.199984612903226</v>
      </c>
      <c r="BX25">
        <v>27.9410548387097</v>
      </c>
      <c r="BY25">
        <v>27.9807129032258</v>
      </c>
      <c r="BZ25">
        <v>999.9</v>
      </c>
      <c r="CA25">
        <v>10000.6451612903</v>
      </c>
      <c r="CB25">
        <v>0</v>
      </c>
      <c r="CC25">
        <v>387.79396774193498</v>
      </c>
      <c r="CD25">
        <v>1000.00125806452</v>
      </c>
      <c r="CE25">
        <v>0.95999570967741998</v>
      </c>
      <c r="CF25">
        <v>4.00044161290323E-2</v>
      </c>
      <c r="CG25">
        <v>0</v>
      </c>
      <c r="CH25">
        <v>2.32658709677419</v>
      </c>
      <c r="CI25">
        <v>0</v>
      </c>
      <c r="CJ25">
        <v>489.71722580645201</v>
      </c>
      <c r="CK25">
        <v>9334.3229032258005</v>
      </c>
      <c r="CL25">
        <v>40.561999999999998</v>
      </c>
      <c r="CM25">
        <v>43.471548387096803</v>
      </c>
      <c r="CN25">
        <v>41.811999999999998</v>
      </c>
      <c r="CO25">
        <v>41.689032258064501</v>
      </c>
      <c r="CP25">
        <v>40.433</v>
      </c>
      <c r="CQ25">
        <v>960</v>
      </c>
      <c r="CR25">
        <v>40.000645161290301</v>
      </c>
      <c r="CS25">
        <v>0</v>
      </c>
      <c r="CT25">
        <v>59.399999856948902</v>
      </c>
      <c r="CU25">
        <v>2.3291846153846198</v>
      </c>
      <c r="CV25">
        <v>-0.59311452873317905</v>
      </c>
      <c r="CW25">
        <v>2.9055726531261299</v>
      </c>
      <c r="CX25">
        <v>489.68246153846098</v>
      </c>
      <c r="CY25">
        <v>15</v>
      </c>
      <c r="CZ25">
        <v>1675248729.8</v>
      </c>
      <c r="DA25" t="s">
        <v>255</v>
      </c>
      <c r="DB25">
        <v>3</v>
      </c>
      <c r="DC25">
        <v>-3.8279999999999998</v>
      </c>
      <c r="DD25">
        <v>0.33600000000000002</v>
      </c>
      <c r="DE25">
        <v>402</v>
      </c>
      <c r="DF25">
        <v>14</v>
      </c>
      <c r="DG25">
        <v>1.6</v>
      </c>
      <c r="DH25">
        <v>0.7</v>
      </c>
      <c r="DI25">
        <v>-2.1296412962962998</v>
      </c>
      <c r="DJ25">
        <v>-4.5195645689861702E-2</v>
      </c>
      <c r="DK25">
        <v>0.13597649144648999</v>
      </c>
      <c r="DL25">
        <v>1</v>
      </c>
      <c r="DM25">
        <v>2.30032888888889</v>
      </c>
      <c r="DN25">
        <v>0.12930900879287499</v>
      </c>
      <c r="DO25">
        <v>0.16905790674233101</v>
      </c>
      <c r="DP25">
        <v>1</v>
      </c>
      <c r="DQ25">
        <v>0.67253374074074102</v>
      </c>
      <c r="DR25">
        <v>1.1759355215496099E-2</v>
      </c>
      <c r="DS25">
        <v>3.06067314784996E-3</v>
      </c>
      <c r="DT25">
        <v>1</v>
      </c>
      <c r="DU25">
        <v>3</v>
      </c>
      <c r="DV25">
        <v>3</v>
      </c>
      <c r="DW25" t="s">
        <v>256</v>
      </c>
      <c r="DX25">
        <v>100</v>
      </c>
      <c r="DY25">
        <v>100</v>
      </c>
      <c r="DZ25">
        <v>-3.8279999999999998</v>
      </c>
      <c r="EA25">
        <v>0.33600000000000002</v>
      </c>
      <c r="EB25">
        <v>2</v>
      </c>
      <c r="EC25">
        <v>516.60199999999998</v>
      </c>
      <c r="ED25">
        <v>416.63799999999998</v>
      </c>
      <c r="EE25">
        <v>25.823899999999998</v>
      </c>
      <c r="EF25">
        <v>30.991299999999999</v>
      </c>
      <c r="EG25">
        <v>30</v>
      </c>
      <c r="EH25">
        <v>31.193999999999999</v>
      </c>
      <c r="EI25">
        <v>31.2319</v>
      </c>
      <c r="EJ25">
        <v>20.156500000000001</v>
      </c>
      <c r="EK25">
        <v>35.773200000000003</v>
      </c>
      <c r="EL25">
        <v>65.520099999999999</v>
      </c>
      <c r="EM25">
        <v>25.8291</v>
      </c>
      <c r="EN25">
        <v>402.29500000000002</v>
      </c>
      <c r="EO25">
        <v>15.0688</v>
      </c>
      <c r="EP25">
        <v>100.297</v>
      </c>
      <c r="EQ25">
        <v>90.649900000000002</v>
      </c>
    </row>
    <row r="26" spans="1:147" x14ac:dyDescent="0.3">
      <c r="A26">
        <v>10</v>
      </c>
      <c r="B26">
        <v>1675249359.4000001</v>
      </c>
      <c r="C26">
        <v>541.10000014305103</v>
      </c>
      <c r="D26" t="s">
        <v>282</v>
      </c>
      <c r="E26" t="s">
        <v>283</v>
      </c>
      <c r="F26">
        <v>1675249351.3419399</v>
      </c>
      <c r="G26">
        <f t="shared" si="0"/>
        <v>4.7615884547983637E-3</v>
      </c>
      <c r="H26">
        <f t="shared" si="1"/>
        <v>13.033501191683241</v>
      </c>
      <c r="I26">
        <f t="shared" si="2"/>
        <v>400.02048387096801</v>
      </c>
      <c r="J26">
        <f t="shared" si="3"/>
        <v>281.40475561167062</v>
      </c>
      <c r="K26">
        <f t="shared" si="4"/>
        <v>27.175296373757639</v>
      </c>
      <c r="L26">
        <f t="shared" si="5"/>
        <v>38.630033743170536</v>
      </c>
      <c r="M26">
        <f t="shared" si="6"/>
        <v>0.20332705248965743</v>
      </c>
      <c r="N26">
        <f t="shared" si="7"/>
        <v>3.3854195992603597</v>
      </c>
      <c r="O26">
        <f t="shared" si="8"/>
        <v>0.19677832650815025</v>
      </c>
      <c r="P26">
        <f t="shared" si="9"/>
        <v>0.12355726077244614</v>
      </c>
      <c r="Q26">
        <f t="shared" si="10"/>
        <v>161.84589501104136</v>
      </c>
      <c r="R26">
        <f t="shared" si="11"/>
        <v>27.715779930246743</v>
      </c>
      <c r="S26">
        <f t="shared" si="12"/>
        <v>27.997109677419399</v>
      </c>
      <c r="T26">
        <f t="shared" si="13"/>
        <v>3.7942003116756813</v>
      </c>
      <c r="U26">
        <f t="shared" si="14"/>
        <v>40.18543985821686</v>
      </c>
      <c r="V26">
        <f t="shared" si="15"/>
        <v>1.5217391671740639</v>
      </c>
      <c r="W26">
        <f t="shared" si="16"/>
        <v>3.7867923619676604</v>
      </c>
      <c r="X26">
        <f t="shared" si="17"/>
        <v>2.2724611445016176</v>
      </c>
      <c r="Y26">
        <f t="shared" si="18"/>
        <v>-209.98605085660785</v>
      </c>
      <c r="Z26">
        <f t="shared" si="19"/>
        <v>-6.117776381464032</v>
      </c>
      <c r="AA26">
        <f t="shared" si="20"/>
        <v>-0.39382812896794939</v>
      </c>
      <c r="AB26">
        <f t="shared" si="21"/>
        <v>-54.651760355998469</v>
      </c>
      <c r="AC26">
        <v>-3.9963876349359398E-2</v>
      </c>
      <c r="AD26">
        <v>4.48629522300103E-2</v>
      </c>
      <c r="AE26">
        <v>3.3737970350689501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50797.025279464528</v>
      </c>
      <c r="AK26" t="s">
        <v>251</v>
      </c>
      <c r="AL26">
        <v>2.32410769230769</v>
      </c>
      <c r="AM26">
        <v>1.5424</v>
      </c>
      <c r="AN26">
        <f t="shared" si="25"/>
        <v>-0.78170769230768999</v>
      </c>
      <c r="AO26">
        <f t="shared" si="26"/>
        <v>-0.50681255984679074</v>
      </c>
      <c r="AP26">
        <v>-0.137253657776786</v>
      </c>
      <c r="AQ26" t="s">
        <v>284</v>
      </c>
      <c r="AR26">
        <v>2.2901423076923102</v>
      </c>
      <c r="AS26">
        <v>1.5874999999999999</v>
      </c>
      <c r="AT26">
        <f t="shared" si="27"/>
        <v>-0.44260932768019545</v>
      </c>
      <c r="AU26">
        <v>0.5</v>
      </c>
      <c r="AV26">
        <f t="shared" si="28"/>
        <v>841.19479927743384</v>
      </c>
      <c r="AW26">
        <f t="shared" si="29"/>
        <v>13.033501191683241</v>
      </c>
      <c r="AX26">
        <f t="shared" si="30"/>
        <v>-186.16033227813097</v>
      </c>
      <c r="AY26">
        <f t="shared" si="31"/>
        <v>1</v>
      </c>
      <c r="AZ26">
        <f t="shared" si="32"/>
        <v>1.5657199569913401E-2</v>
      </c>
      <c r="BA26">
        <f t="shared" si="33"/>
        <v>-2.8409448818897589E-2</v>
      </c>
      <c r="BB26" t="s">
        <v>253</v>
      </c>
      <c r="BC26">
        <v>0</v>
      </c>
      <c r="BD26">
        <f t="shared" si="34"/>
        <v>1.5874999999999999</v>
      </c>
      <c r="BE26">
        <f t="shared" si="35"/>
        <v>-0.44260932768019551</v>
      </c>
      <c r="BF26">
        <f t="shared" si="36"/>
        <v>-2.9240145228215716E-2</v>
      </c>
      <c r="BG26">
        <f t="shared" si="37"/>
        <v>0.95388945164423833</v>
      </c>
      <c r="BH26">
        <f t="shared" si="38"/>
        <v>5.7694200074787018E-2</v>
      </c>
      <c r="BI26">
        <f t="shared" si="39"/>
        <v>999.99380645161295</v>
      </c>
      <c r="BJ26">
        <f t="shared" si="40"/>
        <v>841.19479927743384</v>
      </c>
      <c r="BK26">
        <f t="shared" si="41"/>
        <v>0.84120000929039451</v>
      </c>
      <c r="BL26">
        <f t="shared" si="42"/>
        <v>0.19240001858078903</v>
      </c>
      <c r="BM26">
        <v>0.71693436504263897</v>
      </c>
      <c r="BN26">
        <v>0.5</v>
      </c>
      <c r="BO26" t="s">
        <v>254</v>
      </c>
      <c r="BP26">
        <v>1675249351.3419399</v>
      </c>
      <c r="BQ26">
        <v>400.02048387096801</v>
      </c>
      <c r="BR26">
        <v>402.16241935483902</v>
      </c>
      <c r="BS26">
        <v>15.757864516129001</v>
      </c>
      <c r="BT26">
        <v>15.0858774193548</v>
      </c>
      <c r="BU26">
        <v>500.00261290322601</v>
      </c>
      <c r="BV26">
        <v>96.370167741935504</v>
      </c>
      <c r="BW26">
        <v>0.19997129032258101</v>
      </c>
      <c r="BX26">
        <v>27.9635903225807</v>
      </c>
      <c r="BY26">
        <v>27.997109677419399</v>
      </c>
      <c r="BZ26">
        <v>999.9</v>
      </c>
      <c r="CA26">
        <v>10000.483870967701</v>
      </c>
      <c r="CB26">
        <v>0</v>
      </c>
      <c r="CC26">
        <v>387.668322580645</v>
      </c>
      <c r="CD26">
        <v>999.99380645161295</v>
      </c>
      <c r="CE26">
        <v>0.95999699999999999</v>
      </c>
      <c r="CF26">
        <v>4.00031E-2</v>
      </c>
      <c r="CG26">
        <v>0</v>
      </c>
      <c r="CH26">
        <v>2.2854774193548399</v>
      </c>
      <c r="CI26">
        <v>0</v>
      </c>
      <c r="CJ26">
        <v>490.87919354838698</v>
      </c>
      <c r="CK26">
        <v>9334.2558064516106</v>
      </c>
      <c r="CL26">
        <v>40.691064516129003</v>
      </c>
      <c r="CM26">
        <v>43.590451612903202</v>
      </c>
      <c r="CN26">
        <v>41.936999999999998</v>
      </c>
      <c r="CO26">
        <v>41.811999999999998</v>
      </c>
      <c r="CP26">
        <v>40.561999999999998</v>
      </c>
      <c r="CQ26">
        <v>959.99225806451602</v>
      </c>
      <c r="CR26">
        <v>40</v>
      </c>
      <c r="CS26">
        <v>0</v>
      </c>
      <c r="CT26">
        <v>59.799999952316298</v>
      </c>
      <c r="CU26">
        <v>2.2901423076923102</v>
      </c>
      <c r="CV26">
        <v>1.1454051274185899</v>
      </c>
      <c r="CW26">
        <v>2.6688546940443101</v>
      </c>
      <c r="CX26">
        <v>490.87430769230798</v>
      </c>
      <c r="CY26">
        <v>15</v>
      </c>
      <c r="CZ26">
        <v>1675248729.8</v>
      </c>
      <c r="DA26" t="s">
        <v>255</v>
      </c>
      <c r="DB26">
        <v>3</v>
      </c>
      <c r="DC26">
        <v>-3.8279999999999998</v>
      </c>
      <c r="DD26">
        <v>0.33600000000000002</v>
      </c>
      <c r="DE26">
        <v>402</v>
      </c>
      <c r="DF26">
        <v>14</v>
      </c>
      <c r="DG26">
        <v>1.6</v>
      </c>
      <c r="DH26">
        <v>0.7</v>
      </c>
      <c r="DI26">
        <v>-2.1667574074074101</v>
      </c>
      <c r="DJ26">
        <v>0.31866276849091102</v>
      </c>
      <c r="DK26">
        <v>0.13388789629671499</v>
      </c>
      <c r="DL26">
        <v>1</v>
      </c>
      <c r="DM26">
        <v>2.27805777777778</v>
      </c>
      <c r="DN26">
        <v>2.5582806111811299E-2</v>
      </c>
      <c r="DO26">
        <v>0.1764709601403</v>
      </c>
      <c r="DP26">
        <v>1</v>
      </c>
      <c r="DQ26">
        <v>0.66249174074074102</v>
      </c>
      <c r="DR26">
        <v>8.9925743877751596E-2</v>
      </c>
      <c r="DS26">
        <v>1.23167403067791E-2</v>
      </c>
      <c r="DT26">
        <v>1</v>
      </c>
      <c r="DU26">
        <v>3</v>
      </c>
      <c r="DV26">
        <v>3</v>
      </c>
      <c r="DW26" t="s">
        <v>256</v>
      </c>
      <c r="DX26">
        <v>100</v>
      </c>
      <c r="DY26">
        <v>100</v>
      </c>
      <c r="DZ26">
        <v>-3.8279999999999998</v>
      </c>
      <c r="EA26">
        <v>0.33600000000000002</v>
      </c>
      <c r="EB26">
        <v>2</v>
      </c>
      <c r="EC26">
        <v>516.41</v>
      </c>
      <c r="ED26">
        <v>416.81900000000002</v>
      </c>
      <c r="EE26">
        <v>25.842300000000002</v>
      </c>
      <c r="EF26">
        <v>31.001999999999999</v>
      </c>
      <c r="EG26">
        <v>30</v>
      </c>
      <c r="EH26">
        <v>31.202100000000002</v>
      </c>
      <c r="EI26">
        <v>31.24</v>
      </c>
      <c r="EJ26">
        <v>20.156600000000001</v>
      </c>
      <c r="EK26">
        <v>35.213900000000002</v>
      </c>
      <c r="EL26">
        <v>63.647100000000002</v>
      </c>
      <c r="EM26">
        <v>25.827100000000002</v>
      </c>
      <c r="EN26">
        <v>402.21699999999998</v>
      </c>
      <c r="EO26">
        <v>15.0306</v>
      </c>
      <c r="EP26">
        <v>100.295</v>
      </c>
      <c r="EQ26">
        <v>90.647599999999997</v>
      </c>
    </row>
    <row r="27" spans="1:147" x14ac:dyDescent="0.3">
      <c r="A27">
        <v>11</v>
      </c>
      <c r="B27">
        <v>1675249419.3</v>
      </c>
      <c r="C27">
        <v>601</v>
      </c>
      <c r="D27" t="s">
        <v>285</v>
      </c>
      <c r="E27" t="s">
        <v>286</v>
      </c>
      <c r="F27">
        <v>1675249411.35484</v>
      </c>
      <c r="G27">
        <f t="shared" si="0"/>
        <v>4.9381690756025876E-3</v>
      </c>
      <c r="H27">
        <f t="shared" si="1"/>
        <v>13.225273862038705</v>
      </c>
      <c r="I27">
        <f t="shared" si="2"/>
        <v>400.012</v>
      </c>
      <c r="J27">
        <f t="shared" si="3"/>
        <v>283.28756508084427</v>
      </c>
      <c r="K27">
        <f t="shared" si="4"/>
        <v>27.357019088541097</v>
      </c>
      <c r="L27">
        <f t="shared" si="5"/>
        <v>38.629072605154981</v>
      </c>
      <c r="M27">
        <f t="shared" si="6"/>
        <v>0.21044476181132499</v>
      </c>
      <c r="N27">
        <f t="shared" si="7"/>
        <v>3.3839744716822682</v>
      </c>
      <c r="O27">
        <f t="shared" si="8"/>
        <v>0.20343513579378045</v>
      </c>
      <c r="P27">
        <f t="shared" si="9"/>
        <v>0.12775729660370258</v>
      </c>
      <c r="Q27">
        <f t="shared" si="10"/>
        <v>161.84402886554801</v>
      </c>
      <c r="R27">
        <f t="shared" si="11"/>
        <v>27.686286715939907</v>
      </c>
      <c r="S27">
        <f t="shared" si="12"/>
        <v>28.000661290322601</v>
      </c>
      <c r="T27">
        <f t="shared" si="13"/>
        <v>3.7949859766850129</v>
      </c>
      <c r="U27">
        <f t="shared" si="14"/>
        <v>39.990643655678198</v>
      </c>
      <c r="V27">
        <f t="shared" si="15"/>
        <v>1.5153091964446246</v>
      </c>
      <c r="W27">
        <f t="shared" si="16"/>
        <v>3.7891593080909778</v>
      </c>
      <c r="X27">
        <f t="shared" si="17"/>
        <v>2.2796767802403881</v>
      </c>
      <c r="Y27">
        <f t="shared" si="18"/>
        <v>-217.77325623407413</v>
      </c>
      <c r="Z27">
        <f t="shared" si="19"/>
        <v>-4.8080932746190941</v>
      </c>
      <c r="AA27">
        <f t="shared" si="20"/>
        <v>-0.30967227459742541</v>
      </c>
      <c r="AB27">
        <f t="shared" si="21"/>
        <v>-61.046992917742642</v>
      </c>
      <c r="AC27">
        <v>-3.99424297988022E-2</v>
      </c>
      <c r="AD27">
        <v>4.4838876598188797E-2</v>
      </c>
      <c r="AE27">
        <v>3.3723581447214102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50769.060773242592</v>
      </c>
      <c r="AK27" t="s">
        <v>251</v>
      </c>
      <c r="AL27">
        <v>2.32410769230769</v>
      </c>
      <c r="AM27">
        <v>1.5424</v>
      </c>
      <c r="AN27">
        <f t="shared" si="25"/>
        <v>-0.78170769230768999</v>
      </c>
      <c r="AO27">
        <f t="shared" si="26"/>
        <v>-0.50681255984679074</v>
      </c>
      <c r="AP27">
        <v>-0.137253657776786</v>
      </c>
      <c r="AQ27" t="s">
        <v>287</v>
      </c>
      <c r="AR27">
        <v>2.2598807692307701</v>
      </c>
      <c r="AS27">
        <v>2.5260899999999999</v>
      </c>
      <c r="AT27">
        <f t="shared" si="27"/>
        <v>0.1053839058660736</v>
      </c>
      <c r="AU27">
        <v>0.5</v>
      </c>
      <c r="AV27">
        <f t="shared" si="28"/>
        <v>841.18496458071343</v>
      </c>
      <c r="AW27">
        <f t="shared" si="29"/>
        <v>13.225273862038705</v>
      </c>
      <c r="AX27">
        <f t="shared" si="30"/>
        <v>44.323678561665183</v>
      </c>
      <c r="AY27">
        <f t="shared" si="31"/>
        <v>1</v>
      </c>
      <c r="AZ27">
        <f t="shared" si="32"/>
        <v>1.588536181988941E-2</v>
      </c>
      <c r="BA27">
        <f t="shared" si="33"/>
        <v>-0.38941209537269061</v>
      </c>
      <c r="BB27" t="s">
        <v>253</v>
      </c>
      <c r="BC27">
        <v>0</v>
      </c>
      <c r="BD27">
        <f t="shared" si="34"/>
        <v>2.5260899999999999</v>
      </c>
      <c r="BE27">
        <f t="shared" si="35"/>
        <v>0.1053839058660736</v>
      </c>
      <c r="BF27">
        <f t="shared" si="36"/>
        <v>-0.63776581950207467</v>
      </c>
      <c r="BG27">
        <f t="shared" si="37"/>
        <v>1.3179829154876281</v>
      </c>
      <c r="BH27">
        <f t="shared" si="38"/>
        <v>1.2583859794139101</v>
      </c>
      <c r="BI27">
        <f t="shared" si="39"/>
        <v>999.98209677419402</v>
      </c>
      <c r="BJ27">
        <f t="shared" si="40"/>
        <v>841.18496458071343</v>
      </c>
      <c r="BK27">
        <f t="shared" si="41"/>
        <v>0.84120002477470501</v>
      </c>
      <c r="BL27">
        <f t="shared" si="42"/>
        <v>0.19240004954941006</v>
      </c>
      <c r="BM27">
        <v>0.71693436504263897</v>
      </c>
      <c r="BN27">
        <v>0.5</v>
      </c>
      <c r="BO27" t="s">
        <v>254</v>
      </c>
      <c r="BP27">
        <v>1675249411.35484</v>
      </c>
      <c r="BQ27">
        <v>400.012</v>
      </c>
      <c r="BR27">
        <v>402.19151612903198</v>
      </c>
      <c r="BS27">
        <v>15.6913387096774</v>
      </c>
      <c r="BT27">
        <v>14.9943967741935</v>
      </c>
      <c r="BU27">
        <v>500.01158064516102</v>
      </c>
      <c r="BV27">
        <v>96.369741935483901</v>
      </c>
      <c r="BW27">
        <v>0.20004248387096801</v>
      </c>
      <c r="BX27">
        <v>27.9743064516129</v>
      </c>
      <c r="BY27">
        <v>28.000661290322601</v>
      </c>
      <c r="BZ27">
        <v>999.9</v>
      </c>
      <c r="CA27">
        <v>9995.1612903225796</v>
      </c>
      <c r="CB27">
        <v>0</v>
      </c>
      <c r="CC27">
        <v>387.72841935483899</v>
      </c>
      <c r="CD27">
        <v>999.98209677419402</v>
      </c>
      <c r="CE27">
        <v>0.95999796774193602</v>
      </c>
      <c r="CF27">
        <v>4.0002112903225799E-2</v>
      </c>
      <c r="CG27">
        <v>0</v>
      </c>
      <c r="CH27">
        <v>2.2726999999999999</v>
      </c>
      <c r="CI27">
        <v>0</v>
      </c>
      <c r="CJ27">
        <v>491.741548387097</v>
      </c>
      <c r="CK27">
        <v>9334.1506451612895</v>
      </c>
      <c r="CL27">
        <v>40.811999999999998</v>
      </c>
      <c r="CM27">
        <v>43.695129032258002</v>
      </c>
      <c r="CN27">
        <v>42.061999999999998</v>
      </c>
      <c r="CO27">
        <v>41.936999999999998</v>
      </c>
      <c r="CP27">
        <v>40.679000000000002</v>
      </c>
      <c r="CQ27">
        <v>959.97935483871004</v>
      </c>
      <c r="CR27">
        <v>40</v>
      </c>
      <c r="CS27">
        <v>0</v>
      </c>
      <c r="CT27">
        <v>59.200000047683702</v>
      </c>
      <c r="CU27">
        <v>2.2598807692307701</v>
      </c>
      <c r="CV27">
        <v>0.757521356392304</v>
      </c>
      <c r="CW27">
        <v>2.1063931544627401</v>
      </c>
      <c r="CX27">
        <v>491.77215384615403</v>
      </c>
      <c r="CY27">
        <v>15</v>
      </c>
      <c r="CZ27">
        <v>1675248729.8</v>
      </c>
      <c r="DA27" t="s">
        <v>255</v>
      </c>
      <c r="DB27">
        <v>3</v>
      </c>
      <c r="DC27">
        <v>-3.8279999999999998</v>
      </c>
      <c r="DD27">
        <v>0.33600000000000002</v>
      </c>
      <c r="DE27">
        <v>402</v>
      </c>
      <c r="DF27">
        <v>14</v>
      </c>
      <c r="DG27">
        <v>1.6</v>
      </c>
      <c r="DH27">
        <v>0.7</v>
      </c>
      <c r="DI27">
        <v>-2.1849918518518501</v>
      </c>
      <c r="DJ27">
        <v>2.52721423711437E-2</v>
      </c>
      <c r="DK27">
        <v>0.13907755202782399</v>
      </c>
      <c r="DL27">
        <v>1</v>
      </c>
      <c r="DM27">
        <v>2.27507777777778</v>
      </c>
      <c r="DN27">
        <v>8.8731097620162597E-2</v>
      </c>
      <c r="DO27">
        <v>0.187986086824281</v>
      </c>
      <c r="DP27">
        <v>1</v>
      </c>
      <c r="DQ27">
        <v>0.69674614814814795</v>
      </c>
      <c r="DR27">
        <v>3.7727253674824999E-3</v>
      </c>
      <c r="DS27">
        <v>2.7139708806498001E-3</v>
      </c>
      <c r="DT27">
        <v>1</v>
      </c>
      <c r="DU27">
        <v>3</v>
      </c>
      <c r="DV27">
        <v>3</v>
      </c>
      <c r="DW27" t="s">
        <v>256</v>
      </c>
      <c r="DX27">
        <v>100</v>
      </c>
      <c r="DY27">
        <v>100</v>
      </c>
      <c r="DZ27">
        <v>-3.8279999999999998</v>
      </c>
      <c r="EA27">
        <v>0.33600000000000002</v>
      </c>
      <c r="EB27">
        <v>2</v>
      </c>
      <c r="EC27">
        <v>516.85900000000004</v>
      </c>
      <c r="ED27">
        <v>416.37799999999999</v>
      </c>
      <c r="EE27">
        <v>25.773399999999999</v>
      </c>
      <c r="EF27">
        <v>31.010200000000001</v>
      </c>
      <c r="EG27">
        <v>30.000299999999999</v>
      </c>
      <c r="EH27">
        <v>31.2102</v>
      </c>
      <c r="EI27">
        <v>31.248100000000001</v>
      </c>
      <c r="EJ27">
        <v>20.155999999999999</v>
      </c>
      <c r="EK27">
        <v>35.487000000000002</v>
      </c>
      <c r="EL27">
        <v>61.407600000000002</v>
      </c>
      <c r="EM27">
        <v>25.772099999999998</v>
      </c>
      <c r="EN27">
        <v>402.17700000000002</v>
      </c>
      <c r="EO27">
        <v>14.9978</v>
      </c>
      <c r="EP27">
        <v>100.294</v>
      </c>
      <c r="EQ27">
        <v>90.648799999999994</v>
      </c>
    </row>
    <row r="28" spans="1:147" x14ac:dyDescent="0.3">
      <c r="A28">
        <v>12</v>
      </c>
      <c r="B28">
        <v>1675249479.4000001</v>
      </c>
      <c r="C28">
        <v>661.10000014305103</v>
      </c>
      <c r="D28" t="s">
        <v>288</v>
      </c>
      <c r="E28" t="s">
        <v>289</v>
      </c>
      <c r="F28">
        <v>1675249471.3871</v>
      </c>
      <c r="G28">
        <f t="shared" si="0"/>
        <v>4.9086127037498784E-3</v>
      </c>
      <c r="H28">
        <f t="shared" si="1"/>
        <v>13.109866119940941</v>
      </c>
      <c r="I28">
        <f t="shared" si="2"/>
        <v>400.00706451612899</v>
      </c>
      <c r="J28">
        <f t="shared" si="3"/>
        <v>283.355212318751</v>
      </c>
      <c r="K28">
        <f t="shared" si="4"/>
        <v>27.364070088389077</v>
      </c>
      <c r="L28">
        <f t="shared" si="5"/>
        <v>38.629327689786727</v>
      </c>
      <c r="M28">
        <f t="shared" si="6"/>
        <v>0.2087554659471684</v>
      </c>
      <c r="N28">
        <f t="shared" si="7"/>
        <v>3.385243465874153</v>
      </c>
      <c r="O28">
        <f t="shared" si="8"/>
        <v>0.2018584335922371</v>
      </c>
      <c r="P28">
        <f t="shared" si="9"/>
        <v>0.12676220924112236</v>
      </c>
      <c r="Q28">
        <f t="shared" si="10"/>
        <v>161.84468044462423</v>
      </c>
      <c r="R28">
        <f t="shared" si="11"/>
        <v>27.694369427885778</v>
      </c>
      <c r="S28">
        <f t="shared" si="12"/>
        <v>28.001725806451599</v>
      </c>
      <c r="T28">
        <f t="shared" si="13"/>
        <v>3.7952214897551473</v>
      </c>
      <c r="U28">
        <f t="shared" si="14"/>
        <v>39.884534541126079</v>
      </c>
      <c r="V28">
        <f t="shared" si="15"/>
        <v>1.5114002697802809</v>
      </c>
      <c r="W28">
        <f t="shared" si="16"/>
        <v>3.7894394084550065</v>
      </c>
      <c r="X28">
        <f t="shared" si="17"/>
        <v>2.2838212199748664</v>
      </c>
      <c r="Y28">
        <f t="shared" si="18"/>
        <v>-216.46982023536964</v>
      </c>
      <c r="Z28">
        <f t="shared" si="19"/>
        <v>-4.7728065391918788</v>
      </c>
      <c r="AA28">
        <f t="shared" si="20"/>
        <v>-0.30728792043637132</v>
      </c>
      <c r="AB28">
        <f t="shared" si="21"/>
        <v>-59.705234250373664</v>
      </c>
      <c r="AC28">
        <v>-3.9961262222867097E-2</v>
      </c>
      <c r="AD28">
        <v>4.4860017644012602E-2</v>
      </c>
      <c r="AE28">
        <v>3.3736216619406498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50791.847517781709</v>
      </c>
      <c r="AK28" t="s">
        <v>251</v>
      </c>
      <c r="AL28">
        <v>2.32410769230769</v>
      </c>
      <c r="AM28">
        <v>1.5424</v>
      </c>
      <c r="AN28">
        <f t="shared" si="25"/>
        <v>-0.78170769230768999</v>
      </c>
      <c r="AO28">
        <f t="shared" si="26"/>
        <v>-0.50681255984679074</v>
      </c>
      <c r="AP28">
        <v>-0.137253657776786</v>
      </c>
      <c r="AQ28" t="s">
        <v>290</v>
      </c>
      <c r="AR28">
        <v>2.2372961538461502</v>
      </c>
      <c r="AS28">
        <v>2.5684999999999998</v>
      </c>
      <c r="AT28">
        <f t="shared" si="27"/>
        <v>0.12894835357362255</v>
      </c>
      <c r="AU28">
        <v>0.5</v>
      </c>
      <c r="AV28">
        <f t="shared" si="28"/>
        <v>841.18842901934636</v>
      </c>
      <c r="AW28">
        <f t="shared" si="29"/>
        <v>13.109866119940941</v>
      </c>
      <c r="AX28">
        <f t="shared" si="30"/>
        <v>54.234931483613387</v>
      </c>
      <c r="AY28">
        <f t="shared" si="31"/>
        <v>1</v>
      </c>
      <c r="AZ28">
        <f t="shared" si="32"/>
        <v>1.5748100331291003E-2</v>
      </c>
      <c r="BA28">
        <f t="shared" si="33"/>
        <v>-0.39949386801635189</v>
      </c>
      <c r="BB28" t="s">
        <v>253</v>
      </c>
      <c r="BC28">
        <v>0</v>
      </c>
      <c r="BD28">
        <f t="shared" si="34"/>
        <v>2.5684999999999998</v>
      </c>
      <c r="BE28">
        <f t="shared" si="35"/>
        <v>0.12894835357362258</v>
      </c>
      <c r="BF28">
        <f t="shared" si="36"/>
        <v>-0.66526192946058083</v>
      </c>
      <c r="BG28">
        <f t="shared" si="37"/>
        <v>1.355213874287875</v>
      </c>
      <c r="BH28">
        <f t="shared" si="38"/>
        <v>1.3126389954931055</v>
      </c>
      <c r="BI28">
        <f t="shared" si="39"/>
        <v>999.98622580645201</v>
      </c>
      <c r="BJ28">
        <f t="shared" si="40"/>
        <v>841.18842901934636</v>
      </c>
      <c r="BK28">
        <f t="shared" si="41"/>
        <v>0.84120001587117754</v>
      </c>
      <c r="BL28">
        <f t="shared" si="42"/>
        <v>0.19240003174235532</v>
      </c>
      <c r="BM28">
        <v>0.71693436504263897</v>
      </c>
      <c r="BN28">
        <v>0.5</v>
      </c>
      <c r="BO28" t="s">
        <v>254</v>
      </c>
      <c r="BP28">
        <v>1675249471.3871</v>
      </c>
      <c r="BQ28">
        <v>400.00706451612899</v>
      </c>
      <c r="BR28">
        <v>402.16838709677398</v>
      </c>
      <c r="BS28">
        <v>15.650564516129</v>
      </c>
      <c r="BT28">
        <v>14.9577483870968</v>
      </c>
      <c r="BU28">
        <v>499.999387096774</v>
      </c>
      <c r="BV28">
        <v>96.371635483871003</v>
      </c>
      <c r="BW28">
        <v>0.199978161290323</v>
      </c>
      <c r="BX28">
        <v>27.9755741935484</v>
      </c>
      <c r="BY28">
        <v>28.001725806451599</v>
      </c>
      <c r="BZ28">
        <v>999.9</v>
      </c>
      <c r="CA28">
        <v>9999.6774193548408</v>
      </c>
      <c r="CB28">
        <v>0</v>
      </c>
      <c r="CC28">
        <v>387.58390322580601</v>
      </c>
      <c r="CD28">
        <v>999.98622580645201</v>
      </c>
      <c r="CE28">
        <v>0.959999580645162</v>
      </c>
      <c r="CF28">
        <v>4.0000467741935497E-2</v>
      </c>
      <c r="CG28">
        <v>0</v>
      </c>
      <c r="CH28">
        <v>2.20907419354839</v>
      </c>
      <c r="CI28">
        <v>0</v>
      </c>
      <c r="CJ28">
        <v>492.74087096774201</v>
      </c>
      <c r="CK28">
        <v>9334.1983870967706</v>
      </c>
      <c r="CL28">
        <v>40.936999999999998</v>
      </c>
      <c r="CM28">
        <v>43.811999999999998</v>
      </c>
      <c r="CN28">
        <v>42.186999999999998</v>
      </c>
      <c r="CO28">
        <v>42.008000000000003</v>
      </c>
      <c r="CP28">
        <v>40.75</v>
      </c>
      <c r="CQ28">
        <v>959.98677419354794</v>
      </c>
      <c r="CR28">
        <v>40</v>
      </c>
      <c r="CS28">
        <v>0</v>
      </c>
      <c r="CT28">
        <v>59</v>
      </c>
      <c r="CU28">
        <v>2.2372961538461502</v>
      </c>
      <c r="CV28">
        <v>1.0539589746284299</v>
      </c>
      <c r="CW28">
        <v>2.76335042325679</v>
      </c>
      <c r="CX28">
        <v>492.69515384615403</v>
      </c>
      <c r="CY28">
        <v>15</v>
      </c>
      <c r="CZ28">
        <v>1675248729.8</v>
      </c>
      <c r="DA28" t="s">
        <v>255</v>
      </c>
      <c r="DB28">
        <v>3</v>
      </c>
      <c r="DC28">
        <v>-3.8279999999999998</v>
      </c>
      <c r="DD28">
        <v>0.33600000000000002</v>
      </c>
      <c r="DE28">
        <v>402</v>
      </c>
      <c r="DF28">
        <v>14</v>
      </c>
      <c r="DG28">
        <v>1.6</v>
      </c>
      <c r="DH28">
        <v>0.7</v>
      </c>
      <c r="DI28">
        <v>-2.1633385185185201</v>
      </c>
      <c r="DJ28">
        <v>-9.6296904253775194E-3</v>
      </c>
      <c r="DK28">
        <v>0.127852280479197</v>
      </c>
      <c r="DL28">
        <v>1</v>
      </c>
      <c r="DM28">
        <v>2.2500911111111099</v>
      </c>
      <c r="DN28">
        <v>-6.7392672300908701E-2</v>
      </c>
      <c r="DO28">
        <v>0.20476835890800299</v>
      </c>
      <c r="DP28">
        <v>1</v>
      </c>
      <c r="DQ28">
        <v>0.69761018518518503</v>
      </c>
      <c r="DR28">
        <v>-5.7205109092311399E-2</v>
      </c>
      <c r="DS28">
        <v>1.12760246952847E-2</v>
      </c>
      <c r="DT28">
        <v>1</v>
      </c>
      <c r="DU28">
        <v>3</v>
      </c>
      <c r="DV28">
        <v>3</v>
      </c>
      <c r="DW28" t="s">
        <v>256</v>
      </c>
      <c r="DX28">
        <v>100</v>
      </c>
      <c r="DY28">
        <v>100</v>
      </c>
      <c r="DZ28">
        <v>-3.8279999999999998</v>
      </c>
      <c r="EA28">
        <v>0.33600000000000002</v>
      </c>
      <c r="EB28">
        <v>2</v>
      </c>
      <c r="EC28">
        <v>516.30399999999997</v>
      </c>
      <c r="ED28">
        <v>415.93799999999999</v>
      </c>
      <c r="EE28">
        <v>25.690999999999999</v>
      </c>
      <c r="EF28">
        <v>31.021000000000001</v>
      </c>
      <c r="EG28">
        <v>30.0001</v>
      </c>
      <c r="EH28">
        <v>31.2211</v>
      </c>
      <c r="EI28">
        <v>31.2562</v>
      </c>
      <c r="EJ28">
        <v>20.156099999999999</v>
      </c>
      <c r="EK28">
        <v>35.213999999999999</v>
      </c>
      <c r="EL28">
        <v>59.505899999999997</v>
      </c>
      <c r="EM28">
        <v>25.689299999999999</v>
      </c>
      <c r="EN28">
        <v>402.11500000000001</v>
      </c>
      <c r="EO28">
        <v>15.0318</v>
      </c>
      <c r="EP28">
        <v>100.29300000000001</v>
      </c>
      <c r="EQ28">
        <v>90.648700000000005</v>
      </c>
    </row>
    <row r="29" spans="1:147" x14ac:dyDescent="0.3">
      <c r="A29">
        <v>13</v>
      </c>
      <c r="B29">
        <v>1675249539.4000001</v>
      </c>
      <c r="C29">
        <v>721.10000014305103</v>
      </c>
      <c r="D29" t="s">
        <v>291</v>
      </c>
      <c r="E29" t="s">
        <v>292</v>
      </c>
      <c r="F29">
        <v>1675249531.4000001</v>
      </c>
      <c r="G29">
        <f t="shared" si="0"/>
        <v>4.8884005711268396E-3</v>
      </c>
      <c r="H29">
        <f t="shared" si="1"/>
        <v>12.871594100232331</v>
      </c>
      <c r="I29">
        <f t="shared" si="2"/>
        <v>400.02274193548402</v>
      </c>
      <c r="J29">
        <f t="shared" si="3"/>
        <v>285.33754231012193</v>
      </c>
      <c r="K29">
        <f t="shared" si="4"/>
        <v>27.555899739797649</v>
      </c>
      <c r="L29">
        <f t="shared" si="5"/>
        <v>38.631392424459534</v>
      </c>
      <c r="M29">
        <f t="shared" si="6"/>
        <v>0.20888289089135767</v>
      </c>
      <c r="N29">
        <f t="shared" si="7"/>
        <v>3.3883668518839869</v>
      </c>
      <c r="O29">
        <f t="shared" si="8"/>
        <v>0.20198372493064617</v>
      </c>
      <c r="P29">
        <f t="shared" si="9"/>
        <v>0.12684070787005297</v>
      </c>
      <c r="Q29">
        <f t="shared" si="10"/>
        <v>161.84892737127896</v>
      </c>
      <c r="R29">
        <f t="shared" si="11"/>
        <v>27.702681320514998</v>
      </c>
      <c r="S29">
        <f t="shared" si="12"/>
        <v>28.005564516128999</v>
      </c>
      <c r="T29">
        <f t="shared" si="13"/>
        <v>3.7960708700620533</v>
      </c>
      <c r="U29">
        <f t="shared" si="14"/>
        <v>40.187388176738146</v>
      </c>
      <c r="V29">
        <f t="shared" si="15"/>
        <v>1.5231840957809268</v>
      </c>
      <c r="W29">
        <f t="shared" si="16"/>
        <v>3.7902042528421855</v>
      </c>
      <c r="X29">
        <f t="shared" si="17"/>
        <v>2.2728867742811265</v>
      </c>
      <c r="Y29">
        <f t="shared" si="18"/>
        <v>-215.57846518669362</v>
      </c>
      <c r="Z29">
        <f t="shared" si="19"/>
        <v>-4.846154721610799</v>
      </c>
      <c r="AA29">
        <f t="shared" si="20"/>
        <v>-0.31173403187296356</v>
      </c>
      <c r="AB29">
        <f t="shared" si="21"/>
        <v>-58.88742656889842</v>
      </c>
      <c r="AC29">
        <v>-4.0007627062695797E-2</v>
      </c>
      <c r="AD29">
        <v>4.4912066238503398E-2</v>
      </c>
      <c r="AE29">
        <v>3.3767315638149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50847.807384214277</v>
      </c>
      <c r="AK29" t="s">
        <v>251</v>
      </c>
      <c r="AL29">
        <v>2.32410769230769</v>
      </c>
      <c r="AM29">
        <v>1.5424</v>
      </c>
      <c r="AN29">
        <f t="shared" si="25"/>
        <v>-0.78170769230768999</v>
      </c>
      <c r="AO29">
        <f t="shared" si="26"/>
        <v>-0.50681255984679074</v>
      </c>
      <c r="AP29">
        <v>-0.137253657776786</v>
      </c>
      <c r="AQ29" t="s">
        <v>293</v>
      </c>
      <c r="AR29">
        <v>2.2271038461538502</v>
      </c>
      <c r="AS29">
        <v>1.4379999999999999</v>
      </c>
      <c r="AT29">
        <f t="shared" si="27"/>
        <v>-0.54875093612924219</v>
      </c>
      <c r="AU29">
        <v>0.5</v>
      </c>
      <c r="AV29">
        <f t="shared" si="28"/>
        <v>841.21027227092065</v>
      </c>
      <c r="AW29">
        <f t="shared" si="29"/>
        <v>12.871594100232331</v>
      </c>
      <c r="AX29">
        <f t="shared" si="30"/>
        <v>-230.80746219510121</v>
      </c>
      <c r="AY29">
        <f t="shared" si="31"/>
        <v>1</v>
      </c>
      <c r="AZ29">
        <f t="shared" si="32"/>
        <v>1.5464442347916883E-2</v>
      </c>
      <c r="BA29">
        <f t="shared" si="33"/>
        <v>7.2600834492350524E-2</v>
      </c>
      <c r="BB29" t="s">
        <v>253</v>
      </c>
      <c r="BC29">
        <v>0</v>
      </c>
      <c r="BD29">
        <f t="shared" si="34"/>
        <v>1.4379999999999999</v>
      </c>
      <c r="BE29">
        <f t="shared" si="35"/>
        <v>-0.54875093612924219</v>
      </c>
      <c r="BF29">
        <f t="shared" si="36"/>
        <v>6.7686721991701282E-2</v>
      </c>
      <c r="BG29">
        <f t="shared" si="37"/>
        <v>0.89052815250794992</v>
      </c>
      <c r="BH29">
        <f t="shared" si="38"/>
        <v>-0.13355375804451838</v>
      </c>
      <c r="BI29">
        <f t="shared" si="39"/>
        <v>1000.01216129032</v>
      </c>
      <c r="BJ29">
        <f t="shared" si="40"/>
        <v>841.21027227092065</v>
      </c>
      <c r="BK29">
        <f t="shared" si="41"/>
        <v>0.84120004219299038</v>
      </c>
      <c r="BL29">
        <f t="shared" si="42"/>
        <v>0.19240008438598072</v>
      </c>
      <c r="BM29">
        <v>0.71693436504263897</v>
      </c>
      <c r="BN29">
        <v>0.5</v>
      </c>
      <c r="BO29" t="s">
        <v>254</v>
      </c>
      <c r="BP29">
        <v>1675249531.4000001</v>
      </c>
      <c r="BQ29">
        <v>400.02274193548402</v>
      </c>
      <c r="BR29">
        <v>402.14870967741899</v>
      </c>
      <c r="BS29">
        <v>15.7723612903226</v>
      </c>
      <c r="BT29">
        <v>15.082496774193499</v>
      </c>
      <c r="BU29">
        <v>500.00912903225799</v>
      </c>
      <c r="BV29">
        <v>96.373083870967704</v>
      </c>
      <c r="BW29">
        <v>0.19990654838709701</v>
      </c>
      <c r="BX29">
        <v>27.979035483871002</v>
      </c>
      <c r="BY29">
        <v>28.005564516128999</v>
      </c>
      <c r="BZ29">
        <v>999.9</v>
      </c>
      <c r="CA29">
        <v>10011.129032258101</v>
      </c>
      <c r="CB29">
        <v>0</v>
      </c>
      <c r="CC29">
        <v>387.75200000000001</v>
      </c>
      <c r="CD29">
        <v>1000.01216129032</v>
      </c>
      <c r="CE29">
        <v>0.96000022580645195</v>
      </c>
      <c r="CF29">
        <v>3.9999809677419403E-2</v>
      </c>
      <c r="CG29">
        <v>0</v>
      </c>
      <c r="CH29">
        <v>2.2314967741935501</v>
      </c>
      <c r="CI29">
        <v>0</v>
      </c>
      <c r="CJ29">
        <v>493.133225806452</v>
      </c>
      <c r="CK29">
        <v>9334.4461290322597</v>
      </c>
      <c r="CL29">
        <v>41.061999999999998</v>
      </c>
      <c r="CM29">
        <v>43.933</v>
      </c>
      <c r="CN29">
        <v>42.311999999999998</v>
      </c>
      <c r="CO29">
        <v>42.125</v>
      </c>
      <c r="CP29">
        <v>40.875</v>
      </c>
      <c r="CQ29">
        <v>960.01129032258098</v>
      </c>
      <c r="CR29">
        <v>40.001935483871002</v>
      </c>
      <c r="CS29">
        <v>0</v>
      </c>
      <c r="CT29">
        <v>59.399999856948902</v>
      </c>
      <c r="CU29">
        <v>2.2271038461538502</v>
      </c>
      <c r="CV29">
        <v>0.121213672990325</v>
      </c>
      <c r="CW29">
        <v>3.9461196703318802</v>
      </c>
      <c r="CX29">
        <v>493.14476923076899</v>
      </c>
      <c r="CY29">
        <v>15</v>
      </c>
      <c r="CZ29">
        <v>1675248729.8</v>
      </c>
      <c r="DA29" t="s">
        <v>255</v>
      </c>
      <c r="DB29">
        <v>3</v>
      </c>
      <c r="DC29">
        <v>-3.8279999999999998</v>
      </c>
      <c r="DD29">
        <v>0.33600000000000002</v>
      </c>
      <c r="DE29">
        <v>402</v>
      </c>
      <c r="DF29">
        <v>14</v>
      </c>
      <c r="DG29">
        <v>1.6</v>
      </c>
      <c r="DH29">
        <v>0.7</v>
      </c>
      <c r="DI29">
        <v>-2.1302888888888898</v>
      </c>
      <c r="DJ29">
        <v>0.144201074899936</v>
      </c>
      <c r="DK29">
        <v>0.14077947670640201</v>
      </c>
      <c r="DL29">
        <v>1</v>
      </c>
      <c r="DM29">
        <v>2.2325955555555601</v>
      </c>
      <c r="DN29">
        <v>-5.0892375157725801E-2</v>
      </c>
      <c r="DO29">
        <v>0.21391899708436399</v>
      </c>
      <c r="DP29">
        <v>1</v>
      </c>
      <c r="DQ29">
        <v>0.68756894444444505</v>
      </c>
      <c r="DR29">
        <v>2.5667270440252601E-2</v>
      </c>
      <c r="DS29">
        <v>4.25839706156561E-3</v>
      </c>
      <c r="DT29">
        <v>1</v>
      </c>
      <c r="DU29">
        <v>3</v>
      </c>
      <c r="DV29">
        <v>3</v>
      </c>
      <c r="DW29" t="s">
        <v>256</v>
      </c>
      <c r="DX29">
        <v>100</v>
      </c>
      <c r="DY29">
        <v>100</v>
      </c>
      <c r="DZ29">
        <v>-3.8279999999999998</v>
      </c>
      <c r="EA29">
        <v>0.33600000000000002</v>
      </c>
      <c r="EB29">
        <v>2</v>
      </c>
      <c r="EC29">
        <v>516.24099999999999</v>
      </c>
      <c r="ED29">
        <v>416.38600000000002</v>
      </c>
      <c r="EE29">
        <v>25.616</v>
      </c>
      <c r="EF29">
        <v>31.0319</v>
      </c>
      <c r="EG29">
        <v>30</v>
      </c>
      <c r="EH29">
        <v>31.229099999999999</v>
      </c>
      <c r="EI29">
        <v>31.266999999999999</v>
      </c>
      <c r="EJ29">
        <v>20.1585</v>
      </c>
      <c r="EK29">
        <v>34.631599999999999</v>
      </c>
      <c r="EL29">
        <v>57.998800000000003</v>
      </c>
      <c r="EM29">
        <v>25.62</v>
      </c>
      <c r="EN29">
        <v>402.21499999999997</v>
      </c>
      <c r="EO29">
        <v>15.060600000000001</v>
      </c>
      <c r="EP29">
        <v>100.291</v>
      </c>
      <c r="EQ29">
        <v>90.648499999999999</v>
      </c>
    </row>
    <row r="30" spans="1:147" x14ac:dyDescent="0.3">
      <c r="A30">
        <v>14</v>
      </c>
      <c r="B30">
        <v>1675249599.4000001</v>
      </c>
      <c r="C30">
        <v>781.10000014305103</v>
      </c>
      <c r="D30" t="s">
        <v>294</v>
      </c>
      <c r="E30" t="s">
        <v>295</v>
      </c>
      <c r="F30">
        <v>1675249591.4000001</v>
      </c>
      <c r="G30">
        <f t="shared" si="0"/>
        <v>4.9519152724477721E-3</v>
      </c>
      <c r="H30">
        <f t="shared" si="1"/>
        <v>13.044785346877212</v>
      </c>
      <c r="I30">
        <f t="shared" si="2"/>
        <v>400.03354838709703</v>
      </c>
      <c r="J30">
        <f t="shared" si="3"/>
        <v>285.34255517647875</v>
      </c>
      <c r="K30">
        <f t="shared" si="4"/>
        <v>27.555825864527957</v>
      </c>
      <c r="L30">
        <f t="shared" si="5"/>
        <v>38.631653776655916</v>
      </c>
      <c r="M30">
        <f t="shared" si="6"/>
        <v>0.21176500189346012</v>
      </c>
      <c r="N30">
        <f t="shared" si="7"/>
        <v>3.3828376710416665</v>
      </c>
      <c r="O30">
        <f t="shared" si="8"/>
        <v>0.20466644634094716</v>
      </c>
      <c r="P30">
        <f t="shared" si="9"/>
        <v>0.12853448323626518</v>
      </c>
      <c r="Q30">
        <f t="shared" si="10"/>
        <v>161.84761646755842</v>
      </c>
      <c r="R30">
        <f t="shared" si="11"/>
        <v>27.673860830274421</v>
      </c>
      <c r="S30">
        <f t="shared" si="12"/>
        <v>27.9915387096774</v>
      </c>
      <c r="T30">
        <f t="shared" si="13"/>
        <v>3.7929682238226947</v>
      </c>
      <c r="U30">
        <f t="shared" si="14"/>
        <v>40.154763558620985</v>
      </c>
      <c r="V30">
        <f t="shared" si="15"/>
        <v>1.5207093829600145</v>
      </c>
      <c r="W30">
        <f t="shared" si="16"/>
        <v>3.7871207502939641</v>
      </c>
      <c r="X30">
        <f t="shared" si="17"/>
        <v>2.2722588408626803</v>
      </c>
      <c r="Y30">
        <f t="shared" si="18"/>
        <v>-218.37946351494676</v>
      </c>
      <c r="Z30">
        <f t="shared" si="19"/>
        <v>-4.8258922313178587</v>
      </c>
      <c r="AA30">
        <f t="shared" si="20"/>
        <v>-0.31089465761356455</v>
      </c>
      <c r="AB30">
        <f t="shared" si="21"/>
        <v>-61.668633936319772</v>
      </c>
      <c r="AC30">
        <v>-3.9925561662025703E-2</v>
      </c>
      <c r="AD30">
        <v>4.4819940636927298E-2</v>
      </c>
      <c r="AE30">
        <v>3.37122624978617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50750.076803683936</v>
      </c>
      <c r="AK30" t="s">
        <v>251</v>
      </c>
      <c r="AL30">
        <v>2.32410769230769</v>
      </c>
      <c r="AM30">
        <v>1.5424</v>
      </c>
      <c r="AN30">
        <f t="shared" si="25"/>
        <v>-0.78170769230768999</v>
      </c>
      <c r="AO30">
        <f t="shared" si="26"/>
        <v>-0.50681255984679074</v>
      </c>
      <c r="AP30">
        <v>-0.137253657776786</v>
      </c>
      <c r="AQ30" t="s">
        <v>296</v>
      </c>
      <c r="AR30">
        <v>2.2840346153846198</v>
      </c>
      <c r="AS30">
        <v>1.3432900000000001</v>
      </c>
      <c r="AT30">
        <f t="shared" si="27"/>
        <v>-0.70032875654893556</v>
      </c>
      <c r="AU30">
        <v>0.5</v>
      </c>
      <c r="AV30">
        <f t="shared" si="28"/>
        <v>841.20363147094042</v>
      </c>
      <c r="AW30">
        <f t="shared" si="29"/>
        <v>13.044785346877212</v>
      </c>
      <c r="AX30">
        <f t="shared" si="30"/>
        <v>-294.55954661624639</v>
      </c>
      <c r="AY30">
        <f t="shared" si="31"/>
        <v>1</v>
      </c>
      <c r="AZ30">
        <f t="shared" si="32"/>
        <v>1.5670449474408116E-2</v>
      </c>
      <c r="BA30">
        <f t="shared" si="33"/>
        <v>0.14822562514423535</v>
      </c>
      <c r="BB30" t="s">
        <v>253</v>
      </c>
      <c r="BC30">
        <v>0</v>
      </c>
      <c r="BD30">
        <f t="shared" si="34"/>
        <v>1.3432900000000001</v>
      </c>
      <c r="BE30">
        <f t="shared" si="35"/>
        <v>-0.70032875654893556</v>
      </c>
      <c r="BF30">
        <f t="shared" si="36"/>
        <v>0.12909102697095429</v>
      </c>
      <c r="BG30">
        <f t="shared" si="37"/>
        <v>0.95914319527741665</v>
      </c>
      <c r="BH30">
        <f t="shared" si="38"/>
        <v>-0.25471157820157114</v>
      </c>
      <c r="BI30">
        <f t="shared" si="39"/>
        <v>1000.00429032258</v>
      </c>
      <c r="BJ30">
        <f t="shared" si="40"/>
        <v>841.20363147094042</v>
      </c>
      <c r="BK30">
        <f t="shared" si="41"/>
        <v>0.84120002245148984</v>
      </c>
      <c r="BL30">
        <f t="shared" si="42"/>
        <v>0.19240004490297957</v>
      </c>
      <c r="BM30">
        <v>0.71693436504263897</v>
      </c>
      <c r="BN30">
        <v>0.5</v>
      </c>
      <c r="BO30" t="s">
        <v>254</v>
      </c>
      <c r="BP30">
        <v>1675249591.4000001</v>
      </c>
      <c r="BQ30">
        <v>400.03354838709703</v>
      </c>
      <c r="BR30">
        <v>402.18796774193498</v>
      </c>
      <c r="BS30">
        <v>15.747054838709699</v>
      </c>
      <c r="BT30">
        <v>15.0482193548387</v>
      </c>
      <c r="BU30">
        <v>500.01654838709698</v>
      </c>
      <c r="BV30">
        <v>96.371032258064503</v>
      </c>
      <c r="BW30">
        <v>0.20000267741935501</v>
      </c>
      <c r="BX30">
        <v>27.965077419354799</v>
      </c>
      <c r="BY30">
        <v>27.9915387096774</v>
      </c>
      <c r="BZ30">
        <v>999.9</v>
      </c>
      <c r="CA30">
        <v>9990.8064516128998</v>
      </c>
      <c r="CB30">
        <v>0</v>
      </c>
      <c r="CC30">
        <v>387.59380645161298</v>
      </c>
      <c r="CD30">
        <v>1000.00429032258</v>
      </c>
      <c r="CE30">
        <v>0.96000183870967803</v>
      </c>
      <c r="CF30">
        <v>3.9998164516129003E-2</v>
      </c>
      <c r="CG30">
        <v>0</v>
      </c>
      <c r="CH30">
        <v>2.2634419354838702</v>
      </c>
      <c r="CI30">
        <v>0</v>
      </c>
      <c r="CJ30">
        <v>493.83625806451602</v>
      </c>
      <c r="CK30">
        <v>9334.3667741935496</v>
      </c>
      <c r="CL30">
        <v>41.131</v>
      </c>
      <c r="CM30">
        <v>44.002000000000002</v>
      </c>
      <c r="CN30">
        <v>42.383000000000003</v>
      </c>
      <c r="CO30">
        <v>42.191064516129003</v>
      </c>
      <c r="CP30">
        <v>40.936999999999998</v>
      </c>
      <c r="CQ30">
        <v>960.00451612903203</v>
      </c>
      <c r="CR30">
        <v>40.000967741935497</v>
      </c>
      <c r="CS30">
        <v>0</v>
      </c>
      <c r="CT30">
        <v>59.399999856948902</v>
      </c>
      <c r="CU30">
        <v>2.2840346153846198</v>
      </c>
      <c r="CV30">
        <v>0.177329915732688</v>
      </c>
      <c r="CW30">
        <v>0.64909401743777395</v>
      </c>
      <c r="CX30">
        <v>493.86761538461502</v>
      </c>
      <c r="CY30">
        <v>15</v>
      </c>
      <c r="CZ30">
        <v>1675248729.8</v>
      </c>
      <c r="DA30" t="s">
        <v>255</v>
      </c>
      <c r="DB30">
        <v>3</v>
      </c>
      <c r="DC30">
        <v>-3.8279999999999998</v>
      </c>
      <c r="DD30">
        <v>0.33600000000000002</v>
      </c>
      <c r="DE30">
        <v>402</v>
      </c>
      <c r="DF30">
        <v>14</v>
      </c>
      <c r="DG30">
        <v>1.6</v>
      </c>
      <c r="DH30">
        <v>0.7</v>
      </c>
      <c r="DI30">
        <v>-2.15647851851852</v>
      </c>
      <c r="DJ30">
        <v>0.111177861635223</v>
      </c>
      <c r="DK30">
        <v>0.17848097070895999</v>
      </c>
      <c r="DL30">
        <v>1</v>
      </c>
      <c r="DM30">
        <v>2.29593111111111</v>
      </c>
      <c r="DN30">
        <v>-6.5804851278593798E-2</v>
      </c>
      <c r="DO30">
        <v>0.16817809055643901</v>
      </c>
      <c r="DP30">
        <v>1</v>
      </c>
      <c r="DQ30">
        <v>0.69869266666666696</v>
      </c>
      <c r="DR30">
        <v>5.0784676958237195E-4</v>
      </c>
      <c r="DS30">
        <v>2.2667555374734799E-3</v>
      </c>
      <c r="DT30">
        <v>1</v>
      </c>
      <c r="DU30">
        <v>3</v>
      </c>
      <c r="DV30">
        <v>3</v>
      </c>
      <c r="DW30" t="s">
        <v>256</v>
      </c>
      <c r="DX30">
        <v>100</v>
      </c>
      <c r="DY30">
        <v>100</v>
      </c>
      <c r="DZ30">
        <v>-3.8279999999999998</v>
      </c>
      <c r="EA30">
        <v>0.33600000000000002</v>
      </c>
      <c r="EB30">
        <v>2</v>
      </c>
      <c r="EC30">
        <v>516.45399999999995</v>
      </c>
      <c r="ED30">
        <v>416.19400000000002</v>
      </c>
      <c r="EE30">
        <v>25.574100000000001</v>
      </c>
      <c r="EF30">
        <v>31.0427</v>
      </c>
      <c r="EG30">
        <v>30.0001</v>
      </c>
      <c r="EH30">
        <v>31.24</v>
      </c>
      <c r="EI30">
        <v>31.275099999999998</v>
      </c>
      <c r="EJ30">
        <v>20.1633</v>
      </c>
      <c r="EK30">
        <v>34.631599999999999</v>
      </c>
      <c r="EL30">
        <v>56.098300000000002</v>
      </c>
      <c r="EM30">
        <v>25.578900000000001</v>
      </c>
      <c r="EN30">
        <v>402.16500000000002</v>
      </c>
      <c r="EO30">
        <v>15.042199999999999</v>
      </c>
      <c r="EP30">
        <v>100.29300000000001</v>
      </c>
      <c r="EQ30">
        <v>90.647400000000005</v>
      </c>
    </row>
    <row r="31" spans="1:147" x14ac:dyDescent="0.3">
      <c r="A31">
        <v>15</v>
      </c>
      <c r="B31">
        <v>1675249659.4000001</v>
      </c>
      <c r="C31">
        <v>841.10000014305103</v>
      </c>
      <c r="D31" t="s">
        <v>297</v>
      </c>
      <c r="E31" t="s">
        <v>298</v>
      </c>
      <c r="F31">
        <v>1675249651.4000001</v>
      </c>
      <c r="G31">
        <f t="shared" si="0"/>
        <v>5.0145511109598679E-3</v>
      </c>
      <c r="H31">
        <f t="shared" si="1"/>
        <v>13.054733314393049</v>
      </c>
      <c r="I31">
        <f t="shared" si="2"/>
        <v>400.00480645161298</v>
      </c>
      <c r="J31">
        <f t="shared" si="3"/>
        <v>286.56781738829659</v>
      </c>
      <c r="K31">
        <f t="shared" si="4"/>
        <v>27.675325650930091</v>
      </c>
      <c r="L31">
        <f t="shared" si="5"/>
        <v>38.630518183713392</v>
      </c>
      <c r="M31">
        <f t="shared" si="6"/>
        <v>0.21468703446535092</v>
      </c>
      <c r="N31">
        <f t="shared" si="7"/>
        <v>3.384995244405117</v>
      </c>
      <c r="O31">
        <f t="shared" si="8"/>
        <v>0.20739933680899808</v>
      </c>
      <c r="P31">
        <f t="shared" si="9"/>
        <v>0.13025874710903218</v>
      </c>
      <c r="Q31">
        <f t="shared" si="10"/>
        <v>161.84928775187811</v>
      </c>
      <c r="R31">
        <f t="shared" si="11"/>
        <v>27.650453554244741</v>
      </c>
      <c r="S31">
        <f t="shared" si="12"/>
        <v>27.971716129032298</v>
      </c>
      <c r="T31">
        <f t="shared" si="13"/>
        <v>3.788587047222074</v>
      </c>
      <c r="U31">
        <f t="shared" si="14"/>
        <v>40.097693040528959</v>
      </c>
      <c r="V31">
        <f t="shared" si="15"/>
        <v>1.5177187457751604</v>
      </c>
      <c r="W31">
        <f t="shared" si="16"/>
        <v>3.7850525321771453</v>
      </c>
      <c r="X31">
        <f t="shared" si="17"/>
        <v>2.2708683014469138</v>
      </c>
      <c r="Y31">
        <f t="shared" si="18"/>
        <v>-221.14170399333017</v>
      </c>
      <c r="Z31">
        <f t="shared" si="19"/>
        <v>-2.9210471847231765</v>
      </c>
      <c r="AA31">
        <f t="shared" si="20"/>
        <v>-0.18803302185810666</v>
      </c>
      <c r="AB31">
        <f t="shared" si="21"/>
        <v>-62.401496448033342</v>
      </c>
      <c r="AC31">
        <v>-3.9957578279027801E-2</v>
      </c>
      <c r="AD31">
        <v>4.48558820943218E-2</v>
      </c>
      <c r="AE31">
        <v>3.3733745118610199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50790.785059047754</v>
      </c>
      <c r="AK31" t="s">
        <v>251</v>
      </c>
      <c r="AL31">
        <v>2.32410769230769</v>
      </c>
      <c r="AM31">
        <v>1.5424</v>
      </c>
      <c r="AN31">
        <f t="shared" si="25"/>
        <v>-0.78170769230768999</v>
      </c>
      <c r="AO31">
        <f t="shared" si="26"/>
        <v>-0.50681255984679074</v>
      </c>
      <c r="AP31">
        <v>-0.137253657776786</v>
      </c>
      <c r="AQ31" t="s">
        <v>299</v>
      </c>
      <c r="AR31">
        <v>2.2261846153846201</v>
      </c>
      <c r="AS31">
        <v>3.0440100000000001</v>
      </c>
      <c r="AT31">
        <f t="shared" si="27"/>
        <v>0.26866711496196793</v>
      </c>
      <c r="AU31">
        <v>0.5</v>
      </c>
      <c r="AV31">
        <f t="shared" si="28"/>
        <v>841.21216904512039</v>
      </c>
      <c r="AW31">
        <f t="shared" si="29"/>
        <v>13.054733314393049</v>
      </c>
      <c r="AX31">
        <f t="shared" si="30"/>
        <v>113.00302326412589</v>
      </c>
      <c r="AY31">
        <f t="shared" si="31"/>
        <v>1</v>
      </c>
      <c r="AZ31">
        <f t="shared" si="32"/>
        <v>1.5682116186151191E-2</v>
      </c>
      <c r="BA31">
        <f t="shared" si="33"/>
        <v>-0.49329995630763368</v>
      </c>
      <c r="BB31" t="s">
        <v>253</v>
      </c>
      <c r="BC31">
        <v>0</v>
      </c>
      <c r="BD31">
        <f t="shared" si="34"/>
        <v>3.0440100000000001</v>
      </c>
      <c r="BE31">
        <f t="shared" si="35"/>
        <v>0.26866711496196793</v>
      </c>
      <c r="BF31">
        <f t="shared" si="36"/>
        <v>-0.9735542012448134</v>
      </c>
      <c r="BG31">
        <f t="shared" si="37"/>
        <v>1.1360227295797511</v>
      </c>
      <c r="BH31">
        <f t="shared" si="38"/>
        <v>1.9209354273680954</v>
      </c>
      <c r="BI31">
        <f t="shared" si="39"/>
        <v>1000.01441935484</v>
      </c>
      <c r="BJ31">
        <f t="shared" si="40"/>
        <v>841.21216904512039</v>
      </c>
      <c r="BK31">
        <f t="shared" si="41"/>
        <v>0.84120003948325961</v>
      </c>
      <c r="BL31">
        <f t="shared" si="42"/>
        <v>0.19240007896651926</v>
      </c>
      <c r="BM31">
        <v>0.71693436504263897</v>
      </c>
      <c r="BN31">
        <v>0.5</v>
      </c>
      <c r="BO31" t="s">
        <v>254</v>
      </c>
      <c r="BP31">
        <v>1675249651.4000001</v>
      </c>
      <c r="BQ31">
        <v>400.00480645161298</v>
      </c>
      <c r="BR31">
        <v>402.164290322581</v>
      </c>
      <c r="BS31">
        <v>15.7154193548387</v>
      </c>
      <c r="BT31">
        <v>15.0077</v>
      </c>
      <c r="BU31">
        <v>500.001225806452</v>
      </c>
      <c r="BV31">
        <v>96.375187096774198</v>
      </c>
      <c r="BW31">
        <v>0.199947903225806</v>
      </c>
      <c r="BX31">
        <v>27.955709677419399</v>
      </c>
      <c r="BY31">
        <v>27.971716129032298</v>
      </c>
      <c r="BZ31">
        <v>999.9</v>
      </c>
      <c r="CA31">
        <v>9998.3870967741896</v>
      </c>
      <c r="CB31">
        <v>0</v>
      </c>
      <c r="CC31">
        <v>387.70038709677402</v>
      </c>
      <c r="CD31">
        <v>1000.01441935484</v>
      </c>
      <c r="CE31">
        <v>0.96000248387096798</v>
      </c>
      <c r="CF31">
        <v>3.9997506451612902E-2</v>
      </c>
      <c r="CG31">
        <v>0</v>
      </c>
      <c r="CH31">
        <v>2.2529645161290301</v>
      </c>
      <c r="CI31">
        <v>0</v>
      </c>
      <c r="CJ31">
        <v>494.85070967741899</v>
      </c>
      <c r="CK31">
        <v>9334.4661290322601</v>
      </c>
      <c r="CL31">
        <v>41.25</v>
      </c>
      <c r="CM31">
        <v>44.108741935483899</v>
      </c>
      <c r="CN31">
        <v>42.5</v>
      </c>
      <c r="CO31">
        <v>42.292000000000002</v>
      </c>
      <c r="CP31">
        <v>41.061999999999998</v>
      </c>
      <c r="CQ31">
        <v>960.01354838709699</v>
      </c>
      <c r="CR31">
        <v>40.001935483871002</v>
      </c>
      <c r="CS31">
        <v>0</v>
      </c>
      <c r="CT31">
        <v>59.200000047683702</v>
      </c>
      <c r="CU31">
        <v>2.2261846153846201</v>
      </c>
      <c r="CV31">
        <v>-0.158447861441953</v>
      </c>
      <c r="CW31">
        <v>3.5384957335733098</v>
      </c>
      <c r="CX31">
        <v>494.86126923076898</v>
      </c>
      <c r="CY31">
        <v>15</v>
      </c>
      <c r="CZ31">
        <v>1675248729.8</v>
      </c>
      <c r="DA31" t="s">
        <v>255</v>
      </c>
      <c r="DB31">
        <v>3</v>
      </c>
      <c r="DC31">
        <v>-3.8279999999999998</v>
      </c>
      <c r="DD31">
        <v>0.33600000000000002</v>
      </c>
      <c r="DE31">
        <v>402</v>
      </c>
      <c r="DF31">
        <v>14</v>
      </c>
      <c r="DG31">
        <v>1.6</v>
      </c>
      <c r="DH31">
        <v>0.7</v>
      </c>
      <c r="DI31">
        <v>-2.1693342592592599</v>
      </c>
      <c r="DJ31">
        <v>8.8712407089772904E-2</v>
      </c>
      <c r="DK31">
        <v>0.132963471558529</v>
      </c>
      <c r="DL31">
        <v>1</v>
      </c>
      <c r="DM31">
        <v>2.2641933333333299</v>
      </c>
      <c r="DN31">
        <v>-7.5369696969703096E-2</v>
      </c>
      <c r="DO31">
        <v>0.153896730742837</v>
      </c>
      <c r="DP31">
        <v>1</v>
      </c>
      <c r="DQ31">
        <v>0.70655803703703701</v>
      </c>
      <c r="DR31">
        <v>7.6425568896505902E-3</v>
      </c>
      <c r="DS31">
        <v>2.8504764641551299E-3</v>
      </c>
      <c r="DT31">
        <v>1</v>
      </c>
      <c r="DU31">
        <v>3</v>
      </c>
      <c r="DV31">
        <v>3</v>
      </c>
      <c r="DW31" t="s">
        <v>256</v>
      </c>
      <c r="DX31">
        <v>100</v>
      </c>
      <c r="DY31">
        <v>100</v>
      </c>
      <c r="DZ31">
        <v>-3.8279999999999998</v>
      </c>
      <c r="EA31">
        <v>0.33600000000000002</v>
      </c>
      <c r="EB31">
        <v>2</v>
      </c>
      <c r="EC31">
        <v>516.54</v>
      </c>
      <c r="ED31">
        <v>415.52499999999998</v>
      </c>
      <c r="EE31">
        <v>25.714200000000002</v>
      </c>
      <c r="EF31">
        <v>31.0535</v>
      </c>
      <c r="EG31">
        <v>30.0002</v>
      </c>
      <c r="EH31">
        <v>31.250800000000002</v>
      </c>
      <c r="EI31">
        <v>31.285900000000002</v>
      </c>
      <c r="EJ31">
        <v>20.161000000000001</v>
      </c>
      <c r="EK31">
        <v>34.631599999999999</v>
      </c>
      <c r="EL31">
        <v>54.2301</v>
      </c>
      <c r="EM31">
        <v>25.7165</v>
      </c>
      <c r="EN31">
        <v>402.10399999999998</v>
      </c>
      <c r="EO31">
        <v>15.042</v>
      </c>
      <c r="EP31">
        <v>100.291</v>
      </c>
      <c r="EQ31">
        <v>90.6464</v>
      </c>
    </row>
    <row r="32" spans="1:147" x14ac:dyDescent="0.3">
      <c r="A32">
        <v>16</v>
      </c>
      <c r="B32">
        <v>1675249719.4000001</v>
      </c>
      <c r="C32">
        <v>901.10000014305103</v>
      </c>
      <c r="D32" t="s">
        <v>300</v>
      </c>
      <c r="E32" t="s">
        <v>301</v>
      </c>
      <c r="F32">
        <v>1675249711.4000001</v>
      </c>
      <c r="G32">
        <f t="shared" si="0"/>
        <v>4.8614342635344091E-3</v>
      </c>
      <c r="H32">
        <f t="shared" si="1"/>
        <v>13.488734590889598</v>
      </c>
      <c r="I32">
        <f t="shared" si="2"/>
        <v>400.00548387096802</v>
      </c>
      <c r="J32">
        <f t="shared" si="3"/>
        <v>279.65817623110348</v>
      </c>
      <c r="K32">
        <f t="shared" si="4"/>
        <v>27.008644862576904</v>
      </c>
      <c r="L32">
        <f t="shared" si="5"/>
        <v>38.631468611260424</v>
      </c>
      <c r="M32">
        <f t="shared" si="6"/>
        <v>0.20714405669097108</v>
      </c>
      <c r="N32">
        <f t="shared" si="7"/>
        <v>3.3833165981160711</v>
      </c>
      <c r="O32">
        <f t="shared" si="8"/>
        <v>0.20034749501979418</v>
      </c>
      <c r="P32">
        <f t="shared" si="9"/>
        <v>0.12580925149275196</v>
      </c>
      <c r="Q32">
        <f t="shared" si="10"/>
        <v>161.84564326131897</v>
      </c>
      <c r="R32">
        <f t="shared" si="11"/>
        <v>27.714751498663546</v>
      </c>
      <c r="S32">
        <f t="shared" si="12"/>
        <v>28.006664516129</v>
      </c>
      <c r="T32">
        <f t="shared" si="13"/>
        <v>3.7963142944837847</v>
      </c>
      <c r="U32">
        <f t="shared" si="14"/>
        <v>40.018164494265477</v>
      </c>
      <c r="V32">
        <f t="shared" si="15"/>
        <v>1.5173316909563836</v>
      </c>
      <c r="W32">
        <f t="shared" si="16"/>
        <v>3.7916074116138287</v>
      </c>
      <c r="X32">
        <f t="shared" si="17"/>
        <v>2.278982603527401</v>
      </c>
      <c r="Y32">
        <f t="shared" si="18"/>
        <v>-214.38925102186744</v>
      </c>
      <c r="Z32">
        <f t="shared" si="19"/>
        <v>-3.8816187135156794</v>
      </c>
      <c r="AA32">
        <f t="shared" si="20"/>
        <v>-0.25007122369695728</v>
      </c>
      <c r="AB32">
        <f t="shared" si="21"/>
        <v>-56.675297697761096</v>
      </c>
      <c r="AC32">
        <v>-3.9932667818284501E-2</v>
      </c>
      <c r="AD32">
        <v>4.4827917919861203E-2</v>
      </c>
      <c r="AE32">
        <v>3.3717031102002601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50755.451789832448</v>
      </c>
      <c r="AK32" t="s">
        <v>251</v>
      </c>
      <c r="AL32">
        <v>2.32410769230769</v>
      </c>
      <c r="AM32">
        <v>1.5424</v>
      </c>
      <c r="AN32">
        <f t="shared" si="25"/>
        <v>-0.78170769230768999</v>
      </c>
      <c r="AO32">
        <f t="shared" si="26"/>
        <v>-0.50681255984679074</v>
      </c>
      <c r="AP32">
        <v>-0.137253657776786</v>
      </c>
      <c r="AQ32" t="s">
        <v>302</v>
      </c>
      <c r="AR32">
        <v>2.3019192307692302</v>
      </c>
      <c r="AS32">
        <v>1.5888</v>
      </c>
      <c r="AT32">
        <f t="shared" si="27"/>
        <v>-0.44884140909442993</v>
      </c>
      <c r="AU32">
        <v>0.5</v>
      </c>
      <c r="AV32">
        <f t="shared" si="28"/>
        <v>841.19342310964862</v>
      </c>
      <c r="AW32">
        <f t="shared" si="29"/>
        <v>13.488734590889598</v>
      </c>
      <c r="AX32">
        <f t="shared" si="30"/>
        <v>-188.78122067475084</v>
      </c>
      <c r="AY32">
        <f t="shared" si="31"/>
        <v>1</v>
      </c>
      <c r="AZ32">
        <f t="shared" si="32"/>
        <v>1.6198400836629285E-2</v>
      </c>
      <c r="BA32">
        <f t="shared" si="33"/>
        <v>-2.9204431017119836E-2</v>
      </c>
      <c r="BB32" t="s">
        <v>253</v>
      </c>
      <c r="BC32">
        <v>0</v>
      </c>
      <c r="BD32">
        <f t="shared" si="34"/>
        <v>1.5888</v>
      </c>
      <c r="BE32">
        <f t="shared" si="35"/>
        <v>-0.44884140909442988</v>
      </c>
      <c r="BF32">
        <f t="shared" si="36"/>
        <v>-3.0082987551867217E-2</v>
      </c>
      <c r="BG32">
        <f t="shared" si="37"/>
        <v>0.969824249398475</v>
      </c>
      <c r="BH32">
        <f t="shared" si="38"/>
        <v>5.9357225797563688E-2</v>
      </c>
      <c r="BI32">
        <f t="shared" si="39"/>
        <v>999.992161290323</v>
      </c>
      <c r="BJ32">
        <f t="shared" si="40"/>
        <v>841.19342310964862</v>
      </c>
      <c r="BK32">
        <f t="shared" si="41"/>
        <v>0.84120001703236247</v>
      </c>
      <c r="BL32">
        <f t="shared" si="42"/>
        <v>0.19240003406472495</v>
      </c>
      <c r="BM32">
        <v>0.71693436504263897</v>
      </c>
      <c r="BN32">
        <v>0.5</v>
      </c>
      <c r="BO32" t="s">
        <v>254</v>
      </c>
      <c r="BP32">
        <v>1675249711.4000001</v>
      </c>
      <c r="BQ32">
        <v>400.00548387096802</v>
      </c>
      <c r="BR32">
        <v>402.21835483871001</v>
      </c>
      <c r="BS32">
        <v>15.7110516129032</v>
      </c>
      <c r="BT32">
        <v>15.024958064516101</v>
      </c>
      <c r="BU32">
        <v>500.01506451612897</v>
      </c>
      <c r="BV32">
        <v>96.377293548387101</v>
      </c>
      <c r="BW32">
        <v>0.20005393548387099</v>
      </c>
      <c r="BX32">
        <v>27.985383870967802</v>
      </c>
      <c r="BY32">
        <v>28.006664516129</v>
      </c>
      <c r="BZ32">
        <v>999.9</v>
      </c>
      <c r="CA32">
        <v>9991.9354838709696</v>
      </c>
      <c r="CB32">
        <v>0</v>
      </c>
      <c r="CC32">
        <v>387.82519354838701</v>
      </c>
      <c r="CD32">
        <v>999.992161290323</v>
      </c>
      <c r="CE32">
        <v>0.96000377419354899</v>
      </c>
      <c r="CF32">
        <v>3.9996190322580699E-2</v>
      </c>
      <c r="CG32">
        <v>0</v>
      </c>
      <c r="CH32">
        <v>2.3180322580645201</v>
      </c>
      <c r="CI32">
        <v>0</v>
      </c>
      <c r="CJ32">
        <v>495.45074193548402</v>
      </c>
      <c r="CK32">
        <v>9334.2629032257992</v>
      </c>
      <c r="CL32">
        <v>41.311999999999998</v>
      </c>
      <c r="CM32">
        <v>44.186999999999998</v>
      </c>
      <c r="CN32">
        <v>42.5741935483871</v>
      </c>
      <c r="CO32">
        <v>42.375</v>
      </c>
      <c r="CP32">
        <v>41.125</v>
      </c>
      <c r="CQ32">
        <v>959.99354838709701</v>
      </c>
      <c r="CR32">
        <v>40.000322580645197</v>
      </c>
      <c r="CS32">
        <v>0</v>
      </c>
      <c r="CT32">
        <v>59</v>
      </c>
      <c r="CU32">
        <v>2.3019192307692302</v>
      </c>
      <c r="CV32">
        <v>-0.90633503084962597</v>
      </c>
      <c r="CW32">
        <v>1.89288888366134</v>
      </c>
      <c r="CX32">
        <v>495.46726923076898</v>
      </c>
      <c r="CY32">
        <v>15</v>
      </c>
      <c r="CZ32">
        <v>1675248729.8</v>
      </c>
      <c r="DA32" t="s">
        <v>255</v>
      </c>
      <c r="DB32">
        <v>3</v>
      </c>
      <c r="DC32">
        <v>-3.8279999999999998</v>
      </c>
      <c r="DD32">
        <v>0.33600000000000002</v>
      </c>
      <c r="DE32">
        <v>402</v>
      </c>
      <c r="DF32">
        <v>14</v>
      </c>
      <c r="DG32">
        <v>1.6</v>
      </c>
      <c r="DH32">
        <v>0.7</v>
      </c>
      <c r="DI32">
        <v>-2.2005707407407402</v>
      </c>
      <c r="DJ32">
        <v>9.2767432818664897E-2</v>
      </c>
      <c r="DK32">
        <v>0.13983911686956099</v>
      </c>
      <c r="DL32">
        <v>1</v>
      </c>
      <c r="DM32">
        <v>2.2811555555555598</v>
      </c>
      <c r="DN32">
        <v>-3.83848415418441E-2</v>
      </c>
      <c r="DO32">
        <v>0.22554903438849</v>
      </c>
      <c r="DP32">
        <v>1</v>
      </c>
      <c r="DQ32">
        <v>0.69183940740740801</v>
      </c>
      <c r="DR32">
        <v>-8.3656315608916301E-2</v>
      </c>
      <c r="DS32">
        <v>2.0019319059643301E-2</v>
      </c>
      <c r="DT32">
        <v>1</v>
      </c>
      <c r="DU32">
        <v>3</v>
      </c>
      <c r="DV32">
        <v>3</v>
      </c>
      <c r="DW32" t="s">
        <v>256</v>
      </c>
      <c r="DX32">
        <v>100</v>
      </c>
      <c r="DY32">
        <v>100</v>
      </c>
      <c r="DZ32">
        <v>-3.8279999999999998</v>
      </c>
      <c r="EA32">
        <v>0.33600000000000002</v>
      </c>
      <c r="EB32">
        <v>2</v>
      </c>
      <c r="EC32">
        <v>516.37</v>
      </c>
      <c r="ED32">
        <v>415.6</v>
      </c>
      <c r="EE32">
        <v>25.691600000000001</v>
      </c>
      <c r="EF32">
        <v>31.067</v>
      </c>
      <c r="EG32">
        <v>30.0001</v>
      </c>
      <c r="EH32">
        <v>31.261600000000001</v>
      </c>
      <c r="EI32">
        <v>31.296700000000001</v>
      </c>
      <c r="EJ32">
        <v>20.163399999999999</v>
      </c>
      <c r="EK32">
        <v>34.080399999999997</v>
      </c>
      <c r="EL32">
        <v>52.342199999999998</v>
      </c>
      <c r="EM32">
        <v>25.681100000000001</v>
      </c>
      <c r="EN32">
        <v>402.221</v>
      </c>
      <c r="EO32">
        <v>15.070499999999999</v>
      </c>
      <c r="EP32">
        <v>100.289</v>
      </c>
      <c r="EQ32">
        <v>90.645700000000005</v>
      </c>
    </row>
    <row r="33" spans="1:147" x14ac:dyDescent="0.3">
      <c r="A33">
        <v>17</v>
      </c>
      <c r="B33">
        <v>1675249779.4000001</v>
      </c>
      <c r="C33">
        <v>961.10000014305103</v>
      </c>
      <c r="D33" t="s">
        <v>303</v>
      </c>
      <c r="E33" t="s">
        <v>304</v>
      </c>
      <c r="F33">
        <v>1675249771.4000001</v>
      </c>
      <c r="G33">
        <f t="shared" si="0"/>
        <v>5.0002804608776418E-3</v>
      </c>
      <c r="H33">
        <f t="shared" si="1"/>
        <v>13.263621735582538</v>
      </c>
      <c r="I33">
        <f t="shared" si="2"/>
        <v>399.99316129032297</v>
      </c>
      <c r="J33">
        <f t="shared" si="3"/>
        <v>284.59630258732892</v>
      </c>
      <c r="K33">
        <f t="shared" si="4"/>
        <v>27.485431427865016</v>
      </c>
      <c r="L33">
        <f t="shared" si="5"/>
        <v>38.630103435326951</v>
      </c>
      <c r="M33">
        <f t="shared" si="6"/>
        <v>0.21386045880723326</v>
      </c>
      <c r="N33">
        <f t="shared" si="7"/>
        <v>3.3844781829029973</v>
      </c>
      <c r="O33">
        <f t="shared" si="8"/>
        <v>0.20662668849921248</v>
      </c>
      <c r="P33">
        <f t="shared" si="9"/>
        <v>0.1297712222314511</v>
      </c>
      <c r="Q33">
        <f t="shared" si="10"/>
        <v>161.84515077272536</v>
      </c>
      <c r="R33">
        <f t="shared" si="11"/>
        <v>27.67959816757223</v>
      </c>
      <c r="S33">
        <f t="shared" si="12"/>
        <v>27.996438709677399</v>
      </c>
      <c r="T33">
        <f t="shared" si="13"/>
        <v>3.7940519004365849</v>
      </c>
      <c r="U33">
        <f t="shared" si="14"/>
        <v>40.130042148844815</v>
      </c>
      <c r="V33">
        <f t="shared" si="15"/>
        <v>1.5212445899520908</v>
      </c>
      <c r="W33">
        <f t="shared" si="16"/>
        <v>3.7907874213281421</v>
      </c>
      <c r="X33">
        <f t="shared" si="17"/>
        <v>2.2728073104844944</v>
      </c>
      <c r="Y33">
        <f t="shared" si="18"/>
        <v>-220.512368324704</v>
      </c>
      <c r="Z33">
        <f t="shared" si="19"/>
        <v>-2.6939924907852939</v>
      </c>
      <c r="AA33">
        <f t="shared" si="20"/>
        <v>-0.1734874192457998</v>
      </c>
      <c r="AB33">
        <f t="shared" si="21"/>
        <v>-61.534697462009717</v>
      </c>
      <c r="AC33">
        <v>-3.9949904742441901E-2</v>
      </c>
      <c r="AD33">
        <v>4.4847267877265298E-2</v>
      </c>
      <c r="AE33">
        <v>3.3728596820285901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50777.085004637644</v>
      </c>
      <c r="AK33" t="s">
        <v>251</v>
      </c>
      <c r="AL33">
        <v>2.32410769230769</v>
      </c>
      <c r="AM33">
        <v>1.5424</v>
      </c>
      <c r="AN33">
        <f t="shared" si="25"/>
        <v>-0.78170769230768999</v>
      </c>
      <c r="AO33">
        <f t="shared" si="26"/>
        <v>-0.50681255984679074</v>
      </c>
      <c r="AP33">
        <v>-0.137253657776786</v>
      </c>
      <c r="AQ33" t="s">
        <v>305</v>
      </c>
      <c r="AR33">
        <v>2.2478615384615401</v>
      </c>
      <c r="AS33">
        <v>1.2492000000000001</v>
      </c>
      <c r="AT33">
        <f t="shared" si="27"/>
        <v>-0.79944087292790589</v>
      </c>
      <c r="AU33">
        <v>0.5</v>
      </c>
      <c r="AV33">
        <f t="shared" si="28"/>
        <v>841.19320912242699</v>
      </c>
      <c r="AW33">
        <f t="shared" si="29"/>
        <v>13.263621735582538</v>
      </c>
      <c r="AX33">
        <f t="shared" si="30"/>
        <v>-336.24211670092978</v>
      </c>
      <c r="AY33">
        <f t="shared" si="31"/>
        <v>1</v>
      </c>
      <c r="AZ33">
        <f t="shared" si="32"/>
        <v>1.5930793601317536E-2</v>
      </c>
      <c r="BA33">
        <f t="shared" si="33"/>
        <v>0.23471021453730379</v>
      </c>
      <c r="BB33" t="s">
        <v>253</v>
      </c>
      <c r="BC33">
        <v>0</v>
      </c>
      <c r="BD33">
        <f t="shared" si="34"/>
        <v>1.2492000000000001</v>
      </c>
      <c r="BE33">
        <f t="shared" si="35"/>
        <v>-0.79944087292790589</v>
      </c>
      <c r="BF33">
        <f t="shared" si="36"/>
        <v>0.19009336099585056</v>
      </c>
      <c r="BG33">
        <f t="shared" si="37"/>
        <v>0.92906725443330018</v>
      </c>
      <c r="BH33">
        <f t="shared" si="38"/>
        <v>-0.37507626301391528</v>
      </c>
      <c r="BI33">
        <f t="shared" si="39"/>
        <v>999.99222580645198</v>
      </c>
      <c r="BJ33">
        <f t="shared" si="40"/>
        <v>841.19320912242699</v>
      </c>
      <c r="BK33">
        <f t="shared" si="41"/>
        <v>0.84119974877208648</v>
      </c>
      <c r="BL33">
        <f t="shared" si="42"/>
        <v>0.19239949754417296</v>
      </c>
      <c r="BM33">
        <v>0.71693436504263897</v>
      </c>
      <c r="BN33">
        <v>0.5</v>
      </c>
      <c r="BO33" t="s">
        <v>254</v>
      </c>
      <c r="BP33">
        <v>1675249771.4000001</v>
      </c>
      <c r="BQ33">
        <v>399.99316129032297</v>
      </c>
      <c r="BR33">
        <v>402.18177419354799</v>
      </c>
      <c r="BS33">
        <v>15.751638709677399</v>
      </c>
      <c r="BT33">
        <v>15.0459580645161</v>
      </c>
      <c r="BU33">
        <v>500.00029032258101</v>
      </c>
      <c r="BV33">
        <v>96.376890322580607</v>
      </c>
      <c r="BW33">
        <v>0.200019419354839</v>
      </c>
      <c r="BX33">
        <v>27.9816741935484</v>
      </c>
      <c r="BY33">
        <v>27.996438709677399</v>
      </c>
      <c r="BZ33">
        <v>999.9</v>
      </c>
      <c r="CA33">
        <v>9996.2903225806494</v>
      </c>
      <c r="CB33">
        <v>0</v>
      </c>
      <c r="CC33">
        <v>387.69554838709701</v>
      </c>
      <c r="CD33">
        <v>999.99222580645198</v>
      </c>
      <c r="CE33">
        <v>0.96000474193548402</v>
      </c>
      <c r="CF33">
        <v>3.9995203225806499E-2</v>
      </c>
      <c r="CG33">
        <v>0</v>
      </c>
      <c r="CH33">
        <v>2.2452870967741898</v>
      </c>
      <c r="CI33">
        <v>0</v>
      </c>
      <c r="CJ33">
        <v>496.34864516128999</v>
      </c>
      <c r="CK33">
        <v>9334.2658064516108</v>
      </c>
      <c r="CL33">
        <v>41.412999999999997</v>
      </c>
      <c r="CM33">
        <v>44.25</v>
      </c>
      <c r="CN33">
        <v>42.673000000000002</v>
      </c>
      <c r="CO33">
        <v>42.435000000000002</v>
      </c>
      <c r="CP33">
        <v>41.186999999999998</v>
      </c>
      <c r="CQ33">
        <v>960.00032258064505</v>
      </c>
      <c r="CR33">
        <v>39.991290322580603</v>
      </c>
      <c r="CS33">
        <v>0</v>
      </c>
      <c r="CT33">
        <v>59.399999856948902</v>
      </c>
      <c r="CU33">
        <v>2.2478615384615401</v>
      </c>
      <c r="CV33">
        <v>0.45505640653452101</v>
      </c>
      <c r="CW33">
        <v>4.0916239258405698</v>
      </c>
      <c r="CX33">
        <v>496.38938461538498</v>
      </c>
      <c r="CY33">
        <v>15</v>
      </c>
      <c r="CZ33">
        <v>1675248729.8</v>
      </c>
      <c r="DA33" t="s">
        <v>255</v>
      </c>
      <c r="DB33">
        <v>3</v>
      </c>
      <c r="DC33">
        <v>-3.8279999999999998</v>
      </c>
      <c r="DD33">
        <v>0.33600000000000002</v>
      </c>
      <c r="DE33">
        <v>402</v>
      </c>
      <c r="DF33">
        <v>14</v>
      </c>
      <c r="DG33">
        <v>1.6</v>
      </c>
      <c r="DH33">
        <v>0.7</v>
      </c>
      <c r="DI33">
        <v>-2.1895074074074099</v>
      </c>
      <c r="DJ33">
        <v>4.1556821040616303E-2</v>
      </c>
      <c r="DK33">
        <v>0.129537941491561</v>
      </c>
      <c r="DL33">
        <v>1</v>
      </c>
      <c r="DM33">
        <v>2.29073555555556</v>
      </c>
      <c r="DN33">
        <v>-0.24753095336106701</v>
      </c>
      <c r="DO33">
        <v>0.20667146247721099</v>
      </c>
      <c r="DP33">
        <v>1</v>
      </c>
      <c r="DQ33">
        <v>0.70388907407407397</v>
      </c>
      <c r="DR33">
        <v>1.6054312178387899E-2</v>
      </c>
      <c r="DS33">
        <v>3.2638647839404E-3</v>
      </c>
      <c r="DT33">
        <v>1</v>
      </c>
      <c r="DU33">
        <v>3</v>
      </c>
      <c r="DV33">
        <v>3</v>
      </c>
      <c r="DW33" t="s">
        <v>256</v>
      </c>
      <c r="DX33">
        <v>100</v>
      </c>
      <c r="DY33">
        <v>100</v>
      </c>
      <c r="DZ33">
        <v>-3.8279999999999998</v>
      </c>
      <c r="EA33">
        <v>0.33600000000000002</v>
      </c>
      <c r="EB33">
        <v>2</v>
      </c>
      <c r="EC33">
        <v>516.58399999999995</v>
      </c>
      <c r="ED33">
        <v>415.42700000000002</v>
      </c>
      <c r="EE33">
        <v>25.642800000000001</v>
      </c>
      <c r="EF33">
        <v>31.0779</v>
      </c>
      <c r="EG33">
        <v>30.0001</v>
      </c>
      <c r="EH33">
        <v>31.272500000000001</v>
      </c>
      <c r="EI33">
        <v>31.307500000000001</v>
      </c>
      <c r="EJ33">
        <v>20.167300000000001</v>
      </c>
      <c r="EK33">
        <v>34.080399999999997</v>
      </c>
      <c r="EL33">
        <v>50.8339</v>
      </c>
      <c r="EM33">
        <v>25.640499999999999</v>
      </c>
      <c r="EN33">
        <v>402.17</v>
      </c>
      <c r="EO33">
        <v>15.0557</v>
      </c>
      <c r="EP33">
        <v>100.28700000000001</v>
      </c>
      <c r="EQ33">
        <v>90.645700000000005</v>
      </c>
    </row>
    <row r="34" spans="1:147" x14ac:dyDescent="0.3">
      <c r="A34">
        <v>18</v>
      </c>
      <c r="B34">
        <v>1675249839.4000001</v>
      </c>
      <c r="C34">
        <v>1021.10000014305</v>
      </c>
      <c r="D34" t="s">
        <v>306</v>
      </c>
      <c r="E34" t="s">
        <v>307</v>
      </c>
      <c r="F34">
        <v>1675249831.4000001</v>
      </c>
      <c r="G34">
        <f t="shared" si="0"/>
        <v>5.0368177709451739E-3</v>
      </c>
      <c r="H34">
        <f t="shared" si="1"/>
        <v>13.004849983874289</v>
      </c>
      <c r="I34">
        <f t="shared" si="2"/>
        <v>399.99964516129</v>
      </c>
      <c r="J34">
        <f t="shared" si="3"/>
        <v>287.11295058456989</v>
      </c>
      <c r="K34">
        <f t="shared" si="4"/>
        <v>27.727944437156744</v>
      </c>
      <c r="L34">
        <f t="shared" si="5"/>
        <v>38.629981383050605</v>
      </c>
      <c r="M34">
        <f t="shared" si="6"/>
        <v>0.21515393286178769</v>
      </c>
      <c r="N34">
        <f t="shared" si="7"/>
        <v>3.3830789665524015</v>
      </c>
      <c r="O34">
        <f t="shared" si="8"/>
        <v>0.20783109000563788</v>
      </c>
      <c r="P34">
        <f t="shared" si="9"/>
        <v>0.13053159635484224</v>
      </c>
      <c r="Q34">
        <f t="shared" si="10"/>
        <v>161.84838530493724</v>
      </c>
      <c r="R34">
        <f t="shared" si="11"/>
        <v>27.672539897244985</v>
      </c>
      <c r="S34">
        <f t="shared" si="12"/>
        <v>27.996422580645199</v>
      </c>
      <c r="T34">
        <f t="shared" si="13"/>
        <v>3.7940483329210721</v>
      </c>
      <c r="U34">
        <f t="shared" si="14"/>
        <v>40.038830735212201</v>
      </c>
      <c r="V34">
        <f t="shared" si="15"/>
        <v>1.5179057162151897</v>
      </c>
      <c r="W34">
        <f t="shared" si="16"/>
        <v>3.7910840260384169</v>
      </c>
      <c r="X34">
        <f t="shared" si="17"/>
        <v>2.2761426167058825</v>
      </c>
      <c r="Y34">
        <f t="shared" si="18"/>
        <v>-222.12366369868218</v>
      </c>
      <c r="Z34">
        <f t="shared" si="19"/>
        <v>-2.4451833138225201</v>
      </c>
      <c r="AA34">
        <f t="shared" si="20"/>
        <v>-0.15753080145001333</v>
      </c>
      <c r="AB34">
        <f t="shared" si="21"/>
        <v>-62.877992509017467</v>
      </c>
      <c r="AC34">
        <v>-3.9929141870423998E-2</v>
      </c>
      <c r="AD34">
        <v>4.4823959734497799E-2</v>
      </c>
      <c r="AE34">
        <v>3.3714665040765399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50751.502740732081</v>
      </c>
      <c r="AK34" t="s">
        <v>251</v>
      </c>
      <c r="AL34">
        <v>2.32410769230769</v>
      </c>
      <c r="AM34">
        <v>1.5424</v>
      </c>
      <c r="AN34">
        <f t="shared" si="25"/>
        <v>-0.78170769230768999</v>
      </c>
      <c r="AO34">
        <f t="shared" si="26"/>
        <v>-0.50681255984679074</v>
      </c>
      <c r="AP34">
        <v>-0.137253657776786</v>
      </c>
      <c r="AQ34" t="s">
        <v>308</v>
      </c>
      <c r="AR34">
        <v>2.3501307692307698</v>
      </c>
      <c r="AS34">
        <v>1.8044</v>
      </c>
      <c r="AT34">
        <f t="shared" si="27"/>
        <v>-0.30244445202325965</v>
      </c>
      <c r="AU34">
        <v>0.5</v>
      </c>
      <c r="AV34">
        <f t="shared" si="28"/>
        <v>841.21049450314899</v>
      </c>
      <c r="AW34">
        <f t="shared" si="29"/>
        <v>13.004849983874289</v>
      </c>
      <c r="AX34">
        <f t="shared" si="30"/>
        <v>-127.20972352311009</v>
      </c>
      <c r="AY34">
        <f t="shared" si="31"/>
        <v>1</v>
      </c>
      <c r="AZ34">
        <f t="shared" si="32"/>
        <v>1.562284794058983E-2</v>
      </c>
      <c r="BA34">
        <f t="shared" si="33"/>
        <v>-0.14520062070494347</v>
      </c>
      <c r="BB34" t="s">
        <v>253</v>
      </c>
      <c r="BC34">
        <v>0</v>
      </c>
      <c r="BD34">
        <f t="shared" si="34"/>
        <v>1.8044</v>
      </c>
      <c r="BE34">
        <f t="shared" si="35"/>
        <v>-0.3024444520232597</v>
      </c>
      <c r="BF34">
        <f t="shared" si="36"/>
        <v>-0.16986514522821577</v>
      </c>
      <c r="BG34">
        <f t="shared" si="37"/>
        <v>1.0500725259761463</v>
      </c>
      <c r="BH34">
        <f t="shared" si="38"/>
        <v>0.3351636456672778</v>
      </c>
      <c r="BI34">
        <f t="shared" si="39"/>
        <v>1000.01283870968</v>
      </c>
      <c r="BJ34">
        <f t="shared" si="40"/>
        <v>841.21049450314899</v>
      </c>
      <c r="BK34">
        <f t="shared" si="41"/>
        <v>0.8411996945844874</v>
      </c>
      <c r="BL34">
        <f t="shared" si="42"/>
        <v>0.19239938916897498</v>
      </c>
      <c r="BM34">
        <v>0.71693436504263897</v>
      </c>
      <c r="BN34">
        <v>0.5</v>
      </c>
      <c r="BO34" t="s">
        <v>254</v>
      </c>
      <c r="BP34">
        <v>1675249831.4000001</v>
      </c>
      <c r="BQ34">
        <v>399.99964516129</v>
      </c>
      <c r="BR34">
        <v>402.15319354838698</v>
      </c>
      <c r="BS34">
        <v>15.7173709677419</v>
      </c>
      <c r="BT34">
        <v>15.006529032258101</v>
      </c>
      <c r="BU34">
        <v>500.01429032258102</v>
      </c>
      <c r="BV34">
        <v>96.375006451612904</v>
      </c>
      <c r="BW34">
        <v>0.20003267741935499</v>
      </c>
      <c r="BX34">
        <v>27.983016129032301</v>
      </c>
      <c r="BY34">
        <v>27.996422580645199</v>
      </c>
      <c r="BZ34">
        <v>999.9</v>
      </c>
      <c r="CA34">
        <v>9991.2903225806494</v>
      </c>
      <c r="CB34">
        <v>0</v>
      </c>
      <c r="CC34">
        <v>387.74277419354797</v>
      </c>
      <c r="CD34">
        <v>1000.01283870968</v>
      </c>
      <c r="CE34">
        <v>0.96000635483871</v>
      </c>
      <c r="CF34">
        <v>3.9993558064516099E-2</v>
      </c>
      <c r="CG34">
        <v>0</v>
      </c>
      <c r="CH34">
        <v>2.3640903225806502</v>
      </c>
      <c r="CI34">
        <v>0</v>
      </c>
      <c r="CJ34">
        <v>497.02977419354801</v>
      </c>
      <c r="CK34">
        <v>9334.4590322580607</v>
      </c>
      <c r="CL34">
        <v>41.463419354838699</v>
      </c>
      <c r="CM34">
        <v>44.311999999999998</v>
      </c>
      <c r="CN34">
        <v>42.743903225806498</v>
      </c>
      <c r="CO34">
        <v>42.453258064516099</v>
      </c>
      <c r="CP34">
        <v>41.25</v>
      </c>
      <c r="CQ34">
        <v>960.022258064516</v>
      </c>
      <c r="CR34">
        <v>39.990322580645199</v>
      </c>
      <c r="CS34">
        <v>0</v>
      </c>
      <c r="CT34">
        <v>59.399999856948902</v>
      </c>
      <c r="CU34">
        <v>2.3501307692307698</v>
      </c>
      <c r="CV34">
        <v>2.1770938913954999E-2</v>
      </c>
      <c r="CW34">
        <v>-1.41066667935924</v>
      </c>
      <c r="CX34">
        <v>497.05115384615402</v>
      </c>
      <c r="CY34">
        <v>15</v>
      </c>
      <c r="CZ34">
        <v>1675248729.8</v>
      </c>
      <c r="DA34" t="s">
        <v>255</v>
      </c>
      <c r="DB34">
        <v>3</v>
      </c>
      <c r="DC34">
        <v>-3.8279999999999998</v>
      </c>
      <c r="DD34">
        <v>0.33600000000000002</v>
      </c>
      <c r="DE34">
        <v>402</v>
      </c>
      <c r="DF34">
        <v>14</v>
      </c>
      <c r="DG34">
        <v>1.6</v>
      </c>
      <c r="DH34">
        <v>0.7</v>
      </c>
      <c r="DI34">
        <v>-2.17838055555556</v>
      </c>
      <c r="DJ34">
        <v>8.5137106918895204E-3</v>
      </c>
      <c r="DK34">
        <v>0.134292050665382</v>
      </c>
      <c r="DL34">
        <v>1</v>
      </c>
      <c r="DM34">
        <v>2.29891111111111</v>
      </c>
      <c r="DN34">
        <v>0.41255844583458701</v>
      </c>
      <c r="DO34">
        <v>0.18234226330627301</v>
      </c>
      <c r="DP34">
        <v>1</v>
      </c>
      <c r="DQ34">
        <v>0.71035681481481505</v>
      </c>
      <c r="DR34">
        <v>1.7075357347067399E-3</v>
      </c>
      <c r="DS34">
        <v>3.0158068392442498E-3</v>
      </c>
      <c r="DT34">
        <v>1</v>
      </c>
      <c r="DU34">
        <v>3</v>
      </c>
      <c r="DV34">
        <v>3</v>
      </c>
      <c r="DW34" t="s">
        <v>256</v>
      </c>
      <c r="DX34">
        <v>100</v>
      </c>
      <c r="DY34">
        <v>100</v>
      </c>
      <c r="DZ34">
        <v>-3.8279999999999998</v>
      </c>
      <c r="EA34">
        <v>0.33600000000000002</v>
      </c>
      <c r="EB34">
        <v>2</v>
      </c>
      <c r="EC34">
        <v>516.13599999999997</v>
      </c>
      <c r="ED34">
        <v>415.36</v>
      </c>
      <c r="EE34">
        <v>25.584900000000001</v>
      </c>
      <c r="EF34">
        <v>31.085999999999999</v>
      </c>
      <c r="EG34">
        <v>30</v>
      </c>
      <c r="EH34">
        <v>31.2807</v>
      </c>
      <c r="EI34">
        <v>31.3156</v>
      </c>
      <c r="EJ34">
        <v>20.168600000000001</v>
      </c>
      <c r="EK34">
        <v>34.080399999999997</v>
      </c>
      <c r="EL34">
        <v>48.959899999999998</v>
      </c>
      <c r="EM34">
        <v>25.575500000000002</v>
      </c>
      <c r="EN34">
        <v>402.21100000000001</v>
      </c>
      <c r="EO34">
        <v>15.056100000000001</v>
      </c>
      <c r="EP34">
        <v>100.289</v>
      </c>
      <c r="EQ34">
        <v>90.646000000000001</v>
      </c>
    </row>
    <row r="35" spans="1:147" x14ac:dyDescent="0.3">
      <c r="A35">
        <v>19</v>
      </c>
      <c r="B35">
        <v>1675249899.4000001</v>
      </c>
      <c r="C35">
        <v>1081.10000014305</v>
      </c>
      <c r="D35" t="s">
        <v>309</v>
      </c>
      <c r="E35" t="s">
        <v>310</v>
      </c>
      <c r="F35">
        <v>1675249891.4000001</v>
      </c>
      <c r="G35">
        <f t="shared" si="0"/>
        <v>4.9771557794040678E-3</v>
      </c>
      <c r="H35">
        <f t="shared" si="1"/>
        <v>12.922527204393452</v>
      </c>
      <c r="I35">
        <f t="shared" si="2"/>
        <v>400.00474193548399</v>
      </c>
      <c r="J35">
        <f t="shared" si="3"/>
        <v>286.82960243231594</v>
      </c>
      <c r="K35">
        <f t="shared" si="4"/>
        <v>27.700207551380092</v>
      </c>
      <c r="L35">
        <f t="shared" si="5"/>
        <v>38.629954088381695</v>
      </c>
      <c r="M35">
        <f t="shared" si="6"/>
        <v>0.21303369085548177</v>
      </c>
      <c r="N35">
        <f t="shared" si="7"/>
        <v>3.3846940078073704</v>
      </c>
      <c r="O35">
        <f t="shared" si="8"/>
        <v>0.20585517379620405</v>
      </c>
      <c r="P35">
        <f t="shared" si="9"/>
        <v>0.12928429363469496</v>
      </c>
      <c r="Q35">
        <f t="shared" si="10"/>
        <v>161.84837687787706</v>
      </c>
      <c r="R35">
        <f t="shared" si="11"/>
        <v>27.668809632749632</v>
      </c>
      <c r="S35">
        <f t="shared" si="12"/>
        <v>27.9734612903226</v>
      </c>
      <c r="T35">
        <f t="shared" si="13"/>
        <v>3.7889725845503213</v>
      </c>
      <c r="U35">
        <f t="shared" si="14"/>
        <v>40.086630445529622</v>
      </c>
      <c r="V35">
        <f t="shared" si="15"/>
        <v>1.5181756471768399</v>
      </c>
      <c r="W35">
        <f t="shared" si="16"/>
        <v>3.7872368675131276</v>
      </c>
      <c r="X35">
        <f t="shared" si="17"/>
        <v>2.2707969373734813</v>
      </c>
      <c r="Y35">
        <f t="shared" si="18"/>
        <v>-219.49256987171938</v>
      </c>
      <c r="Z35">
        <f t="shared" si="19"/>
        <v>-1.4339052208912542</v>
      </c>
      <c r="AA35">
        <f t="shared" si="20"/>
        <v>-9.2316608549495818E-2</v>
      </c>
      <c r="AB35">
        <f t="shared" si="21"/>
        <v>-59.170414823283089</v>
      </c>
      <c r="AC35">
        <v>-3.9953107668652198E-2</v>
      </c>
      <c r="AD35">
        <v>4.4850863442528199E-2</v>
      </c>
      <c r="AE35">
        <v>3.37307457543635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50783.633608587443</v>
      </c>
      <c r="AK35" t="s">
        <v>251</v>
      </c>
      <c r="AL35">
        <v>2.32410769230769</v>
      </c>
      <c r="AM35">
        <v>1.5424</v>
      </c>
      <c r="AN35">
        <f t="shared" si="25"/>
        <v>-0.78170769230768999</v>
      </c>
      <c r="AO35">
        <f t="shared" si="26"/>
        <v>-0.50681255984679074</v>
      </c>
      <c r="AP35">
        <v>-0.137253657776786</v>
      </c>
      <c r="AQ35" t="s">
        <v>311</v>
      </c>
      <c r="AR35">
        <v>2.2971923076923102</v>
      </c>
      <c r="AS35">
        <v>1.6704000000000001</v>
      </c>
      <c r="AT35">
        <f t="shared" si="27"/>
        <v>-0.37523485853227379</v>
      </c>
      <c r="AU35">
        <v>0.5</v>
      </c>
      <c r="AV35">
        <f t="shared" si="28"/>
        <v>841.21053870968046</v>
      </c>
      <c r="AW35">
        <f t="shared" si="29"/>
        <v>12.922527204393452</v>
      </c>
      <c r="AX35">
        <f t="shared" si="30"/>
        <v>-157.82575874429239</v>
      </c>
      <c r="AY35">
        <f t="shared" si="31"/>
        <v>1</v>
      </c>
      <c r="AZ35">
        <f t="shared" si="32"/>
        <v>1.5524984841728717E-2</v>
      </c>
      <c r="BA35">
        <f t="shared" si="33"/>
        <v>-7.662835249042152E-2</v>
      </c>
      <c r="BB35" t="s">
        <v>253</v>
      </c>
      <c r="BC35">
        <v>0</v>
      </c>
      <c r="BD35">
        <f t="shared" si="34"/>
        <v>1.6704000000000001</v>
      </c>
      <c r="BE35">
        <f t="shared" si="35"/>
        <v>-0.37523485853227373</v>
      </c>
      <c r="BF35">
        <f t="shared" si="36"/>
        <v>-8.2987551867219997E-2</v>
      </c>
      <c r="BG35">
        <f t="shared" si="37"/>
        <v>0.95882657503942736</v>
      </c>
      <c r="BH35">
        <f t="shared" si="38"/>
        <v>0.16374407116569309</v>
      </c>
      <c r="BI35">
        <f t="shared" si="39"/>
        <v>1000.01290322581</v>
      </c>
      <c r="BJ35">
        <f t="shared" si="40"/>
        <v>841.21053870968046</v>
      </c>
      <c r="BK35">
        <f t="shared" si="41"/>
        <v>0.84119968452019978</v>
      </c>
      <c r="BL35">
        <f t="shared" si="42"/>
        <v>0.19239936904039948</v>
      </c>
      <c r="BM35">
        <v>0.71693436504263897</v>
      </c>
      <c r="BN35">
        <v>0.5</v>
      </c>
      <c r="BO35" t="s">
        <v>254</v>
      </c>
      <c r="BP35">
        <v>1675249891.4000001</v>
      </c>
      <c r="BQ35">
        <v>400.00474193548399</v>
      </c>
      <c r="BR35">
        <v>402.14309677419402</v>
      </c>
      <c r="BS35">
        <v>15.720377419354801</v>
      </c>
      <c r="BT35">
        <v>15.0179483870968</v>
      </c>
      <c r="BU35">
        <v>500.00767741935499</v>
      </c>
      <c r="BV35">
        <v>96.373732258064507</v>
      </c>
      <c r="BW35">
        <v>0.20000809677419401</v>
      </c>
      <c r="BX35">
        <v>27.9656032258065</v>
      </c>
      <c r="BY35">
        <v>27.9734612903226</v>
      </c>
      <c r="BZ35">
        <v>999.9</v>
      </c>
      <c r="CA35">
        <v>9997.4193548387102</v>
      </c>
      <c r="CB35">
        <v>0</v>
      </c>
      <c r="CC35">
        <v>387.69103225806401</v>
      </c>
      <c r="CD35">
        <v>1000.01290322581</v>
      </c>
      <c r="CE35">
        <v>0.96000700000000005</v>
      </c>
      <c r="CF35">
        <v>3.9992899999999998E-2</v>
      </c>
      <c r="CG35">
        <v>0</v>
      </c>
      <c r="CH35">
        <v>2.2785193548387102</v>
      </c>
      <c r="CI35">
        <v>0</v>
      </c>
      <c r="CJ35">
        <v>497.55867741935498</v>
      </c>
      <c r="CK35">
        <v>9334.4680645161297</v>
      </c>
      <c r="CL35">
        <v>41.527999999999999</v>
      </c>
      <c r="CM35">
        <v>44.370935483871001</v>
      </c>
      <c r="CN35">
        <v>42.811999999999998</v>
      </c>
      <c r="CO35">
        <v>42.503999999999998</v>
      </c>
      <c r="CP35">
        <v>41.311999999999998</v>
      </c>
      <c r="CQ35">
        <v>960.02290322580598</v>
      </c>
      <c r="CR35">
        <v>39.99</v>
      </c>
      <c r="CS35">
        <v>0</v>
      </c>
      <c r="CT35">
        <v>59.200000047683702</v>
      </c>
      <c r="CU35">
        <v>2.2971923076923102</v>
      </c>
      <c r="CV35">
        <v>3.0926502897828001E-2</v>
      </c>
      <c r="CW35">
        <v>4.1774700888606304</v>
      </c>
      <c r="CX35">
        <v>497.59949999999998</v>
      </c>
      <c r="CY35">
        <v>15</v>
      </c>
      <c r="CZ35">
        <v>1675248729.8</v>
      </c>
      <c r="DA35" t="s">
        <v>255</v>
      </c>
      <c r="DB35">
        <v>3</v>
      </c>
      <c r="DC35">
        <v>-3.8279999999999998</v>
      </c>
      <c r="DD35">
        <v>0.33600000000000002</v>
      </c>
      <c r="DE35">
        <v>402</v>
      </c>
      <c r="DF35">
        <v>14</v>
      </c>
      <c r="DG35">
        <v>1.6</v>
      </c>
      <c r="DH35">
        <v>0.7</v>
      </c>
      <c r="DI35">
        <v>-2.1341431481481501</v>
      </c>
      <c r="DJ35">
        <v>-0.16142577472848499</v>
      </c>
      <c r="DK35">
        <v>0.13321590332745001</v>
      </c>
      <c r="DL35">
        <v>1</v>
      </c>
      <c r="DM35">
        <v>2.2871711111111099</v>
      </c>
      <c r="DN35">
        <v>-3.2718457300214498E-2</v>
      </c>
      <c r="DO35">
        <v>0.16454457366011099</v>
      </c>
      <c r="DP35">
        <v>1</v>
      </c>
      <c r="DQ35">
        <v>0.69934022222222203</v>
      </c>
      <c r="DR35">
        <v>3.1223876500853901E-2</v>
      </c>
      <c r="DS35">
        <v>5.1393691343165201E-3</v>
      </c>
      <c r="DT35">
        <v>1</v>
      </c>
      <c r="DU35">
        <v>3</v>
      </c>
      <c r="DV35">
        <v>3</v>
      </c>
      <c r="DW35" t="s">
        <v>256</v>
      </c>
      <c r="DX35">
        <v>100</v>
      </c>
      <c r="DY35">
        <v>100</v>
      </c>
      <c r="DZ35">
        <v>-3.8279999999999998</v>
      </c>
      <c r="EA35">
        <v>0.33600000000000002</v>
      </c>
      <c r="EB35">
        <v>2</v>
      </c>
      <c r="EC35">
        <v>517.09699999999998</v>
      </c>
      <c r="ED35">
        <v>414.92</v>
      </c>
      <c r="EE35">
        <v>25.625</v>
      </c>
      <c r="EF35">
        <v>31.0915</v>
      </c>
      <c r="EG35">
        <v>30.0002</v>
      </c>
      <c r="EH35">
        <v>31.288799999999998</v>
      </c>
      <c r="EI35">
        <v>31.323799999999999</v>
      </c>
      <c r="EJ35">
        <v>20.168299999999999</v>
      </c>
      <c r="EK35">
        <v>33.803100000000001</v>
      </c>
      <c r="EL35">
        <v>47.441200000000002</v>
      </c>
      <c r="EM35">
        <v>25.637499999999999</v>
      </c>
      <c r="EN35">
        <v>402.226</v>
      </c>
      <c r="EO35">
        <v>15.0608</v>
      </c>
      <c r="EP35">
        <v>100.288</v>
      </c>
      <c r="EQ35">
        <v>90.646299999999997</v>
      </c>
    </row>
    <row r="36" spans="1:147" x14ac:dyDescent="0.3">
      <c r="A36">
        <v>20</v>
      </c>
      <c r="B36">
        <v>1675250018.4000001</v>
      </c>
      <c r="C36">
        <v>1200.10000014305</v>
      </c>
      <c r="D36" t="s">
        <v>312</v>
      </c>
      <c r="E36" t="s">
        <v>313</v>
      </c>
      <c r="F36">
        <v>1675250010.4000001</v>
      </c>
      <c r="G36">
        <f t="shared" si="0"/>
        <v>4.9420737009160812E-3</v>
      </c>
      <c r="H36">
        <f t="shared" si="1"/>
        <v>0.81422043272747846</v>
      </c>
      <c r="I36">
        <f t="shared" si="2"/>
        <v>400.087774193548</v>
      </c>
      <c r="J36">
        <f t="shared" si="3"/>
        <v>379.39006612513731</v>
      </c>
      <c r="K36">
        <f t="shared" si="4"/>
        <v>36.636495431752209</v>
      </c>
      <c r="L36">
        <f t="shared" si="5"/>
        <v>38.635207456135987</v>
      </c>
      <c r="M36">
        <f t="shared" si="6"/>
        <v>0.21831599018561715</v>
      </c>
      <c r="N36">
        <f t="shared" si="7"/>
        <v>3.3874540273260871</v>
      </c>
      <c r="O36">
        <f t="shared" si="8"/>
        <v>0.21078974970670353</v>
      </c>
      <c r="P36">
        <f t="shared" si="9"/>
        <v>0.13239818105526258</v>
      </c>
      <c r="Q36">
        <f t="shared" si="10"/>
        <v>16.524041268765156</v>
      </c>
      <c r="R36">
        <f t="shared" si="11"/>
        <v>27.179055873785742</v>
      </c>
      <c r="S36">
        <f t="shared" si="12"/>
        <v>27.656648387096801</v>
      </c>
      <c r="T36">
        <f t="shared" si="13"/>
        <v>3.7195413240011592</v>
      </c>
      <c r="U36">
        <f t="shared" si="14"/>
        <v>39.473990503034571</v>
      </c>
      <c r="V36">
        <f t="shared" si="15"/>
        <v>1.5168676917412556</v>
      </c>
      <c r="W36">
        <f t="shared" si="16"/>
        <v>3.8427016686459554</v>
      </c>
      <c r="X36">
        <f t="shared" si="17"/>
        <v>2.2026736322599039</v>
      </c>
      <c r="Y36">
        <f t="shared" si="18"/>
        <v>-217.94545021039917</v>
      </c>
      <c r="Z36">
        <f t="shared" si="19"/>
        <v>101.99927408581323</v>
      </c>
      <c r="AA36">
        <f t="shared" si="20"/>
        <v>6.5592968672887517</v>
      </c>
      <c r="AB36">
        <f t="shared" si="21"/>
        <v>-92.86283798853205</v>
      </c>
      <c r="AC36">
        <v>-3.9994074885571301E-2</v>
      </c>
      <c r="AD36">
        <v>4.48968527324453E-2</v>
      </c>
      <c r="AE36">
        <v>3.3758226805925999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50791.307405931759</v>
      </c>
      <c r="AK36" t="s">
        <v>251</v>
      </c>
      <c r="AL36">
        <v>2.32410769230769</v>
      </c>
      <c r="AM36">
        <v>1.5424</v>
      </c>
      <c r="AN36">
        <f t="shared" si="25"/>
        <v>-0.78170769230768999</v>
      </c>
      <c r="AO36">
        <f t="shared" si="26"/>
        <v>-0.50681255984679074</v>
      </c>
      <c r="AP36">
        <v>-0.137253657776786</v>
      </c>
      <c r="AQ36" t="s">
        <v>314</v>
      </c>
      <c r="AR36">
        <v>2.36072307692308</v>
      </c>
      <c r="AS36">
        <v>1.5436000000000001</v>
      </c>
      <c r="AT36">
        <f t="shared" si="27"/>
        <v>-0.52936193114996111</v>
      </c>
      <c r="AU36">
        <v>0.5</v>
      </c>
      <c r="AV36">
        <f t="shared" si="28"/>
        <v>84.30893027229429</v>
      </c>
      <c r="AW36">
        <f t="shared" si="29"/>
        <v>0.81422043272747846</v>
      </c>
      <c r="AX36">
        <f t="shared" si="30"/>
        <v>-22.31496907106456</v>
      </c>
      <c r="AY36">
        <f t="shared" si="31"/>
        <v>1</v>
      </c>
      <c r="AZ36">
        <f t="shared" si="32"/>
        <v>1.1285567109335499E-2</v>
      </c>
      <c r="BA36">
        <f t="shared" si="33"/>
        <v>-7.7740347240223492E-4</v>
      </c>
      <c r="BB36" t="s">
        <v>253</v>
      </c>
      <c r="BC36">
        <v>0</v>
      </c>
      <c r="BD36">
        <f t="shared" si="34"/>
        <v>1.5436000000000001</v>
      </c>
      <c r="BE36">
        <f t="shared" si="35"/>
        <v>-0.52936193114996111</v>
      </c>
      <c r="BF36">
        <f t="shared" si="36"/>
        <v>-7.78008298755245E-4</v>
      </c>
      <c r="BG36">
        <f t="shared" si="37"/>
        <v>1.0469122661778401</v>
      </c>
      <c r="BH36">
        <f t="shared" si="38"/>
        <v>1.5351006671784865E-3</v>
      </c>
      <c r="BI36">
        <f t="shared" si="39"/>
        <v>100.010951612903</v>
      </c>
      <c r="BJ36">
        <f t="shared" si="40"/>
        <v>84.30893027229429</v>
      </c>
      <c r="BK36">
        <f t="shared" si="41"/>
        <v>0.84299698095680453</v>
      </c>
      <c r="BL36">
        <f t="shared" si="42"/>
        <v>0.19599396191360891</v>
      </c>
      <c r="BM36">
        <v>0.71693436504263897</v>
      </c>
      <c r="BN36">
        <v>0.5</v>
      </c>
      <c r="BO36" t="s">
        <v>254</v>
      </c>
      <c r="BP36">
        <v>1675250010.4000001</v>
      </c>
      <c r="BQ36">
        <v>400.087774193548</v>
      </c>
      <c r="BR36">
        <v>400.488032258065</v>
      </c>
      <c r="BS36">
        <v>15.707958064516101</v>
      </c>
      <c r="BT36">
        <v>15.0104677419355</v>
      </c>
      <c r="BU36">
        <v>500.00506451612898</v>
      </c>
      <c r="BV36">
        <v>96.366832258064505</v>
      </c>
      <c r="BW36">
        <v>0.19999619354838699</v>
      </c>
      <c r="BX36">
        <v>28.215167741935499</v>
      </c>
      <c r="BY36">
        <v>27.656648387096801</v>
      </c>
      <c r="BZ36">
        <v>999.9</v>
      </c>
      <c r="CA36">
        <v>10008.3870967742</v>
      </c>
      <c r="CB36">
        <v>0</v>
      </c>
      <c r="CC36">
        <v>387.76499999999999</v>
      </c>
      <c r="CD36">
        <v>100.010951612903</v>
      </c>
      <c r="CE36">
        <v>0.90009906451612898</v>
      </c>
      <c r="CF36">
        <v>9.9900409677419394E-2</v>
      </c>
      <c r="CG36">
        <v>0</v>
      </c>
      <c r="CH36">
        <v>2.3513677419354799</v>
      </c>
      <c r="CI36">
        <v>0</v>
      </c>
      <c r="CJ36">
        <v>55.106996774193597</v>
      </c>
      <c r="CK36">
        <v>914.47022580645205</v>
      </c>
      <c r="CL36">
        <v>40.872709677419401</v>
      </c>
      <c r="CM36">
        <v>44.441064516129003</v>
      </c>
      <c r="CN36">
        <v>42.79</v>
      </c>
      <c r="CO36">
        <v>42.561999999999998</v>
      </c>
      <c r="CP36">
        <v>41.0681935483871</v>
      </c>
      <c r="CQ36">
        <v>90.019354838709702</v>
      </c>
      <c r="CR36">
        <v>9.9909677419354797</v>
      </c>
      <c r="CS36">
        <v>0</v>
      </c>
      <c r="CT36">
        <v>118.39999985694899</v>
      </c>
      <c r="CU36">
        <v>2.36072307692308</v>
      </c>
      <c r="CV36">
        <v>-1.03937778464289</v>
      </c>
      <c r="CW36">
        <v>0.49098119174007898</v>
      </c>
      <c r="CX36">
        <v>55.1178538461538</v>
      </c>
      <c r="CY36">
        <v>15</v>
      </c>
      <c r="CZ36">
        <v>1675248729.8</v>
      </c>
      <c r="DA36" t="s">
        <v>255</v>
      </c>
      <c r="DB36">
        <v>3</v>
      </c>
      <c r="DC36">
        <v>-3.8279999999999998</v>
      </c>
      <c r="DD36">
        <v>0.33600000000000002</v>
      </c>
      <c r="DE36">
        <v>402</v>
      </c>
      <c r="DF36">
        <v>14</v>
      </c>
      <c r="DG36">
        <v>1.6</v>
      </c>
      <c r="DH36">
        <v>0.7</v>
      </c>
      <c r="DI36">
        <v>-0.38070453703703699</v>
      </c>
      <c r="DJ36">
        <v>-0.110432004574047</v>
      </c>
      <c r="DK36">
        <v>0.11829746251586699</v>
      </c>
      <c r="DL36">
        <v>1</v>
      </c>
      <c r="DM36">
        <v>2.3407977777777802</v>
      </c>
      <c r="DN36">
        <v>-0.171490415160344</v>
      </c>
      <c r="DO36">
        <v>0.19026198486284801</v>
      </c>
      <c r="DP36">
        <v>1</v>
      </c>
      <c r="DQ36">
        <v>0.71265096296296304</v>
      </c>
      <c r="DR36">
        <v>-0.18132465180103299</v>
      </c>
      <c r="DS36">
        <v>3.0168872772594599E-2</v>
      </c>
      <c r="DT36">
        <v>0</v>
      </c>
      <c r="DU36">
        <v>2</v>
      </c>
      <c r="DV36">
        <v>3</v>
      </c>
      <c r="DW36" t="s">
        <v>269</v>
      </c>
      <c r="DX36">
        <v>100</v>
      </c>
      <c r="DY36">
        <v>100</v>
      </c>
      <c r="DZ36">
        <v>-3.8279999999999998</v>
      </c>
      <c r="EA36">
        <v>0.33600000000000002</v>
      </c>
      <c r="EB36">
        <v>2</v>
      </c>
      <c r="EC36">
        <v>517.05499999999995</v>
      </c>
      <c r="ED36">
        <v>414.995</v>
      </c>
      <c r="EE36">
        <v>29.8306</v>
      </c>
      <c r="EF36">
        <v>31.0915</v>
      </c>
      <c r="EG36">
        <v>30</v>
      </c>
      <c r="EH36">
        <v>31.299600000000002</v>
      </c>
      <c r="EI36">
        <v>31.334599999999998</v>
      </c>
      <c r="EJ36">
        <v>20.1035</v>
      </c>
      <c r="EK36">
        <v>32.800899999999999</v>
      </c>
      <c r="EL36">
        <v>44.0413</v>
      </c>
      <c r="EM36">
        <v>29.732600000000001</v>
      </c>
      <c r="EN36">
        <v>400.56099999999998</v>
      </c>
      <c r="EO36">
        <v>15.2684</v>
      </c>
      <c r="EP36">
        <v>100.29</v>
      </c>
      <c r="EQ36">
        <v>90.648099999999999</v>
      </c>
    </row>
    <row r="37" spans="1:147" x14ac:dyDescent="0.3">
      <c r="A37">
        <v>21</v>
      </c>
      <c r="B37">
        <v>1675250078.4000001</v>
      </c>
      <c r="C37">
        <v>1260.10000014305</v>
      </c>
      <c r="D37" t="s">
        <v>315</v>
      </c>
      <c r="E37" t="s">
        <v>316</v>
      </c>
      <c r="F37">
        <v>1675250070.4000001</v>
      </c>
      <c r="G37">
        <f t="shared" si="0"/>
        <v>3.9984959478371589E-3</v>
      </c>
      <c r="H37">
        <f t="shared" si="1"/>
        <v>1.846118721318182</v>
      </c>
      <c r="I37">
        <f t="shared" si="2"/>
        <v>400.01377419354799</v>
      </c>
      <c r="J37">
        <f t="shared" si="3"/>
        <v>367.41978483142293</v>
      </c>
      <c r="K37">
        <f t="shared" si="4"/>
        <v>35.480365659700325</v>
      </c>
      <c r="L37">
        <f t="shared" si="5"/>
        <v>38.627846303420085</v>
      </c>
      <c r="M37">
        <f t="shared" si="6"/>
        <v>0.16989451170365519</v>
      </c>
      <c r="N37">
        <f t="shared" si="7"/>
        <v>3.3851371933401277</v>
      </c>
      <c r="O37">
        <f t="shared" si="8"/>
        <v>0.1652957219954824</v>
      </c>
      <c r="P37">
        <f t="shared" si="9"/>
        <v>0.10371264074977263</v>
      </c>
      <c r="Q37">
        <f t="shared" si="10"/>
        <v>16.52547404612093</v>
      </c>
      <c r="R37">
        <f t="shared" si="11"/>
        <v>27.964757297691428</v>
      </c>
      <c r="S37">
        <f t="shared" si="12"/>
        <v>28.200609677419401</v>
      </c>
      <c r="T37">
        <f t="shared" si="13"/>
        <v>3.8394468394036099</v>
      </c>
      <c r="U37">
        <f t="shared" si="14"/>
        <v>39.494884090205979</v>
      </c>
      <c r="V37">
        <f t="shared" si="15"/>
        <v>1.5689268501588449</v>
      </c>
      <c r="W37">
        <f t="shared" si="16"/>
        <v>3.9724812119347646</v>
      </c>
      <c r="X37">
        <f t="shared" si="17"/>
        <v>2.2705199892447649</v>
      </c>
      <c r="Y37">
        <f t="shared" si="18"/>
        <v>-176.33367129961871</v>
      </c>
      <c r="Z37">
        <f t="shared" si="19"/>
        <v>107.025958311454</v>
      </c>
      <c r="AA37">
        <f t="shared" si="20"/>
        <v>6.9256376508142701</v>
      </c>
      <c r="AB37">
        <f t="shared" si="21"/>
        <v>-45.856601291229495</v>
      </c>
      <c r="AC37">
        <v>-3.9959684980406099E-2</v>
      </c>
      <c r="AD37">
        <v>4.4858247051176199E-2</v>
      </c>
      <c r="AE37">
        <v>3.37351584811092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50653.239688559959</v>
      </c>
      <c r="AK37" t="s">
        <v>251</v>
      </c>
      <c r="AL37">
        <v>2.32410769230769</v>
      </c>
      <c r="AM37">
        <v>1.5424</v>
      </c>
      <c r="AN37">
        <f t="shared" si="25"/>
        <v>-0.78170769230768999</v>
      </c>
      <c r="AO37">
        <f t="shared" si="26"/>
        <v>-0.50681255984679074</v>
      </c>
      <c r="AP37">
        <v>-0.137253657776786</v>
      </c>
      <c r="AQ37" t="s">
        <v>317</v>
      </c>
      <c r="AR37">
        <v>2.3339500000000002</v>
      </c>
      <c r="AS37">
        <v>1.6883999999999999</v>
      </c>
      <c r="AT37">
        <f t="shared" si="27"/>
        <v>-0.38234423122482841</v>
      </c>
      <c r="AU37">
        <v>0.5</v>
      </c>
      <c r="AV37">
        <f t="shared" si="28"/>
        <v>84.314700300987226</v>
      </c>
      <c r="AW37">
        <f t="shared" si="29"/>
        <v>1.846118721318182</v>
      </c>
      <c r="AX37">
        <f t="shared" si="30"/>
        <v>-16.118619633766386</v>
      </c>
      <c r="AY37">
        <f t="shared" si="31"/>
        <v>1</v>
      </c>
      <c r="AZ37">
        <f t="shared" si="32"/>
        <v>2.3523446943590036E-2</v>
      </c>
      <c r="BA37">
        <f t="shared" si="33"/>
        <v>-8.6472399905235683E-2</v>
      </c>
      <c r="BB37" t="s">
        <v>253</v>
      </c>
      <c r="BC37">
        <v>0</v>
      </c>
      <c r="BD37">
        <f t="shared" si="34"/>
        <v>1.6883999999999999</v>
      </c>
      <c r="BE37">
        <f t="shared" si="35"/>
        <v>-0.38234423122482841</v>
      </c>
      <c r="BF37">
        <f t="shared" si="36"/>
        <v>-9.4657676348547659E-2</v>
      </c>
      <c r="BG37">
        <f t="shared" si="37"/>
        <v>1.0154824423416704</v>
      </c>
      <c r="BH37">
        <f t="shared" si="38"/>
        <v>0.18677058117336839</v>
      </c>
      <c r="BI37">
        <f t="shared" si="39"/>
        <v>100.017583870968</v>
      </c>
      <c r="BJ37">
        <f t="shared" si="40"/>
        <v>84.314700300987226</v>
      </c>
      <c r="BK37">
        <f t="shared" si="41"/>
        <v>0.84299877119368372</v>
      </c>
      <c r="BL37">
        <f t="shared" si="42"/>
        <v>0.1959975423873675</v>
      </c>
      <c r="BM37">
        <v>0.71693436504263897</v>
      </c>
      <c r="BN37">
        <v>0.5</v>
      </c>
      <c r="BO37" t="s">
        <v>254</v>
      </c>
      <c r="BP37">
        <v>1675250070.4000001</v>
      </c>
      <c r="BQ37">
        <v>400.01377419354799</v>
      </c>
      <c r="BR37">
        <v>400.50780645161302</v>
      </c>
      <c r="BS37">
        <v>16.2471483870968</v>
      </c>
      <c r="BT37">
        <v>15.683151612903201</v>
      </c>
      <c r="BU37">
        <v>500.01777419354801</v>
      </c>
      <c r="BV37">
        <v>96.366277419354901</v>
      </c>
      <c r="BW37">
        <v>0.20001303225806499</v>
      </c>
      <c r="BX37">
        <v>28.7870548387097</v>
      </c>
      <c r="BY37">
        <v>28.200609677419401</v>
      </c>
      <c r="BZ37">
        <v>999.9</v>
      </c>
      <c r="CA37">
        <v>9999.8387096774204</v>
      </c>
      <c r="CB37">
        <v>0</v>
      </c>
      <c r="CC37">
        <v>387.67216129032198</v>
      </c>
      <c r="CD37">
        <v>100.017583870968</v>
      </c>
      <c r="CE37">
        <v>0.90004990322580702</v>
      </c>
      <c r="CF37">
        <v>9.9949435483871002E-2</v>
      </c>
      <c r="CG37">
        <v>0</v>
      </c>
      <c r="CH37">
        <v>2.3220870967741898</v>
      </c>
      <c r="CI37">
        <v>0</v>
      </c>
      <c r="CJ37">
        <v>55.611632258064503</v>
      </c>
      <c r="CK37">
        <v>914.51590322580603</v>
      </c>
      <c r="CL37">
        <v>40.439258064516103</v>
      </c>
      <c r="CM37">
        <v>44.390999999999998</v>
      </c>
      <c r="CN37">
        <v>42.54</v>
      </c>
      <c r="CO37">
        <v>42.5</v>
      </c>
      <c r="CP37">
        <v>40.741741935483901</v>
      </c>
      <c r="CQ37">
        <v>90.020645161290304</v>
      </c>
      <c r="CR37">
        <v>9.9977419354838695</v>
      </c>
      <c r="CS37">
        <v>0</v>
      </c>
      <c r="CT37">
        <v>59.399999856948902</v>
      </c>
      <c r="CU37">
        <v>2.3339500000000002</v>
      </c>
      <c r="CV37">
        <v>1.1716234157979601E-2</v>
      </c>
      <c r="CW37">
        <v>1.6436239183786501</v>
      </c>
      <c r="CX37">
        <v>55.598938461538502</v>
      </c>
      <c r="CY37">
        <v>15</v>
      </c>
      <c r="CZ37">
        <v>1675248729.8</v>
      </c>
      <c r="DA37" t="s">
        <v>255</v>
      </c>
      <c r="DB37">
        <v>3</v>
      </c>
      <c r="DC37">
        <v>-3.8279999999999998</v>
      </c>
      <c r="DD37">
        <v>0.33600000000000002</v>
      </c>
      <c r="DE37">
        <v>402</v>
      </c>
      <c r="DF37">
        <v>14</v>
      </c>
      <c r="DG37">
        <v>1.6</v>
      </c>
      <c r="DH37">
        <v>0.7</v>
      </c>
      <c r="DI37">
        <v>-0.488029222222222</v>
      </c>
      <c r="DJ37">
        <v>-5.9818236706700903E-2</v>
      </c>
      <c r="DK37">
        <v>0.10846686370546001</v>
      </c>
      <c r="DL37">
        <v>1</v>
      </c>
      <c r="DM37">
        <v>2.3363822222222201</v>
      </c>
      <c r="DN37">
        <v>-0.136789080996047</v>
      </c>
      <c r="DO37">
        <v>0.18423083864047499</v>
      </c>
      <c r="DP37">
        <v>1</v>
      </c>
      <c r="DQ37">
        <v>0.58122577777777795</v>
      </c>
      <c r="DR37">
        <v>-0.18777241395081201</v>
      </c>
      <c r="DS37">
        <v>2.9824527731299701E-2</v>
      </c>
      <c r="DT37">
        <v>0</v>
      </c>
      <c r="DU37">
        <v>2</v>
      </c>
      <c r="DV37">
        <v>3</v>
      </c>
      <c r="DW37" t="s">
        <v>269</v>
      </c>
      <c r="DX37">
        <v>100</v>
      </c>
      <c r="DY37">
        <v>100</v>
      </c>
      <c r="DZ37">
        <v>-3.8279999999999998</v>
      </c>
      <c r="EA37">
        <v>0.33600000000000002</v>
      </c>
      <c r="EB37">
        <v>2</v>
      </c>
      <c r="EC37">
        <v>516.77700000000004</v>
      </c>
      <c r="ED37">
        <v>415.51100000000002</v>
      </c>
      <c r="EE37">
        <v>29.833400000000001</v>
      </c>
      <c r="EF37">
        <v>31.075199999999999</v>
      </c>
      <c r="EG37">
        <v>30</v>
      </c>
      <c r="EH37">
        <v>31.296900000000001</v>
      </c>
      <c r="EI37">
        <v>31.337299999999999</v>
      </c>
      <c r="EJ37">
        <v>20.114999999999998</v>
      </c>
      <c r="EK37">
        <v>30.361599999999999</v>
      </c>
      <c r="EL37">
        <v>42.915199999999999</v>
      </c>
      <c r="EM37">
        <v>29.83</v>
      </c>
      <c r="EN37">
        <v>400.601</v>
      </c>
      <c r="EO37">
        <v>15.855600000000001</v>
      </c>
      <c r="EP37">
        <v>100.292</v>
      </c>
      <c r="EQ37">
        <v>90.643900000000002</v>
      </c>
    </row>
    <row r="38" spans="1:147" x14ac:dyDescent="0.3">
      <c r="A38">
        <v>22</v>
      </c>
      <c r="B38">
        <v>1675250138.4000001</v>
      </c>
      <c r="C38">
        <v>1320.10000014305</v>
      </c>
      <c r="D38" t="s">
        <v>318</v>
      </c>
      <c r="E38" t="s">
        <v>319</v>
      </c>
      <c r="F38">
        <v>1675250130.4000001</v>
      </c>
      <c r="G38">
        <f t="shared" si="0"/>
        <v>3.8645764789212883E-3</v>
      </c>
      <c r="H38">
        <f t="shared" si="1"/>
        <v>1.8826855185079963</v>
      </c>
      <c r="I38">
        <f t="shared" si="2"/>
        <v>400.02119354838698</v>
      </c>
      <c r="J38">
        <f t="shared" si="3"/>
        <v>367.21707298361173</v>
      </c>
      <c r="K38">
        <f t="shared" si="4"/>
        <v>35.460643843074507</v>
      </c>
      <c r="L38">
        <f t="shared" si="5"/>
        <v>38.628402973883453</v>
      </c>
      <c r="M38">
        <f t="shared" si="6"/>
        <v>0.16800468486622283</v>
      </c>
      <c r="N38">
        <f t="shared" si="7"/>
        <v>3.3844307026270086</v>
      </c>
      <c r="O38">
        <f t="shared" si="8"/>
        <v>0.16350526507935717</v>
      </c>
      <c r="P38">
        <f t="shared" si="9"/>
        <v>0.10258500882982031</v>
      </c>
      <c r="Q38">
        <f t="shared" si="10"/>
        <v>16.521663791962602</v>
      </c>
      <c r="R38">
        <f t="shared" si="11"/>
        <v>27.853548507079147</v>
      </c>
      <c r="S38">
        <f t="shared" si="12"/>
        <v>28.063819354838699</v>
      </c>
      <c r="T38">
        <f t="shared" si="13"/>
        <v>3.808981122407638</v>
      </c>
      <c r="U38">
        <f t="shared" si="14"/>
        <v>40.364405359589497</v>
      </c>
      <c r="V38">
        <f t="shared" si="15"/>
        <v>1.5903788587037813</v>
      </c>
      <c r="W38">
        <f t="shared" si="16"/>
        <v>3.9400527383861235</v>
      </c>
      <c r="X38">
        <f t="shared" si="17"/>
        <v>2.2186022637038567</v>
      </c>
      <c r="Y38">
        <f t="shared" si="18"/>
        <v>-170.42782272042882</v>
      </c>
      <c r="Z38">
        <f t="shared" si="19"/>
        <v>106.17077346498358</v>
      </c>
      <c r="AA38">
        <f t="shared" si="20"/>
        <v>6.8622278383530269</v>
      </c>
      <c r="AB38">
        <f t="shared" si="21"/>
        <v>-40.873157625129593</v>
      </c>
      <c r="AC38">
        <v>-3.9949200127856202E-2</v>
      </c>
      <c r="AD38">
        <v>4.4846476885665301E-2</v>
      </c>
      <c r="AE38">
        <v>3.3728124066733698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50664.213508189088</v>
      </c>
      <c r="AK38" t="s">
        <v>251</v>
      </c>
      <c r="AL38">
        <v>2.32410769230769</v>
      </c>
      <c r="AM38">
        <v>1.5424</v>
      </c>
      <c r="AN38">
        <f t="shared" si="25"/>
        <v>-0.78170769230768999</v>
      </c>
      <c r="AO38">
        <f t="shared" si="26"/>
        <v>-0.50681255984679074</v>
      </c>
      <c r="AP38">
        <v>-0.137253657776786</v>
      </c>
      <c r="AQ38" t="s">
        <v>320</v>
      </c>
      <c r="AR38">
        <v>2.3574846153846201</v>
      </c>
      <c r="AS38">
        <v>1.9432</v>
      </c>
      <c r="AT38">
        <f t="shared" si="27"/>
        <v>-0.21319710548817405</v>
      </c>
      <c r="AU38">
        <v>0.5</v>
      </c>
      <c r="AV38">
        <f t="shared" si="28"/>
        <v>84.295834626185865</v>
      </c>
      <c r="AW38">
        <f t="shared" si="29"/>
        <v>1.8826855185079963</v>
      </c>
      <c r="AX38">
        <f t="shared" si="30"/>
        <v>-8.9858139735063123</v>
      </c>
      <c r="AY38">
        <f t="shared" si="31"/>
        <v>1</v>
      </c>
      <c r="AZ38">
        <f t="shared" si="32"/>
        <v>2.396250283590292E-2</v>
      </c>
      <c r="BA38">
        <f t="shared" si="33"/>
        <v>-0.20625771922601896</v>
      </c>
      <c r="BB38" t="s">
        <v>253</v>
      </c>
      <c r="BC38">
        <v>0</v>
      </c>
      <c r="BD38">
        <f t="shared" si="34"/>
        <v>1.9432</v>
      </c>
      <c r="BE38">
        <f t="shared" si="35"/>
        <v>-0.21319710548817417</v>
      </c>
      <c r="BF38">
        <f t="shared" si="36"/>
        <v>-0.25985477178423239</v>
      </c>
      <c r="BG38">
        <f t="shared" si="37"/>
        <v>1.0876247021285379</v>
      </c>
      <c r="BH38">
        <f t="shared" si="38"/>
        <v>0.51272362283757611</v>
      </c>
      <c r="BI38">
        <f t="shared" si="39"/>
        <v>99.995283870967796</v>
      </c>
      <c r="BJ38">
        <f t="shared" si="40"/>
        <v>84.295834626185865</v>
      </c>
      <c r="BK38">
        <f t="shared" si="41"/>
        <v>0.84299810314014179</v>
      </c>
      <c r="BL38">
        <f t="shared" si="42"/>
        <v>0.19599620628028364</v>
      </c>
      <c r="BM38">
        <v>0.71693436504263897</v>
      </c>
      <c r="BN38">
        <v>0.5</v>
      </c>
      <c r="BO38" t="s">
        <v>254</v>
      </c>
      <c r="BP38">
        <v>1675250130.4000001</v>
      </c>
      <c r="BQ38">
        <v>400.02119354838698</v>
      </c>
      <c r="BR38">
        <v>400.51280645161302</v>
      </c>
      <c r="BS38">
        <v>16.469364516129001</v>
      </c>
      <c r="BT38">
        <v>15.924364516129</v>
      </c>
      <c r="BU38">
        <v>500.00309677419398</v>
      </c>
      <c r="BV38">
        <v>96.365861290322599</v>
      </c>
      <c r="BW38">
        <v>0.20002970967741901</v>
      </c>
      <c r="BX38">
        <v>28.645700000000001</v>
      </c>
      <c r="BY38">
        <v>28.063819354838699</v>
      </c>
      <c r="BZ38">
        <v>999.9</v>
      </c>
      <c r="CA38">
        <v>9997.2580645161306</v>
      </c>
      <c r="CB38">
        <v>0</v>
      </c>
      <c r="CC38">
        <v>387.60167741935498</v>
      </c>
      <c r="CD38">
        <v>99.995283870967796</v>
      </c>
      <c r="CE38">
        <v>0.90006629032258101</v>
      </c>
      <c r="CF38">
        <v>9.99330935483871E-2</v>
      </c>
      <c r="CG38">
        <v>0</v>
      </c>
      <c r="CH38">
        <v>2.3683774193548399</v>
      </c>
      <c r="CI38">
        <v>0</v>
      </c>
      <c r="CJ38">
        <v>54.301983870967703</v>
      </c>
      <c r="CK38">
        <v>914.31780645161302</v>
      </c>
      <c r="CL38">
        <v>40.092483870967698</v>
      </c>
      <c r="CM38">
        <v>44.26</v>
      </c>
      <c r="CN38">
        <v>42.271999999999998</v>
      </c>
      <c r="CO38">
        <v>42.401000000000003</v>
      </c>
      <c r="CP38">
        <v>40.475612903225802</v>
      </c>
      <c r="CQ38">
        <v>90.002258064516198</v>
      </c>
      <c r="CR38">
        <v>9.9932258064516102</v>
      </c>
      <c r="CS38">
        <v>0</v>
      </c>
      <c r="CT38">
        <v>59.399999856948902</v>
      </c>
      <c r="CU38">
        <v>2.3574846153846201</v>
      </c>
      <c r="CV38">
        <v>1.32809573343764</v>
      </c>
      <c r="CW38">
        <v>-1.1110529975782499</v>
      </c>
      <c r="CX38">
        <v>54.301850000000002</v>
      </c>
      <c r="CY38">
        <v>15</v>
      </c>
      <c r="CZ38">
        <v>1675248729.8</v>
      </c>
      <c r="DA38" t="s">
        <v>255</v>
      </c>
      <c r="DB38">
        <v>3</v>
      </c>
      <c r="DC38">
        <v>-3.8279999999999998</v>
      </c>
      <c r="DD38">
        <v>0.33600000000000002</v>
      </c>
      <c r="DE38">
        <v>402</v>
      </c>
      <c r="DF38">
        <v>14</v>
      </c>
      <c r="DG38">
        <v>1.6</v>
      </c>
      <c r="DH38">
        <v>0.7</v>
      </c>
      <c r="DI38">
        <v>-0.49511549999999999</v>
      </c>
      <c r="DJ38">
        <v>2.3350225271578699E-2</v>
      </c>
      <c r="DK38">
        <v>0.104839683204926</v>
      </c>
      <c r="DL38">
        <v>1</v>
      </c>
      <c r="DM38">
        <v>2.3761622222222201</v>
      </c>
      <c r="DN38">
        <v>0.18068422785641999</v>
      </c>
      <c r="DO38">
        <v>0.19815447317561699</v>
      </c>
      <c r="DP38">
        <v>1</v>
      </c>
      <c r="DQ38">
        <v>0.54146805555555599</v>
      </c>
      <c r="DR38">
        <v>6.6352233276156594E-2</v>
      </c>
      <c r="DS38">
        <v>2.0169248123499399E-2</v>
      </c>
      <c r="DT38">
        <v>1</v>
      </c>
      <c r="DU38">
        <v>3</v>
      </c>
      <c r="DV38">
        <v>3</v>
      </c>
      <c r="DW38" t="s">
        <v>256</v>
      </c>
      <c r="DX38">
        <v>100</v>
      </c>
      <c r="DY38">
        <v>100</v>
      </c>
      <c r="DZ38">
        <v>-3.8279999999999998</v>
      </c>
      <c r="EA38">
        <v>0.33600000000000002</v>
      </c>
      <c r="EB38">
        <v>2</v>
      </c>
      <c r="EC38">
        <v>517.26900000000001</v>
      </c>
      <c r="ED38">
        <v>415.61599999999999</v>
      </c>
      <c r="EE38">
        <v>26.581800000000001</v>
      </c>
      <c r="EF38">
        <v>31.0779</v>
      </c>
      <c r="EG38">
        <v>29.9999</v>
      </c>
      <c r="EH38">
        <v>31.2942</v>
      </c>
      <c r="EI38">
        <v>31.334599999999998</v>
      </c>
      <c r="EJ38">
        <v>20.1219</v>
      </c>
      <c r="EK38">
        <v>30.096299999999999</v>
      </c>
      <c r="EL38">
        <v>41.785200000000003</v>
      </c>
      <c r="EM38">
        <v>26.616499999999998</v>
      </c>
      <c r="EN38">
        <v>400.54399999999998</v>
      </c>
      <c r="EO38">
        <v>15.784599999999999</v>
      </c>
      <c r="EP38">
        <v>100.297</v>
      </c>
      <c r="EQ38">
        <v>90.6417</v>
      </c>
    </row>
    <row r="39" spans="1:147" x14ac:dyDescent="0.3">
      <c r="A39">
        <v>23</v>
      </c>
      <c r="B39">
        <v>1675250198.4000001</v>
      </c>
      <c r="C39">
        <v>1380.10000014305</v>
      </c>
      <c r="D39" t="s">
        <v>321</v>
      </c>
      <c r="E39" t="s">
        <v>322</v>
      </c>
      <c r="F39">
        <v>1675250190.4000001</v>
      </c>
      <c r="G39">
        <f t="shared" si="0"/>
        <v>3.7726363686290997E-3</v>
      </c>
      <c r="H39">
        <f t="shared" si="1"/>
        <v>1.9382739608323569</v>
      </c>
      <c r="I39">
        <f t="shared" si="2"/>
        <v>400.01683870967702</v>
      </c>
      <c r="J39">
        <f t="shared" si="3"/>
        <v>366.52964370795098</v>
      </c>
      <c r="K39">
        <f t="shared" si="4"/>
        <v>35.393785370504737</v>
      </c>
      <c r="L39">
        <f t="shared" si="5"/>
        <v>38.627462681188298</v>
      </c>
      <c r="M39">
        <f t="shared" si="6"/>
        <v>0.16545173644391975</v>
      </c>
      <c r="N39">
        <f t="shared" si="7"/>
        <v>3.3826563539512211</v>
      </c>
      <c r="O39">
        <f t="shared" si="8"/>
        <v>0.16108388314826258</v>
      </c>
      <c r="P39">
        <f t="shared" si="9"/>
        <v>0.10106025690012674</v>
      </c>
      <c r="Q39">
        <f t="shared" si="10"/>
        <v>16.524137002155022</v>
      </c>
      <c r="R39">
        <f t="shared" si="11"/>
        <v>27.643984552074933</v>
      </c>
      <c r="S39">
        <f t="shared" si="12"/>
        <v>27.8732419354839</v>
      </c>
      <c r="T39">
        <f t="shared" si="13"/>
        <v>3.7668877152575329</v>
      </c>
      <c r="U39">
        <f t="shared" si="14"/>
        <v>40.325826116729132</v>
      </c>
      <c r="V39">
        <f t="shared" si="15"/>
        <v>1.5677837726154928</v>
      </c>
      <c r="W39">
        <f t="shared" si="16"/>
        <v>3.8877908367637861</v>
      </c>
      <c r="X39">
        <f t="shared" si="17"/>
        <v>2.19910394264204</v>
      </c>
      <c r="Y39">
        <f t="shared" si="18"/>
        <v>-166.3732638565433</v>
      </c>
      <c r="Z39">
        <f t="shared" si="19"/>
        <v>98.933429874663489</v>
      </c>
      <c r="AA39">
        <f t="shared" si="20"/>
        <v>6.3844210153027108</v>
      </c>
      <c r="AB39">
        <f t="shared" si="21"/>
        <v>-44.531275964422093</v>
      </c>
      <c r="AC39">
        <v>-3.9922871449412499E-2</v>
      </c>
      <c r="AD39">
        <v>4.4816920637593301E-2</v>
      </c>
      <c r="AE39">
        <v>3.3710457150815101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50670.782896734221</v>
      </c>
      <c r="AK39" t="s">
        <v>251</v>
      </c>
      <c r="AL39">
        <v>2.32410769230769</v>
      </c>
      <c r="AM39">
        <v>1.5424</v>
      </c>
      <c r="AN39">
        <f t="shared" si="25"/>
        <v>-0.78170769230768999</v>
      </c>
      <c r="AO39">
        <f t="shared" si="26"/>
        <v>-0.50681255984679074</v>
      </c>
      <c r="AP39">
        <v>-0.137253657776786</v>
      </c>
      <c r="AQ39" t="s">
        <v>323</v>
      </c>
      <c r="AR39">
        <v>2.3286961538461499</v>
      </c>
      <c r="AS39">
        <v>2.0299999999999998</v>
      </c>
      <c r="AT39">
        <f t="shared" si="27"/>
        <v>-0.14714096248578823</v>
      </c>
      <c r="AU39">
        <v>0.5</v>
      </c>
      <c r="AV39">
        <f t="shared" si="28"/>
        <v>84.309426955440941</v>
      </c>
      <c r="AW39">
        <f t="shared" si="29"/>
        <v>1.9382739608323569</v>
      </c>
      <c r="AX39">
        <f t="shared" si="30"/>
        <v>-6.2026851144244191</v>
      </c>
      <c r="AY39">
        <f t="shared" si="31"/>
        <v>1</v>
      </c>
      <c r="AZ39">
        <f t="shared" si="32"/>
        <v>2.4617978007442712E-2</v>
      </c>
      <c r="BA39">
        <f t="shared" si="33"/>
        <v>-0.2401970443349753</v>
      </c>
      <c r="BB39" t="s">
        <v>253</v>
      </c>
      <c r="BC39">
        <v>0</v>
      </c>
      <c r="BD39">
        <f t="shared" si="34"/>
        <v>2.0299999999999998</v>
      </c>
      <c r="BE39">
        <f t="shared" si="35"/>
        <v>-0.14714096248578826</v>
      </c>
      <c r="BF39">
        <f t="shared" si="36"/>
        <v>-0.31613070539419075</v>
      </c>
      <c r="BG39">
        <f t="shared" si="37"/>
        <v>1.0156012972746717</v>
      </c>
      <c r="BH39">
        <f t="shared" si="38"/>
        <v>0.62376257109681132</v>
      </c>
      <c r="BI39">
        <f t="shared" si="39"/>
        <v>100.011541935484</v>
      </c>
      <c r="BJ39">
        <f t="shared" si="40"/>
        <v>84.309426955440941</v>
      </c>
      <c r="BK39">
        <f t="shared" si="41"/>
        <v>0.84299697138783969</v>
      </c>
      <c r="BL39">
        <f t="shared" si="42"/>
        <v>0.1959939427756795</v>
      </c>
      <c r="BM39">
        <v>0.71693436504263897</v>
      </c>
      <c r="BN39">
        <v>0.5</v>
      </c>
      <c r="BO39" t="s">
        <v>254</v>
      </c>
      <c r="BP39">
        <v>1675250190.4000001</v>
      </c>
      <c r="BQ39">
        <v>400.01683870967702</v>
      </c>
      <c r="BR39">
        <v>400.511129032258</v>
      </c>
      <c r="BS39">
        <v>16.2355967741935</v>
      </c>
      <c r="BT39">
        <v>15.7034548387097</v>
      </c>
      <c r="BU39">
        <v>500.02067741935502</v>
      </c>
      <c r="BV39">
        <v>96.364538709677404</v>
      </c>
      <c r="BW39">
        <v>0.20005293548387101</v>
      </c>
      <c r="BX39">
        <v>28.415741935483901</v>
      </c>
      <c r="BY39">
        <v>27.8732419354839</v>
      </c>
      <c r="BZ39">
        <v>999.9</v>
      </c>
      <c r="CA39">
        <v>9990.8064516128998</v>
      </c>
      <c r="CB39">
        <v>0</v>
      </c>
      <c r="CC39">
        <v>387.667709677419</v>
      </c>
      <c r="CD39">
        <v>100.011541935484</v>
      </c>
      <c r="CE39">
        <v>0.90011545161290296</v>
      </c>
      <c r="CF39">
        <v>9.9884067741935506E-2</v>
      </c>
      <c r="CG39">
        <v>0</v>
      </c>
      <c r="CH39">
        <v>2.3032645161290302</v>
      </c>
      <c r="CI39">
        <v>0</v>
      </c>
      <c r="CJ39">
        <v>52.615135483871001</v>
      </c>
      <c r="CK39">
        <v>914.48096774193596</v>
      </c>
      <c r="CL39">
        <v>39.808129032258002</v>
      </c>
      <c r="CM39">
        <v>44.146999999999998</v>
      </c>
      <c r="CN39">
        <v>42.018000000000001</v>
      </c>
      <c r="CO39">
        <v>42.258000000000003</v>
      </c>
      <c r="CP39">
        <v>40.2296774193548</v>
      </c>
      <c r="CQ39">
        <v>90.022580645161298</v>
      </c>
      <c r="CR39">
        <v>9.9912903225806495</v>
      </c>
      <c r="CS39">
        <v>0</v>
      </c>
      <c r="CT39">
        <v>59.200000047683702</v>
      </c>
      <c r="CU39">
        <v>2.3286961538461499</v>
      </c>
      <c r="CV39">
        <v>-0.527244434517956</v>
      </c>
      <c r="CW39">
        <v>0.30531966233809199</v>
      </c>
      <c r="CX39">
        <v>52.5970692307692</v>
      </c>
      <c r="CY39">
        <v>15</v>
      </c>
      <c r="CZ39">
        <v>1675248729.8</v>
      </c>
      <c r="DA39" t="s">
        <v>255</v>
      </c>
      <c r="DB39">
        <v>3</v>
      </c>
      <c r="DC39">
        <v>-3.8279999999999998</v>
      </c>
      <c r="DD39">
        <v>0.33600000000000002</v>
      </c>
      <c r="DE39">
        <v>402</v>
      </c>
      <c r="DF39">
        <v>14</v>
      </c>
      <c r="DG39">
        <v>1.6</v>
      </c>
      <c r="DH39">
        <v>0.7</v>
      </c>
      <c r="DI39">
        <v>-0.50214696296296302</v>
      </c>
      <c r="DJ39">
        <v>3.9878550028605401E-2</v>
      </c>
      <c r="DK39">
        <v>9.7097868994421799E-2</v>
      </c>
      <c r="DL39">
        <v>1</v>
      </c>
      <c r="DM39">
        <v>2.34396</v>
      </c>
      <c r="DN39">
        <v>-0.20682534435246999</v>
      </c>
      <c r="DO39">
        <v>0.21655735642601101</v>
      </c>
      <c r="DP39">
        <v>1</v>
      </c>
      <c r="DQ39">
        <v>0.52834427777777804</v>
      </c>
      <c r="DR39">
        <v>3.8297106918238399E-2</v>
      </c>
      <c r="DS39">
        <v>1.11767824685267E-2</v>
      </c>
      <c r="DT39">
        <v>1</v>
      </c>
      <c r="DU39">
        <v>3</v>
      </c>
      <c r="DV39">
        <v>3</v>
      </c>
      <c r="DW39" t="s">
        <v>256</v>
      </c>
      <c r="DX39">
        <v>100</v>
      </c>
      <c r="DY39">
        <v>100</v>
      </c>
      <c r="DZ39">
        <v>-3.8279999999999998</v>
      </c>
      <c r="EA39">
        <v>0.33600000000000002</v>
      </c>
      <c r="EB39">
        <v>2</v>
      </c>
      <c r="EC39">
        <v>516.67100000000005</v>
      </c>
      <c r="ED39">
        <v>415.26299999999998</v>
      </c>
      <c r="EE39">
        <v>27.013000000000002</v>
      </c>
      <c r="EF39">
        <v>31.096900000000002</v>
      </c>
      <c r="EG39">
        <v>29.9999</v>
      </c>
      <c r="EH39">
        <v>31.299600000000002</v>
      </c>
      <c r="EI39">
        <v>31.337299999999999</v>
      </c>
      <c r="EJ39">
        <v>20.117999999999999</v>
      </c>
      <c r="EK39">
        <v>30.673500000000001</v>
      </c>
      <c r="EL39">
        <v>40.667499999999997</v>
      </c>
      <c r="EM39">
        <v>27.085999999999999</v>
      </c>
      <c r="EN39">
        <v>400.44200000000001</v>
      </c>
      <c r="EO39">
        <v>15.6211</v>
      </c>
      <c r="EP39">
        <v>100.29600000000001</v>
      </c>
      <c r="EQ39">
        <v>90.640799999999999</v>
      </c>
    </row>
    <row r="40" spans="1:147" x14ac:dyDescent="0.3">
      <c r="A40">
        <v>24</v>
      </c>
      <c r="B40">
        <v>1675250258.4000001</v>
      </c>
      <c r="C40">
        <v>1440.10000014305</v>
      </c>
      <c r="D40" t="s">
        <v>324</v>
      </c>
      <c r="E40" t="s">
        <v>325</v>
      </c>
      <c r="F40">
        <v>1675250250.4000001</v>
      </c>
      <c r="G40">
        <f t="shared" si="0"/>
        <v>3.4469766454521653E-3</v>
      </c>
      <c r="H40">
        <f t="shared" si="1"/>
        <v>2.2041262678254205</v>
      </c>
      <c r="I40">
        <f t="shared" si="2"/>
        <v>399.99283870967702</v>
      </c>
      <c r="J40">
        <f t="shared" si="3"/>
        <v>361.51516573317497</v>
      </c>
      <c r="K40">
        <f t="shared" si="4"/>
        <v>34.909030651216227</v>
      </c>
      <c r="L40">
        <f t="shared" si="5"/>
        <v>38.624554625431955</v>
      </c>
      <c r="M40">
        <f t="shared" si="6"/>
        <v>0.14928957591394773</v>
      </c>
      <c r="N40">
        <f t="shared" si="7"/>
        <v>3.3865712627103486</v>
      </c>
      <c r="O40">
        <f t="shared" si="8"/>
        <v>0.14572750186970163</v>
      </c>
      <c r="P40">
        <f t="shared" si="9"/>
        <v>9.139264797256981E-2</v>
      </c>
      <c r="Q40">
        <f t="shared" si="10"/>
        <v>16.523147725406364</v>
      </c>
      <c r="R40">
        <f t="shared" si="11"/>
        <v>27.726399437775992</v>
      </c>
      <c r="S40">
        <f t="shared" si="12"/>
        <v>27.915241935483898</v>
      </c>
      <c r="T40">
        <f t="shared" si="13"/>
        <v>3.7761293486147185</v>
      </c>
      <c r="U40">
        <f t="shared" si="14"/>
        <v>39.982157816373203</v>
      </c>
      <c r="V40">
        <f t="shared" si="15"/>
        <v>1.5551178233976246</v>
      </c>
      <c r="W40">
        <f t="shared" si="16"/>
        <v>3.8895295009835213</v>
      </c>
      <c r="X40">
        <f t="shared" si="17"/>
        <v>2.2210115252170937</v>
      </c>
      <c r="Y40">
        <f t="shared" si="18"/>
        <v>-152.01167006444049</v>
      </c>
      <c r="Z40">
        <f t="shared" si="19"/>
        <v>92.784367047894264</v>
      </c>
      <c r="AA40">
        <f t="shared" si="20"/>
        <v>5.9821648087194896</v>
      </c>
      <c r="AB40">
        <f t="shared" si="21"/>
        <v>-36.721990482420367</v>
      </c>
      <c r="AC40">
        <v>-3.9980970428790202E-2</v>
      </c>
      <c r="AD40">
        <v>4.4882141831694998E-2</v>
      </c>
      <c r="AE40">
        <v>3.37494372710341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50740.186638289641</v>
      </c>
      <c r="AK40" t="s">
        <v>251</v>
      </c>
      <c r="AL40">
        <v>2.32410769230769</v>
      </c>
      <c r="AM40">
        <v>1.5424</v>
      </c>
      <c r="AN40">
        <f t="shared" si="25"/>
        <v>-0.78170769230768999</v>
      </c>
      <c r="AO40">
        <f t="shared" si="26"/>
        <v>-0.50681255984679074</v>
      </c>
      <c r="AP40">
        <v>-0.137253657776786</v>
      </c>
      <c r="AQ40" t="s">
        <v>326</v>
      </c>
      <c r="AR40">
        <v>2.3097692307692301</v>
      </c>
      <c r="AS40">
        <v>1.9416</v>
      </c>
      <c r="AT40">
        <f t="shared" si="27"/>
        <v>-0.18962156508510009</v>
      </c>
      <c r="AU40">
        <v>0.5</v>
      </c>
      <c r="AV40">
        <f t="shared" si="28"/>
        <v>84.304221461657107</v>
      </c>
      <c r="AW40">
        <f t="shared" si="29"/>
        <v>2.2041262678254205</v>
      </c>
      <c r="AX40">
        <f t="shared" si="30"/>
        <v>-7.9929492084201526</v>
      </c>
      <c r="AY40">
        <f t="shared" si="31"/>
        <v>1</v>
      </c>
      <c r="AZ40">
        <f t="shared" si="32"/>
        <v>2.7772985563565198E-2</v>
      </c>
      <c r="BA40">
        <f t="shared" si="33"/>
        <v>-0.20560362587556655</v>
      </c>
      <c r="BB40" t="s">
        <v>253</v>
      </c>
      <c r="BC40">
        <v>0</v>
      </c>
      <c r="BD40">
        <f t="shared" si="34"/>
        <v>1.9416</v>
      </c>
      <c r="BE40">
        <f t="shared" si="35"/>
        <v>-0.1896215650851</v>
      </c>
      <c r="BF40">
        <f t="shared" si="36"/>
        <v>-0.25881742738589214</v>
      </c>
      <c r="BG40">
        <f t="shared" si="37"/>
        <v>0.96251457989784428</v>
      </c>
      <c r="BH40">
        <f t="shared" si="38"/>
        <v>0.5106768219480049</v>
      </c>
      <c r="BI40">
        <f t="shared" si="39"/>
        <v>100.00534516128999</v>
      </c>
      <c r="BJ40">
        <f t="shared" si="40"/>
        <v>84.304221461657107</v>
      </c>
      <c r="BK40">
        <f t="shared" si="41"/>
        <v>0.84299715505896311</v>
      </c>
      <c r="BL40">
        <f t="shared" si="42"/>
        <v>0.19599431011792634</v>
      </c>
      <c r="BM40">
        <v>0.71693436504263897</v>
      </c>
      <c r="BN40">
        <v>0.5</v>
      </c>
      <c r="BO40" t="s">
        <v>254</v>
      </c>
      <c r="BP40">
        <v>1675250250.4000001</v>
      </c>
      <c r="BQ40">
        <v>399.99283870967702</v>
      </c>
      <c r="BR40">
        <v>400.50658064516102</v>
      </c>
      <c r="BS40">
        <v>16.1046774193548</v>
      </c>
      <c r="BT40">
        <v>15.618383870967699</v>
      </c>
      <c r="BU40">
        <v>499.99783870967701</v>
      </c>
      <c r="BV40">
        <v>96.363209677419405</v>
      </c>
      <c r="BW40">
        <v>0.199905677419355</v>
      </c>
      <c r="BX40">
        <v>28.423435483871</v>
      </c>
      <c r="BY40">
        <v>27.915241935483898</v>
      </c>
      <c r="BZ40">
        <v>999.9</v>
      </c>
      <c r="CA40">
        <v>10005.483870967701</v>
      </c>
      <c r="CB40">
        <v>0</v>
      </c>
      <c r="CC40">
        <v>387.72083870967703</v>
      </c>
      <c r="CD40">
        <v>100.00534516128999</v>
      </c>
      <c r="CE40">
        <v>0.90011545161290296</v>
      </c>
      <c r="CF40">
        <v>9.9884067741935506E-2</v>
      </c>
      <c r="CG40">
        <v>0</v>
      </c>
      <c r="CH40">
        <v>2.3024387096774199</v>
      </c>
      <c r="CI40">
        <v>0</v>
      </c>
      <c r="CJ40">
        <v>50.824538709677398</v>
      </c>
      <c r="CK40">
        <v>914.42399999999998</v>
      </c>
      <c r="CL40">
        <v>39.552096774193501</v>
      </c>
      <c r="CM40">
        <v>43.991870967741903</v>
      </c>
      <c r="CN40">
        <v>41.783999999999999</v>
      </c>
      <c r="CO40">
        <v>42.128999999999998</v>
      </c>
      <c r="CP40">
        <v>40.021999999999998</v>
      </c>
      <c r="CQ40">
        <v>90.016451612903296</v>
      </c>
      <c r="CR40">
        <v>9.9912903225806495</v>
      </c>
      <c r="CS40">
        <v>0</v>
      </c>
      <c r="CT40">
        <v>59</v>
      </c>
      <c r="CU40">
        <v>2.3097692307692301</v>
      </c>
      <c r="CV40">
        <v>-0.82770597744102903</v>
      </c>
      <c r="CW40">
        <v>-2.7401914572355501</v>
      </c>
      <c r="CX40">
        <v>50.802023076923099</v>
      </c>
      <c r="CY40">
        <v>15</v>
      </c>
      <c r="CZ40">
        <v>1675248729.8</v>
      </c>
      <c r="DA40" t="s">
        <v>255</v>
      </c>
      <c r="DB40">
        <v>3</v>
      </c>
      <c r="DC40">
        <v>-3.8279999999999998</v>
      </c>
      <c r="DD40">
        <v>0.33600000000000002</v>
      </c>
      <c r="DE40">
        <v>402</v>
      </c>
      <c r="DF40">
        <v>14</v>
      </c>
      <c r="DG40">
        <v>1.6</v>
      </c>
      <c r="DH40">
        <v>0.7</v>
      </c>
      <c r="DI40">
        <v>-0.49616159259259301</v>
      </c>
      <c r="DJ40">
        <v>-0.111302595768976</v>
      </c>
      <c r="DK40">
        <v>0.10009635320335999</v>
      </c>
      <c r="DL40">
        <v>1</v>
      </c>
      <c r="DM40">
        <v>2.3143111111111101</v>
      </c>
      <c r="DN40">
        <v>-0.351997796143248</v>
      </c>
      <c r="DO40">
        <v>0.22794641302261501</v>
      </c>
      <c r="DP40">
        <v>1</v>
      </c>
      <c r="DQ40">
        <v>0.49718048148148097</v>
      </c>
      <c r="DR40">
        <v>-0.133355160663225</v>
      </c>
      <c r="DS40">
        <v>2.2529384539555001E-2</v>
      </c>
      <c r="DT40">
        <v>0</v>
      </c>
      <c r="DU40">
        <v>2</v>
      </c>
      <c r="DV40">
        <v>3</v>
      </c>
      <c r="DW40" t="s">
        <v>269</v>
      </c>
      <c r="DX40">
        <v>100</v>
      </c>
      <c r="DY40">
        <v>100</v>
      </c>
      <c r="DZ40">
        <v>-3.8279999999999998</v>
      </c>
      <c r="EA40">
        <v>0.33600000000000002</v>
      </c>
      <c r="EB40">
        <v>2</v>
      </c>
      <c r="EC40">
        <v>516.86300000000006</v>
      </c>
      <c r="ED40">
        <v>415.05200000000002</v>
      </c>
      <c r="EE40">
        <v>27.688400000000001</v>
      </c>
      <c r="EF40">
        <v>31.110399999999998</v>
      </c>
      <c r="EG40">
        <v>30.000299999999999</v>
      </c>
      <c r="EH40">
        <v>31.3078</v>
      </c>
      <c r="EI40">
        <v>31.342700000000001</v>
      </c>
      <c r="EJ40">
        <v>20.119599999999998</v>
      </c>
      <c r="EK40">
        <v>30.406300000000002</v>
      </c>
      <c r="EL40">
        <v>39.165100000000002</v>
      </c>
      <c r="EM40">
        <v>27.7196</v>
      </c>
      <c r="EN40">
        <v>400.48200000000003</v>
      </c>
      <c r="EO40">
        <v>15.6744</v>
      </c>
      <c r="EP40">
        <v>100.295</v>
      </c>
      <c r="EQ40">
        <v>90.639300000000006</v>
      </c>
    </row>
    <row r="41" spans="1:147" x14ac:dyDescent="0.3">
      <c r="A41">
        <v>25</v>
      </c>
      <c r="B41">
        <v>1675250318.4000001</v>
      </c>
      <c r="C41">
        <v>1500.10000014305</v>
      </c>
      <c r="D41" t="s">
        <v>327</v>
      </c>
      <c r="E41" t="s">
        <v>328</v>
      </c>
      <c r="F41">
        <v>1675250310.4000001</v>
      </c>
      <c r="G41">
        <f t="shared" si="0"/>
        <v>3.3624661093472341E-3</v>
      </c>
      <c r="H41">
        <f t="shared" si="1"/>
        <v>2.3222822690517622</v>
      </c>
      <c r="I41">
        <f t="shared" si="2"/>
        <v>400.016903225806</v>
      </c>
      <c r="J41">
        <f t="shared" si="3"/>
        <v>359.4855233659888</v>
      </c>
      <c r="K41">
        <f t="shared" si="4"/>
        <v>34.712133223799924</v>
      </c>
      <c r="L41">
        <f t="shared" si="5"/>
        <v>38.625867062828625</v>
      </c>
      <c r="M41">
        <f t="shared" si="6"/>
        <v>0.14496995898237006</v>
      </c>
      <c r="N41">
        <f t="shared" si="7"/>
        <v>3.3847611650439591</v>
      </c>
      <c r="O41">
        <f t="shared" si="8"/>
        <v>0.14160678358888631</v>
      </c>
      <c r="P41">
        <f t="shared" si="9"/>
        <v>8.8799909260206061E-2</v>
      </c>
      <c r="Q41">
        <f t="shared" si="10"/>
        <v>16.522843473024036</v>
      </c>
      <c r="R41">
        <f t="shared" si="11"/>
        <v>27.807520969699958</v>
      </c>
      <c r="S41">
        <f t="shared" si="12"/>
        <v>27.971090322580601</v>
      </c>
      <c r="T41">
        <f t="shared" si="13"/>
        <v>3.7884488037264936</v>
      </c>
      <c r="U41">
        <f t="shared" si="14"/>
        <v>39.939735922611938</v>
      </c>
      <c r="V41">
        <f t="shared" si="15"/>
        <v>1.5590977664320194</v>
      </c>
      <c r="W41">
        <f t="shared" si="16"/>
        <v>3.9036256260005318</v>
      </c>
      <c r="X41">
        <f t="shared" si="17"/>
        <v>2.2293510372944745</v>
      </c>
      <c r="Y41">
        <f t="shared" si="18"/>
        <v>-148.28475542221304</v>
      </c>
      <c r="Z41">
        <f t="shared" si="19"/>
        <v>93.905584854476203</v>
      </c>
      <c r="AA41">
        <f t="shared" si="20"/>
        <v>6.0612561973485315</v>
      </c>
      <c r="AB41">
        <f t="shared" si="21"/>
        <v>-31.795070897364269</v>
      </c>
      <c r="AC41">
        <v>-3.9954104325597803E-2</v>
      </c>
      <c r="AD41">
        <v>4.4851982277261601E-2</v>
      </c>
      <c r="AE41">
        <v>3.3731414428184401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50696.956845247187</v>
      </c>
      <c r="AK41" t="s">
        <v>251</v>
      </c>
      <c r="AL41">
        <v>2.32410769230769</v>
      </c>
      <c r="AM41">
        <v>1.5424</v>
      </c>
      <c r="AN41">
        <f t="shared" si="25"/>
        <v>-0.78170769230768999</v>
      </c>
      <c r="AO41">
        <f t="shared" si="26"/>
        <v>-0.50681255984679074</v>
      </c>
      <c r="AP41">
        <v>-0.137253657776786</v>
      </c>
      <c r="AQ41" t="s">
        <v>329</v>
      </c>
      <c r="AR41">
        <v>2.3690192307692302</v>
      </c>
      <c r="AS41">
        <v>1.7627999999999999</v>
      </c>
      <c r="AT41">
        <f t="shared" si="27"/>
        <v>-0.34389563805833356</v>
      </c>
      <c r="AU41">
        <v>0.5</v>
      </c>
      <c r="AV41">
        <f t="shared" si="28"/>
        <v>84.302985455358808</v>
      </c>
      <c r="AW41">
        <f t="shared" si="29"/>
        <v>2.3222822690517622</v>
      </c>
      <c r="AX41">
        <f t="shared" si="30"/>
        <v>-14.495714486696516</v>
      </c>
      <c r="AY41">
        <f t="shared" si="31"/>
        <v>1</v>
      </c>
      <c r="AZ41">
        <f t="shared" si="32"/>
        <v>2.9174956421097954E-2</v>
      </c>
      <c r="BA41">
        <f t="shared" si="33"/>
        <v>-0.12502836396641703</v>
      </c>
      <c r="BB41" t="s">
        <v>253</v>
      </c>
      <c r="BC41">
        <v>0</v>
      </c>
      <c r="BD41">
        <f t="shared" si="34"/>
        <v>1.7627999999999999</v>
      </c>
      <c r="BE41">
        <f t="shared" si="35"/>
        <v>-0.34389563805833351</v>
      </c>
      <c r="BF41">
        <f t="shared" si="36"/>
        <v>-0.14289419087136926</v>
      </c>
      <c r="BG41">
        <f t="shared" si="37"/>
        <v>1.0800123338358263</v>
      </c>
      <c r="BH41">
        <f t="shared" si="38"/>
        <v>0.28194682253842746</v>
      </c>
      <c r="BI41">
        <f t="shared" si="39"/>
        <v>100.003922580645</v>
      </c>
      <c r="BJ41">
        <f t="shared" si="40"/>
        <v>84.302985455358808</v>
      </c>
      <c r="BK41">
        <f t="shared" si="41"/>
        <v>0.84299678732477057</v>
      </c>
      <c r="BL41">
        <f t="shared" si="42"/>
        <v>0.19599357464954101</v>
      </c>
      <c r="BM41">
        <v>0.71693436504263897</v>
      </c>
      <c r="BN41">
        <v>0.5</v>
      </c>
      <c r="BO41" t="s">
        <v>254</v>
      </c>
      <c r="BP41">
        <v>1675250310.4000001</v>
      </c>
      <c r="BQ41">
        <v>400.016903225806</v>
      </c>
      <c r="BR41">
        <v>400.542741935484</v>
      </c>
      <c r="BS41">
        <v>16.1463161290323</v>
      </c>
      <c r="BT41">
        <v>15.671974193548399</v>
      </c>
      <c r="BU41">
        <v>500.00725806451601</v>
      </c>
      <c r="BV41">
        <v>96.360590322580606</v>
      </c>
      <c r="BW41">
        <v>0.19999687096774199</v>
      </c>
      <c r="BX41">
        <v>28.485700000000001</v>
      </c>
      <c r="BY41">
        <v>27.971090322580601</v>
      </c>
      <c r="BZ41">
        <v>999.9</v>
      </c>
      <c r="CA41">
        <v>9999.0322580645206</v>
      </c>
      <c r="CB41">
        <v>0</v>
      </c>
      <c r="CC41">
        <v>387.72925806451599</v>
      </c>
      <c r="CD41">
        <v>100.003922580645</v>
      </c>
      <c r="CE41">
        <v>0.90014003225806405</v>
      </c>
      <c r="CF41">
        <v>9.9859554838709702E-2</v>
      </c>
      <c r="CG41">
        <v>0</v>
      </c>
      <c r="CH41">
        <v>2.3371225806451599</v>
      </c>
      <c r="CI41">
        <v>0</v>
      </c>
      <c r="CJ41">
        <v>49.441406451612899</v>
      </c>
      <c r="CK41">
        <v>914.41977419354805</v>
      </c>
      <c r="CL41">
        <v>39.350612903225802</v>
      </c>
      <c r="CM41">
        <v>43.808</v>
      </c>
      <c r="CN41">
        <v>41.576225806451603</v>
      </c>
      <c r="CO41">
        <v>42</v>
      </c>
      <c r="CP41">
        <v>39.822161290322597</v>
      </c>
      <c r="CQ41">
        <v>90.017096774193604</v>
      </c>
      <c r="CR41">
        <v>9.99</v>
      </c>
      <c r="CS41">
        <v>0</v>
      </c>
      <c r="CT41">
        <v>59.399999856948902</v>
      </c>
      <c r="CU41">
        <v>2.3690192307692302</v>
      </c>
      <c r="CV41">
        <v>0.8385470170164</v>
      </c>
      <c r="CW41">
        <v>-2.9965265064999098</v>
      </c>
      <c r="CX41">
        <v>49.4089076923077</v>
      </c>
      <c r="CY41">
        <v>15</v>
      </c>
      <c r="CZ41">
        <v>1675248729.8</v>
      </c>
      <c r="DA41" t="s">
        <v>255</v>
      </c>
      <c r="DB41">
        <v>3</v>
      </c>
      <c r="DC41">
        <v>-3.8279999999999998</v>
      </c>
      <c r="DD41">
        <v>0.33600000000000002</v>
      </c>
      <c r="DE41">
        <v>402</v>
      </c>
      <c r="DF41">
        <v>14</v>
      </c>
      <c r="DG41">
        <v>1.6</v>
      </c>
      <c r="DH41">
        <v>0.7</v>
      </c>
      <c r="DI41">
        <v>-0.50318453703703703</v>
      </c>
      <c r="DJ41">
        <v>-7.4377724414017099E-3</v>
      </c>
      <c r="DK41">
        <v>0.10810362135208</v>
      </c>
      <c r="DL41">
        <v>1</v>
      </c>
      <c r="DM41">
        <v>2.3691666666666702</v>
      </c>
      <c r="DN41">
        <v>-4.6339589507108604E-3</v>
      </c>
      <c r="DO41">
        <v>0.21367899600413101</v>
      </c>
      <c r="DP41">
        <v>1</v>
      </c>
      <c r="DQ41">
        <v>0.47644437037037002</v>
      </c>
      <c r="DR41">
        <v>-1.7495849056601401E-2</v>
      </c>
      <c r="DS41">
        <v>3.4921132533090801E-3</v>
      </c>
      <c r="DT41">
        <v>1</v>
      </c>
      <c r="DU41">
        <v>3</v>
      </c>
      <c r="DV41">
        <v>3</v>
      </c>
      <c r="DW41" t="s">
        <v>256</v>
      </c>
      <c r="DX41">
        <v>100</v>
      </c>
      <c r="DY41">
        <v>100</v>
      </c>
      <c r="DZ41">
        <v>-3.8279999999999998</v>
      </c>
      <c r="EA41">
        <v>0.33600000000000002</v>
      </c>
      <c r="EB41">
        <v>2</v>
      </c>
      <c r="EC41">
        <v>516.62800000000004</v>
      </c>
      <c r="ED41">
        <v>414.59399999999999</v>
      </c>
      <c r="EE41">
        <v>27.898399999999999</v>
      </c>
      <c r="EF41">
        <v>31.113700000000001</v>
      </c>
      <c r="EG41">
        <v>30.0002</v>
      </c>
      <c r="EH41">
        <v>31.310500000000001</v>
      </c>
      <c r="EI41">
        <v>31.348099999999999</v>
      </c>
      <c r="EJ41">
        <v>20.116299999999999</v>
      </c>
      <c r="EK41">
        <v>30.406300000000002</v>
      </c>
      <c r="EL41">
        <v>38.034599999999998</v>
      </c>
      <c r="EM41">
        <v>27.903400000000001</v>
      </c>
      <c r="EN41">
        <v>400.505</v>
      </c>
      <c r="EO41">
        <v>15.671099999999999</v>
      </c>
      <c r="EP41">
        <v>100.29300000000001</v>
      </c>
      <c r="EQ41">
        <v>90.637299999999996</v>
      </c>
    </row>
    <row r="42" spans="1:147" x14ac:dyDescent="0.3">
      <c r="A42">
        <v>26</v>
      </c>
      <c r="B42">
        <v>1675250378.4000001</v>
      </c>
      <c r="C42">
        <v>1560.10000014305</v>
      </c>
      <c r="D42" t="s">
        <v>330</v>
      </c>
      <c r="E42" t="s">
        <v>331</v>
      </c>
      <c r="F42">
        <v>1675250370.4096799</v>
      </c>
      <c r="G42">
        <f t="shared" si="0"/>
        <v>3.0213666323618015E-3</v>
      </c>
      <c r="H42">
        <f t="shared" si="1"/>
        <v>2.01405218365481</v>
      </c>
      <c r="I42">
        <f t="shared" si="2"/>
        <v>400.01212903225797</v>
      </c>
      <c r="J42">
        <f t="shared" si="3"/>
        <v>360.33362315938047</v>
      </c>
      <c r="K42">
        <f t="shared" si="4"/>
        <v>34.794260257101321</v>
      </c>
      <c r="L42">
        <f t="shared" si="5"/>
        <v>38.62566585241867</v>
      </c>
      <c r="M42">
        <f t="shared" si="6"/>
        <v>0.12985693336201426</v>
      </c>
      <c r="N42">
        <f t="shared" si="7"/>
        <v>3.3847350420106412</v>
      </c>
      <c r="O42">
        <f t="shared" si="8"/>
        <v>0.12715135432650823</v>
      </c>
      <c r="P42">
        <f t="shared" si="9"/>
        <v>7.9707986892258859E-2</v>
      </c>
      <c r="Q42">
        <f t="shared" si="10"/>
        <v>16.521197716508897</v>
      </c>
      <c r="R42">
        <f t="shared" si="11"/>
        <v>27.923155440064207</v>
      </c>
      <c r="S42">
        <f t="shared" si="12"/>
        <v>28.021554838709701</v>
      </c>
      <c r="T42">
        <f t="shared" si="13"/>
        <v>3.799610787531885</v>
      </c>
      <c r="U42">
        <f t="shared" si="14"/>
        <v>40.101978633913632</v>
      </c>
      <c r="V42">
        <f t="shared" si="15"/>
        <v>1.5689089067146922</v>
      </c>
      <c r="W42">
        <f t="shared" si="16"/>
        <v>3.9122979966576756</v>
      </c>
      <c r="X42">
        <f t="shared" si="17"/>
        <v>2.2307018808171928</v>
      </c>
      <c r="Y42">
        <f t="shared" si="18"/>
        <v>-133.24226848715546</v>
      </c>
      <c r="Z42">
        <f t="shared" si="19"/>
        <v>91.668623663336291</v>
      </c>
      <c r="AA42">
        <f t="shared" si="20"/>
        <v>5.9195272092567572</v>
      </c>
      <c r="AB42">
        <f t="shared" si="21"/>
        <v>-19.132919898053515</v>
      </c>
      <c r="AC42">
        <v>-3.9953716641870002E-2</v>
      </c>
      <c r="AD42">
        <v>4.48515470683142E-2</v>
      </c>
      <c r="AE42">
        <v>3.3731154325339201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50690.073969365432</v>
      </c>
      <c r="AK42" t="s">
        <v>251</v>
      </c>
      <c r="AL42">
        <v>2.32410769230769</v>
      </c>
      <c r="AM42">
        <v>1.5424</v>
      </c>
      <c r="AN42">
        <f t="shared" si="25"/>
        <v>-0.78170769230768999</v>
      </c>
      <c r="AO42">
        <f t="shared" si="26"/>
        <v>-0.50681255984679074</v>
      </c>
      <c r="AP42">
        <v>-0.137253657776786</v>
      </c>
      <c r="AQ42" t="s">
        <v>332</v>
      </c>
      <c r="AR42">
        <v>2.3073423076923101</v>
      </c>
      <c r="AS42">
        <v>1.8008</v>
      </c>
      <c r="AT42">
        <f t="shared" si="27"/>
        <v>-0.28128737655059433</v>
      </c>
      <c r="AU42">
        <v>0.5</v>
      </c>
      <c r="AV42">
        <f t="shared" si="28"/>
        <v>84.294164265796937</v>
      </c>
      <c r="AW42">
        <f t="shared" si="29"/>
        <v>2.01405218365481</v>
      </c>
      <c r="AX42">
        <f t="shared" si="30"/>
        <v>-11.855442162425438</v>
      </c>
      <c r="AY42">
        <f t="shared" si="31"/>
        <v>1</v>
      </c>
      <c r="AZ42">
        <f t="shared" si="32"/>
        <v>2.5521408986843786E-2</v>
      </c>
      <c r="BA42">
        <f t="shared" si="33"/>
        <v>-0.14349178143047533</v>
      </c>
      <c r="BB42" t="s">
        <v>253</v>
      </c>
      <c r="BC42">
        <v>0</v>
      </c>
      <c r="BD42">
        <f t="shared" si="34"/>
        <v>1.8008</v>
      </c>
      <c r="BE42">
        <f t="shared" si="35"/>
        <v>-0.28128737655059427</v>
      </c>
      <c r="BF42">
        <f t="shared" si="36"/>
        <v>-0.1675311203319502</v>
      </c>
      <c r="BG42">
        <f t="shared" si="37"/>
        <v>0.96796266353080407</v>
      </c>
      <c r="BH42">
        <f t="shared" si="38"/>
        <v>0.3305583436657426</v>
      </c>
      <c r="BI42">
        <f t="shared" si="39"/>
        <v>99.993399999999994</v>
      </c>
      <c r="BJ42">
        <f t="shared" si="40"/>
        <v>84.294164265796937</v>
      </c>
      <c r="BK42">
        <f t="shared" si="41"/>
        <v>0.84299728047848099</v>
      </c>
      <c r="BL42">
        <f t="shared" si="42"/>
        <v>0.19599456095696188</v>
      </c>
      <c r="BM42">
        <v>0.71693436504263897</v>
      </c>
      <c r="BN42">
        <v>0.5</v>
      </c>
      <c r="BO42" t="s">
        <v>254</v>
      </c>
      <c r="BP42">
        <v>1675250370.4096799</v>
      </c>
      <c r="BQ42">
        <v>400.01212903225797</v>
      </c>
      <c r="BR42">
        <v>400.47419354838701</v>
      </c>
      <c r="BS42">
        <v>16.2478129032258</v>
      </c>
      <c r="BT42">
        <v>15.8216451612903</v>
      </c>
      <c r="BU42">
        <v>500.02067741935502</v>
      </c>
      <c r="BV42">
        <v>96.361209677419396</v>
      </c>
      <c r="BW42">
        <v>0.20002696774193501</v>
      </c>
      <c r="BX42">
        <v>28.5239096774194</v>
      </c>
      <c r="BY42">
        <v>28.021554838709701</v>
      </c>
      <c r="BZ42">
        <v>999.9</v>
      </c>
      <c r="CA42">
        <v>9998.8709677419392</v>
      </c>
      <c r="CB42">
        <v>0</v>
      </c>
      <c r="CC42">
        <v>387.72867741935499</v>
      </c>
      <c r="CD42">
        <v>99.993399999999994</v>
      </c>
      <c r="CE42">
        <v>0.90009441935483903</v>
      </c>
      <c r="CF42">
        <v>9.99051967741936E-2</v>
      </c>
      <c r="CG42">
        <v>0</v>
      </c>
      <c r="CH42">
        <v>2.3461967741935501</v>
      </c>
      <c r="CI42">
        <v>0</v>
      </c>
      <c r="CJ42">
        <v>48.285232258064497</v>
      </c>
      <c r="CK42">
        <v>914.30812903225797</v>
      </c>
      <c r="CL42">
        <v>39.155000000000001</v>
      </c>
      <c r="CM42">
        <v>43.655000000000001</v>
      </c>
      <c r="CN42">
        <v>41.375</v>
      </c>
      <c r="CO42">
        <v>41.870935483871001</v>
      </c>
      <c r="CP42">
        <v>39.643000000000001</v>
      </c>
      <c r="CQ42">
        <v>90.003548387096799</v>
      </c>
      <c r="CR42">
        <v>9.9903225806451594</v>
      </c>
      <c r="CS42">
        <v>0</v>
      </c>
      <c r="CT42">
        <v>59.200000047683702</v>
      </c>
      <c r="CU42">
        <v>2.3073423076923101</v>
      </c>
      <c r="CV42">
        <v>-0.55505984120425</v>
      </c>
      <c r="CW42">
        <v>-1.74570256501857</v>
      </c>
      <c r="CX42">
        <v>48.287161538461497</v>
      </c>
      <c r="CY42">
        <v>15</v>
      </c>
      <c r="CZ42">
        <v>1675248729.8</v>
      </c>
      <c r="DA42" t="s">
        <v>255</v>
      </c>
      <c r="DB42">
        <v>3</v>
      </c>
      <c r="DC42">
        <v>-3.8279999999999998</v>
      </c>
      <c r="DD42">
        <v>0.33600000000000002</v>
      </c>
      <c r="DE42">
        <v>402</v>
      </c>
      <c r="DF42">
        <v>14</v>
      </c>
      <c r="DG42">
        <v>1.6</v>
      </c>
      <c r="DH42">
        <v>0.7</v>
      </c>
      <c r="DI42">
        <v>-0.46513764814814801</v>
      </c>
      <c r="DJ42">
        <v>0.19202525572944901</v>
      </c>
      <c r="DK42">
        <v>9.17836154522544E-2</v>
      </c>
      <c r="DL42">
        <v>1</v>
      </c>
      <c r="DM42">
        <v>2.31588444444444</v>
      </c>
      <c r="DN42">
        <v>-4.2667934165943597E-2</v>
      </c>
      <c r="DO42">
        <v>0.171177824310868</v>
      </c>
      <c r="DP42">
        <v>1</v>
      </c>
      <c r="DQ42">
        <v>0.42309824074074098</v>
      </c>
      <c r="DR42">
        <v>2.5488359258150801E-2</v>
      </c>
      <c r="DS42">
        <v>5.3834549898024702E-3</v>
      </c>
      <c r="DT42">
        <v>1</v>
      </c>
      <c r="DU42">
        <v>3</v>
      </c>
      <c r="DV42">
        <v>3</v>
      </c>
      <c r="DW42" t="s">
        <v>256</v>
      </c>
      <c r="DX42">
        <v>100</v>
      </c>
      <c r="DY42">
        <v>100</v>
      </c>
      <c r="DZ42">
        <v>-3.8279999999999998</v>
      </c>
      <c r="EA42">
        <v>0.33600000000000002</v>
      </c>
      <c r="EB42">
        <v>2</v>
      </c>
      <c r="EC42">
        <v>516.15899999999999</v>
      </c>
      <c r="ED42">
        <v>415.375</v>
      </c>
      <c r="EE42">
        <v>27.5733</v>
      </c>
      <c r="EF42">
        <v>31.118600000000001</v>
      </c>
      <c r="EG42">
        <v>30</v>
      </c>
      <c r="EH42">
        <v>31.315899999999999</v>
      </c>
      <c r="EI42">
        <v>31.3535</v>
      </c>
      <c r="EJ42">
        <v>20.12</v>
      </c>
      <c r="EK42">
        <v>29.513000000000002</v>
      </c>
      <c r="EL42">
        <v>36.907899999999998</v>
      </c>
      <c r="EM42">
        <v>27.581399999999999</v>
      </c>
      <c r="EN42">
        <v>400.42899999999997</v>
      </c>
      <c r="EO42">
        <v>15.850099999999999</v>
      </c>
      <c r="EP42">
        <v>100.29600000000001</v>
      </c>
      <c r="EQ42">
        <v>90.635999999999996</v>
      </c>
    </row>
    <row r="43" spans="1:147" x14ac:dyDescent="0.3">
      <c r="A43">
        <v>27</v>
      </c>
      <c r="B43">
        <v>1675250438.4000001</v>
      </c>
      <c r="C43">
        <v>1620.10000014305</v>
      </c>
      <c r="D43" t="s">
        <v>333</v>
      </c>
      <c r="E43" t="s">
        <v>334</v>
      </c>
      <c r="F43">
        <v>1675250430.45806</v>
      </c>
      <c r="G43">
        <f t="shared" si="0"/>
        <v>2.8861750234140384E-3</v>
      </c>
      <c r="H43">
        <f t="shared" si="1"/>
        <v>1.7163554272850521</v>
      </c>
      <c r="I43">
        <f t="shared" si="2"/>
        <v>400.01764516128998</v>
      </c>
      <c r="J43">
        <f t="shared" si="3"/>
        <v>362.97130461090262</v>
      </c>
      <c r="K43">
        <f t="shared" si="4"/>
        <v>35.048892986111518</v>
      </c>
      <c r="L43">
        <f t="shared" si="5"/>
        <v>38.626126803174451</v>
      </c>
      <c r="M43">
        <f t="shared" si="6"/>
        <v>0.12379469961550045</v>
      </c>
      <c r="N43">
        <f t="shared" si="7"/>
        <v>3.3866865957133698</v>
      </c>
      <c r="O43">
        <f t="shared" si="8"/>
        <v>0.12133464620390026</v>
      </c>
      <c r="P43">
        <f t="shared" si="9"/>
        <v>7.6051108163834563E-2</v>
      </c>
      <c r="Q43">
        <f t="shared" si="10"/>
        <v>16.521090075144457</v>
      </c>
      <c r="R43">
        <f t="shared" si="11"/>
        <v>27.913351194269406</v>
      </c>
      <c r="S43">
        <f t="shared" si="12"/>
        <v>28.014012903225801</v>
      </c>
      <c r="T43">
        <f t="shared" si="13"/>
        <v>3.7979408046797696</v>
      </c>
      <c r="U43">
        <f t="shared" si="14"/>
        <v>40.092690687079276</v>
      </c>
      <c r="V43">
        <f t="shared" si="15"/>
        <v>1.5648345444243301</v>
      </c>
      <c r="W43">
        <f t="shared" si="16"/>
        <v>3.903041970013331</v>
      </c>
      <c r="X43">
        <f t="shared" si="17"/>
        <v>2.2331062602554397</v>
      </c>
      <c r="Y43">
        <f t="shared" si="18"/>
        <v>-127.28031853255909</v>
      </c>
      <c r="Z43">
        <f t="shared" si="19"/>
        <v>85.652063608925502</v>
      </c>
      <c r="AA43">
        <f t="shared" si="20"/>
        <v>5.5264885223577247</v>
      </c>
      <c r="AB43">
        <f t="shared" si="21"/>
        <v>-19.58067632613141</v>
      </c>
      <c r="AC43">
        <v>-3.99826824429187E-2</v>
      </c>
      <c r="AD43">
        <v>4.4884063717534901E-2</v>
      </c>
      <c r="AE43">
        <v>3.37505856220693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50732.178786323479</v>
      </c>
      <c r="AK43" t="s">
        <v>251</v>
      </c>
      <c r="AL43">
        <v>2.32410769230769</v>
      </c>
      <c r="AM43">
        <v>1.5424</v>
      </c>
      <c r="AN43">
        <f t="shared" si="25"/>
        <v>-0.78170769230768999</v>
      </c>
      <c r="AO43">
        <f t="shared" si="26"/>
        <v>-0.50681255984679074</v>
      </c>
      <c r="AP43">
        <v>-0.137253657776786</v>
      </c>
      <c r="AQ43" t="s">
        <v>335</v>
      </c>
      <c r="AR43">
        <v>2.3480538461538498</v>
      </c>
      <c r="AS43">
        <v>3.15442</v>
      </c>
      <c r="AT43">
        <f t="shared" si="27"/>
        <v>0.25563056087843417</v>
      </c>
      <c r="AU43">
        <v>0.5</v>
      </c>
      <c r="AV43">
        <f t="shared" si="28"/>
        <v>84.294072964175399</v>
      </c>
      <c r="AW43">
        <f t="shared" si="29"/>
        <v>1.7163554272850521</v>
      </c>
      <c r="AX43">
        <f t="shared" si="30"/>
        <v>10.774070575279906</v>
      </c>
      <c r="AY43">
        <f t="shared" si="31"/>
        <v>1</v>
      </c>
      <c r="AZ43">
        <f t="shared" si="32"/>
        <v>2.198979145128761E-2</v>
      </c>
      <c r="BA43">
        <f t="shared" si="33"/>
        <v>-0.51103530918520679</v>
      </c>
      <c r="BB43" t="s">
        <v>253</v>
      </c>
      <c r="BC43">
        <v>0</v>
      </c>
      <c r="BD43">
        <f t="shared" si="34"/>
        <v>3.15442</v>
      </c>
      <c r="BE43">
        <f t="shared" si="35"/>
        <v>0.25563056087843411</v>
      </c>
      <c r="BF43">
        <f t="shared" si="36"/>
        <v>-1.0451374481327802</v>
      </c>
      <c r="BG43">
        <f t="shared" si="37"/>
        <v>0.97116006396109744</v>
      </c>
      <c r="BH43">
        <f t="shared" si="38"/>
        <v>2.0621774812540652</v>
      </c>
      <c r="BI43">
        <f t="shared" si="39"/>
        <v>99.993354838709706</v>
      </c>
      <c r="BJ43">
        <f t="shared" si="40"/>
        <v>84.294072964175399</v>
      </c>
      <c r="BK43">
        <f t="shared" si="41"/>
        <v>0.84299674813533954</v>
      </c>
      <c r="BL43">
        <f t="shared" si="42"/>
        <v>0.19599349627067902</v>
      </c>
      <c r="BM43">
        <v>0.71693436504263897</v>
      </c>
      <c r="BN43">
        <v>0.5</v>
      </c>
      <c r="BO43" t="s">
        <v>254</v>
      </c>
      <c r="BP43">
        <v>1675250430.45806</v>
      </c>
      <c r="BQ43">
        <v>400.01764516128998</v>
      </c>
      <c r="BR43">
        <v>400.42929032258098</v>
      </c>
      <c r="BS43">
        <v>16.205648387096801</v>
      </c>
      <c r="BT43">
        <v>15.798516129032301</v>
      </c>
      <c r="BU43">
        <v>500.00099999999998</v>
      </c>
      <c r="BV43">
        <v>96.361122580645201</v>
      </c>
      <c r="BW43">
        <v>0.19993483870967699</v>
      </c>
      <c r="BX43">
        <v>28.4831258064516</v>
      </c>
      <c r="BY43">
        <v>28.014012903225801</v>
      </c>
      <c r="BZ43">
        <v>999.9</v>
      </c>
      <c r="CA43">
        <v>10006.129032258101</v>
      </c>
      <c r="CB43">
        <v>0</v>
      </c>
      <c r="CC43">
        <v>387.79329032258102</v>
      </c>
      <c r="CD43">
        <v>99.993354838709706</v>
      </c>
      <c r="CE43">
        <v>0.90009235483870997</v>
      </c>
      <c r="CF43">
        <v>9.9907270967741907E-2</v>
      </c>
      <c r="CG43">
        <v>0</v>
      </c>
      <c r="CH43">
        <v>2.3566354838709702</v>
      </c>
      <c r="CI43">
        <v>0</v>
      </c>
      <c r="CJ43">
        <v>47.296780645161299</v>
      </c>
      <c r="CK43">
        <v>914.30796774193504</v>
      </c>
      <c r="CL43">
        <v>38.975612903225802</v>
      </c>
      <c r="CM43">
        <v>43.5</v>
      </c>
      <c r="CN43">
        <v>41.191064516129003</v>
      </c>
      <c r="CO43">
        <v>41.75</v>
      </c>
      <c r="CP43">
        <v>39.495935483871001</v>
      </c>
      <c r="CQ43">
        <v>90.003870967742003</v>
      </c>
      <c r="CR43">
        <v>9.9883870967741899</v>
      </c>
      <c r="CS43">
        <v>0</v>
      </c>
      <c r="CT43">
        <v>59</v>
      </c>
      <c r="CU43">
        <v>2.3480538461538498</v>
      </c>
      <c r="CV43">
        <v>0.90723418340857298</v>
      </c>
      <c r="CW43">
        <v>-2.0219965923393199</v>
      </c>
      <c r="CX43">
        <v>47.283838461538501</v>
      </c>
      <c r="CY43">
        <v>15</v>
      </c>
      <c r="CZ43">
        <v>1675248729.8</v>
      </c>
      <c r="DA43" t="s">
        <v>255</v>
      </c>
      <c r="DB43">
        <v>3</v>
      </c>
      <c r="DC43">
        <v>-3.8279999999999998</v>
      </c>
      <c r="DD43">
        <v>0.33600000000000002</v>
      </c>
      <c r="DE43">
        <v>402</v>
      </c>
      <c r="DF43">
        <v>14</v>
      </c>
      <c r="DG43">
        <v>1.6</v>
      </c>
      <c r="DH43">
        <v>0.7</v>
      </c>
      <c r="DI43">
        <v>-0.44678755555555599</v>
      </c>
      <c r="DJ43">
        <v>0.21101075888031301</v>
      </c>
      <c r="DK43">
        <v>0.10341188961330799</v>
      </c>
      <c r="DL43">
        <v>1</v>
      </c>
      <c r="DM43">
        <v>2.3563244444444398</v>
      </c>
      <c r="DN43">
        <v>0.10734723488032299</v>
      </c>
      <c r="DO43">
        <v>0.193690145628476</v>
      </c>
      <c r="DP43">
        <v>1</v>
      </c>
      <c r="DQ43">
        <v>0.41025487037037001</v>
      </c>
      <c r="DR43">
        <v>-2.8870257745733201E-2</v>
      </c>
      <c r="DS43">
        <v>4.8462324237925703E-3</v>
      </c>
      <c r="DT43">
        <v>1</v>
      </c>
      <c r="DU43">
        <v>3</v>
      </c>
      <c r="DV43">
        <v>3</v>
      </c>
      <c r="DW43" t="s">
        <v>256</v>
      </c>
      <c r="DX43">
        <v>100</v>
      </c>
      <c r="DY43">
        <v>100</v>
      </c>
      <c r="DZ43">
        <v>-3.8279999999999998</v>
      </c>
      <c r="EA43">
        <v>0.33600000000000002</v>
      </c>
      <c r="EB43">
        <v>2</v>
      </c>
      <c r="EC43">
        <v>516.45799999999997</v>
      </c>
      <c r="ED43">
        <v>414.89800000000002</v>
      </c>
      <c r="EE43">
        <v>27.244199999999999</v>
      </c>
      <c r="EF43">
        <v>31.123999999999999</v>
      </c>
      <c r="EG43">
        <v>30.0001</v>
      </c>
      <c r="EH43">
        <v>31.321400000000001</v>
      </c>
      <c r="EI43">
        <v>31.356200000000001</v>
      </c>
      <c r="EJ43">
        <v>20.1221</v>
      </c>
      <c r="EK43">
        <v>29.513000000000002</v>
      </c>
      <c r="EL43">
        <v>35.783900000000003</v>
      </c>
      <c r="EM43">
        <v>27.251300000000001</v>
      </c>
      <c r="EN43">
        <v>400.49200000000002</v>
      </c>
      <c r="EO43">
        <v>15.837999999999999</v>
      </c>
      <c r="EP43">
        <v>100.29600000000001</v>
      </c>
      <c r="EQ43">
        <v>90.635099999999994</v>
      </c>
    </row>
    <row r="44" spans="1:147" x14ac:dyDescent="0.3">
      <c r="A44">
        <v>28</v>
      </c>
      <c r="B44">
        <v>1675250498.5</v>
      </c>
      <c r="C44">
        <v>1680.2000000476801</v>
      </c>
      <c r="D44" t="s">
        <v>336</v>
      </c>
      <c r="E44" t="s">
        <v>337</v>
      </c>
      <c r="F44">
        <v>1675250490.46452</v>
      </c>
      <c r="G44">
        <f t="shared" si="0"/>
        <v>2.6989797642568984E-3</v>
      </c>
      <c r="H44">
        <f t="shared" si="1"/>
        <v>1.821047873977115</v>
      </c>
      <c r="I44">
        <f t="shared" si="2"/>
        <v>400.00803225806402</v>
      </c>
      <c r="J44">
        <f t="shared" si="3"/>
        <v>360.12703009286406</v>
      </c>
      <c r="K44">
        <f t="shared" si="4"/>
        <v>34.773104473268333</v>
      </c>
      <c r="L44">
        <f t="shared" si="5"/>
        <v>38.623929706885299</v>
      </c>
      <c r="M44">
        <f t="shared" si="6"/>
        <v>0.11607414636535759</v>
      </c>
      <c r="N44">
        <f t="shared" si="7"/>
        <v>3.3849471826388058</v>
      </c>
      <c r="O44">
        <f t="shared" si="8"/>
        <v>0.11390738768159918</v>
      </c>
      <c r="P44">
        <f t="shared" si="9"/>
        <v>7.1383423061392282E-2</v>
      </c>
      <c r="Q44">
        <f t="shared" si="10"/>
        <v>16.520609713838873</v>
      </c>
      <c r="R44">
        <f t="shared" si="11"/>
        <v>27.87883079595597</v>
      </c>
      <c r="S44">
        <f t="shared" si="12"/>
        <v>27.954883870967699</v>
      </c>
      <c r="T44">
        <f t="shared" si="13"/>
        <v>3.7848702571927726</v>
      </c>
      <c r="U44">
        <f t="shared" si="14"/>
        <v>40.155188189493707</v>
      </c>
      <c r="V44">
        <f t="shared" si="15"/>
        <v>1.5603040985685865</v>
      </c>
      <c r="W44">
        <f t="shared" si="16"/>
        <v>3.8856849361667991</v>
      </c>
      <c r="X44">
        <f t="shared" si="17"/>
        <v>2.2245661586241861</v>
      </c>
      <c r="Y44">
        <f t="shared" si="18"/>
        <v>-119.02500760372922</v>
      </c>
      <c r="Z44">
        <f t="shared" si="19"/>
        <v>82.400381964261086</v>
      </c>
      <c r="AA44">
        <f t="shared" si="20"/>
        <v>5.31581656168657</v>
      </c>
      <c r="AB44">
        <f t="shared" si="21"/>
        <v>-14.788199363942695</v>
      </c>
      <c r="AC44">
        <v>-3.9956864990023398E-2</v>
      </c>
      <c r="AD44">
        <v>4.4855081364926899E-2</v>
      </c>
      <c r="AE44">
        <v>3.3733266575382301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50713.595280297712</v>
      </c>
      <c r="AK44" t="s">
        <v>251</v>
      </c>
      <c r="AL44">
        <v>2.32410769230769</v>
      </c>
      <c r="AM44">
        <v>1.5424</v>
      </c>
      <c r="AN44">
        <f t="shared" si="25"/>
        <v>-0.78170769230768999</v>
      </c>
      <c r="AO44">
        <f t="shared" si="26"/>
        <v>-0.50681255984679074</v>
      </c>
      <c r="AP44">
        <v>-0.137253657776786</v>
      </c>
      <c r="AQ44" t="s">
        <v>338</v>
      </c>
      <c r="AR44">
        <v>2.3755846153846201</v>
      </c>
      <c r="AS44">
        <v>1.518</v>
      </c>
      <c r="AT44">
        <f t="shared" si="27"/>
        <v>-0.56494375190027668</v>
      </c>
      <c r="AU44">
        <v>0.5</v>
      </c>
      <c r="AV44">
        <f t="shared" si="28"/>
        <v>84.292704403282329</v>
      </c>
      <c r="AW44">
        <f t="shared" si="29"/>
        <v>1.821047873977115</v>
      </c>
      <c r="AX44">
        <f t="shared" si="30"/>
        <v>-23.810318341705646</v>
      </c>
      <c r="AY44">
        <f t="shared" si="31"/>
        <v>1</v>
      </c>
      <c r="AZ44">
        <f t="shared" si="32"/>
        <v>2.3232159243400018E-2</v>
      </c>
      <c r="BA44">
        <f t="shared" si="33"/>
        <v>1.6073781291172581E-2</v>
      </c>
      <c r="BB44" t="s">
        <v>253</v>
      </c>
      <c r="BC44">
        <v>0</v>
      </c>
      <c r="BD44">
        <f t="shared" si="34"/>
        <v>1.518</v>
      </c>
      <c r="BE44">
        <f t="shared" si="35"/>
        <v>-0.56494375190027668</v>
      </c>
      <c r="BF44">
        <f t="shared" si="36"/>
        <v>1.5819502074688782E-2</v>
      </c>
      <c r="BG44">
        <f t="shared" si="37"/>
        <v>1.06385861785981</v>
      </c>
      <c r="BH44">
        <f t="shared" si="38"/>
        <v>-3.1213713565960189E-2</v>
      </c>
      <c r="BI44">
        <f t="shared" si="39"/>
        <v>99.991880645161302</v>
      </c>
      <c r="BJ44">
        <f t="shared" si="40"/>
        <v>84.292704403282329</v>
      </c>
      <c r="BK44">
        <f t="shared" si="41"/>
        <v>0.84299548982791661</v>
      </c>
      <c r="BL44">
        <f t="shared" si="42"/>
        <v>0.19599097965583323</v>
      </c>
      <c r="BM44">
        <v>0.71693436504263897</v>
      </c>
      <c r="BN44">
        <v>0.5</v>
      </c>
      <c r="BO44" t="s">
        <v>254</v>
      </c>
      <c r="BP44">
        <v>1675250490.46452</v>
      </c>
      <c r="BQ44">
        <v>400.00803225806402</v>
      </c>
      <c r="BR44">
        <v>400.42393548387099</v>
      </c>
      <c r="BS44">
        <v>16.159261290322601</v>
      </c>
      <c r="BT44">
        <v>15.778529032258101</v>
      </c>
      <c r="BU44">
        <v>500.01629032258103</v>
      </c>
      <c r="BV44">
        <v>96.357922580645194</v>
      </c>
      <c r="BW44">
        <v>0.199962741935484</v>
      </c>
      <c r="BX44">
        <v>28.4064193548387</v>
      </c>
      <c r="BY44">
        <v>27.954883870967699</v>
      </c>
      <c r="BZ44">
        <v>999.9</v>
      </c>
      <c r="CA44">
        <v>10000</v>
      </c>
      <c r="CB44">
        <v>0</v>
      </c>
      <c r="CC44">
        <v>387.75474193548399</v>
      </c>
      <c r="CD44">
        <v>99.991880645161302</v>
      </c>
      <c r="CE44">
        <v>0.90011816129032296</v>
      </c>
      <c r="CF44">
        <v>9.9881477419354894E-2</v>
      </c>
      <c r="CG44">
        <v>0</v>
      </c>
      <c r="CH44">
        <v>2.3965870967741898</v>
      </c>
      <c r="CI44">
        <v>0</v>
      </c>
      <c r="CJ44">
        <v>46.327148387096798</v>
      </c>
      <c r="CK44">
        <v>914.30148387096801</v>
      </c>
      <c r="CL44">
        <v>38.812064516128999</v>
      </c>
      <c r="CM44">
        <v>43.375</v>
      </c>
      <c r="CN44">
        <v>41.033999999999999</v>
      </c>
      <c r="CO44">
        <v>41.625</v>
      </c>
      <c r="CP44">
        <v>39.346548387096803</v>
      </c>
      <c r="CQ44">
        <v>90.005161290322604</v>
      </c>
      <c r="CR44">
        <v>9.9838709677419395</v>
      </c>
      <c r="CS44">
        <v>0</v>
      </c>
      <c r="CT44">
        <v>59.399999856948902</v>
      </c>
      <c r="CU44">
        <v>2.3755846153846201</v>
      </c>
      <c r="CV44">
        <v>5.4509401846818302E-2</v>
      </c>
      <c r="CW44">
        <v>2.2627213687694798</v>
      </c>
      <c r="CX44">
        <v>46.352415384615398</v>
      </c>
      <c r="CY44">
        <v>15</v>
      </c>
      <c r="CZ44">
        <v>1675248729.8</v>
      </c>
      <c r="DA44" t="s">
        <v>255</v>
      </c>
      <c r="DB44">
        <v>3</v>
      </c>
      <c r="DC44">
        <v>-3.8279999999999998</v>
      </c>
      <c r="DD44">
        <v>0.33600000000000002</v>
      </c>
      <c r="DE44">
        <v>402</v>
      </c>
      <c r="DF44">
        <v>14</v>
      </c>
      <c r="DG44">
        <v>1.6</v>
      </c>
      <c r="DH44">
        <v>0.7</v>
      </c>
      <c r="DI44">
        <v>-0.40991605555555599</v>
      </c>
      <c r="DJ44">
        <v>-2.3330824408712699E-2</v>
      </c>
      <c r="DK44">
        <v>0.10444817628186701</v>
      </c>
      <c r="DL44">
        <v>1</v>
      </c>
      <c r="DM44">
        <v>2.3044444444444401</v>
      </c>
      <c r="DN44">
        <v>0.56669864723944896</v>
      </c>
      <c r="DO44">
        <v>0.228611826811354</v>
      </c>
      <c r="DP44">
        <v>1</v>
      </c>
      <c r="DQ44">
        <v>0.38301616666666699</v>
      </c>
      <c r="DR44">
        <v>-2.2167325056013199E-2</v>
      </c>
      <c r="DS44">
        <v>4.1546543366936597E-3</v>
      </c>
      <c r="DT44">
        <v>1</v>
      </c>
      <c r="DU44">
        <v>3</v>
      </c>
      <c r="DV44">
        <v>3</v>
      </c>
      <c r="DW44" t="s">
        <v>256</v>
      </c>
      <c r="DX44">
        <v>100</v>
      </c>
      <c r="DY44">
        <v>100</v>
      </c>
      <c r="DZ44">
        <v>-3.8279999999999998</v>
      </c>
      <c r="EA44">
        <v>0.33600000000000002</v>
      </c>
      <c r="EB44">
        <v>2</v>
      </c>
      <c r="EC44">
        <v>516.09500000000003</v>
      </c>
      <c r="ED44">
        <v>415.43200000000002</v>
      </c>
      <c r="EE44">
        <v>27.323499999999999</v>
      </c>
      <c r="EF44">
        <v>31.1295</v>
      </c>
      <c r="EG44">
        <v>30.0001</v>
      </c>
      <c r="EH44">
        <v>31.324000000000002</v>
      </c>
      <c r="EI44">
        <v>31.361599999999999</v>
      </c>
      <c r="EJ44">
        <v>20.120699999999999</v>
      </c>
      <c r="EK44">
        <v>29.513000000000002</v>
      </c>
      <c r="EL44">
        <v>34.648200000000003</v>
      </c>
      <c r="EM44">
        <v>27.346699999999998</v>
      </c>
      <c r="EN44">
        <v>400.41399999999999</v>
      </c>
      <c r="EO44">
        <v>15.8292</v>
      </c>
      <c r="EP44">
        <v>100.297</v>
      </c>
      <c r="EQ44">
        <v>90.635000000000005</v>
      </c>
    </row>
    <row r="45" spans="1:147" x14ac:dyDescent="0.3">
      <c r="A45">
        <v>29</v>
      </c>
      <c r="B45">
        <v>1675250559</v>
      </c>
      <c r="C45">
        <v>1740.7000000476801</v>
      </c>
      <c r="D45" t="s">
        <v>339</v>
      </c>
      <c r="E45" t="s">
        <v>340</v>
      </c>
      <c r="F45">
        <v>1675250550.9354801</v>
      </c>
      <c r="G45">
        <f t="shared" si="0"/>
        <v>2.5205470295873241E-3</v>
      </c>
      <c r="H45">
        <f t="shared" si="1"/>
        <v>1.8312594292398798</v>
      </c>
      <c r="I45">
        <f t="shared" si="2"/>
        <v>399.990096774194</v>
      </c>
      <c r="J45">
        <f t="shared" si="3"/>
        <v>358.17575955085999</v>
      </c>
      <c r="K45">
        <f t="shared" si="4"/>
        <v>34.584293879932972</v>
      </c>
      <c r="L45">
        <f t="shared" si="5"/>
        <v>38.621751157164091</v>
      </c>
      <c r="M45">
        <f t="shared" si="6"/>
        <v>0.1082542216079137</v>
      </c>
      <c r="N45">
        <f t="shared" si="7"/>
        <v>3.3840460251645954</v>
      </c>
      <c r="O45">
        <f t="shared" si="8"/>
        <v>0.1063665266335984</v>
      </c>
      <c r="P45">
        <f t="shared" si="9"/>
        <v>6.6645939236173818E-2</v>
      </c>
      <c r="Q45">
        <f t="shared" si="10"/>
        <v>16.52349716486853</v>
      </c>
      <c r="R45">
        <f t="shared" si="11"/>
        <v>27.898631693297446</v>
      </c>
      <c r="S45">
        <f t="shared" si="12"/>
        <v>27.938977419354799</v>
      </c>
      <c r="T45">
        <f t="shared" si="13"/>
        <v>3.7813608218217309</v>
      </c>
      <c r="U45">
        <f t="shared" si="14"/>
        <v>40.105742190449526</v>
      </c>
      <c r="V45">
        <f t="shared" si="15"/>
        <v>1.5565190908953925</v>
      </c>
      <c r="W45">
        <f t="shared" si="16"/>
        <v>3.8810379907794106</v>
      </c>
      <c r="X45">
        <f t="shared" si="17"/>
        <v>2.2248417309263386</v>
      </c>
      <c r="Y45">
        <f t="shared" si="18"/>
        <v>-111.15612400480099</v>
      </c>
      <c r="Z45">
        <f t="shared" si="19"/>
        <v>81.524504795114026</v>
      </c>
      <c r="AA45">
        <f t="shared" si="20"/>
        <v>5.2597563235392295</v>
      </c>
      <c r="AB45">
        <f t="shared" si="21"/>
        <v>-7.848365721279194</v>
      </c>
      <c r="AC45">
        <v>-3.9943491605873203E-2</v>
      </c>
      <c r="AD45">
        <v>4.4840068569645397E-2</v>
      </c>
      <c r="AE45">
        <v>3.37242938940184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50700.752601742242</v>
      </c>
      <c r="AK45" t="s">
        <v>251</v>
      </c>
      <c r="AL45">
        <v>2.32410769230769</v>
      </c>
      <c r="AM45">
        <v>1.5424</v>
      </c>
      <c r="AN45">
        <f t="shared" si="25"/>
        <v>-0.78170769230768999</v>
      </c>
      <c r="AO45">
        <f t="shared" si="26"/>
        <v>-0.50681255984679074</v>
      </c>
      <c r="AP45">
        <v>-0.137253657776786</v>
      </c>
      <c r="AQ45" t="s">
        <v>341</v>
      </c>
      <c r="AR45">
        <v>2.3265846153846201</v>
      </c>
      <c r="AS45">
        <v>1.772</v>
      </c>
      <c r="AT45">
        <f t="shared" si="27"/>
        <v>-0.31297100191005645</v>
      </c>
      <c r="AU45">
        <v>0.5</v>
      </c>
      <c r="AV45">
        <f t="shared" si="28"/>
        <v>84.308485246841414</v>
      </c>
      <c r="AW45">
        <f t="shared" si="29"/>
        <v>1.8312594292398798</v>
      </c>
      <c r="AX45">
        <f t="shared" si="30"/>
        <v>-13.193055548611586</v>
      </c>
      <c r="AY45">
        <f t="shared" si="31"/>
        <v>1</v>
      </c>
      <c r="AZ45">
        <f t="shared" si="32"/>
        <v>2.3348931975864379E-2</v>
      </c>
      <c r="BA45">
        <f t="shared" si="33"/>
        <v>-0.12957110609480815</v>
      </c>
      <c r="BB45" t="s">
        <v>253</v>
      </c>
      <c r="BC45">
        <v>0</v>
      </c>
      <c r="BD45">
        <f t="shared" si="34"/>
        <v>1.772</v>
      </c>
      <c r="BE45">
        <f t="shared" si="35"/>
        <v>-0.3129710019100565</v>
      </c>
      <c r="BF45">
        <f t="shared" si="36"/>
        <v>-0.14885892116182575</v>
      </c>
      <c r="BG45">
        <f t="shared" si="37"/>
        <v>1.0044863042327434</v>
      </c>
      <c r="BH45">
        <f t="shared" si="38"/>
        <v>0.29371592765346177</v>
      </c>
      <c r="BI45">
        <f t="shared" si="39"/>
        <v>100.01074516129</v>
      </c>
      <c r="BJ45">
        <f t="shared" si="40"/>
        <v>84.308485246841414</v>
      </c>
      <c r="BK45">
        <f t="shared" si="41"/>
        <v>0.84299427137428951</v>
      </c>
      <c r="BL45">
        <f t="shared" si="42"/>
        <v>0.19598854274857913</v>
      </c>
      <c r="BM45">
        <v>0.71693436504263897</v>
      </c>
      <c r="BN45">
        <v>0.5</v>
      </c>
      <c r="BO45" t="s">
        <v>254</v>
      </c>
      <c r="BP45">
        <v>1675250550.9354801</v>
      </c>
      <c r="BQ45">
        <v>399.990096774194</v>
      </c>
      <c r="BR45">
        <v>400.39722580645201</v>
      </c>
      <c r="BS45">
        <v>16.120248387096801</v>
      </c>
      <c r="BT45">
        <v>15.7646709677419</v>
      </c>
      <c r="BU45">
        <v>500.01387096774198</v>
      </c>
      <c r="BV45">
        <v>96.356754838709705</v>
      </c>
      <c r="BW45">
        <v>0.200013612903226</v>
      </c>
      <c r="BX45">
        <v>28.3858322580645</v>
      </c>
      <c r="BY45">
        <v>27.938977419354799</v>
      </c>
      <c r="BZ45">
        <v>999.9</v>
      </c>
      <c r="CA45">
        <v>9996.77419354839</v>
      </c>
      <c r="CB45">
        <v>0</v>
      </c>
      <c r="CC45">
        <v>387.76403225806399</v>
      </c>
      <c r="CD45">
        <v>100.01074516129</v>
      </c>
      <c r="CE45">
        <v>0.90016196774193602</v>
      </c>
      <c r="CF45">
        <v>9.9837741935483906E-2</v>
      </c>
      <c r="CG45">
        <v>0</v>
      </c>
      <c r="CH45">
        <v>2.3427451612903201</v>
      </c>
      <c r="CI45">
        <v>0</v>
      </c>
      <c r="CJ45">
        <v>45.515445161290302</v>
      </c>
      <c r="CK45">
        <v>914.48951612903204</v>
      </c>
      <c r="CL45">
        <v>38.679000000000002</v>
      </c>
      <c r="CM45">
        <v>43.25</v>
      </c>
      <c r="CN45">
        <v>40.875</v>
      </c>
      <c r="CO45">
        <v>41.506</v>
      </c>
      <c r="CP45">
        <v>39.197161290322597</v>
      </c>
      <c r="CQ45">
        <v>90.025483870967804</v>
      </c>
      <c r="CR45">
        <v>9.9816129032258107</v>
      </c>
      <c r="CS45">
        <v>0</v>
      </c>
      <c r="CT45">
        <v>59.799999952316298</v>
      </c>
      <c r="CU45">
        <v>2.3265846153846201</v>
      </c>
      <c r="CV45">
        <v>-0.67150768828159801</v>
      </c>
      <c r="CW45">
        <v>-0.71157949540434395</v>
      </c>
      <c r="CX45">
        <v>45.520711538461498</v>
      </c>
      <c r="CY45">
        <v>15</v>
      </c>
      <c r="CZ45">
        <v>1675248729.8</v>
      </c>
      <c r="DA45" t="s">
        <v>255</v>
      </c>
      <c r="DB45">
        <v>3</v>
      </c>
      <c r="DC45">
        <v>-3.8279999999999998</v>
      </c>
      <c r="DD45">
        <v>0.33600000000000002</v>
      </c>
      <c r="DE45">
        <v>402</v>
      </c>
      <c r="DF45">
        <v>14</v>
      </c>
      <c r="DG45">
        <v>1.6</v>
      </c>
      <c r="DH45">
        <v>0.7</v>
      </c>
      <c r="DI45">
        <v>-0.38738052222222202</v>
      </c>
      <c r="DJ45">
        <v>-8.3083804424120805E-2</v>
      </c>
      <c r="DK45">
        <v>9.2136940712192597E-2</v>
      </c>
      <c r="DL45">
        <v>1</v>
      </c>
      <c r="DM45">
        <v>2.3001399999999999</v>
      </c>
      <c r="DN45">
        <v>4.8677705660639899E-2</v>
      </c>
      <c r="DO45">
        <v>0.166204598679526</v>
      </c>
      <c r="DP45">
        <v>1</v>
      </c>
      <c r="DQ45">
        <v>0.35766370370370398</v>
      </c>
      <c r="DR45">
        <v>-2.4492601459647899E-2</v>
      </c>
      <c r="DS45">
        <v>3.7093552930376299E-3</v>
      </c>
      <c r="DT45">
        <v>1</v>
      </c>
      <c r="DU45">
        <v>3</v>
      </c>
      <c r="DV45">
        <v>3</v>
      </c>
      <c r="DW45" t="s">
        <v>256</v>
      </c>
      <c r="DX45">
        <v>100</v>
      </c>
      <c r="DY45">
        <v>100</v>
      </c>
      <c r="DZ45">
        <v>-3.8279999999999998</v>
      </c>
      <c r="EA45">
        <v>0.33600000000000002</v>
      </c>
      <c r="EB45">
        <v>2</v>
      </c>
      <c r="EC45">
        <v>515.88199999999995</v>
      </c>
      <c r="ED45">
        <v>414.72500000000002</v>
      </c>
      <c r="EE45">
        <v>27.567699999999999</v>
      </c>
      <c r="EF45">
        <v>31.134899999999998</v>
      </c>
      <c r="EG45">
        <v>30.0001</v>
      </c>
      <c r="EH45">
        <v>31.329499999999999</v>
      </c>
      <c r="EI45">
        <v>31.367100000000001</v>
      </c>
      <c r="EJ45">
        <v>20.120799999999999</v>
      </c>
      <c r="EK45">
        <v>29.513000000000002</v>
      </c>
      <c r="EL45">
        <v>33.899900000000002</v>
      </c>
      <c r="EM45">
        <v>27.5947</v>
      </c>
      <c r="EN45">
        <v>400.48599999999999</v>
      </c>
      <c r="EO45">
        <v>15.819900000000001</v>
      </c>
      <c r="EP45">
        <v>100.298</v>
      </c>
      <c r="EQ45">
        <v>90.635499999999993</v>
      </c>
    </row>
    <row r="46" spans="1:147" x14ac:dyDescent="0.3">
      <c r="A46">
        <v>30</v>
      </c>
      <c r="B46">
        <v>1675250619.5</v>
      </c>
      <c r="C46">
        <v>1801.2000000476801</v>
      </c>
      <c r="D46" t="s">
        <v>342</v>
      </c>
      <c r="E46" t="s">
        <v>343</v>
      </c>
      <c r="F46">
        <v>1675250611.4516101</v>
      </c>
      <c r="G46">
        <f t="shared" si="0"/>
        <v>2.3351351130825736E-3</v>
      </c>
      <c r="H46">
        <f t="shared" si="1"/>
        <v>1.6810551598440149</v>
      </c>
      <c r="I46">
        <f t="shared" si="2"/>
        <v>400.00977419354803</v>
      </c>
      <c r="J46">
        <f t="shared" si="3"/>
        <v>358.25372911298166</v>
      </c>
      <c r="K46">
        <f t="shared" si="4"/>
        <v>34.594093189042439</v>
      </c>
      <c r="L46">
        <f t="shared" si="5"/>
        <v>38.626186639400963</v>
      </c>
      <c r="M46">
        <f t="shared" si="6"/>
        <v>9.9714857422964931E-2</v>
      </c>
      <c r="N46">
        <f t="shared" si="7"/>
        <v>3.3840920804544936</v>
      </c>
      <c r="O46">
        <f t="shared" si="8"/>
        <v>9.8110871433658015E-2</v>
      </c>
      <c r="P46">
        <f t="shared" si="9"/>
        <v>6.1461257182339642E-2</v>
      </c>
      <c r="Q46">
        <f t="shared" si="10"/>
        <v>16.52242397915137</v>
      </c>
      <c r="R46">
        <f t="shared" si="11"/>
        <v>27.97470496275535</v>
      </c>
      <c r="S46">
        <f t="shared" si="12"/>
        <v>27.984809677419399</v>
      </c>
      <c r="T46">
        <f t="shared" si="13"/>
        <v>3.7914804812565999</v>
      </c>
      <c r="U46">
        <f t="shared" si="14"/>
        <v>40.034666624287823</v>
      </c>
      <c r="V46">
        <f t="shared" si="15"/>
        <v>1.5568312172741368</v>
      </c>
      <c r="W46">
        <f t="shared" si="16"/>
        <v>3.8887078338493128</v>
      </c>
      <c r="X46">
        <f t="shared" si="17"/>
        <v>2.2346492639824631</v>
      </c>
      <c r="Y46">
        <f t="shared" si="18"/>
        <v>-102.9794584869415</v>
      </c>
      <c r="Z46">
        <f t="shared" si="19"/>
        <v>79.361014345941726</v>
      </c>
      <c r="AA46">
        <f t="shared" si="20"/>
        <v>5.1221388279768236</v>
      </c>
      <c r="AB46">
        <f t="shared" si="21"/>
        <v>-1.9738813338715744</v>
      </c>
      <c r="AC46">
        <v>-3.9944175041284002E-2</v>
      </c>
      <c r="AD46">
        <v>4.4840835785766302E-2</v>
      </c>
      <c r="AE46">
        <v>3.3724752459304401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50696.006495529437</v>
      </c>
      <c r="AK46" t="s">
        <v>251</v>
      </c>
      <c r="AL46">
        <v>2.32410769230769</v>
      </c>
      <c r="AM46">
        <v>1.5424</v>
      </c>
      <c r="AN46">
        <f t="shared" si="25"/>
        <v>-0.78170769230768999</v>
      </c>
      <c r="AO46">
        <f t="shared" si="26"/>
        <v>-0.50681255984679074</v>
      </c>
      <c r="AP46">
        <v>-0.137253657776786</v>
      </c>
      <c r="AQ46" t="s">
        <v>344</v>
      </c>
      <c r="AR46">
        <v>2.3448076923076902</v>
      </c>
      <c r="AS46">
        <v>1.3675999999999999</v>
      </c>
      <c r="AT46">
        <f t="shared" si="27"/>
        <v>-0.71454203883276568</v>
      </c>
      <c r="AU46">
        <v>0.5</v>
      </c>
      <c r="AV46">
        <f t="shared" si="28"/>
        <v>84.301902595878929</v>
      </c>
      <c r="AW46">
        <f t="shared" si="29"/>
        <v>1.6810551598440149</v>
      </c>
      <c r="AX46">
        <f t="shared" si="30"/>
        <v>-30.118626679170276</v>
      </c>
      <c r="AY46">
        <f t="shared" si="31"/>
        <v>1</v>
      </c>
      <c r="AZ46">
        <f t="shared" si="32"/>
        <v>2.156901281738911E-2</v>
      </c>
      <c r="BA46">
        <f t="shared" si="33"/>
        <v>0.12781515062883889</v>
      </c>
      <c r="BB46" t="s">
        <v>253</v>
      </c>
      <c r="BC46">
        <v>0</v>
      </c>
      <c r="BD46">
        <f t="shared" si="34"/>
        <v>1.3675999999999999</v>
      </c>
      <c r="BE46">
        <f t="shared" si="35"/>
        <v>-0.71454203883276568</v>
      </c>
      <c r="BF46">
        <f t="shared" si="36"/>
        <v>0.11332987551867224</v>
      </c>
      <c r="BG46">
        <f t="shared" si="37"/>
        <v>1.0216412268991366</v>
      </c>
      <c r="BH46">
        <f t="shared" si="38"/>
        <v>-0.22361299718564953</v>
      </c>
      <c r="BI46">
        <f t="shared" si="39"/>
        <v>100.002783870968</v>
      </c>
      <c r="BJ46">
        <f t="shared" si="40"/>
        <v>84.301902595878929</v>
      </c>
      <c r="BK46">
        <f t="shared" si="41"/>
        <v>0.84299555805018722</v>
      </c>
      <c r="BL46">
        <f t="shared" si="42"/>
        <v>0.19599111610037451</v>
      </c>
      <c r="BM46">
        <v>0.71693436504263897</v>
      </c>
      <c r="BN46">
        <v>0.5</v>
      </c>
      <c r="BO46" t="s">
        <v>254</v>
      </c>
      <c r="BP46">
        <v>1675250611.4516101</v>
      </c>
      <c r="BQ46">
        <v>400.00977419354803</v>
      </c>
      <c r="BR46">
        <v>400.38474193548399</v>
      </c>
      <c r="BS46">
        <v>16.1224225806452</v>
      </c>
      <c r="BT46">
        <v>15.792999999999999</v>
      </c>
      <c r="BU46">
        <v>500.01048387096802</v>
      </c>
      <c r="BV46">
        <v>96.363067741935495</v>
      </c>
      <c r="BW46">
        <v>0.200039290322581</v>
      </c>
      <c r="BX46">
        <v>28.419799999999999</v>
      </c>
      <c r="BY46">
        <v>27.984809677419399</v>
      </c>
      <c r="BZ46">
        <v>999.9</v>
      </c>
      <c r="CA46">
        <v>9996.2903225806494</v>
      </c>
      <c r="CB46">
        <v>0</v>
      </c>
      <c r="CC46">
        <v>387.726225806451</v>
      </c>
      <c r="CD46">
        <v>100.002783870968</v>
      </c>
      <c r="CE46">
        <v>0.900124483870968</v>
      </c>
      <c r="CF46">
        <v>9.9875248387096799E-2</v>
      </c>
      <c r="CG46">
        <v>0</v>
      </c>
      <c r="CH46">
        <v>2.3469548387096801</v>
      </c>
      <c r="CI46">
        <v>0</v>
      </c>
      <c r="CJ46">
        <v>45.115122580645199</v>
      </c>
      <c r="CK46">
        <v>914.404</v>
      </c>
      <c r="CL46">
        <v>38.524000000000001</v>
      </c>
      <c r="CM46">
        <v>43.125</v>
      </c>
      <c r="CN46">
        <v>40.75</v>
      </c>
      <c r="CO46">
        <v>41.411000000000001</v>
      </c>
      <c r="CP46">
        <v>39.086387096774203</v>
      </c>
      <c r="CQ46">
        <v>90.014516129032302</v>
      </c>
      <c r="CR46">
        <v>9.9851612903225799</v>
      </c>
      <c r="CS46">
        <v>0</v>
      </c>
      <c r="CT46">
        <v>59.700000047683702</v>
      </c>
      <c r="CU46">
        <v>2.3448076923076902</v>
      </c>
      <c r="CV46">
        <v>0.187637616124047</v>
      </c>
      <c r="CW46">
        <v>0.95918632019613104</v>
      </c>
      <c r="CX46">
        <v>45.113630769230802</v>
      </c>
      <c r="CY46">
        <v>15</v>
      </c>
      <c r="CZ46">
        <v>1675248729.8</v>
      </c>
      <c r="DA46" t="s">
        <v>255</v>
      </c>
      <c r="DB46">
        <v>3</v>
      </c>
      <c r="DC46">
        <v>-3.8279999999999998</v>
      </c>
      <c r="DD46">
        <v>0.33600000000000002</v>
      </c>
      <c r="DE46">
        <v>402</v>
      </c>
      <c r="DF46">
        <v>14</v>
      </c>
      <c r="DG46">
        <v>1.6</v>
      </c>
      <c r="DH46">
        <v>0.7</v>
      </c>
      <c r="DI46">
        <v>-0.41249253888888898</v>
      </c>
      <c r="DJ46">
        <v>0.21145766143452799</v>
      </c>
      <c r="DK46">
        <v>0.120280527819339</v>
      </c>
      <c r="DL46">
        <v>1</v>
      </c>
      <c r="DM46">
        <v>2.3208044444444398</v>
      </c>
      <c r="DN46">
        <v>8.35007878795722E-2</v>
      </c>
      <c r="DO46">
        <v>0.15416635020588099</v>
      </c>
      <c r="DP46">
        <v>1</v>
      </c>
      <c r="DQ46">
        <v>0.33108455555555599</v>
      </c>
      <c r="DR46">
        <v>-1.7410937745650001E-2</v>
      </c>
      <c r="DS46">
        <v>3.5380709729846498E-3</v>
      </c>
      <c r="DT46">
        <v>1</v>
      </c>
      <c r="DU46">
        <v>3</v>
      </c>
      <c r="DV46">
        <v>3</v>
      </c>
      <c r="DW46" t="s">
        <v>256</v>
      </c>
      <c r="DX46">
        <v>100</v>
      </c>
      <c r="DY46">
        <v>100</v>
      </c>
      <c r="DZ46">
        <v>-3.8279999999999998</v>
      </c>
      <c r="EA46">
        <v>0.33600000000000002</v>
      </c>
      <c r="EB46">
        <v>2</v>
      </c>
      <c r="EC46">
        <v>516.822</v>
      </c>
      <c r="ED46">
        <v>414.49700000000001</v>
      </c>
      <c r="EE46">
        <v>27.653700000000001</v>
      </c>
      <c r="EF46">
        <v>31.1404</v>
      </c>
      <c r="EG46">
        <v>30.0001</v>
      </c>
      <c r="EH46">
        <v>31.334900000000001</v>
      </c>
      <c r="EI46">
        <v>31.369800000000001</v>
      </c>
      <c r="EJ46">
        <v>20.124600000000001</v>
      </c>
      <c r="EK46">
        <v>29.242899999999999</v>
      </c>
      <c r="EL46">
        <v>32.774000000000001</v>
      </c>
      <c r="EM46">
        <v>27.660399999999999</v>
      </c>
      <c r="EN46">
        <v>400.39100000000002</v>
      </c>
      <c r="EO46">
        <v>15.819900000000001</v>
      </c>
      <c r="EP46">
        <v>100.298</v>
      </c>
      <c r="EQ46">
        <v>90.633200000000002</v>
      </c>
    </row>
    <row r="47" spans="1:147" x14ac:dyDescent="0.3">
      <c r="A47">
        <v>31</v>
      </c>
      <c r="B47">
        <v>1675250679.5</v>
      </c>
      <c r="C47">
        <v>1861.2000000476801</v>
      </c>
      <c r="D47" t="s">
        <v>345</v>
      </c>
      <c r="E47" t="s">
        <v>346</v>
      </c>
      <c r="F47">
        <v>1675250671.4612899</v>
      </c>
      <c r="G47">
        <f t="shared" si="0"/>
        <v>2.1448668458688242E-3</v>
      </c>
      <c r="H47">
        <f t="shared" si="1"/>
        <v>1.8777849773202402</v>
      </c>
      <c r="I47">
        <f t="shared" si="2"/>
        <v>399.99529032258101</v>
      </c>
      <c r="J47">
        <f t="shared" si="3"/>
        <v>352.33370861368826</v>
      </c>
      <c r="K47">
        <f t="shared" si="4"/>
        <v>34.021900182008729</v>
      </c>
      <c r="L47">
        <f t="shared" si="5"/>
        <v>38.624177897066978</v>
      </c>
      <c r="M47">
        <f t="shared" si="6"/>
        <v>9.1276396207182919E-2</v>
      </c>
      <c r="N47">
        <f t="shared" si="7"/>
        <v>3.3872239026375901</v>
      </c>
      <c r="O47">
        <f t="shared" si="8"/>
        <v>8.993164992707027E-2</v>
      </c>
      <c r="P47">
        <f t="shared" si="9"/>
        <v>5.6326450876500886E-2</v>
      </c>
      <c r="Q47">
        <f t="shared" si="10"/>
        <v>16.521807272292293</v>
      </c>
      <c r="R47">
        <f t="shared" si="11"/>
        <v>28.009297647330794</v>
      </c>
      <c r="S47">
        <f t="shared" si="12"/>
        <v>27.987429032258099</v>
      </c>
      <c r="T47">
        <f t="shared" si="13"/>
        <v>3.7920595419944907</v>
      </c>
      <c r="U47">
        <f t="shared" si="14"/>
        <v>39.951940372788187</v>
      </c>
      <c r="V47">
        <f t="shared" si="15"/>
        <v>1.552806483465603</v>
      </c>
      <c r="W47">
        <f t="shared" si="16"/>
        <v>3.8866860257011218</v>
      </c>
      <c r="X47">
        <f t="shared" si="17"/>
        <v>2.2392530585288877</v>
      </c>
      <c r="Y47">
        <f t="shared" si="18"/>
        <v>-94.588627902815148</v>
      </c>
      <c r="Z47">
        <f t="shared" si="19"/>
        <v>77.322050664614636</v>
      </c>
      <c r="AA47">
        <f t="shared" si="20"/>
        <v>4.9857679833069195</v>
      </c>
      <c r="AB47">
        <f t="shared" si="21"/>
        <v>4.2409980173987094</v>
      </c>
      <c r="AC47">
        <v>-3.9990658596306301E-2</v>
      </c>
      <c r="AD47">
        <v>4.4893017648461903E-2</v>
      </c>
      <c r="AE47">
        <v>3.3755935494523999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50754.063766004692</v>
      </c>
      <c r="AK47" t="s">
        <v>251</v>
      </c>
      <c r="AL47">
        <v>2.32410769230769</v>
      </c>
      <c r="AM47">
        <v>1.5424</v>
      </c>
      <c r="AN47">
        <f t="shared" si="25"/>
        <v>-0.78170769230768999</v>
      </c>
      <c r="AO47">
        <f t="shared" si="26"/>
        <v>-0.50681255984679074</v>
      </c>
      <c r="AP47">
        <v>-0.137253657776786</v>
      </c>
      <c r="AQ47" t="s">
        <v>347</v>
      </c>
      <c r="AR47">
        <v>2.3839076923076901</v>
      </c>
      <c r="AS47">
        <v>1.7123999999999999</v>
      </c>
      <c r="AT47">
        <f t="shared" si="27"/>
        <v>-0.39214417910984012</v>
      </c>
      <c r="AU47">
        <v>0.5</v>
      </c>
      <c r="AV47">
        <f t="shared" si="28"/>
        <v>84.300054750328073</v>
      </c>
      <c r="AW47">
        <f t="shared" si="29"/>
        <v>1.8777849773202402</v>
      </c>
      <c r="AX47">
        <f t="shared" si="30"/>
        <v>-16.528887884490992</v>
      </c>
      <c r="AY47">
        <f t="shared" si="31"/>
        <v>1</v>
      </c>
      <c r="AZ47">
        <f t="shared" si="32"/>
        <v>2.3903171131560673E-2</v>
      </c>
      <c r="BA47">
        <f t="shared" si="33"/>
        <v>-9.9275870123802817E-2</v>
      </c>
      <c r="BB47" t="s">
        <v>253</v>
      </c>
      <c r="BC47">
        <v>0</v>
      </c>
      <c r="BD47">
        <f t="shared" si="34"/>
        <v>1.7123999999999999</v>
      </c>
      <c r="BE47">
        <f t="shared" si="35"/>
        <v>-0.39214417910984006</v>
      </c>
      <c r="BF47">
        <f t="shared" si="36"/>
        <v>-0.11021784232365141</v>
      </c>
      <c r="BG47">
        <f t="shared" si="37"/>
        <v>1.0977591106863513</v>
      </c>
      <c r="BH47">
        <f t="shared" si="38"/>
        <v>0.21747259451693587</v>
      </c>
      <c r="BI47">
        <f t="shared" si="39"/>
        <v>100.000770967742</v>
      </c>
      <c r="BJ47">
        <f t="shared" si="40"/>
        <v>84.300054750328073</v>
      </c>
      <c r="BK47">
        <f t="shared" si="41"/>
        <v>0.84299404829110136</v>
      </c>
      <c r="BL47">
        <f t="shared" si="42"/>
        <v>0.19598809658220293</v>
      </c>
      <c r="BM47">
        <v>0.71693436504263897</v>
      </c>
      <c r="BN47">
        <v>0.5</v>
      </c>
      <c r="BO47" t="s">
        <v>254</v>
      </c>
      <c r="BP47">
        <v>1675250671.4612899</v>
      </c>
      <c r="BQ47">
        <v>399.99529032258101</v>
      </c>
      <c r="BR47">
        <v>400.38754838709701</v>
      </c>
      <c r="BS47">
        <v>16.080996774193501</v>
      </c>
      <c r="BT47">
        <v>15.7784032258064</v>
      </c>
      <c r="BU47">
        <v>500.01083870967699</v>
      </c>
      <c r="BV47">
        <v>96.361706451612903</v>
      </c>
      <c r="BW47">
        <v>0.19987522580645201</v>
      </c>
      <c r="BX47">
        <v>28.410851612903201</v>
      </c>
      <c r="BY47">
        <v>27.987429032258099</v>
      </c>
      <c r="BZ47">
        <v>999.9</v>
      </c>
      <c r="CA47">
        <v>10008.064516128999</v>
      </c>
      <c r="CB47">
        <v>0</v>
      </c>
      <c r="CC47">
        <v>387.70496774193498</v>
      </c>
      <c r="CD47">
        <v>100.000770967742</v>
      </c>
      <c r="CE47">
        <v>0.90018100000000001</v>
      </c>
      <c r="CF47">
        <v>9.9818699999999996E-2</v>
      </c>
      <c r="CG47">
        <v>0</v>
      </c>
      <c r="CH47">
        <v>2.3804709677419398</v>
      </c>
      <c r="CI47">
        <v>0</v>
      </c>
      <c r="CJ47">
        <v>44.593229032258101</v>
      </c>
      <c r="CK47">
        <v>914.40422580645202</v>
      </c>
      <c r="CL47">
        <v>38.414999999999999</v>
      </c>
      <c r="CM47">
        <v>43</v>
      </c>
      <c r="CN47">
        <v>40.620935483871001</v>
      </c>
      <c r="CO47">
        <v>41.311999999999998</v>
      </c>
      <c r="CP47">
        <v>38.977645161290297</v>
      </c>
      <c r="CQ47">
        <v>90.018387096774205</v>
      </c>
      <c r="CR47">
        <v>9.98</v>
      </c>
      <c r="CS47">
        <v>0</v>
      </c>
      <c r="CT47">
        <v>59.599999904632597</v>
      </c>
      <c r="CU47">
        <v>2.3839076923076901</v>
      </c>
      <c r="CV47">
        <v>-0.74835555022419498</v>
      </c>
      <c r="CW47">
        <v>-1.1569606845304099</v>
      </c>
      <c r="CX47">
        <v>44.635080769230797</v>
      </c>
      <c r="CY47">
        <v>15</v>
      </c>
      <c r="CZ47">
        <v>1675248729.8</v>
      </c>
      <c r="DA47" t="s">
        <v>255</v>
      </c>
      <c r="DB47">
        <v>3</v>
      </c>
      <c r="DC47">
        <v>-3.8279999999999998</v>
      </c>
      <c r="DD47">
        <v>0.33600000000000002</v>
      </c>
      <c r="DE47">
        <v>402</v>
      </c>
      <c r="DF47">
        <v>14</v>
      </c>
      <c r="DG47">
        <v>1.6</v>
      </c>
      <c r="DH47">
        <v>0.7</v>
      </c>
      <c r="DI47">
        <v>-0.394186481481481</v>
      </c>
      <c r="DJ47">
        <v>-6.3856700297187596E-2</v>
      </c>
      <c r="DK47">
        <v>0.105456209291001</v>
      </c>
      <c r="DL47">
        <v>1</v>
      </c>
      <c r="DM47">
        <v>2.3897066666666702</v>
      </c>
      <c r="DN47">
        <v>-0.161080802123309</v>
      </c>
      <c r="DO47">
        <v>0.186811804766187</v>
      </c>
      <c r="DP47">
        <v>1</v>
      </c>
      <c r="DQ47">
        <v>0.30584581481481499</v>
      </c>
      <c r="DR47">
        <v>-2.9884021945640299E-2</v>
      </c>
      <c r="DS47">
        <v>5.0755794818737199E-3</v>
      </c>
      <c r="DT47">
        <v>1</v>
      </c>
      <c r="DU47">
        <v>3</v>
      </c>
      <c r="DV47">
        <v>3</v>
      </c>
      <c r="DW47" t="s">
        <v>256</v>
      </c>
      <c r="DX47">
        <v>100</v>
      </c>
      <c r="DY47">
        <v>100</v>
      </c>
      <c r="DZ47">
        <v>-3.8279999999999998</v>
      </c>
      <c r="EA47">
        <v>0.33600000000000002</v>
      </c>
      <c r="EB47">
        <v>2</v>
      </c>
      <c r="EC47">
        <v>516.58699999999999</v>
      </c>
      <c r="ED47">
        <v>415.154</v>
      </c>
      <c r="EE47">
        <v>27.584</v>
      </c>
      <c r="EF47">
        <v>31.142499999999998</v>
      </c>
      <c r="EG47">
        <v>29.9999</v>
      </c>
      <c r="EH47">
        <v>31.337599999999998</v>
      </c>
      <c r="EI47">
        <v>31.3752</v>
      </c>
      <c r="EJ47">
        <v>20.13</v>
      </c>
      <c r="EK47">
        <v>28.9711</v>
      </c>
      <c r="EL47">
        <v>31.6511</v>
      </c>
      <c r="EM47">
        <v>27.5883</v>
      </c>
      <c r="EN47">
        <v>400.452</v>
      </c>
      <c r="EO47">
        <v>15.859500000000001</v>
      </c>
      <c r="EP47">
        <v>100.3</v>
      </c>
      <c r="EQ47">
        <v>90.634699999999995</v>
      </c>
    </row>
    <row r="48" spans="1:147" x14ac:dyDescent="0.3">
      <c r="A48">
        <v>32</v>
      </c>
      <c r="B48">
        <v>1675250739.5</v>
      </c>
      <c r="C48">
        <v>1921.2000000476801</v>
      </c>
      <c r="D48" t="s">
        <v>348</v>
      </c>
      <c r="E48" t="s">
        <v>349</v>
      </c>
      <c r="F48">
        <v>1675250731.5</v>
      </c>
      <c r="G48">
        <f t="shared" si="0"/>
        <v>1.9386726138663766E-3</v>
      </c>
      <c r="H48">
        <f t="shared" si="1"/>
        <v>1.7109642281175654</v>
      </c>
      <c r="I48">
        <f t="shared" si="2"/>
        <v>400.00558064516099</v>
      </c>
      <c r="J48">
        <f t="shared" si="3"/>
        <v>352.18467066881738</v>
      </c>
      <c r="K48">
        <f t="shared" si="4"/>
        <v>34.00755720522988</v>
      </c>
      <c r="L48">
        <f t="shared" si="5"/>
        <v>38.625226476689868</v>
      </c>
      <c r="M48">
        <f t="shared" si="6"/>
        <v>8.258765201583565E-2</v>
      </c>
      <c r="N48">
        <f t="shared" si="7"/>
        <v>3.3847464877378282</v>
      </c>
      <c r="O48">
        <f t="shared" si="8"/>
        <v>8.14842745593925E-2</v>
      </c>
      <c r="P48">
        <f t="shared" si="9"/>
        <v>5.1025577506669861E-2</v>
      </c>
      <c r="Q48">
        <f t="shared" si="10"/>
        <v>16.521811980392744</v>
      </c>
      <c r="R48">
        <f t="shared" si="11"/>
        <v>28.051444890661763</v>
      </c>
      <c r="S48">
        <f t="shared" si="12"/>
        <v>27.979758064516101</v>
      </c>
      <c r="T48">
        <f t="shared" si="13"/>
        <v>3.790363939119183</v>
      </c>
      <c r="U48">
        <f t="shared" si="14"/>
        <v>40.059127603662752</v>
      </c>
      <c r="V48">
        <f t="shared" si="15"/>
        <v>1.5565761562376637</v>
      </c>
      <c r="W48">
        <f t="shared" si="16"/>
        <v>3.885696592392442</v>
      </c>
      <c r="X48">
        <f t="shared" si="17"/>
        <v>2.2337877828815191</v>
      </c>
      <c r="Y48">
        <f t="shared" si="18"/>
        <v>-85.495462271507208</v>
      </c>
      <c r="Z48">
        <f t="shared" si="19"/>
        <v>77.865910305119371</v>
      </c>
      <c r="AA48">
        <f t="shared" si="20"/>
        <v>5.0242097589270758</v>
      </c>
      <c r="AB48">
        <f t="shared" si="21"/>
        <v>13.916469772931983</v>
      </c>
      <c r="AC48">
        <v>-3.99538865041578E-2</v>
      </c>
      <c r="AD48">
        <v>4.4851737753613001E-2</v>
      </c>
      <c r="AE48">
        <v>3.37312682886061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50710.040221493044</v>
      </c>
      <c r="AK48" t="s">
        <v>251</v>
      </c>
      <c r="AL48">
        <v>2.32410769230769</v>
      </c>
      <c r="AM48">
        <v>1.5424</v>
      </c>
      <c r="AN48">
        <f t="shared" si="25"/>
        <v>-0.78170769230768999</v>
      </c>
      <c r="AO48">
        <f t="shared" si="26"/>
        <v>-0.50681255984679074</v>
      </c>
      <c r="AP48">
        <v>-0.137253657776786</v>
      </c>
      <c r="AQ48" t="s">
        <v>350</v>
      </c>
      <c r="AR48">
        <v>2.36413846153846</v>
      </c>
      <c r="AS48">
        <v>1.3740000000000001</v>
      </c>
      <c r="AT48">
        <f t="shared" si="27"/>
        <v>-0.72062479005710323</v>
      </c>
      <c r="AU48">
        <v>0.5</v>
      </c>
      <c r="AV48">
        <f t="shared" si="28"/>
        <v>84.298805073073154</v>
      </c>
      <c r="AW48">
        <f t="shared" si="29"/>
        <v>1.7109642281175654</v>
      </c>
      <c r="AX48">
        <f t="shared" si="30"/>
        <v>-30.373904353924004</v>
      </c>
      <c r="AY48">
        <f t="shared" si="31"/>
        <v>1</v>
      </c>
      <c r="AZ48">
        <f t="shared" si="32"/>
        <v>2.1924603608464575E-2</v>
      </c>
      <c r="BA48">
        <f t="shared" si="33"/>
        <v>0.1225618631732168</v>
      </c>
      <c r="BB48" t="s">
        <v>253</v>
      </c>
      <c r="BC48">
        <v>0</v>
      </c>
      <c r="BD48">
        <f t="shared" si="34"/>
        <v>1.3740000000000001</v>
      </c>
      <c r="BE48">
        <f t="shared" si="35"/>
        <v>-0.72062479005710323</v>
      </c>
      <c r="BF48">
        <f t="shared" si="36"/>
        <v>0.10918049792531113</v>
      </c>
      <c r="BG48">
        <f t="shared" si="37"/>
        <v>1.042132875625436</v>
      </c>
      <c r="BH48">
        <f t="shared" si="38"/>
        <v>-0.21542579362736464</v>
      </c>
      <c r="BI48">
        <f t="shared" si="39"/>
        <v>99.999112903225793</v>
      </c>
      <c r="BJ48">
        <f t="shared" si="40"/>
        <v>84.298805073073154</v>
      </c>
      <c r="BK48">
        <f t="shared" si="41"/>
        <v>0.84299552891687524</v>
      </c>
      <c r="BL48">
        <f t="shared" si="42"/>
        <v>0.19599105783375054</v>
      </c>
      <c r="BM48">
        <v>0.71693436504263897</v>
      </c>
      <c r="BN48">
        <v>0.5</v>
      </c>
      <c r="BO48" t="s">
        <v>254</v>
      </c>
      <c r="BP48">
        <v>1675250731.5</v>
      </c>
      <c r="BQ48">
        <v>400.00558064516099</v>
      </c>
      <c r="BR48">
        <v>400.36209677419401</v>
      </c>
      <c r="BS48">
        <v>16.120012903225799</v>
      </c>
      <c r="BT48">
        <v>15.8465193548387</v>
      </c>
      <c r="BU48">
        <v>500.01025806451599</v>
      </c>
      <c r="BV48">
        <v>96.361619354838695</v>
      </c>
      <c r="BW48">
        <v>0.20009964516129</v>
      </c>
      <c r="BX48">
        <v>28.4064709677419</v>
      </c>
      <c r="BY48">
        <v>27.979758064516101</v>
      </c>
      <c r="BZ48">
        <v>999.9</v>
      </c>
      <c r="CA48">
        <v>9998.8709677419392</v>
      </c>
      <c r="CB48">
        <v>0</v>
      </c>
      <c r="CC48">
        <v>387.79077419354797</v>
      </c>
      <c r="CD48">
        <v>99.999112903225793</v>
      </c>
      <c r="CE48">
        <v>0.90014135483871005</v>
      </c>
      <c r="CF48">
        <v>9.9858383870967807E-2</v>
      </c>
      <c r="CG48">
        <v>0</v>
      </c>
      <c r="CH48">
        <v>2.3861387096774198</v>
      </c>
      <c r="CI48">
        <v>0</v>
      </c>
      <c r="CJ48">
        <v>43.975106451612902</v>
      </c>
      <c r="CK48">
        <v>914.37606451612896</v>
      </c>
      <c r="CL48">
        <v>38.311999999999998</v>
      </c>
      <c r="CM48">
        <v>42.911000000000001</v>
      </c>
      <c r="CN48">
        <v>40.503999999999998</v>
      </c>
      <c r="CO48">
        <v>41.211387096774203</v>
      </c>
      <c r="CP48">
        <v>38.875</v>
      </c>
      <c r="CQ48">
        <v>90.012580645161293</v>
      </c>
      <c r="CR48">
        <v>9.9848387096774207</v>
      </c>
      <c r="CS48">
        <v>0</v>
      </c>
      <c r="CT48">
        <v>59.399999856948902</v>
      </c>
      <c r="CU48">
        <v>2.36413846153846</v>
      </c>
      <c r="CV48">
        <v>-0.117743584230178</v>
      </c>
      <c r="CW48">
        <v>-1.47256067908564</v>
      </c>
      <c r="CX48">
        <v>44.005469230769201</v>
      </c>
      <c r="CY48">
        <v>15</v>
      </c>
      <c r="CZ48">
        <v>1675248729.8</v>
      </c>
      <c r="DA48" t="s">
        <v>255</v>
      </c>
      <c r="DB48">
        <v>3</v>
      </c>
      <c r="DC48">
        <v>-3.8279999999999998</v>
      </c>
      <c r="DD48">
        <v>0.33600000000000002</v>
      </c>
      <c r="DE48">
        <v>402</v>
      </c>
      <c r="DF48">
        <v>14</v>
      </c>
      <c r="DG48">
        <v>1.6</v>
      </c>
      <c r="DH48">
        <v>0.7</v>
      </c>
      <c r="DI48">
        <v>-0.34821459629629598</v>
      </c>
      <c r="DJ48">
        <v>-1.6832253401923999E-2</v>
      </c>
      <c r="DK48">
        <v>9.8186703349022103E-2</v>
      </c>
      <c r="DL48">
        <v>1</v>
      </c>
      <c r="DM48">
        <v>2.36188666666667</v>
      </c>
      <c r="DN48">
        <v>0.12862683930527799</v>
      </c>
      <c r="DO48">
        <v>0.149498926937806</v>
      </c>
      <c r="DP48">
        <v>1</v>
      </c>
      <c r="DQ48">
        <v>0.27542972222222201</v>
      </c>
      <c r="DR48">
        <v>-1.67173973699263E-2</v>
      </c>
      <c r="DS48">
        <v>3.3327496789947301E-3</v>
      </c>
      <c r="DT48">
        <v>1</v>
      </c>
      <c r="DU48">
        <v>3</v>
      </c>
      <c r="DV48">
        <v>3</v>
      </c>
      <c r="DW48" t="s">
        <v>256</v>
      </c>
      <c r="DX48">
        <v>100</v>
      </c>
      <c r="DY48">
        <v>100</v>
      </c>
      <c r="DZ48">
        <v>-3.8279999999999998</v>
      </c>
      <c r="EA48">
        <v>0.33600000000000002</v>
      </c>
      <c r="EB48">
        <v>2</v>
      </c>
      <c r="EC48">
        <v>516.24599999999998</v>
      </c>
      <c r="ED48">
        <v>415.04899999999998</v>
      </c>
      <c r="EE48">
        <v>27.6477</v>
      </c>
      <c r="EF48">
        <v>31.145800000000001</v>
      </c>
      <c r="EG48">
        <v>30</v>
      </c>
      <c r="EH48">
        <v>31.3431</v>
      </c>
      <c r="EI48">
        <v>31.3779</v>
      </c>
      <c r="EJ48">
        <v>20.127500000000001</v>
      </c>
      <c r="EK48">
        <v>28.9711</v>
      </c>
      <c r="EL48">
        <v>30.5306</v>
      </c>
      <c r="EM48">
        <v>27.651599999999998</v>
      </c>
      <c r="EN48">
        <v>400.33</v>
      </c>
      <c r="EO48">
        <v>15.847200000000001</v>
      </c>
      <c r="EP48">
        <v>100.3</v>
      </c>
      <c r="EQ48">
        <v>90.632900000000006</v>
      </c>
    </row>
    <row r="49" spans="1:147" x14ac:dyDescent="0.3">
      <c r="A49">
        <v>33</v>
      </c>
      <c r="B49">
        <v>1675250799.5</v>
      </c>
      <c r="C49">
        <v>1981.2000000476801</v>
      </c>
      <c r="D49" t="s">
        <v>351</v>
      </c>
      <c r="E49" t="s">
        <v>352</v>
      </c>
      <c r="F49">
        <v>1675250791.5</v>
      </c>
      <c r="G49">
        <f t="shared" ref="G49:G80" si="43">BU49*AH49*(BS49-BT49)/(100*BM49*(1000-AH49*BS49))</f>
        <v>1.8277961652853061E-3</v>
      </c>
      <c r="H49">
        <f t="shared" ref="H49:H80" si="44">BU49*AH49*(BR49-BQ49*(1000-AH49*BT49)/(1000-AH49*BS49))/(100*BM49)</f>
        <v>1.5474583773733077</v>
      </c>
      <c r="I49">
        <f t="shared" ref="I49:I80" si="45">BQ49 - IF(AH49&gt;1, H49*BM49*100/(AJ49*CA49), 0)</f>
        <v>400.01035483870999</v>
      </c>
      <c r="J49">
        <f t="shared" ref="J49:J80" si="46">((P49-G49/2)*I49-H49)/(P49+G49/2)</f>
        <v>353.37399836066857</v>
      </c>
      <c r="K49">
        <f t="shared" ref="K49:K80" si="47">J49*(BV49+BW49)/1000</f>
        <v>34.122899866682445</v>
      </c>
      <c r="L49">
        <f t="shared" ref="L49:L80" si="48">(BQ49 - IF(AH49&gt;1, H49*BM49*100/(AJ49*CA49), 0))*(BV49+BW49)/1000</f>
        <v>38.62625248920024</v>
      </c>
      <c r="M49">
        <f t="shared" ref="M49:M80" si="49">2/((1/O49-1/N49)+SIGN(O49)*SQRT((1/O49-1/N49)*(1/O49-1/N49) + 4*BN49/((BN49+1)*(BN49+1))*(2*1/O49*1/N49-1/N49*1/N49)))</f>
        <v>7.7547458227602922E-2</v>
      </c>
      <c r="N49">
        <f t="shared" ref="N49:N80" si="50">AE49+AD49*BM49+AC49*BM49*BM49</f>
        <v>3.3834866311516625</v>
      </c>
      <c r="O49">
        <f t="shared" ref="O49:O80" si="51">G49*(1000-(1000*0.61365*EXP(17.502*S49/(240.97+S49))/(BV49+BW49)+BS49)/2)/(1000*0.61365*EXP(17.502*S49/(240.97+S49))/(BV49+BW49)-BS49)</f>
        <v>7.6573432201163791E-2</v>
      </c>
      <c r="P49">
        <f t="shared" ref="P49:P80" si="52">1/((BN49+1)/(M49/1.6)+1/(N49/1.37)) + BN49/((BN49+1)/(M49/1.6) + BN49/(N49/1.37))</f>
        <v>4.7944888111231321E-2</v>
      </c>
      <c r="Q49">
        <f t="shared" ref="Q49:Q80" si="53">(BJ49*BL49)</f>
        <v>16.521524249687264</v>
      </c>
      <c r="R49">
        <f t="shared" ref="R49:R80" si="54">(BX49+(Q49+2*0.95*0.0000000567*(((BX49+$B$7)+273)^4-(BX49+273)^4)-44100*G49)/(1.84*29.3*N49+8*0.95*0.0000000567*(BX49+273)^3))</f>
        <v>28.084481872676658</v>
      </c>
      <c r="S49">
        <f t="shared" ref="S49:S80" si="55">($C$7*BY49+$D$7*BZ49+$E$7*R49)</f>
        <v>28.002358064516098</v>
      </c>
      <c r="T49">
        <f t="shared" ref="T49:T80" si="56">0.61365*EXP(17.502*S49/(240.97+S49))</f>
        <v>3.7953613762811242</v>
      </c>
      <c r="U49">
        <f t="shared" ref="U49:U80" si="57">(V49/W49*100)</f>
        <v>39.981002235197373</v>
      </c>
      <c r="V49">
        <f t="shared" ref="V49:V80" si="58">BS49*(BV49+BW49)/1000</f>
        <v>1.5542614747260355</v>
      </c>
      <c r="W49">
        <f t="shared" ref="W49:W80" si="59">0.61365*EXP(17.502*BX49/(240.97+BX49))</f>
        <v>3.8875000320970887</v>
      </c>
      <c r="X49">
        <f t="shared" ref="X49:X80" si="60">(T49-BS49*(BV49+BW49)/1000)</f>
        <v>2.2410999015550885</v>
      </c>
      <c r="Y49">
        <f t="shared" ref="Y49:Y80" si="61">(-G49*44100)</f>
        <v>-80.605810889081994</v>
      </c>
      <c r="Z49">
        <f t="shared" ref="Z49:Z80" si="62">2*29.3*N49*0.92*(BX49-S49)</f>
        <v>75.17079151062984</v>
      </c>
      <c r="AA49">
        <f t="shared" ref="AA49:AA80" si="63">2*0.95*0.0000000567*(((BX49+$B$7)+273)^4-(S49+273)^4)</f>
        <v>4.8528552198092338</v>
      </c>
      <c r="AB49">
        <f t="shared" ref="AB49:AB80" si="64">Q49+AA49+Y49+Z49</f>
        <v>15.939360091044342</v>
      </c>
      <c r="AC49">
        <v>-3.9935190810294799E-2</v>
      </c>
      <c r="AD49">
        <v>4.4830750199419102E-2</v>
      </c>
      <c r="AE49">
        <v>3.3718724094822901</v>
      </c>
      <c r="AF49">
        <v>0</v>
      </c>
      <c r="AG49">
        <v>0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50685.969473249068</v>
      </c>
      <c r="AK49" t="s">
        <v>251</v>
      </c>
      <c r="AL49">
        <v>2.32410769230769</v>
      </c>
      <c r="AM49">
        <v>1.5424</v>
      </c>
      <c r="AN49">
        <f t="shared" ref="AN49:AN80" si="68">AM49-AL49</f>
        <v>-0.78170769230768999</v>
      </c>
      <c r="AO49">
        <f t="shared" ref="AO49:AO80" si="69">AN49/AM49</f>
        <v>-0.50681255984679074</v>
      </c>
      <c r="AP49">
        <v>-0.137253657776786</v>
      </c>
      <c r="AQ49" t="s">
        <v>353</v>
      </c>
      <c r="AR49">
        <v>2.3598692307692302</v>
      </c>
      <c r="AS49">
        <v>1.2512000000000001</v>
      </c>
      <c r="AT49">
        <f t="shared" ref="AT49:AT80" si="70">1-AR49/AS49</f>
        <v>-0.8860847432618526</v>
      </c>
      <c r="AU49">
        <v>0.5</v>
      </c>
      <c r="AV49">
        <f t="shared" ref="AV49:AV80" si="71">BJ49</f>
        <v>84.297653366050866</v>
      </c>
      <c r="AW49">
        <f t="shared" ref="AW49:AW80" si="72">H49</f>
        <v>1.5474583773733077</v>
      </c>
      <c r="AX49">
        <f t="shared" ref="AX49:AX80" si="73">AT49*AU49*AV49</f>
        <v>-37.347432270216913</v>
      </c>
      <c r="AY49">
        <f t="shared" ref="AY49:AY80" si="74">BD49/AS49</f>
        <v>1</v>
      </c>
      <c r="AZ49">
        <f t="shared" ref="AZ49:AZ80" si="75">(AW49-AP49)/AV49</f>
        <v>1.9985277974873931E-2</v>
      </c>
      <c r="BA49">
        <f t="shared" ref="BA49:BA80" si="76">(AM49-AS49)/AS49</f>
        <v>0.23273657289002547</v>
      </c>
      <c r="BB49" t="s">
        <v>253</v>
      </c>
      <c r="BC49">
        <v>0</v>
      </c>
      <c r="BD49">
        <f t="shared" ref="BD49:BD80" si="77">AS49-BC49</f>
        <v>1.2512000000000001</v>
      </c>
      <c r="BE49">
        <f t="shared" ref="BE49:BE80" si="78">(AS49-AR49)/(AS49-BC49)</f>
        <v>-0.8860847432618526</v>
      </c>
      <c r="BF49">
        <f t="shared" ref="BF49:BF80" si="79">(AM49-AS49)/(AM49-BC49)</f>
        <v>0.18879668049792525</v>
      </c>
      <c r="BG49">
        <f t="shared" ref="BG49:BG80" si="80">(AS49-AR49)/(AS49-AL49)</f>
        <v>1.0333314214428098</v>
      </c>
      <c r="BH49">
        <f t="shared" ref="BH49:BH80" si="81">(AM49-AS49)/(AM49-AL49)</f>
        <v>-0.37251776190195135</v>
      </c>
      <c r="BI49">
        <f t="shared" ref="BI49:BI80" si="82">$B$11*CB49+$C$11*CC49+$F$11*CD49</f>
        <v>99.997790322580698</v>
      </c>
      <c r="BJ49">
        <f t="shared" ref="BJ49:BJ80" si="83">BI49*BK49</f>
        <v>84.297653366050866</v>
      </c>
      <c r="BK49">
        <f t="shared" ref="BK49:BK80" si="84">($B$11*$D$9+$C$11*$D$9+$F$11*((CQ49+CI49)/MAX(CQ49+CI49+CR49, 0.1)*$I$9+CR49/MAX(CQ49+CI49+CR49, 0.1)*$J$9))/($B$11+$C$11+$F$11)</f>
        <v>0.84299516113423012</v>
      </c>
      <c r="BL49">
        <f t="shared" ref="BL49:BL80" si="85">($B$11*$K$9+$C$11*$K$9+$F$11*((CQ49+CI49)/MAX(CQ49+CI49+CR49, 0.1)*$P$9+CR49/MAX(CQ49+CI49+CR49, 0.1)*$Q$9))/($B$11+$C$11+$F$11)</f>
        <v>0.19599032226846028</v>
      </c>
      <c r="BM49">
        <v>0.71693436504263897</v>
      </c>
      <c r="BN49">
        <v>0.5</v>
      </c>
      <c r="BO49" t="s">
        <v>254</v>
      </c>
      <c r="BP49">
        <v>1675250791.5</v>
      </c>
      <c r="BQ49">
        <v>400.01035483870999</v>
      </c>
      <c r="BR49">
        <v>400.33706451612898</v>
      </c>
      <c r="BS49">
        <v>16.095806451612901</v>
      </c>
      <c r="BT49">
        <v>15.837951612903201</v>
      </c>
      <c r="BU49">
        <v>500.01690322580703</v>
      </c>
      <c r="BV49">
        <v>96.363161290322594</v>
      </c>
      <c r="BW49">
        <v>0.19997019354838699</v>
      </c>
      <c r="BX49">
        <v>28.414454838709698</v>
      </c>
      <c r="BY49">
        <v>28.002358064516098</v>
      </c>
      <c r="BZ49">
        <v>999.9</v>
      </c>
      <c r="CA49">
        <v>9994.0322580645206</v>
      </c>
      <c r="CB49">
        <v>0</v>
      </c>
      <c r="CC49">
        <v>387.81825806451599</v>
      </c>
      <c r="CD49">
        <v>99.997790322580698</v>
      </c>
      <c r="CE49">
        <v>0.90015093548387104</v>
      </c>
      <c r="CF49">
        <v>9.9848793548387105E-2</v>
      </c>
      <c r="CG49">
        <v>0</v>
      </c>
      <c r="CH49">
        <v>2.3752806451612898</v>
      </c>
      <c r="CI49">
        <v>0</v>
      </c>
      <c r="CJ49">
        <v>43.5795580645161</v>
      </c>
      <c r="CK49">
        <v>914.36658064516098</v>
      </c>
      <c r="CL49">
        <v>38.1991935483871</v>
      </c>
      <c r="CM49">
        <v>42.811999999999998</v>
      </c>
      <c r="CN49">
        <v>40.406999999999996</v>
      </c>
      <c r="CO49">
        <v>41.125</v>
      </c>
      <c r="CP49">
        <v>38.793999999999997</v>
      </c>
      <c r="CQ49">
        <v>90.0132258064517</v>
      </c>
      <c r="CR49">
        <v>9.9835483870967803</v>
      </c>
      <c r="CS49">
        <v>0</v>
      </c>
      <c r="CT49">
        <v>59.399999856948902</v>
      </c>
      <c r="CU49">
        <v>2.3598692307692302</v>
      </c>
      <c r="CV49">
        <v>0.63167178840328697</v>
      </c>
      <c r="CW49">
        <v>-1.2262871781809701</v>
      </c>
      <c r="CX49">
        <v>43.599380769230798</v>
      </c>
      <c r="CY49">
        <v>15</v>
      </c>
      <c r="CZ49">
        <v>1675248729.8</v>
      </c>
      <c r="DA49" t="s">
        <v>255</v>
      </c>
      <c r="DB49">
        <v>3</v>
      </c>
      <c r="DC49">
        <v>-3.8279999999999998</v>
      </c>
      <c r="DD49">
        <v>0.33600000000000002</v>
      </c>
      <c r="DE49">
        <v>402</v>
      </c>
      <c r="DF49">
        <v>14</v>
      </c>
      <c r="DG49">
        <v>1.6</v>
      </c>
      <c r="DH49">
        <v>0.7</v>
      </c>
      <c r="DI49">
        <v>-0.353087796296296</v>
      </c>
      <c r="DJ49">
        <v>0.10324745568897099</v>
      </c>
      <c r="DK49">
        <v>0.111770131125081</v>
      </c>
      <c r="DL49">
        <v>1</v>
      </c>
      <c r="DM49">
        <v>2.3530133333333301</v>
      </c>
      <c r="DN49">
        <v>0.13621644166396199</v>
      </c>
      <c r="DO49">
        <v>0.206857216026471</v>
      </c>
      <c r="DP49">
        <v>1</v>
      </c>
      <c r="DQ49">
        <v>0.25865298148148202</v>
      </c>
      <c r="DR49">
        <v>-7.7654659805600499E-3</v>
      </c>
      <c r="DS49">
        <v>2.71299990096204E-3</v>
      </c>
      <c r="DT49">
        <v>1</v>
      </c>
      <c r="DU49">
        <v>3</v>
      </c>
      <c r="DV49">
        <v>3</v>
      </c>
      <c r="DW49" t="s">
        <v>256</v>
      </c>
      <c r="DX49">
        <v>100</v>
      </c>
      <c r="DY49">
        <v>100</v>
      </c>
      <c r="DZ49">
        <v>-3.8279999999999998</v>
      </c>
      <c r="EA49">
        <v>0.33600000000000002</v>
      </c>
      <c r="EB49">
        <v>2</v>
      </c>
      <c r="EC49">
        <v>515.904</v>
      </c>
      <c r="ED49">
        <v>415.214</v>
      </c>
      <c r="EE49">
        <v>27.610399999999998</v>
      </c>
      <c r="EF49">
        <v>31.151199999999999</v>
      </c>
      <c r="EG49">
        <v>30</v>
      </c>
      <c r="EH49">
        <v>31.348500000000001</v>
      </c>
      <c r="EI49">
        <v>31.384399999999999</v>
      </c>
      <c r="EJ49">
        <v>20.127099999999999</v>
      </c>
      <c r="EK49">
        <v>28.9711</v>
      </c>
      <c r="EL49">
        <v>29.400400000000001</v>
      </c>
      <c r="EM49">
        <v>27.6084</v>
      </c>
      <c r="EN49">
        <v>400.28300000000002</v>
      </c>
      <c r="EO49">
        <v>15.855</v>
      </c>
      <c r="EP49">
        <v>100.301</v>
      </c>
      <c r="EQ49">
        <v>90.631399999999999</v>
      </c>
    </row>
    <row r="50" spans="1:147" x14ac:dyDescent="0.3">
      <c r="A50">
        <v>34</v>
      </c>
      <c r="B50">
        <v>1675250859.5</v>
      </c>
      <c r="C50">
        <v>2041.2000000476801</v>
      </c>
      <c r="D50" t="s">
        <v>354</v>
      </c>
      <c r="E50" t="s">
        <v>355</v>
      </c>
      <c r="F50">
        <v>1675250851.5</v>
      </c>
      <c r="G50">
        <f t="shared" si="43"/>
        <v>1.5112282833761844E-3</v>
      </c>
      <c r="H50">
        <f t="shared" si="44"/>
        <v>1.9460894990998721</v>
      </c>
      <c r="I50">
        <f t="shared" si="45"/>
        <v>399.99506451612899</v>
      </c>
      <c r="J50">
        <f t="shared" si="46"/>
        <v>337.01696399555738</v>
      </c>
      <c r="K50">
        <f t="shared" si="47"/>
        <v>32.541112580913286</v>
      </c>
      <c r="L50">
        <f t="shared" si="48"/>
        <v>38.622045228561873</v>
      </c>
      <c r="M50">
        <f t="shared" si="49"/>
        <v>6.4163098583379499E-2</v>
      </c>
      <c r="N50">
        <f t="shared" si="50"/>
        <v>3.3842937969243678</v>
      </c>
      <c r="O50">
        <f t="shared" si="51"/>
        <v>6.3494877135043343E-2</v>
      </c>
      <c r="P50">
        <f t="shared" si="52"/>
        <v>3.9743755206143996E-2</v>
      </c>
      <c r="Q50">
        <f t="shared" si="53"/>
        <v>16.522697343328211</v>
      </c>
      <c r="R50">
        <f t="shared" si="54"/>
        <v>28.148467196984946</v>
      </c>
      <c r="S50">
        <f t="shared" si="55"/>
        <v>27.998422580645201</v>
      </c>
      <c r="T50">
        <f t="shared" si="56"/>
        <v>3.7944907271653192</v>
      </c>
      <c r="U50">
        <f t="shared" si="57"/>
        <v>40.149660317738842</v>
      </c>
      <c r="V50">
        <f t="shared" si="58"/>
        <v>1.5600960302989375</v>
      </c>
      <c r="W50">
        <f t="shared" si="59"/>
        <v>3.8857016920007639</v>
      </c>
      <c r="X50">
        <f t="shared" si="60"/>
        <v>2.2343946968663815</v>
      </c>
      <c r="Y50">
        <f t="shared" si="61"/>
        <v>-66.645167296889724</v>
      </c>
      <c r="Z50">
        <f t="shared" si="62"/>
        <v>74.454199601081669</v>
      </c>
      <c r="AA50">
        <f t="shared" si="63"/>
        <v>4.8051625499600457</v>
      </c>
      <c r="AB50">
        <f t="shared" si="64"/>
        <v>29.136892197480201</v>
      </c>
      <c r="AC50">
        <v>-3.9947168449081298E-2</v>
      </c>
      <c r="AD50">
        <v>4.4844196148255598E-2</v>
      </c>
      <c r="AE50">
        <v>3.3726760918372598</v>
      </c>
      <c r="AF50">
        <v>0</v>
      </c>
      <c r="AG50">
        <v>0</v>
      </c>
      <c r="AH50">
        <f t="shared" si="65"/>
        <v>1</v>
      </c>
      <c r="AI50">
        <f t="shared" si="66"/>
        <v>0</v>
      </c>
      <c r="AJ50">
        <f t="shared" si="67"/>
        <v>50701.743549138038</v>
      </c>
      <c r="AK50" t="s">
        <v>251</v>
      </c>
      <c r="AL50">
        <v>2.32410769230769</v>
      </c>
      <c r="AM50">
        <v>1.5424</v>
      </c>
      <c r="AN50">
        <f t="shared" si="68"/>
        <v>-0.78170769230768999</v>
      </c>
      <c r="AO50">
        <f t="shared" si="69"/>
        <v>-0.50681255984679074</v>
      </c>
      <c r="AP50">
        <v>-0.137253657776786</v>
      </c>
      <c r="AQ50" t="s">
        <v>356</v>
      </c>
      <c r="AR50">
        <v>2.3680769230769201</v>
      </c>
      <c r="AS50">
        <v>1.5828</v>
      </c>
      <c r="AT50">
        <f t="shared" si="70"/>
        <v>-0.49613149044536264</v>
      </c>
      <c r="AU50">
        <v>0.5</v>
      </c>
      <c r="AV50">
        <f t="shared" si="71"/>
        <v>84.301424195262001</v>
      </c>
      <c r="AW50">
        <f t="shared" si="72"/>
        <v>1.9460894990998721</v>
      </c>
      <c r="AX50">
        <f t="shared" si="73"/>
        <v>-20.912295616331047</v>
      </c>
      <c r="AY50">
        <f t="shared" si="74"/>
        <v>1</v>
      </c>
      <c r="AZ50">
        <f t="shared" si="75"/>
        <v>2.471302444489127E-2</v>
      </c>
      <c r="BA50">
        <f t="shared" si="76"/>
        <v>-2.5524387161991402E-2</v>
      </c>
      <c r="BB50" t="s">
        <v>253</v>
      </c>
      <c r="BC50">
        <v>0</v>
      </c>
      <c r="BD50">
        <f t="shared" si="77"/>
        <v>1.5828</v>
      </c>
      <c r="BE50">
        <f t="shared" si="78"/>
        <v>-0.4961314904453627</v>
      </c>
      <c r="BF50">
        <f t="shared" si="79"/>
        <v>-2.619294605809128E-2</v>
      </c>
      <c r="BG50">
        <f t="shared" si="80"/>
        <v>1.0593130642316066</v>
      </c>
      <c r="BH50">
        <f t="shared" si="81"/>
        <v>5.1681722461671825E-2</v>
      </c>
      <c r="BI50">
        <f t="shared" si="82"/>
        <v>100.001958064516</v>
      </c>
      <c r="BJ50">
        <f t="shared" si="83"/>
        <v>84.301424195262001</v>
      </c>
      <c r="BK50">
        <f t="shared" si="84"/>
        <v>0.84299773551309021</v>
      </c>
      <c r="BL50">
        <f t="shared" si="85"/>
        <v>0.19599547102618031</v>
      </c>
      <c r="BM50">
        <v>0.71693436504263897</v>
      </c>
      <c r="BN50">
        <v>0.5</v>
      </c>
      <c r="BO50" t="s">
        <v>254</v>
      </c>
      <c r="BP50">
        <v>1675250851.5</v>
      </c>
      <c r="BQ50">
        <v>399.99506451612899</v>
      </c>
      <c r="BR50">
        <v>400.36077419354802</v>
      </c>
      <c r="BS50">
        <v>16.157370967741901</v>
      </c>
      <c r="BT50">
        <v>15.944187096774201</v>
      </c>
      <c r="BU50">
        <v>500.01238709677398</v>
      </c>
      <c r="BV50">
        <v>96.356296774193495</v>
      </c>
      <c r="BW50">
        <v>0.20000767741935499</v>
      </c>
      <c r="BX50">
        <v>28.4064935483871</v>
      </c>
      <c r="BY50">
        <v>27.998422580645201</v>
      </c>
      <c r="BZ50">
        <v>999.9</v>
      </c>
      <c r="CA50">
        <v>9997.7419354838694</v>
      </c>
      <c r="CB50">
        <v>0</v>
      </c>
      <c r="CC50">
        <v>387.90003225806402</v>
      </c>
      <c r="CD50">
        <v>100.001958064516</v>
      </c>
      <c r="CE50">
        <v>0.90006293548387095</v>
      </c>
      <c r="CF50">
        <v>9.9936880645161305E-2</v>
      </c>
      <c r="CG50">
        <v>0</v>
      </c>
      <c r="CH50">
        <v>2.4098161290322602</v>
      </c>
      <c r="CI50">
        <v>0</v>
      </c>
      <c r="CJ50">
        <v>43.134732258064503</v>
      </c>
      <c r="CK50">
        <v>914.37635483870997</v>
      </c>
      <c r="CL50">
        <v>38.125</v>
      </c>
      <c r="CM50">
        <v>42.75</v>
      </c>
      <c r="CN50">
        <v>40.311999999999998</v>
      </c>
      <c r="CO50">
        <v>41.061999999999998</v>
      </c>
      <c r="CP50">
        <v>38.686999999999998</v>
      </c>
      <c r="CQ50">
        <v>90.008709677419404</v>
      </c>
      <c r="CR50">
        <v>9.99258064516129</v>
      </c>
      <c r="CS50">
        <v>0</v>
      </c>
      <c r="CT50">
        <v>59.200000047683702</v>
      </c>
      <c r="CU50">
        <v>2.3680769230769201</v>
      </c>
      <c r="CV50">
        <v>0.68586665737840102</v>
      </c>
      <c r="CW50">
        <v>0.81098118965799904</v>
      </c>
      <c r="CX50">
        <v>43.148223076923102</v>
      </c>
      <c r="CY50">
        <v>15</v>
      </c>
      <c r="CZ50">
        <v>1675248729.8</v>
      </c>
      <c r="DA50" t="s">
        <v>255</v>
      </c>
      <c r="DB50">
        <v>3</v>
      </c>
      <c r="DC50">
        <v>-3.8279999999999998</v>
      </c>
      <c r="DD50">
        <v>0.33600000000000002</v>
      </c>
      <c r="DE50">
        <v>402</v>
      </c>
      <c r="DF50">
        <v>14</v>
      </c>
      <c r="DG50">
        <v>1.6</v>
      </c>
      <c r="DH50">
        <v>0.7</v>
      </c>
      <c r="DI50">
        <v>-0.33805960000000002</v>
      </c>
      <c r="DJ50">
        <v>-0.14408554739853199</v>
      </c>
      <c r="DK50">
        <v>0.115491486381939</v>
      </c>
      <c r="DL50">
        <v>1</v>
      </c>
      <c r="DM50">
        <v>2.35357555555556</v>
      </c>
      <c r="DN50">
        <v>0.486933333333323</v>
      </c>
      <c r="DO50">
        <v>0.189253920147927</v>
      </c>
      <c r="DP50">
        <v>1</v>
      </c>
      <c r="DQ50">
        <v>0.20966446296296301</v>
      </c>
      <c r="DR50">
        <v>1.35097038307586E-2</v>
      </c>
      <c r="DS50">
        <v>1.8332950450257301E-2</v>
      </c>
      <c r="DT50">
        <v>1</v>
      </c>
      <c r="DU50">
        <v>3</v>
      </c>
      <c r="DV50">
        <v>3</v>
      </c>
      <c r="DW50" t="s">
        <v>256</v>
      </c>
      <c r="DX50">
        <v>100</v>
      </c>
      <c r="DY50">
        <v>100</v>
      </c>
      <c r="DZ50">
        <v>-3.8279999999999998</v>
      </c>
      <c r="EA50">
        <v>0.33600000000000002</v>
      </c>
      <c r="EB50">
        <v>2</v>
      </c>
      <c r="EC50">
        <v>516.20299999999997</v>
      </c>
      <c r="ED50">
        <v>414.75200000000001</v>
      </c>
      <c r="EE50">
        <v>27.5349</v>
      </c>
      <c r="EF50">
        <v>31.156700000000001</v>
      </c>
      <c r="EG50">
        <v>30.000299999999999</v>
      </c>
      <c r="EH50">
        <v>31.353999999999999</v>
      </c>
      <c r="EI50">
        <v>31.3888</v>
      </c>
      <c r="EJ50">
        <v>20.127300000000002</v>
      </c>
      <c r="EK50">
        <v>28.428899999999999</v>
      </c>
      <c r="EL50">
        <v>28.653099999999998</v>
      </c>
      <c r="EM50">
        <v>27.523800000000001</v>
      </c>
      <c r="EN50">
        <v>400.31900000000002</v>
      </c>
      <c r="EO50">
        <v>15.942600000000001</v>
      </c>
      <c r="EP50">
        <v>100.30200000000001</v>
      </c>
      <c r="EQ50">
        <v>90.629199999999997</v>
      </c>
    </row>
    <row r="51" spans="1:147" x14ac:dyDescent="0.3">
      <c r="A51">
        <v>35</v>
      </c>
      <c r="B51">
        <v>1675250919.5</v>
      </c>
      <c r="C51">
        <v>2101.2000000476801</v>
      </c>
      <c r="D51" t="s">
        <v>357</v>
      </c>
      <c r="E51" t="s">
        <v>358</v>
      </c>
      <c r="F51">
        <v>1675250911.5</v>
      </c>
      <c r="G51">
        <f t="shared" si="43"/>
        <v>1.5559364526317907E-3</v>
      </c>
      <c r="H51">
        <f t="shared" si="44"/>
        <v>2.0076371385755687</v>
      </c>
      <c r="I51">
        <f t="shared" si="45"/>
        <v>399.97961290322598</v>
      </c>
      <c r="J51">
        <f t="shared" si="46"/>
        <v>337.02309287856843</v>
      </c>
      <c r="K51">
        <f t="shared" si="47"/>
        <v>32.542325638099712</v>
      </c>
      <c r="L51">
        <f t="shared" si="48"/>
        <v>38.621290608082134</v>
      </c>
      <c r="M51">
        <f t="shared" si="49"/>
        <v>6.6204534312728519E-2</v>
      </c>
      <c r="N51">
        <f t="shared" si="50"/>
        <v>3.3839557463500203</v>
      </c>
      <c r="O51">
        <f t="shared" si="51"/>
        <v>6.5493299686636558E-2</v>
      </c>
      <c r="P51">
        <f t="shared" si="52"/>
        <v>4.0996577087992953E-2</v>
      </c>
      <c r="Q51">
        <f t="shared" si="53"/>
        <v>16.522250655681184</v>
      </c>
      <c r="R51">
        <f t="shared" si="54"/>
        <v>28.108333474395746</v>
      </c>
      <c r="S51">
        <f t="shared" si="55"/>
        <v>27.976687096774199</v>
      </c>
      <c r="T51">
        <f t="shared" si="56"/>
        <v>3.7896853129772379</v>
      </c>
      <c r="U51">
        <f t="shared" si="57"/>
        <v>40.198419784480279</v>
      </c>
      <c r="V51">
        <f t="shared" si="58"/>
        <v>1.5592736115848695</v>
      </c>
      <c r="W51">
        <f t="shared" si="59"/>
        <v>3.8789425553162431</v>
      </c>
      <c r="X51">
        <f t="shared" si="60"/>
        <v>2.2304117013923683</v>
      </c>
      <c r="Y51">
        <f t="shared" si="61"/>
        <v>-68.616797561061972</v>
      </c>
      <c r="Z51">
        <f t="shared" si="62"/>
        <v>72.947846259541876</v>
      </c>
      <c r="AA51">
        <f t="shared" si="63"/>
        <v>4.7072031299890913</v>
      </c>
      <c r="AB51">
        <f t="shared" si="64"/>
        <v>25.560502484150177</v>
      </c>
      <c r="AC51">
        <v>-3.9942151928599803E-2</v>
      </c>
      <c r="AD51">
        <v>4.4838564664543903E-2</v>
      </c>
      <c r="AE51">
        <v>3.37233950020125</v>
      </c>
      <c r="AF51">
        <v>0</v>
      </c>
      <c r="AG51">
        <v>0</v>
      </c>
      <c r="AH51">
        <f t="shared" si="65"/>
        <v>1</v>
      </c>
      <c r="AI51">
        <f t="shared" si="66"/>
        <v>0</v>
      </c>
      <c r="AJ51">
        <f t="shared" si="67"/>
        <v>50700.715098482484</v>
      </c>
      <c r="AK51" t="s">
        <v>251</v>
      </c>
      <c r="AL51">
        <v>2.32410769230769</v>
      </c>
      <c r="AM51">
        <v>1.5424</v>
      </c>
      <c r="AN51">
        <f t="shared" si="68"/>
        <v>-0.78170769230768999</v>
      </c>
      <c r="AO51">
        <f t="shared" si="69"/>
        <v>-0.50681255984679074</v>
      </c>
      <c r="AP51">
        <v>-0.137253657776786</v>
      </c>
      <c r="AQ51" t="s">
        <v>359</v>
      </c>
      <c r="AR51">
        <v>2.3777615384615398</v>
      </c>
      <c r="AS51">
        <v>1.6224000000000001</v>
      </c>
      <c r="AT51">
        <f t="shared" si="70"/>
        <v>-0.46558280230617588</v>
      </c>
      <c r="AU51">
        <v>0.5</v>
      </c>
      <c r="AV51">
        <f t="shared" si="71"/>
        <v>84.29888712350602</v>
      </c>
      <c r="AW51">
        <f t="shared" si="72"/>
        <v>2.0076371385755687</v>
      </c>
      <c r="AX51">
        <f t="shared" si="73"/>
        <v>-19.62405604912697</v>
      </c>
      <c r="AY51">
        <f t="shared" si="74"/>
        <v>1</v>
      </c>
      <c r="AZ51">
        <f t="shared" si="75"/>
        <v>2.5443880335097219E-2</v>
      </c>
      <c r="BA51">
        <f t="shared" si="76"/>
        <v>-4.9309664694280123E-2</v>
      </c>
      <c r="BB51" t="s">
        <v>253</v>
      </c>
      <c r="BC51">
        <v>0</v>
      </c>
      <c r="BD51">
        <f t="shared" si="77"/>
        <v>1.6224000000000001</v>
      </c>
      <c r="BE51">
        <f t="shared" si="78"/>
        <v>-0.46558280230617588</v>
      </c>
      <c r="BF51">
        <f t="shared" si="79"/>
        <v>-5.1867219917012493E-2</v>
      </c>
      <c r="BG51">
        <f t="shared" si="80"/>
        <v>1.0764618184210004</v>
      </c>
      <c r="BH51">
        <f t="shared" si="81"/>
        <v>0.10234004447855818</v>
      </c>
      <c r="BI51">
        <f t="shared" si="82"/>
        <v>99.998912903225801</v>
      </c>
      <c r="BJ51">
        <f t="shared" si="83"/>
        <v>84.29888712350602</v>
      </c>
      <c r="BK51">
        <f t="shared" si="84"/>
        <v>0.84299803543951002</v>
      </c>
      <c r="BL51">
        <f t="shared" si="85"/>
        <v>0.19599607087901988</v>
      </c>
      <c r="BM51">
        <v>0.71693436504263897</v>
      </c>
      <c r="BN51">
        <v>0.5</v>
      </c>
      <c r="BO51" t="s">
        <v>254</v>
      </c>
      <c r="BP51">
        <v>1675250911.5</v>
      </c>
      <c r="BQ51">
        <v>399.97961290322598</v>
      </c>
      <c r="BR51">
        <v>400.35670967741902</v>
      </c>
      <c r="BS51">
        <v>16.148545161290301</v>
      </c>
      <c r="BT51">
        <v>15.9290516129032</v>
      </c>
      <c r="BU51">
        <v>500.01038709677402</v>
      </c>
      <c r="BV51">
        <v>96.358187096774202</v>
      </c>
      <c r="BW51">
        <v>0.19996077419354799</v>
      </c>
      <c r="BX51">
        <v>28.3765419354839</v>
      </c>
      <c r="BY51">
        <v>27.976687096774199</v>
      </c>
      <c r="BZ51">
        <v>999.9</v>
      </c>
      <c r="CA51">
        <v>9996.2903225806494</v>
      </c>
      <c r="CB51">
        <v>0</v>
      </c>
      <c r="CC51">
        <v>387.898967741935</v>
      </c>
      <c r="CD51">
        <v>99.998912903225801</v>
      </c>
      <c r="CE51">
        <v>0.90005054838709697</v>
      </c>
      <c r="CF51">
        <v>9.9949354838709703E-2</v>
      </c>
      <c r="CG51">
        <v>0</v>
      </c>
      <c r="CH51">
        <v>2.3694064516129001</v>
      </c>
      <c r="CI51">
        <v>0</v>
      </c>
      <c r="CJ51">
        <v>42.662261290322597</v>
      </c>
      <c r="CK51">
        <v>914.34464516129003</v>
      </c>
      <c r="CL51">
        <v>38.03</v>
      </c>
      <c r="CM51">
        <v>42.655000000000001</v>
      </c>
      <c r="CN51">
        <v>40.2296774193548</v>
      </c>
      <c r="CO51">
        <v>41</v>
      </c>
      <c r="CP51">
        <v>38.625</v>
      </c>
      <c r="CQ51">
        <v>90.004516129032297</v>
      </c>
      <c r="CR51">
        <v>9.9932258064516102</v>
      </c>
      <c r="CS51">
        <v>0</v>
      </c>
      <c r="CT51">
        <v>59.599999904632597</v>
      </c>
      <c r="CU51">
        <v>2.3777615384615398</v>
      </c>
      <c r="CV51">
        <v>1.0225777725246901</v>
      </c>
      <c r="CW51">
        <v>-0.54060513262259802</v>
      </c>
      <c r="CX51">
        <v>42.696957692307699</v>
      </c>
      <c r="CY51">
        <v>15</v>
      </c>
      <c r="CZ51">
        <v>1675248729.8</v>
      </c>
      <c r="DA51" t="s">
        <v>255</v>
      </c>
      <c r="DB51">
        <v>3</v>
      </c>
      <c r="DC51">
        <v>-3.8279999999999998</v>
      </c>
      <c r="DD51">
        <v>0.33600000000000002</v>
      </c>
      <c r="DE51">
        <v>402</v>
      </c>
      <c r="DF51">
        <v>14</v>
      </c>
      <c r="DG51">
        <v>1.6</v>
      </c>
      <c r="DH51">
        <v>0.7</v>
      </c>
      <c r="DI51">
        <v>-0.36098794444444399</v>
      </c>
      <c r="DJ51">
        <v>-7.4592096054880805E-2</v>
      </c>
      <c r="DK51">
        <v>9.3599166024975797E-2</v>
      </c>
      <c r="DL51">
        <v>1</v>
      </c>
      <c r="DM51">
        <v>2.3766755555555599</v>
      </c>
      <c r="DN51">
        <v>5.69543213933578E-2</v>
      </c>
      <c r="DO51">
        <v>0.17206439254025499</v>
      </c>
      <c r="DP51">
        <v>1</v>
      </c>
      <c r="DQ51">
        <v>0.22004144444444401</v>
      </c>
      <c r="DR51">
        <v>-5.9525854774147898E-3</v>
      </c>
      <c r="DS51">
        <v>2.4446861698663499E-3</v>
      </c>
      <c r="DT51">
        <v>1</v>
      </c>
      <c r="DU51">
        <v>3</v>
      </c>
      <c r="DV51">
        <v>3</v>
      </c>
      <c r="DW51" t="s">
        <v>256</v>
      </c>
      <c r="DX51">
        <v>100</v>
      </c>
      <c r="DY51">
        <v>100</v>
      </c>
      <c r="DZ51">
        <v>-3.8279999999999998</v>
      </c>
      <c r="EA51">
        <v>0.33600000000000002</v>
      </c>
      <c r="EB51">
        <v>2</v>
      </c>
      <c r="EC51">
        <v>515.96900000000005</v>
      </c>
      <c r="ED51">
        <v>414.54199999999997</v>
      </c>
      <c r="EE51">
        <v>27.517099999999999</v>
      </c>
      <c r="EF51">
        <v>31.162099999999999</v>
      </c>
      <c r="EG51">
        <v>30.0002</v>
      </c>
      <c r="EH51">
        <v>31.3567</v>
      </c>
      <c r="EI51">
        <v>31.394200000000001</v>
      </c>
      <c r="EJ51">
        <v>20.130800000000001</v>
      </c>
      <c r="EK51">
        <v>28.428899999999999</v>
      </c>
      <c r="EL51">
        <v>27.528300000000002</v>
      </c>
      <c r="EM51">
        <v>27.528500000000001</v>
      </c>
      <c r="EN51">
        <v>400.39600000000002</v>
      </c>
      <c r="EO51">
        <v>15.8628</v>
      </c>
      <c r="EP51">
        <v>100.30200000000001</v>
      </c>
      <c r="EQ51">
        <v>90.629000000000005</v>
      </c>
    </row>
    <row r="52" spans="1:147" x14ac:dyDescent="0.3">
      <c r="A52">
        <v>36</v>
      </c>
      <c r="B52">
        <v>1675250979.5</v>
      </c>
      <c r="C52">
        <v>2161.2000000476801</v>
      </c>
      <c r="D52" t="s">
        <v>360</v>
      </c>
      <c r="E52" t="s">
        <v>361</v>
      </c>
      <c r="F52">
        <v>1675250971.5</v>
      </c>
      <c r="G52">
        <f t="shared" si="43"/>
        <v>1.5554184726362128E-3</v>
      </c>
      <c r="H52">
        <f t="shared" si="44"/>
        <v>1.5182633700806849</v>
      </c>
      <c r="I52">
        <f t="shared" si="45"/>
        <v>400.01006451612898</v>
      </c>
      <c r="J52">
        <f t="shared" si="46"/>
        <v>348.68133373080019</v>
      </c>
      <c r="K52">
        <f t="shared" si="47"/>
        <v>33.66781788027339</v>
      </c>
      <c r="L52">
        <f t="shared" si="48"/>
        <v>38.623994747028846</v>
      </c>
      <c r="M52">
        <f t="shared" si="49"/>
        <v>6.6084788931715988E-2</v>
      </c>
      <c r="N52">
        <f t="shared" si="50"/>
        <v>3.383329595772806</v>
      </c>
      <c r="O52">
        <f t="shared" si="51"/>
        <v>6.5375980333428466E-2</v>
      </c>
      <c r="P52">
        <f t="shared" si="52"/>
        <v>4.0923037712236404E-2</v>
      </c>
      <c r="Q52">
        <f t="shared" si="53"/>
        <v>16.52259707081005</v>
      </c>
      <c r="R52">
        <f t="shared" si="54"/>
        <v>28.100053296260459</v>
      </c>
      <c r="S52">
        <f t="shared" si="55"/>
        <v>27.971619354838701</v>
      </c>
      <c r="T52">
        <f t="shared" si="56"/>
        <v>3.7885656690742509</v>
      </c>
      <c r="U52">
        <f t="shared" si="57"/>
        <v>40.103671900126287</v>
      </c>
      <c r="V52">
        <f t="shared" si="58"/>
        <v>1.5548432968616011</v>
      </c>
      <c r="W52">
        <f t="shared" si="59"/>
        <v>3.8770596885336697</v>
      </c>
      <c r="X52">
        <f t="shared" si="60"/>
        <v>2.2337223722126498</v>
      </c>
      <c r="Y52">
        <f t="shared" si="61"/>
        <v>-68.593954643256978</v>
      </c>
      <c r="Z52">
        <f t="shared" si="62"/>
        <v>72.335363501518273</v>
      </c>
      <c r="AA52">
        <f t="shared" si="63"/>
        <v>4.6682324342712702</v>
      </c>
      <c r="AB52">
        <f t="shared" si="64"/>
        <v>24.93223836334262</v>
      </c>
      <c r="AC52">
        <v>-3.9932860678863903E-2</v>
      </c>
      <c r="AD52">
        <v>4.4828134422757099E-2</v>
      </c>
      <c r="AE52">
        <v>3.3717160517679798</v>
      </c>
      <c r="AF52">
        <v>0</v>
      </c>
      <c r="AG52">
        <v>0</v>
      </c>
      <c r="AH52">
        <f t="shared" si="65"/>
        <v>1</v>
      </c>
      <c r="AI52">
        <f t="shared" si="66"/>
        <v>0</v>
      </c>
      <c r="AJ52">
        <f t="shared" si="67"/>
        <v>50690.792656253259</v>
      </c>
      <c r="AK52" t="s">
        <v>251</v>
      </c>
      <c r="AL52">
        <v>2.32410769230769</v>
      </c>
      <c r="AM52">
        <v>1.5424</v>
      </c>
      <c r="AN52">
        <f t="shared" si="68"/>
        <v>-0.78170769230768999</v>
      </c>
      <c r="AO52">
        <f t="shared" si="69"/>
        <v>-0.50681255984679074</v>
      </c>
      <c r="AP52">
        <v>-0.137253657776786</v>
      </c>
      <c r="AQ52" t="s">
        <v>362</v>
      </c>
      <c r="AR52">
        <v>2.36811923076923</v>
      </c>
      <c r="AS52">
        <v>1.4676</v>
      </c>
      <c r="AT52">
        <f t="shared" si="70"/>
        <v>-0.61359991194414687</v>
      </c>
      <c r="AU52">
        <v>0.5</v>
      </c>
      <c r="AV52">
        <f t="shared" si="71"/>
        <v>84.300196692046427</v>
      </c>
      <c r="AW52">
        <f t="shared" si="72"/>
        <v>1.5182633700806849</v>
      </c>
      <c r="AX52">
        <f t="shared" si="73"/>
        <v>-25.863296633556974</v>
      </c>
      <c r="AY52">
        <f t="shared" si="74"/>
        <v>1</v>
      </c>
      <c r="AZ52">
        <f t="shared" si="75"/>
        <v>1.9638353085997793E-2</v>
      </c>
      <c r="BA52">
        <f t="shared" si="76"/>
        <v>5.0967566094303612E-2</v>
      </c>
      <c r="BB52" t="s">
        <v>253</v>
      </c>
      <c r="BC52">
        <v>0</v>
      </c>
      <c r="BD52">
        <f t="shared" si="77"/>
        <v>1.4676</v>
      </c>
      <c r="BE52">
        <f t="shared" si="78"/>
        <v>-0.61359991194414687</v>
      </c>
      <c r="BF52">
        <f t="shared" si="79"/>
        <v>4.8495850622406626E-2</v>
      </c>
      <c r="BG52">
        <f t="shared" si="80"/>
        <v>1.0513848723797912</v>
      </c>
      <c r="BH52">
        <f t="shared" si="81"/>
        <v>-9.5687941587451794E-2</v>
      </c>
      <c r="BI52">
        <f t="shared" si="82"/>
        <v>100.000403225806</v>
      </c>
      <c r="BJ52">
        <f t="shared" si="83"/>
        <v>84.300196692046427</v>
      </c>
      <c r="BK52">
        <f t="shared" si="84"/>
        <v>0.84299856773269499</v>
      </c>
      <c r="BL52">
        <f t="shared" si="85"/>
        <v>0.19599713546539008</v>
      </c>
      <c r="BM52">
        <v>0.71693436504263897</v>
      </c>
      <c r="BN52">
        <v>0.5</v>
      </c>
      <c r="BO52" t="s">
        <v>254</v>
      </c>
      <c r="BP52">
        <v>1675250971.5</v>
      </c>
      <c r="BQ52">
        <v>400.01006451612898</v>
      </c>
      <c r="BR52">
        <v>400.31696774193603</v>
      </c>
      <c r="BS52">
        <v>16.102761290322601</v>
      </c>
      <c r="BT52">
        <v>15.883332258064501</v>
      </c>
      <c r="BU52">
        <v>500.01416129032299</v>
      </c>
      <c r="BV52">
        <v>96.357538709677399</v>
      </c>
      <c r="BW52">
        <v>0.20001864516129</v>
      </c>
      <c r="BX52">
        <v>28.368190322580599</v>
      </c>
      <c r="BY52">
        <v>27.971619354838701</v>
      </c>
      <c r="BZ52">
        <v>999.9</v>
      </c>
      <c r="CA52">
        <v>9994.0322580645206</v>
      </c>
      <c r="CB52">
        <v>0</v>
      </c>
      <c r="CC52">
        <v>387.78396774193499</v>
      </c>
      <c r="CD52">
        <v>100.000403225806</v>
      </c>
      <c r="CE52">
        <v>0.90003254838709701</v>
      </c>
      <c r="CF52">
        <v>9.9967319354838699E-2</v>
      </c>
      <c r="CG52">
        <v>0</v>
      </c>
      <c r="CH52">
        <v>2.3556838709677401</v>
      </c>
      <c r="CI52">
        <v>0</v>
      </c>
      <c r="CJ52">
        <v>42.1195806451613</v>
      </c>
      <c r="CK52">
        <v>914.35251612903198</v>
      </c>
      <c r="CL52">
        <v>37.947161290322597</v>
      </c>
      <c r="CM52">
        <v>42.5843548387097</v>
      </c>
      <c r="CN52">
        <v>40.128999999999998</v>
      </c>
      <c r="CO52">
        <v>40.936999999999998</v>
      </c>
      <c r="CP52">
        <v>38.561999999999998</v>
      </c>
      <c r="CQ52">
        <v>90.004193548387093</v>
      </c>
      <c r="CR52">
        <v>9.9951612903225797</v>
      </c>
      <c r="CS52">
        <v>0</v>
      </c>
      <c r="CT52">
        <v>59.399999856948902</v>
      </c>
      <c r="CU52">
        <v>2.36811923076923</v>
      </c>
      <c r="CV52">
        <v>-0.87792479052913797</v>
      </c>
      <c r="CW52">
        <v>-1.721750432259</v>
      </c>
      <c r="CX52">
        <v>42.098661538461499</v>
      </c>
      <c r="CY52">
        <v>15</v>
      </c>
      <c r="CZ52">
        <v>1675248729.8</v>
      </c>
      <c r="DA52" t="s">
        <v>255</v>
      </c>
      <c r="DB52">
        <v>3</v>
      </c>
      <c r="DC52">
        <v>-3.8279999999999998</v>
      </c>
      <c r="DD52">
        <v>0.33600000000000002</v>
      </c>
      <c r="DE52">
        <v>402</v>
      </c>
      <c r="DF52">
        <v>14</v>
      </c>
      <c r="DG52">
        <v>1.6</v>
      </c>
      <c r="DH52">
        <v>0.7</v>
      </c>
      <c r="DI52">
        <v>-0.31816107407407401</v>
      </c>
      <c r="DJ52">
        <v>-6.1606586620826997E-3</v>
      </c>
      <c r="DK52">
        <v>0.111237327934608</v>
      </c>
      <c r="DL52">
        <v>1</v>
      </c>
      <c r="DM52">
        <v>2.3627022222222198</v>
      </c>
      <c r="DN52">
        <v>8.4196751246648202E-2</v>
      </c>
      <c r="DO52">
        <v>0.186668175575912</v>
      </c>
      <c r="DP52">
        <v>1</v>
      </c>
      <c r="DQ52">
        <v>0.22345372222222201</v>
      </c>
      <c r="DR52">
        <v>-4.1422797026872897E-2</v>
      </c>
      <c r="DS52">
        <v>6.06360463450415E-3</v>
      </c>
      <c r="DT52">
        <v>1</v>
      </c>
      <c r="DU52">
        <v>3</v>
      </c>
      <c r="DV52">
        <v>3</v>
      </c>
      <c r="DW52" t="s">
        <v>256</v>
      </c>
      <c r="DX52">
        <v>100</v>
      </c>
      <c r="DY52">
        <v>100</v>
      </c>
      <c r="DZ52">
        <v>-3.8279999999999998</v>
      </c>
      <c r="EA52">
        <v>0.33600000000000002</v>
      </c>
      <c r="EB52">
        <v>2</v>
      </c>
      <c r="EC52">
        <v>516.78099999999995</v>
      </c>
      <c r="ED52">
        <v>414.56099999999998</v>
      </c>
      <c r="EE52">
        <v>27.631599999999999</v>
      </c>
      <c r="EF52">
        <v>31.164899999999999</v>
      </c>
      <c r="EG52">
        <v>30</v>
      </c>
      <c r="EH52">
        <v>31.362200000000001</v>
      </c>
      <c r="EI52">
        <v>31.396899999999999</v>
      </c>
      <c r="EJ52">
        <v>20.129799999999999</v>
      </c>
      <c r="EK52">
        <v>28.706199999999999</v>
      </c>
      <c r="EL52">
        <v>26.770900000000001</v>
      </c>
      <c r="EM52">
        <v>27.6264</v>
      </c>
      <c r="EN52">
        <v>400.42</v>
      </c>
      <c r="EO52">
        <v>15.8591</v>
      </c>
      <c r="EP52">
        <v>100.298</v>
      </c>
      <c r="EQ52">
        <v>90.629000000000005</v>
      </c>
    </row>
    <row r="53" spans="1:147" x14ac:dyDescent="0.3">
      <c r="A53">
        <v>37</v>
      </c>
      <c r="B53">
        <v>1675251039.5</v>
      </c>
      <c r="C53">
        <v>2221.2000000476801</v>
      </c>
      <c r="D53" t="s">
        <v>363</v>
      </c>
      <c r="E53" t="s">
        <v>364</v>
      </c>
      <c r="F53">
        <v>1675251031.5</v>
      </c>
      <c r="G53">
        <f t="shared" si="43"/>
        <v>1.5211224826820241E-3</v>
      </c>
      <c r="H53">
        <f t="shared" si="44"/>
        <v>1.6404792366081482</v>
      </c>
      <c r="I53">
        <f t="shared" si="45"/>
        <v>399.984225806452</v>
      </c>
      <c r="J53">
        <f t="shared" si="46"/>
        <v>344.64983859064358</v>
      </c>
      <c r="K53">
        <f t="shared" si="47"/>
        <v>33.276062243191255</v>
      </c>
      <c r="L53">
        <f t="shared" si="48"/>
        <v>38.618616647718618</v>
      </c>
      <c r="M53">
        <f t="shared" si="49"/>
        <v>6.4387124395206524E-2</v>
      </c>
      <c r="N53">
        <f t="shared" si="50"/>
        <v>3.3865160297936039</v>
      </c>
      <c r="O53">
        <f t="shared" si="51"/>
        <v>6.3714691560465039E-2</v>
      </c>
      <c r="P53">
        <f t="shared" si="52"/>
        <v>3.9881512311034331E-2</v>
      </c>
      <c r="Q53">
        <f t="shared" si="53"/>
        <v>16.522944258615595</v>
      </c>
      <c r="R53">
        <f t="shared" si="54"/>
        <v>28.127163529109392</v>
      </c>
      <c r="S53">
        <f t="shared" si="55"/>
        <v>27.995951612903198</v>
      </c>
      <c r="T53">
        <f t="shared" si="56"/>
        <v>3.7939441627581498</v>
      </c>
      <c r="U53">
        <f t="shared" si="57"/>
        <v>40.004683199751121</v>
      </c>
      <c r="V53">
        <f t="shared" si="58"/>
        <v>1.5527273864841864</v>
      </c>
      <c r="W53">
        <f t="shared" si="59"/>
        <v>3.8813640361332653</v>
      </c>
      <c r="X53">
        <f t="shared" si="60"/>
        <v>2.2412167762739634</v>
      </c>
      <c r="Y53">
        <f t="shared" si="61"/>
        <v>-67.081501486277261</v>
      </c>
      <c r="Z53">
        <f t="shared" si="62"/>
        <v>71.445859948448799</v>
      </c>
      <c r="AA53">
        <f t="shared" si="63"/>
        <v>4.6074852422378632</v>
      </c>
      <c r="AB53">
        <f t="shared" si="64"/>
        <v>25.494787963024997</v>
      </c>
      <c r="AC53">
        <v>-3.99801505546339E-2</v>
      </c>
      <c r="AD53">
        <v>4.4881221451129598E-2</v>
      </c>
      <c r="AE53">
        <v>3.3748887326279999</v>
      </c>
      <c r="AF53">
        <v>0</v>
      </c>
      <c r="AG53">
        <v>0</v>
      </c>
      <c r="AH53">
        <f t="shared" si="65"/>
        <v>1</v>
      </c>
      <c r="AI53">
        <f t="shared" si="66"/>
        <v>0</v>
      </c>
      <c r="AJ53">
        <f t="shared" si="67"/>
        <v>50744.998547434705</v>
      </c>
      <c r="AK53" t="s">
        <v>251</v>
      </c>
      <c r="AL53">
        <v>2.32410769230769</v>
      </c>
      <c r="AM53">
        <v>1.5424</v>
      </c>
      <c r="AN53">
        <f t="shared" si="68"/>
        <v>-0.78170769230768999</v>
      </c>
      <c r="AO53">
        <f t="shared" si="69"/>
        <v>-0.50681255984679074</v>
      </c>
      <c r="AP53">
        <v>-0.137253657776786</v>
      </c>
      <c r="AQ53" t="s">
        <v>365</v>
      </c>
      <c r="AR53">
        <v>2.3815153846153798</v>
      </c>
      <c r="AS53">
        <v>1.7572000000000001</v>
      </c>
      <c r="AT53">
        <f t="shared" si="70"/>
        <v>-0.35528988425641916</v>
      </c>
      <c r="AU53">
        <v>0.5</v>
      </c>
      <c r="AV53">
        <f t="shared" si="71"/>
        <v>84.300902506239879</v>
      </c>
      <c r="AW53">
        <f t="shared" si="72"/>
        <v>1.6404792366081482</v>
      </c>
      <c r="AX53">
        <f t="shared" si="73"/>
        <v>-14.975628947076821</v>
      </c>
      <c r="AY53">
        <f t="shared" si="74"/>
        <v>1</v>
      </c>
      <c r="AZ53">
        <f t="shared" si="75"/>
        <v>2.1087946172976595E-2</v>
      </c>
      <c r="BA53">
        <f t="shared" si="76"/>
        <v>-0.12223992715684048</v>
      </c>
      <c r="BB53" t="s">
        <v>253</v>
      </c>
      <c r="BC53">
        <v>0</v>
      </c>
      <c r="BD53">
        <f t="shared" si="77"/>
        <v>1.7572000000000001</v>
      </c>
      <c r="BE53">
        <f t="shared" si="78"/>
        <v>-0.35528988425641911</v>
      </c>
      <c r="BF53">
        <f t="shared" si="79"/>
        <v>-0.13926348547717848</v>
      </c>
      <c r="BG53">
        <f t="shared" si="80"/>
        <v>1.1012646204781638</v>
      </c>
      <c r="BH53">
        <f t="shared" si="81"/>
        <v>0.27478301942492861</v>
      </c>
      <c r="BI53">
        <f t="shared" si="82"/>
        <v>100.001093548387</v>
      </c>
      <c r="BJ53">
        <f t="shared" si="83"/>
        <v>84.300902506239879</v>
      </c>
      <c r="BK53">
        <f t="shared" si="84"/>
        <v>0.84299980645161288</v>
      </c>
      <c r="BL53">
        <f t="shared" si="85"/>
        <v>0.19599961290322582</v>
      </c>
      <c r="BM53">
        <v>0.71693436504263897</v>
      </c>
      <c r="BN53">
        <v>0.5</v>
      </c>
      <c r="BO53" t="s">
        <v>254</v>
      </c>
      <c r="BP53">
        <v>1675251031.5</v>
      </c>
      <c r="BQ53">
        <v>399.984225806452</v>
      </c>
      <c r="BR53">
        <v>400.30667741935503</v>
      </c>
      <c r="BS53">
        <v>16.082048387096801</v>
      </c>
      <c r="BT53">
        <v>15.867454838709699</v>
      </c>
      <c r="BU53">
        <v>500.01819354838699</v>
      </c>
      <c r="BV53">
        <v>96.350361290322596</v>
      </c>
      <c r="BW53">
        <v>0.19998783870967701</v>
      </c>
      <c r="BX53">
        <v>28.387277419354799</v>
      </c>
      <c r="BY53">
        <v>27.995951612903198</v>
      </c>
      <c r="BZ53">
        <v>999.9</v>
      </c>
      <c r="CA53">
        <v>10006.6129032258</v>
      </c>
      <c r="CB53">
        <v>0</v>
      </c>
      <c r="CC53">
        <v>387.81761290322601</v>
      </c>
      <c r="CD53">
        <v>100.001093548387</v>
      </c>
      <c r="CE53">
        <v>0.899982677419355</v>
      </c>
      <c r="CF53">
        <v>0.10001725483871</v>
      </c>
      <c r="CG53">
        <v>0</v>
      </c>
      <c r="CH53">
        <v>2.3783322580645199</v>
      </c>
      <c r="CI53">
        <v>0</v>
      </c>
      <c r="CJ53">
        <v>42.021035483871003</v>
      </c>
      <c r="CK53">
        <v>914.34229032258099</v>
      </c>
      <c r="CL53">
        <v>37.875</v>
      </c>
      <c r="CM53">
        <v>42.5</v>
      </c>
      <c r="CN53">
        <v>40.061999999999998</v>
      </c>
      <c r="CO53">
        <v>40.875</v>
      </c>
      <c r="CP53">
        <v>38.5</v>
      </c>
      <c r="CQ53">
        <v>90.000645161290294</v>
      </c>
      <c r="CR53">
        <v>9.9993548387096798</v>
      </c>
      <c r="CS53">
        <v>0</v>
      </c>
      <c r="CT53">
        <v>59.399999856948902</v>
      </c>
      <c r="CU53">
        <v>2.3815153846153798</v>
      </c>
      <c r="CV53">
        <v>-0.418044445386973</v>
      </c>
      <c r="CW53">
        <v>1.0619316107980099</v>
      </c>
      <c r="CX53">
        <v>42.056757692307698</v>
      </c>
      <c r="CY53">
        <v>15</v>
      </c>
      <c r="CZ53">
        <v>1675248729.8</v>
      </c>
      <c r="DA53" t="s">
        <v>255</v>
      </c>
      <c r="DB53">
        <v>3</v>
      </c>
      <c r="DC53">
        <v>-3.8279999999999998</v>
      </c>
      <c r="DD53">
        <v>0.33600000000000002</v>
      </c>
      <c r="DE53">
        <v>402</v>
      </c>
      <c r="DF53">
        <v>14</v>
      </c>
      <c r="DG53">
        <v>1.6</v>
      </c>
      <c r="DH53">
        <v>0.7</v>
      </c>
      <c r="DI53">
        <v>-0.34180646296296302</v>
      </c>
      <c r="DJ53">
        <v>4.48195357347351E-2</v>
      </c>
      <c r="DK53">
        <v>9.9035256580059697E-2</v>
      </c>
      <c r="DL53">
        <v>1</v>
      </c>
      <c r="DM53">
        <v>2.3541422222222201</v>
      </c>
      <c r="DN53">
        <v>-7.0475030183317799E-2</v>
      </c>
      <c r="DO53">
        <v>0.19045596106757301</v>
      </c>
      <c r="DP53">
        <v>1</v>
      </c>
      <c r="DQ53">
        <v>0.21445424074074099</v>
      </c>
      <c r="DR53">
        <v>3.6912064036504698E-4</v>
      </c>
      <c r="DS53">
        <v>2.5235075158962098E-3</v>
      </c>
      <c r="DT53">
        <v>1</v>
      </c>
      <c r="DU53">
        <v>3</v>
      </c>
      <c r="DV53">
        <v>3</v>
      </c>
      <c r="DW53" t="s">
        <v>256</v>
      </c>
      <c r="DX53">
        <v>100</v>
      </c>
      <c r="DY53">
        <v>100</v>
      </c>
      <c r="DZ53">
        <v>-3.8279999999999998</v>
      </c>
      <c r="EA53">
        <v>0.33600000000000002</v>
      </c>
      <c r="EB53">
        <v>2</v>
      </c>
      <c r="EC53">
        <v>516.54600000000005</v>
      </c>
      <c r="ED53">
        <v>414.33199999999999</v>
      </c>
      <c r="EE53">
        <v>27.648499999999999</v>
      </c>
      <c r="EF53">
        <v>31.1676</v>
      </c>
      <c r="EG53">
        <v>30.0001</v>
      </c>
      <c r="EH53">
        <v>31.364899999999999</v>
      </c>
      <c r="EI53">
        <v>31.3996</v>
      </c>
      <c r="EJ53">
        <v>20.132300000000001</v>
      </c>
      <c r="EK53">
        <v>28.706199999999999</v>
      </c>
      <c r="EL53">
        <v>25.650700000000001</v>
      </c>
      <c r="EM53">
        <v>27.646699999999999</v>
      </c>
      <c r="EN53">
        <v>400.35300000000001</v>
      </c>
      <c r="EO53">
        <v>15.8591</v>
      </c>
      <c r="EP53">
        <v>100.301</v>
      </c>
      <c r="EQ53">
        <v>90.627700000000004</v>
      </c>
    </row>
    <row r="54" spans="1:147" x14ac:dyDescent="0.3">
      <c r="A54">
        <v>38</v>
      </c>
      <c r="B54">
        <v>1675251099.5</v>
      </c>
      <c r="C54">
        <v>2281.2000000476801</v>
      </c>
      <c r="D54" t="s">
        <v>366</v>
      </c>
      <c r="E54" t="s">
        <v>367</v>
      </c>
      <c r="F54">
        <v>1675251091.5</v>
      </c>
      <c r="G54">
        <f t="shared" si="43"/>
        <v>1.3920629921611975E-3</v>
      </c>
      <c r="H54">
        <f t="shared" si="44"/>
        <v>1.7743876062527002</v>
      </c>
      <c r="I54">
        <f t="shared" si="45"/>
        <v>400.00851612903199</v>
      </c>
      <c r="J54">
        <f t="shared" si="46"/>
        <v>337.58720208853765</v>
      </c>
      <c r="K54">
        <f t="shared" si="47"/>
        <v>32.594563222288031</v>
      </c>
      <c r="L54">
        <f t="shared" si="48"/>
        <v>38.621437032443851</v>
      </c>
      <c r="M54">
        <f t="shared" si="49"/>
        <v>5.9128055403042848E-2</v>
      </c>
      <c r="N54">
        <f t="shared" si="50"/>
        <v>3.3837254297063715</v>
      </c>
      <c r="O54">
        <f t="shared" si="51"/>
        <v>5.8559998015808183E-2</v>
      </c>
      <c r="P54">
        <f t="shared" si="52"/>
        <v>3.6650581498847978E-2</v>
      </c>
      <c r="Q54">
        <f t="shared" si="53"/>
        <v>16.523115563625907</v>
      </c>
      <c r="R54">
        <f t="shared" si="54"/>
        <v>28.135503189863638</v>
      </c>
      <c r="S54">
        <f t="shared" si="55"/>
        <v>27.969470967741898</v>
      </c>
      <c r="T54">
        <f t="shared" si="56"/>
        <v>3.7880911012952523</v>
      </c>
      <c r="U54">
        <f t="shared" si="57"/>
        <v>40.148595535637028</v>
      </c>
      <c r="V54">
        <f t="shared" si="58"/>
        <v>1.5564335122496771</v>
      </c>
      <c r="W54">
        <f t="shared" si="59"/>
        <v>3.8766823384099269</v>
      </c>
      <c r="X54">
        <f t="shared" si="60"/>
        <v>2.2316575890455752</v>
      </c>
      <c r="Y54">
        <f t="shared" si="61"/>
        <v>-61.389977954308812</v>
      </c>
      <c r="Z54">
        <f t="shared" si="62"/>
        <v>72.430330406818484</v>
      </c>
      <c r="AA54">
        <f t="shared" si="63"/>
        <v>4.6737254226663154</v>
      </c>
      <c r="AB54">
        <f t="shared" si="64"/>
        <v>32.237193438801896</v>
      </c>
      <c r="AC54">
        <v>-3.9938734250423297E-2</v>
      </c>
      <c r="AD54">
        <v>4.4834728021385703E-2</v>
      </c>
      <c r="AE54">
        <v>3.3721101775098301</v>
      </c>
      <c r="AF54">
        <v>0</v>
      </c>
      <c r="AG54">
        <v>0</v>
      </c>
      <c r="AH54">
        <f t="shared" si="65"/>
        <v>1</v>
      </c>
      <c r="AI54">
        <f t="shared" si="66"/>
        <v>0</v>
      </c>
      <c r="AJ54">
        <f t="shared" si="67"/>
        <v>50698.096774237194</v>
      </c>
      <c r="AK54" t="s">
        <v>251</v>
      </c>
      <c r="AL54">
        <v>2.32410769230769</v>
      </c>
      <c r="AM54">
        <v>1.5424</v>
      </c>
      <c r="AN54">
        <f t="shared" si="68"/>
        <v>-0.78170769230768999</v>
      </c>
      <c r="AO54">
        <f t="shared" si="69"/>
        <v>-0.50681255984679074</v>
      </c>
      <c r="AP54">
        <v>-0.137253657776786</v>
      </c>
      <c r="AQ54" t="s">
        <v>368</v>
      </c>
      <c r="AR54">
        <v>2.2907384615384601</v>
      </c>
      <c r="AS54">
        <v>1.274</v>
      </c>
      <c r="AT54">
        <f t="shared" si="70"/>
        <v>-0.79806786619973313</v>
      </c>
      <c r="AU54">
        <v>0.5</v>
      </c>
      <c r="AV54">
        <f t="shared" si="71"/>
        <v>84.300710935707428</v>
      </c>
      <c r="AW54">
        <f t="shared" si="72"/>
        <v>1.7743876062527002</v>
      </c>
      <c r="AX54">
        <f t="shared" si="73"/>
        <v>-33.638844247790267</v>
      </c>
      <c r="AY54">
        <f t="shared" si="74"/>
        <v>1</v>
      </c>
      <c r="AZ54">
        <f t="shared" si="75"/>
        <v>2.2676454834258918E-2</v>
      </c>
      <c r="BA54">
        <f t="shared" si="76"/>
        <v>0.2106750392464678</v>
      </c>
      <c r="BB54" t="s">
        <v>253</v>
      </c>
      <c r="BC54">
        <v>0</v>
      </c>
      <c r="BD54">
        <f t="shared" si="77"/>
        <v>1.274</v>
      </c>
      <c r="BE54">
        <f t="shared" si="78"/>
        <v>-0.79806786619973313</v>
      </c>
      <c r="BF54">
        <f t="shared" si="79"/>
        <v>0.17401452282157676</v>
      </c>
      <c r="BG54">
        <f t="shared" si="80"/>
        <v>0.96822303939522758</v>
      </c>
      <c r="BH54">
        <f t="shared" si="81"/>
        <v>-0.34335084922556236</v>
      </c>
      <c r="BI54">
        <f t="shared" si="82"/>
        <v>100.00071935483901</v>
      </c>
      <c r="BJ54">
        <f t="shared" si="83"/>
        <v>84.300710935707428</v>
      </c>
      <c r="BK54">
        <f t="shared" si="84"/>
        <v>0.84300104518826291</v>
      </c>
      <c r="BL54">
        <f t="shared" si="85"/>
        <v>0.19600209037652583</v>
      </c>
      <c r="BM54">
        <v>0.71693436504263897</v>
      </c>
      <c r="BN54">
        <v>0.5</v>
      </c>
      <c r="BO54" t="s">
        <v>254</v>
      </c>
      <c r="BP54">
        <v>1675251091.5</v>
      </c>
      <c r="BQ54">
        <v>400.00851612903199</v>
      </c>
      <c r="BR54">
        <v>400.342774193548</v>
      </c>
      <c r="BS54">
        <v>16.120235483870999</v>
      </c>
      <c r="BT54">
        <v>15.923854838709699</v>
      </c>
      <c r="BU54">
        <v>500.01338709677401</v>
      </c>
      <c r="BV54">
        <v>96.351496774193606</v>
      </c>
      <c r="BW54">
        <v>0.20004019354838701</v>
      </c>
      <c r="BX54">
        <v>28.366516129032298</v>
      </c>
      <c r="BY54">
        <v>27.969470967741898</v>
      </c>
      <c r="BZ54">
        <v>999.9</v>
      </c>
      <c r="CA54">
        <v>9996.1290322580608</v>
      </c>
      <c r="CB54">
        <v>0</v>
      </c>
      <c r="CC54">
        <v>387.85935483870998</v>
      </c>
      <c r="CD54">
        <v>100.00071935483901</v>
      </c>
      <c r="CE54">
        <v>0.89994364516129</v>
      </c>
      <c r="CF54">
        <v>0.10005628064516101</v>
      </c>
      <c r="CG54">
        <v>0</v>
      </c>
      <c r="CH54">
        <v>2.29401935483871</v>
      </c>
      <c r="CI54">
        <v>0</v>
      </c>
      <c r="CJ54">
        <v>41.755377419354801</v>
      </c>
      <c r="CK54">
        <v>914.328225806452</v>
      </c>
      <c r="CL54">
        <v>37.811999999999998</v>
      </c>
      <c r="CM54">
        <v>42.4593548387097</v>
      </c>
      <c r="CN54">
        <v>39.995935483871001</v>
      </c>
      <c r="CO54">
        <v>40.808</v>
      </c>
      <c r="CP54">
        <v>38.433</v>
      </c>
      <c r="CQ54">
        <v>89.994193548387102</v>
      </c>
      <c r="CR54">
        <v>10.003225806451599</v>
      </c>
      <c r="CS54">
        <v>0</v>
      </c>
      <c r="CT54">
        <v>59.200000047683702</v>
      </c>
      <c r="CU54">
        <v>2.2907384615384601</v>
      </c>
      <c r="CV54">
        <v>-4.5511097511775699E-2</v>
      </c>
      <c r="CW54">
        <v>0.51999999305048406</v>
      </c>
      <c r="CX54">
        <v>41.750984615384603</v>
      </c>
      <c r="CY54">
        <v>15</v>
      </c>
      <c r="CZ54">
        <v>1675248729.8</v>
      </c>
      <c r="DA54" t="s">
        <v>255</v>
      </c>
      <c r="DB54">
        <v>3</v>
      </c>
      <c r="DC54">
        <v>-3.8279999999999998</v>
      </c>
      <c r="DD54">
        <v>0.33600000000000002</v>
      </c>
      <c r="DE54">
        <v>402</v>
      </c>
      <c r="DF54">
        <v>14</v>
      </c>
      <c r="DG54">
        <v>1.6</v>
      </c>
      <c r="DH54">
        <v>0.7</v>
      </c>
      <c r="DI54">
        <v>-0.34338999888888899</v>
      </c>
      <c r="DJ54">
        <v>6.11313826872932E-2</v>
      </c>
      <c r="DK54">
        <v>0.114354129350106</v>
      </c>
      <c r="DL54">
        <v>1</v>
      </c>
      <c r="DM54">
        <v>2.3133355555555601</v>
      </c>
      <c r="DN54">
        <v>-0.402432112126201</v>
      </c>
      <c r="DO54">
        <v>0.177718076558921</v>
      </c>
      <c r="DP54">
        <v>1</v>
      </c>
      <c r="DQ54">
        <v>0.19013790740740699</v>
      </c>
      <c r="DR54">
        <v>6.2893168667813401E-2</v>
      </c>
      <c r="DS54">
        <v>8.9611704990837406E-3</v>
      </c>
      <c r="DT54">
        <v>1</v>
      </c>
      <c r="DU54">
        <v>3</v>
      </c>
      <c r="DV54">
        <v>3</v>
      </c>
      <c r="DW54" t="s">
        <v>256</v>
      </c>
      <c r="DX54">
        <v>100</v>
      </c>
      <c r="DY54">
        <v>100</v>
      </c>
      <c r="DZ54">
        <v>-3.8279999999999998</v>
      </c>
      <c r="EA54">
        <v>0.33600000000000002</v>
      </c>
      <c r="EB54">
        <v>2</v>
      </c>
      <c r="EC54">
        <v>516.54600000000005</v>
      </c>
      <c r="ED54">
        <v>414.22699999999998</v>
      </c>
      <c r="EE54">
        <v>27.6614</v>
      </c>
      <c r="EF54">
        <v>31.1676</v>
      </c>
      <c r="EG54">
        <v>29.9999</v>
      </c>
      <c r="EH54">
        <v>31.364899999999999</v>
      </c>
      <c r="EI54">
        <v>31.4023</v>
      </c>
      <c r="EJ54">
        <v>20.128</v>
      </c>
      <c r="EK54">
        <v>28.1099</v>
      </c>
      <c r="EL54">
        <v>24.901</v>
      </c>
      <c r="EM54">
        <v>27.6753</v>
      </c>
      <c r="EN54">
        <v>400.26299999999998</v>
      </c>
      <c r="EO54">
        <v>15.950699999999999</v>
      </c>
      <c r="EP54">
        <v>100.303</v>
      </c>
      <c r="EQ54">
        <v>90.629499999999993</v>
      </c>
    </row>
    <row r="55" spans="1:147" x14ac:dyDescent="0.3">
      <c r="A55">
        <v>39</v>
      </c>
      <c r="B55">
        <v>1675251218.5</v>
      </c>
      <c r="C55">
        <v>2400.2000000476801</v>
      </c>
      <c r="D55" t="s">
        <v>369</v>
      </c>
      <c r="E55" t="s">
        <v>370</v>
      </c>
      <c r="F55">
        <v>1675251210.5</v>
      </c>
      <c r="G55">
        <f t="shared" si="43"/>
        <v>1.6433766942686129E-3</v>
      </c>
      <c r="H55">
        <f t="shared" si="44"/>
        <v>7.4520258342498762</v>
      </c>
      <c r="I55">
        <f t="shared" si="45"/>
        <v>399.87309677419398</v>
      </c>
      <c r="J55">
        <f t="shared" si="46"/>
        <v>210.94370514204329</v>
      </c>
      <c r="K55">
        <f t="shared" si="47"/>
        <v>20.365960268412113</v>
      </c>
      <c r="L55">
        <f t="shared" si="48"/>
        <v>38.60650686791697</v>
      </c>
      <c r="M55">
        <f t="shared" si="49"/>
        <v>6.800214726446395E-2</v>
      </c>
      <c r="N55">
        <f t="shared" si="50"/>
        <v>3.3906748665535602</v>
      </c>
      <c r="O55">
        <f t="shared" si="51"/>
        <v>6.7253469721314657E-2</v>
      </c>
      <c r="P55">
        <f t="shared" si="52"/>
        <v>4.2099997326539573E-2</v>
      </c>
      <c r="Q55">
        <f t="shared" si="53"/>
        <v>161.84785471552217</v>
      </c>
      <c r="R55">
        <f t="shared" si="54"/>
        <v>28.484532232879271</v>
      </c>
      <c r="S55">
        <f t="shared" si="55"/>
        <v>28.199606451612901</v>
      </c>
      <c r="T55">
        <f t="shared" si="56"/>
        <v>3.8392226311104225</v>
      </c>
      <c r="U55">
        <f t="shared" si="57"/>
        <v>40.675599173119231</v>
      </c>
      <c r="V55">
        <f t="shared" si="58"/>
        <v>1.5458379133093545</v>
      </c>
      <c r="W55">
        <f t="shared" si="59"/>
        <v>3.8004060044207852</v>
      </c>
      <c r="X55">
        <f t="shared" si="60"/>
        <v>2.293384717801068</v>
      </c>
      <c r="Y55">
        <f t="shared" si="61"/>
        <v>-72.47291221724582</v>
      </c>
      <c r="Z55">
        <f t="shared" si="62"/>
        <v>-31.891186010219734</v>
      </c>
      <c r="AA55">
        <f t="shared" si="63"/>
        <v>-2.0524925260804503</v>
      </c>
      <c r="AB55">
        <f t="shared" si="64"/>
        <v>55.431263961976178</v>
      </c>
      <c r="AC55">
        <v>-4.0041899565160403E-2</v>
      </c>
      <c r="AD55">
        <v>4.4950540124956001E-2</v>
      </c>
      <c r="AE55">
        <v>3.3790296111240399</v>
      </c>
      <c r="AF55">
        <v>0</v>
      </c>
      <c r="AG55">
        <v>0</v>
      </c>
      <c r="AH55">
        <f t="shared" si="65"/>
        <v>1</v>
      </c>
      <c r="AI55">
        <f t="shared" si="66"/>
        <v>0</v>
      </c>
      <c r="AJ55">
        <f t="shared" si="67"/>
        <v>50881.20355229266</v>
      </c>
      <c r="AK55" t="s">
        <v>251</v>
      </c>
      <c r="AL55">
        <v>2.32410769230769</v>
      </c>
      <c r="AM55">
        <v>1.5424</v>
      </c>
      <c r="AN55">
        <f t="shared" si="68"/>
        <v>-0.78170769230768999</v>
      </c>
      <c r="AO55">
        <f t="shared" si="69"/>
        <v>-0.50681255984679074</v>
      </c>
      <c r="AP55">
        <v>-0.137253657776786</v>
      </c>
      <c r="AQ55" t="s">
        <v>371</v>
      </c>
      <c r="AR55">
        <v>2.3457115384615399</v>
      </c>
      <c r="AS55">
        <v>1.3180000000000001</v>
      </c>
      <c r="AT55">
        <f t="shared" si="70"/>
        <v>-0.77975078790708641</v>
      </c>
      <c r="AU55">
        <v>0.5</v>
      </c>
      <c r="AV55">
        <f t="shared" si="71"/>
        <v>841.20743550937812</v>
      </c>
      <c r="AW55">
        <f t="shared" si="72"/>
        <v>7.4520258342498762</v>
      </c>
      <c r="AX55">
        <f t="shared" si="73"/>
        <v>-327.96608031586857</v>
      </c>
      <c r="AY55">
        <f t="shared" si="74"/>
        <v>1</v>
      </c>
      <c r="AZ55">
        <f t="shared" si="75"/>
        <v>9.0218882663954461E-3</v>
      </c>
      <c r="BA55">
        <f t="shared" si="76"/>
        <v>0.17025796661608492</v>
      </c>
      <c r="BB55" t="s">
        <v>253</v>
      </c>
      <c r="BC55">
        <v>0</v>
      </c>
      <c r="BD55">
        <f t="shared" si="77"/>
        <v>1.3180000000000001</v>
      </c>
      <c r="BE55">
        <f t="shared" si="78"/>
        <v>-0.7797507879070863</v>
      </c>
      <c r="BF55">
        <f t="shared" si="79"/>
        <v>0.14548755186721987</v>
      </c>
      <c r="BG55">
        <f t="shared" si="80"/>
        <v>1.0214726975243551</v>
      </c>
      <c r="BH55">
        <f t="shared" si="81"/>
        <v>-0.28706382476235537</v>
      </c>
      <c r="BI55">
        <f t="shared" si="82"/>
        <v>1000.00916129032</v>
      </c>
      <c r="BJ55">
        <f t="shared" si="83"/>
        <v>841.20743550937812</v>
      </c>
      <c r="BK55">
        <f t="shared" si="84"/>
        <v>0.84119972903444329</v>
      </c>
      <c r="BL55">
        <f t="shared" si="85"/>
        <v>0.19239945806888653</v>
      </c>
      <c r="BM55">
        <v>0.71693436504263897</v>
      </c>
      <c r="BN55">
        <v>0.5</v>
      </c>
      <c r="BO55" t="s">
        <v>254</v>
      </c>
      <c r="BP55">
        <v>1675251210.5</v>
      </c>
      <c r="BQ55">
        <v>399.87309677419398</v>
      </c>
      <c r="BR55">
        <v>401.03583870967702</v>
      </c>
      <c r="BS55">
        <v>16.011264516129</v>
      </c>
      <c r="BT55">
        <v>15.779400000000001</v>
      </c>
      <c r="BU55">
        <v>500.00270967741898</v>
      </c>
      <c r="BV55">
        <v>96.346983870967705</v>
      </c>
      <c r="BW55">
        <v>0.19991358064516099</v>
      </c>
      <c r="BX55">
        <v>28.0251451612903</v>
      </c>
      <c r="BY55">
        <v>28.199606451612901</v>
      </c>
      <c r="BZ55">
        <v>999.9</v>
      </c>
      <c r="CA55">
        <v>10022.419354838699</v>
      </c>
      <c r="CB55">
        <v>0</v>
      </c>
      <c r="CC55">
        <v>387.81761290322601</v>
      </c>
      <c r="CD55">
        <v>1000.00916129032</v>
      </c>
      <c r="CE55">
        <v>0.96000574193548405</v>
      </c>
      <c r="CF55">
        <v>3.9994348387096798E-2</v>
      </c>
      <c r="CG55">
        <v>0</v>
      </c>
      <c r="CH55">
        <v>2.34835161290323</v>
      </c>
      <c r="CI55">
        <v>0</v>
      </c>
      <c r="CJ55">
        <v>459.71980645161301</v>
      </c>
      <c r="CK55">
        <v>9334.4251612903208</v>
      </c>
      <c r="CL55">
        <v>38.294129032258098</v>
      </c>
      <c r="CM55">
        <v>42.366870967741903</v>
      </c>
      <c r="CN55">
        <v>39.936999999999998</v>
      </c>
      <c r="CO55">
        <v>40.733741935483899</v>
      </c>
      <c r="CP55">
        <v>38.536000000000001</v>
      </c>
      <c r="CQ55">
        <v>960.01677419354905</v>
      </c>
      <c r="CR55">
        <v>39.991290322580603</v>
      </c>
      <c r="CS55">
        <v>0</v>
      </c>
      <c r="CT55">
        <v>118.39999985694899</v>
      </c>
      <c r="CU55">
        <v>2.3457115384615399</v>
      </c>
      <c r="CV55">
        <v>0.76982906418081098</v>
      </c>
      <c r="CW55">
        <v>-8.6826324707185307</v>
      </c>
      <c r="CX55">
        <v>459.63611538461498</v>
      </c>
      <c r="CY55">
        <v>15</v>
      </c>
      <c r="CZ55">
        <v>1675248729.8</v>
      </c>
      <c r="DA55" t="s">
        <v>255</v>
      </c>
      <c r="DB55">
        <v>3</v>
      </c>
      <c r="DC55">
        <v>-3.8279999999999998</v>
      </c>
      <c r="DD55">
        <v>0.33600000000000002</v>
      </c>
      <c r="DE55">
        <v>402</v>
      </c>
      <c r="DF55">
        <v>14</v>
      </c>
      <c r="DG55">
        <v>1.6</v>
      </c>
      <c r="DH55">
        <v>0.7</v>
      </c>
      <c r="DI55">
        <v>-1.1151217222222201</v>
      </c>
      <c r="DJ55">
        <v>-0.32464509285424598</v>
      </c>
      <c r="DK55">
        <v>0.109062035233846</v>
      </c>
      <c r="DL55">
        <v>1</v>
      </c>
      <c r="DM55">
        <v>2.3603422222222199</v>
      </c>
      <c r="DN55">
        <v>-0.109044364114277</v>
      </c>
      <c r="DO55">
        <v>0.20654441813258601</v>
      </c>
      <c r="DP55">
        <v>1</v>
      </c>
      <c r="DQ55">
        <v>0.215613444444444</v>
      </c>
      <c r="DR55">
        <v>0.225245879268786</v>
      </c>
      <c r="DS55">
        <v>3.3728378087777899E-2</v>
      </c>
      <c r="DT55">
        <v>0</v>
      </c>
      <c r="DU55">
        <v>2</v>
      </c>
      <c r="DV55">
        <v>3</v>
      </c>
      <c r="DW55" t="s">
        <v>269</v>
      </c>
      <c r="DX55">
        <v>100</v>
      </c>
      <c r="DY55">
        <v>100</v>
      </c>
      <c r="DZ55">
        <v>-3.8279999999999998</v>
      </c>
      <c r="EA55">
        <v>0.33600000000000002</v>
      </c>
      <c r="EB55">
        <v>2</v>
      </c>
      <c r="EC55">
        <v>516.39599999999996</v>
      </c>
      <c r="ED55">
        <v>413.96</v>
      </c>
      <c r="EE55">
        <v>22.838799999999999</v>
      </c>
      <c r="EF55">
        <v>31.164899999999999</v>
      </c>
      <c r="EG55">
        <v>29.9984</v>
      </c>
      <c r="EH55">
        <v>31.362200000000001</v>
      </c>
      <c r="EI55">
        <v>31.3996</v>
      </c>
      <c r="EJ55">
        <v>20.1587</v>
      </c>
      <c r="EK55">
        <v>29.585599999999999</v>
      </c>
      <c r="EL55">
        <v>22.645</v>
      </c>
      <c r="EM55">
        <v>22.946999999999999</v>
      </c>
      <c r="EN55">
        <v>401.09100000000001</v>
      </c>
      <c r="EO55">
        <v>15.5669</v>
      </c>
      <c r="EP55">
        <v>100.304</v>
      </c>
      <c r="EQ55">
        <v>90.631699999999995</v>
      </c>
    </row>
    <row r="56" spans="1:147" x14ac:dyDescent="0.3">
      <c r="A56">
        <v>40</v>
      </c>
      <c r="B56">
        <v>1675251278.5</v>
      </c>
      <c r="C56">
        <v>2460.2000000476801</v>
      </c>
      <c r="D56" t="s">
        <v>372</v>
      </c>
      <c r="E56" t="s">
        <v>373</v>
      </c>
      <c r="F56">
        <v>1675251270.5</v>
      </c>
      <c r="G56">
        <f t="shared" si="43"/>
        <v>2.7693752671625145E-3</v>
      </c>
      <c r="H56">
        <f t="shared" si="44"/>
        <v>8.5368706998418169</v>
      </c>
      <c r="I56">
        <f t="shared" si="45"/>
        <v>399.95593548387097</v>
      </c>
      <c r="J56">
        <f t="shared" si="46"/>
        <v>270.89345677355777</v>
      </c>
      <c r="K56">
        <f t="shared" si="47"/>
        <v>26.154735733954887</v>
      </c>
      <c r="L56">
        <f t="shared" si="48"/>
        <v>38.615704943185776</v>
      </c>
      <c r="M56">
        <f t="shared" si="49"/>
        <v>0.11931366123051733</v>
      </c>
      <c r="N56">
        <f t="shared" si="50"/>
        <v>3.3843338358786879</v>
      </c>
      <c r="O56">
        <f t="shared" si="51"/>
        <v>0.11702514935300506</v>
      </c>
      <c r="P56">
        <f t="shared" si="52"/>
        <v>7.3342675980542574E-2</v>
      </c>
      <c r="Q56">
        <f t="shared" si="53"/>
        <v>161.84684240977063</v>
      </c>
      <c r="R56">
        <f t="shared" si="54"/>
        <v>27.640614727388737</v>
      </c>
      <c r="S56">
        <f t="shared" si="55"/>
        <v>27.619867741935501</v>
      </c>
      <c r="T56">
        <f t="shared" si="56"/>
        <v>3.7115530326901962</v>
      </c>
      <c r="U56">
        <f t="shared" si="57"/>
        <v>40.531228065092705</v>
      </c>
      <c r="V56">
        <f t="shared" si="58"/>
        <v>1.4882462961438905</v>
      </c>
      <c r="W56">
        <f t="shared" si="59"/>
        <v>3.6718509830340778</v>
      </c>
      <c r="X56">
        <f t="shared" si="60"/>
        <v>2.2233067365463057</v>
      </c>
      <c r="Y56">
        <f t="shared" si="61"/>
        <v>-122.12944928186688</v>
      </c>
      <c r="Z56">
        <f t="shared" si="62"/>
        <v>-33.541336302722314</v>
      </c>
      <c r="AA56">
        <f t="shared" si="63"/>
        <v>-2.1501711346657348</v>
      </c>
      <c r="AB56">
        <f t="shared" si="64"/>
        <v>4.0258856905157074</v>
      </c>
      <c r="AC56">
        <v>-3.9947762623107598E-2</v>
      </c>
      <c r="AD56">
        <v>4.4844863160652698E-2</v>
      </c>
      <c r="AE56">
        <v>3.3727159579898802</v>
      </c>
      <c r="AF56">
        <v>0</v>
      </c>
      <c r="AG56">
        <v>0</v>
      </c>
      <c r="AH56">
        <f t="shared" si="65"/>
        <v>1</v>
      </c>
      <c r="AI56">
        <f t="shared" si="66"/>
        <v>0</v>
      </c>
      <c r="AJ56">
        <f t="shared" si="67"/>
        <v>50866.107624319229</v>
      </c>
      <c r="AK56" t="s">
        <v>251</v>
      </c>
      <c r="AL56">
        <v>2.32410769230769</v>
      </c>
      <c r="AM56">
        <v>1.5424</v>
      </c>
      <c r="AN56">
        <f t="shared" si="68"/>
        <v>-0.78170769230768999</v>
      </c>
      <c r="AO56">
        <f t="shared" si="69"/>
        <v>-0.50681255984679074</v>
      </c>
      <c r="AP56">
        <v>-0.137253657776786</v>
      </c>
      <c r="AQ56" t="s">
        <v>374</v>
      </c>
      <c r="AR56">
        <v>2.4555423076923102</v>
      </c>
      <c r="AS56">
        <v>1.6027800000000001</v>
      </c>
      <c r="AT56">
        <f t="shared" si="70"/>
        <v>-0.53205200195429825</v>
      </c>
      <c r="AU56">
        <v>0.5</v>
      </c>
      <c r="AV56">
        <f t="shared" si="71"/>
        <v>841.20239067136117</v>
      </c>
      <c r="AW56">
        <f t="shared" si="72"/>
        <v>8.5368706998418169</v>
      </c>
      <c r="AX56">
        <f t="shared" si="73"/>
        <v>-223.78170800271971</v>
      </c>
      <c r="AY56">
        <f t="shared" si="74"/>
        <v>1</v>
      </c>
      <c r="AZ56">
        <f t="shared" si="75"/>
        <v>1.0311578347626674E-2</v>
      </c>
      <c r="BA56">
        <f t="shared" si="76"/>
        <v>-3.7672044822121623E-2</v>
      </c>
      <c r="BB56" t="s">
        <v>253</v>
      </c>
      <c r="BC56">
        <v>0</v>
      </c>
      <c r="BD56">
        <f t="shared" si="77"/>
        <v>1.6027800000000001</v>
      </c>
      <c r="BE56">
        <f t="shared" si="78"/>
        <v>-0.53205200195429814</v>
      </c>
      <c r="BF56">
        <f t="shared" si="79"/>
        <v>-3.9146784232365207E-2</v>
      </c>
      <c r="BG56">
        <f t="shared" si="80"/>
        <v>1.1822120747425227</v>
      </c>
      <c r="BH56">
        <f t="shared" si="81"/>
        <v>7.7241148570191848E-2</v>
      </c>
      <c r="BI56">
        <f t="shared" si="82"/>
        <v>1000.00319354839</v>
      </c>
      <c r="BJ56">
        <f t="shared" si="83"/>
        <v>841.20239067136117</v>
      </c>
      <c r="BK56">
        <f t="shared" si="84"/>
        <v>0.84119970425940005</v>
      </c>
      <c r="BL56">
        <f t="shared" si="85"/>
        <v>0.19239940851880025</v>
      </c>
      <c r="BM56">
        <v>0.71693436504263897</v>
      </c>
      <c r="BN56">
        <v>0.5</v>
      </c>
      <c r="BO56" t="s">
        <v>254</v>
      </c>
      <c r="BP56">
        <v>1675251270.5</v>
      </c>
      <c r="BQ56">
        <v>399.95593548387097</v>
      </c>
      <c r="BR56">
        <v>401.33880645161298</v>
      </c>
      <c r="BS56">
        <v>15.414270967741899</v>
      </c>
      <c r="BT56">
        <v>15.0233064516129</v>
      </c>
      <c r="BU56">
        <v>500.00851612903199</v>
      </c>
      <c r="BV56">
        <v>96.349958064516102</v>
      </c>
      <c r="BW56">
        <v>0.19994035483871</v>
      </c>
      <c r="BX56">
        <v>27.436035483870999</v>
      </c>
      <c r="BY56">
        <v>27.619867741935501</v>
      </c>
      <c r="BZ56">
        <v>999.9</v>
      </c>
      <c r="CA56">
        <v>9998.5483870967691</v>
      </c>
      <c r="CB56">
        <v>0</v>
      </c>
      <c r="CC56">
        <v>387.72535483871002</v>
      </c>
      <c r="CD56">
        <v>1000.00319354839</v>
      </c>
      <c r="CE56">
        <v>0.96001064516128998</v>
      </c>
      <c r="CF56">
        <v>3.9989741935483901E-2</v>
      </c>
      <c r="CG56">
        <v>0</v>
      </c>
      <c r="CH56">
        <v>2.4671290322580601</v>
      </c>
      <c r="CI56">
        <v>0</v>
      </c>
      <c r="CJ56">
        <v>453.92906451612902</v>
      </c>
      <c r="CK56">
        <v>9334.3864516128997</v>
      </c>
      <c r="CL56">
        <v>38.737806451612897</v>
      </c>
      <c r="CM56">
        <v>42.375</v>
      </c>
      <c r="CN56">
        <v>40.137</v>
      </c>
      <c r="CO56">
        <v>40.75</v>
      </c>
      <c r="CP56">
        <v>38.846548387096803</v>
      </c>
      <c r="CQ56">
        <v>960.01419354838799</v>
      </c>
      <c r="CR56">
        <v>39.990322580645199</v>
      </c>
      <c r="CS56">
        <v>0</v>
      </c>
      <c r="CT56">
        <v>59.299999952316298</v>
      </c>
      <c r="CU56">
        <v>2.4555423076923102</v>
      </c>
      <c r="CV56">
        <v>2.37299058112415E-2</v>
      </c>
      <c r="CW56">
        <v>0.76591451148793599</v>
      </c>
      <c r="CX56">
        <v>453.98388461538502</v>
      </c>
      <c r="CY56">
        <v>15</v>
      </c>
      <c r="CZ56">
        <v>1675248729.8</v>
      </c>
      <c r="DA56" t="s">
        <v>255</v>
      </c>
      <c r="DB56">
        <v>3</v>
      </c>
      <c r="DC56">
        <v>-3.8279999999999998</v>
      </c>
      <c r="DD56">
        <v>0.33600000000000002</v>
      </c>
      <c r="DE56">
        <v>402</v>
      </c>
      <c r="DF56">
        <v>14</v>
      </c>
      <c r="DG56">
        <v>1.6</v>
      </c>
      <c r="DH56">
        <v>0.7</v>
      </c>
      <c r="DI56">
        <v>-1.3613762962963001</v>
      </c>
      <c r="DJ56">
        <v>-0.180807592910222</v>
      </c>
      <c r="DK56">
        <v>0.12442286782635401</v>
      </c>
      <c r="DL56">
        <v>1</v>
      </c>
      <c r="DM56">
        <v>2.4444044444444399</v>
      </c>
      <c r="DN56">
        <v>0.28068664252001302</v>
      </c>
      <c r="DO56">
        <v>0.22924349592669199</v>
      </c>
      <c r="DP56">
        <v>1</v>
      </c>
      <c r="DQ56">
        <v>0.37711481481481501</v>
      </c>
      <c r="DR56">
        <v>0.12751398970840599</v>
      </c>
      <c r="DS56">
        <v>2.6814283934661901E-2</v>
      </c>
      <c r="DT56">
        <v>0</v>
      </c>
      <c r="DU56">
        <v>2</v>
      </c>
      <c r="DV56">
        <v>3</v>
      </c>
      <c r="DW56" t="s">
        <v>269</v>
      </c>
      <c r="DX56">
        <v>100</v>
      </c>
      <c r="DY56">
        <v>100</v>
      </c>
      <c r="DZ56">
        <v>-3.8279999999999998</v>
      </c>
      <c r="EA56">
        <v>0.33600000000000002</v>
      </c>
      <c r="EB56">
        <v>2</v>
      </c>
      <c r="EC56">
        <v>516.69500000000005</v>
      </c>
      <c r="ED56">
        <v>412.86599999999999</v>
      </c>
      <c r="EE56">
        <v>24.334099999999999</v>
      </c>
      <c r="EF56">
        <v>31.192</v>
      </c>
      <c r="EG56">
        <v>29.999700000000001</v>
      </c>
      <c r="EH56">
        <v>31.367599999999999</v>
      </c>
      <c r="EI56">
        <v>31.4023</v>
      </c>
      <c r="EJ56">
        <v>20.162400000000002</v>
      </c>
      <c r="EK56">
        <v>32.695099999999996</v>
      </c>
      <c r="EL56">
        <v>21.1433</v>
      </c>
      <c r="EM56">
        <v>24.3888</v>
      </c>
      <c r="EN56">
        <v>401.32499999999999</v>
      </c>
      <c r="EO56">
        <v>14.8896</v>
      </c>
      <c r="EP56">
        <v>100.31</v>
      </c>
      <c r="EQ56">
        <v>90.642099999999999</v>
      </c>
    </row>
    <row r="57" spans="1:147" x14ac:dyDescent="0.3">
      <c r="A57">
        <v>41</v>
      </c>
      <c r="B57">
        <v>1675251338.5</v>
      </c>
      <c r="C57">
        <v>2520.2000000476801</v>
      </c>
      <c r="D57" t="s">
        <v>375</v>
      </c>
      <c r="E57" t="s">
        <v>376</v>
      </c>
      <c r="F57">
        <v>1675251330.5032301</v>
      </c>
      <c r="G57">
        <f t="shared" si="43"/>
        <v>2.9338704027633967E-3</v>
      </c>
      <c r="H57">
        <f t="shared" si="44"/>
        <v>8.8997660599045041</v>
      </c>
      <c r="I57">
        <f t="shared" si="45"/>
        <v>399.98625806451599</v>
      </c>
      <c r="J57">
        <f t="shared" si="46"/>
        <v>270.87890571632732</v>
      </c>
      <c r="K57">
        <f t="shared" si="47"/>
        <v>26.153942230761693</v>
      </c>
      <c r="L57">
        <f t="shared" si="48"/>
        <v>38.619535392959669</v>
      </c>
      <c r="M57">
        <f t="shared" si="49"/>
        <v>0.12462908422067163</v>
      </c>
      <c r="N57">
        <f t="shared" si="50"/>
        <v>3.388304140056555</v>
      </c>
      <c r="O57">
        <f t="shared" si="51"/>
        <v>0.12213728152752924</v>
      </c>
      <c r="P57">
        <f t="shared" si="52"/>
        <v>7.6555529985461626E-2</v>
      </c>
      <c r="Q57">
        <f t="shared" si="53"/>
        <v>161.8498629961785</v>
      </c>
      <c r="R57">
        <f t="shared" si="54"/>
        <v>27.694803525152562</v>
      </c>
      <c r="S57">
        <f t="shared" si="55"/>
        <v>27.710348387096801</v>
      </c>
      <c r="T57">
        <f t="shared" si="56"/>
        <v>3.7312312268130263</v>
      </c>
      <c r="U57">
        <f t="shared" si="57"/>
        <v>39.940957174612635</v>
      </c>
      <c r="V57">
        <f t="shared" si="58"/>
        <v>1.4744666544007776</v>
      </c>
      <c r="W57">
        <f t="shared" si="59"/>
        <v>3.6916157215630818</v>
      </c>
      <c r="X57">
        <f t="shared" si="60"/>
        <v>2.2567645724122487</v>
      </c>
      <c r="Y57">
        <f t="shared" si="61"/>
        <v>-129.38368476186579</v>
      </c>
      <c r="Z57">
        <f t="shared" si="62"/>
        <v>-33.352052607770055</v>
      </c>
      <c r="AA57">
        <f t="shared" si="63"/>
        <v>-2.1374745753818472</v>
      </c>
      <c r="AB57">
        <f t="shared" si="64"/>
        <v>-3.0233489488391925</v>
      </c>
      <c r="AC57">
        <v>-4.00066959681738E-2</v>
      </c>
      <c r="AD57">
        <v>4.4911021003334002E-2</v>
      </c>
      <c r="AE57">
        <v>3.3766691227746599</v>
      </c>
      <c r="AF57">
        <v>0</v>
      </c>
      <c r="AG57">
        <v>0</v>
      </c>
      <c r="AH57">
        <f t="shared" si="65"/>
        <v>1</v>
      </c>
      <c r="AI57">
        <f t="shared" si="66"/>
        <v>0</v>
      </c>
      <c r="AJ57">
        <f t="shared" si="67"/>
        <v>50922.56927249016</v>
      </c>
      <c r="AK57" t="s">
        <v>251</v>
      </c>
      <c r="AL57">
        <v>2.32410769230769</v>
      </c>
      <c r="AM57">
        <v>1.5424</v>
      </c>
      <c r="AN57">
        <f t="shared" si="68"/>
        <v>-0.78170769230768999</v>
      </c>
      <c r="AO57">
        <f t="shared" si="69"/>
        <v>-0.50681255984679074</v>
      </c>
      <c r="AP57">
        <v>-0.137253657776786</v>
      </c>
      <c r="AQ57" t="s">
        <v>377</v>
      </c>
      <c r="AR57">
        <v>2.3266192307692299</v>
      </c>
      <c r="AS57">
        <v>1.88994</v>
      </c>
      <c r="AT57">
        <f t="shared" si="70"/>
        <v>-0.23105454711219942</v>
      </c>
      <c r="AU57">
        <v>0.5</v>
      </c>
      <c r="AV57">
        <f t="shared" si="71"/>
        <v>841.21795478770741</v>
      </c>
      <c r="AW57">
        <f t="shared" si="72"/>
        <v>8.8997660599045041</v>
      </c>
      <c r="AX57">
        <f t="shared" si="73"/>
        <v>-97.183616783062192</v>
      </c>
      <c r="AY57">
        <f t="shared" si="74"/>
        <v>1</v>
      </c>
      <c r="AZ57">
        <f t="shared" si="75"/>
        <v>1.0742780353472011E-2</v>
      </c>
      <c r="BA57">
        <f t="shared" si="76"/>
        <v>-0.18388943564345955</v>
      </c>
      <c r="BB57" t="s">
        <v>253</v>
      </c>
      <c r="BC57">
        <v>0</v>
      </c>
      <c r="BD57">
        <f t="shared" si="77"/>
        <v>1.88994</v>
      </c>
      <c r="BE57">
        <f t="shared" si="78"/>
        <v>-0.23105454711219933</v>
      </c>
      <c r="BF57">
        <f t="shared" si="79"/>
        <v>-0.2253241701244813</v>
      </c>
      <c r="BG57">
        <f t="shared" si="80"/>
        <v>1.0057847198353029</v>
      </c>
      <c r="BH57">
        <f t="shared" si="81"/>
        <v>0.44459073822597595</v>
      </c>
      <c r="BI57">
        <f t="shared" si="82"/>
        <v>1000.02167741935</v>
      </c>
      <c r="BJ57">
        <f t="shared" si="83"/>
        <v>841.21795478770741</v>
      </c>
      <c r="BK57">
        <f t="shared" si="84"/>
        <v>0.84119971974862529</v>
      </c>
      <c r="BL57">
        <f t="shared" si="85"/>
        <v>0.19239943949725072</v>
      </c>
      <c r="BM57">
        <v>0.71693436504263897</v>
      </c>
      <c r="BN57">
        <v>0.5</v>
      </c>
      <c r="BO57" t="s">
        <v>254</v>
      </c>
      <c r="BP57">
        <v>1675251330.5032301</v>
      </c>
      <c r="BQ57">
        <v>399.98625806451599</v>
      </c>
      <c r="BR57">
        <v>401.43061290322601</v>
      </c>
      <c r="BS57">
        <v>15.2711935483871</v>
      </c>
      <c r="BT57">
        <v>14.8569451612903</v>
      </c>
      <c r="BU57">
        <v>500.00706451612899</v>
      </c>
      <c r="BV57">
        <v>96.352212903225805</v>
      </c>
      <c r="BW57">
        <v>0.19994261290322601</v>
      </c>
      <c r="BX57">
        <v>27.527767741935499</v>
      </c>
      <c r="BY57">
        <v>27.710348387096801</v>
      </c>
      <c r="BZ57">
        <v>999.9</v>
      </c>
      <c r="CA57">
        <v>10013.064516128999</v>
      </c>
      <c r="CB57">
        <v>0</v>
      </c>
      <c r="CC57">
        <v>387.78135483871</v>
      </c>
      <c r="CD57">
        <v>1000.02167741935</v>
      </c>
      <c r="CE57">
        <v>0.96001225806451596</v>
      </c>
      <c r="CF57">
        <v>3.9988096774193502E-2</v>
      </c>
      <c r="CG57">
        <v>0</v>
      </c>
      <c r="CH57">
        <v>2.3079064516129</v>
      </c>
      <c r="CI57">
        <v>0</v>
      </c>
      <c r="CJ57">
        <v>456.65125806451601</v>
      </c>
      <c r="CK57">
        <v>9334.5632258064506</v>
      </c>
      <c r="CL57">
        <v>39.096548387096803</v>
      </c>
      <c r="CM57">
        <v>42.436999999999998</v>
      </c>
      <c r="CN57">
        <v>40.376935483871002</v>
      </c>
      <c r="CO57">
        <v>40.816064516129003</v>
      </c>
      <c r="CP57">
        <v>39.1046774193548</v>
      </c>
      <c r="CQ57">
        <v>960.03225806451599</v>
      </c>
      <c r="CR57">
        <v>39.9916129032258</v>
      </c>
      <c r="CS57">
        <v>0</v>
      </c>
      <c r="CT57">
        <v>59.200000047683702</v>
      </c>
      <c r="CU57">
        <v>2.3266192307692299</v>
      </c>
      <c r="CV57">
        <v>0.76477607855023</v>
      </c>
      <c r="CW57">
        <v>2.7209914591123199</v>
      </c>
      <c r="CX57">
        <v>456.65280769230799</v>
      </c>
      <c r="CY57">
        <v>15</v>
      </c>
      <c r="CZ57">
        <v>1675248729.8</v>
      </c>
      <c r="DA57" t="s">
        <v>255</v>
      </c>
      <c r="DB57">
        <v>3</v>
      </c>
      <c r="DC57">
        <v>-3.8279999999999998</v>
      </c>
      <c r="DD57">
        <v>0.33600000000000002</v>
      </c>
      <c r="DE57">
        <v>402</v>
      </c>
      <c r="DF57">
        <v>14</v>
      </c>
      <c r="DG57">
        <v>1.6</v>
      </c>
      <c r="DH57">
        <v>0.7</v>
      </c>
      <c r="DI57">
        <v>-1.4619912962963</v>
      </c>
      <c r="DJ57">
        <v>8.6107960172247894E-2</v>
      </c>
      <c r="DK57">
        <v>0.104589826908567</v>
      </c>
      <c r="DL57">
        <v>1</v>
      </c>
      <c r="DM57">
        <v>2.2976111111111099</v>
      </c>
      <c r="DN57">
        <v>0.34056969696969303</v>
      </c>
      <c r="DO57">
        <v>0.217919656165317</v>
      </c>
      <c r="DP57">
        <v>1</v>
      </c>
      <c r="DQ57">
        <v>0.407474</v>
      </c>
      <c r="DR57">
        <v>6.9948902395850998E-2</v>
      </c>
      <c r="DS57">
        <v>9.4558531843744499E-3</v>
      </c>
      <c r="DT57">
        <v>1</v>
      </c>
      <c r="DU57">
        <v>3</v>
      </c>
      <c r="DV57">
        <v>3</v>
      </c>
      <c r="DW57" t="s">
        <v>256</v>
      </c>
      <c r="DX57">
        <v>100</v>
      </c>
      <c r="DY57">
        <v>100</v>
      </c>
      <c r="DZ57">
        <v>-3.8279999999999998</v>
      </c>
      <c r="EA57">
        <v>0.33600000000000002</v>
      </c>
      <c r="EB57">
        <v>2</v>
      </c>
      <c r="EC57">
        <v>516.88900000000001</v>
      </c>
      <c r="ED57">
        <v>412.53300000000002</v>
      </c>
      <c r="EE57">
        <v>26.730599999999999</v>
      </c>
      <c r="EF57">
        <v>31.198599999999999</v>
      </c>
      <c r="EG57">
        <v>30.0001</v>
      </c>
      <c r="EH57">
        <v>31.375800000000002</v>
      </c>
      <c r="EI57">
        <v>31.407699999999998</v>
      </c>
      <c r="EJ57">
        <v>20.167000000000002</v>
      </c>
      <c r="EK57">
        <v>32.695099999999996</v>
      </c>
      <c r="EL57">
        <v>19.639299999999999</v>
      </c>
      <c r="EM57">
        <v>26.825099999999999</v>
      </c>
      <c r="EN57">
        <v>401.65300000000002</v>
      </c>
      <c r="EO57">
        <v>14.898999999999999</v>
      </c>
      <c r="EP57">
        <v>100.304</v>
      </c>
      <c r="EQ57">
        <v>90.6434</v>
      </c>
    </row>
    <row r="58" spans="1:147" x14ac:dyDescent="0.3">
      <c r="A58">
        <v>42</v>
      </c>
      <c r="B58">
        <v>1675251398.5</v>
      </c>
      <c r="C58">
        <v>2580.2000000476801</v>
      </c>
      <c r="D58" t="s">
        <v>378</v>
      </c>
      <c r="E58" t="s">
        <v>379</v>
      </c>
      <c r="F58">
        <v>1675251390.5032301</v>
      </c>
      <c r="G58">
        <f t="shared" si="43"/>
        <v>2.8859488076912352E-3</v>
      </c>
      <c r="H58">
        <f t="shared" si="44"/>
        <v>10.426599145276622</v>
      </c>
      <c r="I58">
        <f t="shared" si="45"/>
        <v>399.96748387096801</v>
      </c>
      <c r="J58">
        <f t="shared" si="46"/>
        <v>246.02894467582141</v>
      </c>
      <c r="K58">
        <f t="shared" si="47"/>
        <v>23.753965387699679</v>
      </c>
      <c r="L58">
        <f t="shared" si="48"/>
        <v>38.616650494497691</v>
      </c>
      <c r="M58">
        <f t="shared" si="49"/>
        <v>0.12004809788671077</v>
      </c>
      <c r="N58">
        <f t="shared" si="50"/>
        <v>3.3869264279884512</v>
      </c>
      <c r="O58">
        <f t="shared" si="51"/>
        <v>0.11773335649090798</v>
      </c>
      <c r="P58">
        <f t="shared" si="52"/>
        <v>7.378760066214432E-2</v>
      </c>
      <c r="Q58">
        <f t="shared" si="53"/>
        <v>161.84594824889072</v>
      </c>
      <c r="R58">
        <f t="shared" si="54"/>
        <v>28.059202645865625</v>
      </c>
      <c r="S58">
        <f t="shared" si="55"/>
        <v>28.012612903225801</v>
      </c>
      <c r="T58">
        <f t="shared" si="56"/>
        <v>3.7976308783400334</v>
      </c>
      <c r="U58">
        <f t="shared" si="57"/>
        <v>39.691393693238254</v>
      </c>
      <c r="V58">
        <f t="shared" si="58"/>
        <v>1.4958319806289402</v>
      </c>
      <c r="W58">
        <f t="shared" si="59"/>
        <v>3.7686557246886676</v>
      </c>
      <c r="X58">
        <f t="shared" si="60"/>
        <v>2.3017988977110933</v>
      </c>
      <c r="Y58">
        <f t="shared" si="61"/>
        <v>-127.27034241918348</v>
      </c>
      <c r="Z58">
        <f t="shared" si="62"/>
        <v>-23.980153030553662</v>
      </c>
      <c r="AA58">
        <f t="shared" si="63"/>
        <v>-1.5425073696585314</v>
      </c>
      <c r="AB58">
        <f t="shared" si="64"/>
        <v>9.0529454294950575</v>
      </c>
      <c r="AC58">
        <v>-3.9986242613394403E-2</v>
      </c>
      <c r="AD58">
        <v>4.4888060320781902E-2</v>
      </c>
      <c r="AE58">
        <v>3.3752973590892101</v>
      </c>
      <c r="AF58">
        <v>0</v>
      </c>
      <c r="AG58">
        <v>0</v>
      </c>
      <c r="AH58">
        <f t="shared" si="65"/>
        <v>1</v>
      </c>
      <c r="AI58">
        <f t="shared" si="66"/>
        <v>0</v>
      </c>
      <c r="AJ58">
        <f t="shared" si="67"/>
        <v>50837.745684700138</v>
      </c>
      <c r="AK58" t="s">
        <v>251</v>
      </c>
      <c r="AL58">
        <v>2.32410769230769</v>
      </c>
      <c r="AM58">
        <v>1.5424</v>
      </c>
      <c r="AN58">
        <f t="shared" si="68"/>
        <v>-0.78170769230768999</v>
      </c>
      <c r="AO58">
        <f t="shared" si="69"/>
        <v>-0.50681255984679074</v>
      </c>
      <c r="AP58">
        <v>-0.137253657776786</v>
      </c>
      <c r="AQ58" t="s">
        <v>380</v>
      </c>
      <c r="AR58">
        <v>2.3263192307692302</v>
      </c>
      <c r="AS58">
        <v>1.56</v>
      </c>
      <c r="AT58">
        <f t="shared" si="70"/>
        <v>-0.49123027613412185</v>
      </c>
      <c r="AU58">
        <v>0.5</v>
      </c>
      <c r="AV58">
        <f t="shared" si="71"/>
        <v>841.19499812905235</v>
      </c>
      <c r="AW58">
        <f t="shared" si="72"/>
        <v>10.426599145276622</v>
      </c>
      <c r="AX58">
        <f t="shared" si="73"/>
        <v>-206.61022560678825</v>
      </c>
      <c r="AY58">
        <f t="shared" si="74"/>
        <v>1</v>
      </c>
      <c r="AZ58">
        <f t="shared" si="75"/>
        <v>1.2558149806583549E-2</v>
      </c>
      <c r="BA58">
        <f t="shared" si="76"/>
        <v>-1.1282051282051319E-2</v>
      </c>
      <c r="BB58" t="s">
        <v>253</v>
      </c>
      <c r="BC58">
        <v>0</v>
      </c>
      <c r="BD58">
        <f t="shared" si="77"/>
        <v>1.56</v>
      </c>
      <c r="BE58">
        <f t="shared" si="78"/>
        <v>-0.49123027613412185</v>
      </c>
      <c r="BF58">
        <f t="shared" si="79"/>
        <v>-1.1410788381742778E-2</v>
      </c>
      <c r="BG58">
        <f t="shared" si="80"/>
        <v>1.0028942758773454</v>
      </c>
      <c r="BH58">
        <f t="shared" si="81"/>
        <v>2.2514809785282856E-2</v>
      </c>
      <c r="BI58">
        <f t="shared" si="82"/>
        <v>999.99403225806395</v>
      </c>
      <c r="BJ58">
        <f t="shared" si="83"/>
        <v>841.19499812905235</v>
      </c>
      <c r="BK58">
        <f t="shared" si="84"/>
        <v>0.84120001819367751</v>
      </c>
      <c r="BL58">
        <f t="shared" si="85"/>
        <v>0.19240003638735503</v>
      </c>
      <c r="BM58">
        <v>0.71693436504263897</v>
      </c>
      <c r="BN58">
        <v>0.5</v>
      </c>
      <c r="BO58" t="s">
        <v>254</v>
      </c>
      <c r="BP58">
        <v>1675251390.5032301</v>
      </c>
      <c r="BQ58">
        <v>399.96748387096801</v>
      </c>
      <c r="BR58">
        <v>401.62796774193498</v>
      </c>
      <c r="BS58">
        <v>15.4929064516129</v>
      </c>
      <c r="BT58">
        <v>15.085525806451599</v>
      </c>
      <c r="BU58">
        <v>500.018967741935</v>
      </c>
      <c r="BV58">
        <v>96.349512903225801</v>
      </c>
      <c r="BW58">
        <v>0.19996187096774201</v>
      </c>
      <c r="BX58">
        <v>27.8812838709677</v>
      </c>
      <c r="BY58">
        <v>28.012612903225801</v>
      </c>
      <c r="BZ58">
        <v>999.9</v>
      </c>
      <c r="CA58">
        <v>10008.225806451601</v>
      </c>
      <c r="CB58">
        <v>0</v>
      </c>
      <c r="CC58">
        <v>387.72764516129001</v>
      </c>
      <c r="CD58">
        <v>999.99403225806395</v>
      </c>
      <c r="CE58">
        <v>0.95999893548387105</v>
      </c>
      <c r="CF58">
        <v>4.00014096774194E-2</v>
      </c>
      <c r="CG58">
        <v>0</v>
      </c>
      <c r="CH58">
        <v>2.3346129032258101</v>
      </c>
      <c r="CI58">
        <v>0</v>
      </c>
      <c r="CJ58">
        <v>461.27022580645098</v>
      </c>
      <c r="CK58">
        <v>9334.26129032258</v>
      </c>
      <c r="CL58">
        <v>39.366870967741903</v>
      </c>
      <c r="CM58">
        <v>42.561999999999998</v>
      </c>
      <c r="CN58">
        <v>40.625</v>
      </c>
      <c r="CO58">
        <v>40.917000000000002</v>
      </c>
      <c r="CP58">
        <v>39.342483870967698</v>
      </c>
      <c r="CQ58">
        <v>959.99258064516096</v>
      </c>
      <c r="CR58">
        <v>40.000322580645197</v>
      </c>
      <c r="CS58">
        <v>0</v>
      </c>
      <c r="CT58">
        <v>59.599999904632597</v>
      </c>
      <c r="CU58">
        <v>2.3263192307692302</v>
      </c>
      <c r="CV58">
        <v>-0.95399315307742505</v>
      </c>
      <c r="CW58">
        <v>4.7155897479349802</v>
      </c>
      <c r="CX58">
        <v>461.34073076923102</v>
      </c>
      <c r="CY58">
        <v>15</v>
      </c>
      <c r="CZ58">
        <v>1675248729.8</v>
      </c>
      <c r="DA58" t="s">
        <v>255</v>
      </c>
      <c r="DB58">
        <v>3</v>
      </c>
      <c r="DC58">
        <v>-3.8279999999999998</v>
      </c>
      <c r="DD58">
        <v>0.33600000000000002</v>
      </c>
      <c r="DE58">
        <v>402</v>
      </c>
      <c r="DF58">
        <v>14</v>
      </c>
      <c r="DG58">
        <v>1.6</v>
      </c>
      <c r="DH58">
        <v>0.7</v>
      </c>
      <c r="DI58">
        <v>-1.6457185185185199</v>
      </c>
      <c r="DJ58">
        <v>-0.196515302717955</v>
      </c>
      <c r="DK58">
        <v>0.10381791038315</v>
      </c>
      <c r="DL58">
        <v>1</v>
      </c>
      <c r="DM58">
        <v>2.3431177777777799</v>
      </c>
      <c r="DN58">
        <v>-0.267655138877193</v>
      </c>
      <c r="DO58">
        <v>0.19949076201266799</v>
      </c>
      <c r="DP58">
        <v>1</v>
      </c>
      <c r="DQ58">
        <v>0.40689183333333301</v>
      </c>
      <c r="DR58">
        <v>9.6868465527626107E-3</v>
      </c>
      <c r="DS58">
        <v>1.9075929444614899E-2</v>
      </c>
      <c r="DT58">
        <v>1</v>
      </c>
      <c r="DU58">
        <v>3</v>
      </c>
      <c r="DV58">
        <v>3</v>
      </c>
      <c r="DW58" t="s">
        <v>256</v>
      </c>
      <c r="DX58">
        <v>100</v>
      </c>
      <c r="DY58">
        <v>100</v>
      </c>
      <c r="DZ58">
        <v>-3.8279999999999998</v>
      </c>
      <c r="EA58">
        <v>0.33600000000000002</v>
      </c>
      <c r="EB58">
        <v>2</v>
      </c>
      <c r="EC58">
        <v>517.29499999999996</v>
      </c>
      <c r="ED58">
        <v>412.79899999999998</v>
      </c>
      <c r="EE58">
        <v>26.950600000000001</v>
      </c>
      <c r="EF58">
        <v>31.183900000000001</v>
      </c>
      <c r="EG58">
        <v>30.0002</v>
      </c>
      <c r="EH58">
        <v>31.378499999999999</v>
      </c>
      <c r="EI58">
        <v>31.410499999999999</v>
      </c>
      <c r="EJ58">
        <v>20.171199999999999</v>
      </c>
      <c r="EK58">
        <v>31.2468</v>
      </c>
      <c r="EL58">
        <v>18.521000000000001</v>
      </c>
      <c r="EM58">
        <v>26.961600000000001</v>
      </c>
      <c r="EN58">
        <v>401.61099999999999</v>
      </c>
      <c r="EO58">
        <v>15.176</v>
      </c>
      <c r="EP58">
        <v>100.306</v>
      </c>
      <c r="EQ58">
        <v>90.646000000000001</v>
      </c>
    </row>
    <row r="59" spans="1:147" x14ac:dyDescent="0.3">
      <c r="A59">
        <v>43</v>
      </c>
      <c r="B59">
        <v>1675251458.5</v>
      </c>
      <c r="C59">
        <v>2640.2000000476801</v>
      </c>
      <c r="D59" t="s">
        <v>381</v>
      </c>
      <c r="E59" t="s">
        <v>382</v>
      </c>
      <c r="F59">
        <v>1675251450.50968</v>
      </c>
      <c r="G59">
        <f t="shared" si="43"/>
        <v>3.1706821064810221E-3</v>
      </c>
      <c r="H59">
        <f t="shared" si="44"/>
        <v>10.976325652492351</v>
      </c>
      <c r="I59">
        <f t="shared" si="45"/>
        <v>399.98583870967798</v>
      </c>
      <c r="J59">
        <f t="shared" si="46"/>
        <v>252.1416320855501</v>
      </c>
      <c r="K59">
        <f t="shared" si="47"/>
        <v>24.344842522819341</v>
      </c>
      <c r="L59">
        <f t="shared" si="48"/>
        <v>38.619533689069726</v>
      </c>
      <c r="M59">
        <f t="shared" si="49"/>
        <v>0.13239099487039824</v>
      </c>
      <c r="N59">
        <f t="shared" si="50"/>
        <v>3.385223036344934</v>
      </c>
      <c r="O59">
        <f t="shared" si="51"/>
        <v>0.12958041830103367</v>
      </c>
      <c r="P59">
        <f t="shared" si="52"/>
        <v>8.1235310994796167E-2</v>
      </c>
      <c r="Q59">
        <f t="shared" si="53"/>
        <v>161.84662899147759</v>
      </c>
      <c r="R59">
        <f t="shared" si="54"/>
        <v>28.109905257085373</v>
      </c>
      <c r="S59">
        <f t="shared" si="55"/>
        <v>28.085529032258101</v>
      </c>
      <c r="T59">
        <f t="shared" si="56"/>
        <v>3.8138021403457798</v>
      </c>
      <c r="U59">
        <f t="shared" si="57"/>
        <v>39.970036332514965</v>
      </c>
      <c r="V59">
        <f t="shared" si="58"/>
        <v>1.5164939046724901</v>
      </c>
      <c r="W59">
        <f t="shared" si="59"/>
        <v>3.7940768731272017</v>
      </c>
      <c r="X59">
        <f t="shared" si="60"/>
        <v>2.2973082356732899</v>
      </c>
      <c r="Y59">
        <f t="shared" si="61"/>
        <v>-139.82708089581308</v>
      </c>
      <c r="Z59">
        <f t="shared" si="62"/>
        <v>-16.238747784540745</v>
      </c>
      <c r="AA59">
        <f t="shared" si="63"/>
        <v>-1.0460527478102211</v>
      </c>
      <c r="AB59">
        <f t="shared" si="64"/>
        <v>4.7347475633135367</v>
      </c>
      <c r="AC59">
        <v>-3.9960959016679801E-2</v>
      </c>
      <c r="AD59">
        <v>4.4859677268505101E-2</v>
      </c>
      <c r="AE59">
        <v>3.3736013205919</v>
      </c>
      <c r="AF59">
        <v>0</v>
      </c>
      <c r="AG59">
        <v>0</v>
      </c>
      <c r="AH59">
        <f t="shared" si="65"/>
        <v>1</v>
      </c>
      <c r="AI59">
        <f t="shared" si="66"/>
        <v>0</v>
      </c>
      <c r="AJ59">
        <f t="shared" si="67"/>
        <v>50787.520413140453</v>
      </c>
      <c r="AK59" t="s">
        <v>251</v>
      </c>
      <c r="AL59">
        <v>2.32410769230769</v>
      </c>
      <c r="AM59">
        <v>1.5424</v>
      </c>
      <c r="AN59">
        <f t="shared" si="68"/>
        <v>-0.78170769230768999</v>
      </c>
      <c r="AO59">
        <f t="shared" si="69"/>
        <v>-0.50681255984679074</v>
      </c>
      <c r="AP59">
        <v>-0.137253657776786</v>
      </c>
      <c r="AQ59" t="s">
        <v>383</v>
      </c>
      <c r="AR59">
        <v>2.3210538461538501</v>
      </c>
      <c r="AS59">
        <v>1.3424</v>
      </c>
      <c r="AT59">
        <f t="shared" si="70"/>
        <v>-0.72903296048409572</v>
      </c>
      <c r="AU59">
        <v>0.5</v>
      </c>
      <c r="AV59">
        <f t="shared" si="71"/>
        <v>841.20176547087522</v>
      </c>
      <c r="AW59">
        <f t="shared" si="72"/>
        <v>10.976325652492351</v>
      </c>
      <c r="AX59">
        <f t="shared" si="73"/>
        <v>-306.63190672284009</v>
      </c>
      <c r="AY59">
        <f t="shared" si="74"/>
        <v>1</v>
      </c>
      <c r="AZ59">
        <f t="shared" si="75"/>
        <v>1.3211550149384368E-2</v>
      </c>
      <c r="BA59">
        <f t="shared" si="76"/>
        <v>0.14898688915375444</v>
      </c>
      <c r="BB59" t="s">
        <v>253</v>
      </c>
      <c r="BC59">
        <v>0</v>
      </c>
      <c r="BD59">
        <f t="shared" si="77"/>
        <v>1.3424</v>
      </c>
      <c r="BE59">
        <f t="shared" si="78"/>
        <v>-0.72903296048409572</v>
      </c>
      <c r="BF59">
        <f t="shared" si="79"/>
        <v>0.1296680497925311</v>
      </c>
      <c r="BG59">
        <f t="shared" si="80"/>
        <v>0.99688925106957127</v>
      </c>
      <c r="BH59">
        <f t="shared" si="81"/>
        <v>-0.25585011119639517</v>
      </c>
      <c r="BI59">
        <f t="shared" si="82"/>
        <v>1000.00251612903</v>
      </c>
      <c r="BJ59">
        <f t="shared" si="83"/>
        <v>841.20176547087522</v>
      </c>
      <c r="BK59">
        <f t="shared" si="84"/>
        <v>0.84119964890401855</v>
      </c>
      <c r="BL59">
        <f t="shared" si="85"/>
        <v>0.19239929780803722</v>
      </c>
      <c r="BM59">
        <v>0.71693436504263897</v>
      </c>
      <c r="BN59">
        <v>0.5</v>
      </c>
      <c r="BO59" t="s">
        <v>254</v>
      </c>
      <c r="BP59">
        <v>1675251450.50968</v>
      </c>
      <c r="BQ59">
        <v>399.98583870967798</v>
      </c>
      <c r="BR59">
        <v>401.74148387096801</v>
      </c>
      <c r="BS59">
        <v>15.7064580645161</v>
      </c>
      <c r="BT59">
        <v>15.2589806451613</v>
      </c>
      <c r="BU59">
        <v>500.01796774193502</v>
      </c>
      <c r="BV59">
        <v>96.352254838709698</v>
      </c>
      <c r="BW59">
        <v>0.19999764516129001</v>
      </c>
      <c r="BX59">
        <v>27.9965516129032</v>
      </c>
      <c r="BY59">
        <v>28.085529032258101</v>
      </c>
      <c r="BZ59">
        <v>999.9</v>
      </c>
      <c r="CA59">
        <v>10001.6129032258</v>
      </c>
      <c r="CB59">
        <v>0</v>
      </c>
      <c r="CC59">
        <v>387.78800000000001</v>
      </c>
      <c r="CD59">
        <v>1000.00251612903</v>
      </c>
      <c r="CE59">
        <v>0.96001067741935497</v>
      </c>
      <c r="CF59">
        <v>3.9989548387096799E-2</v>
      </c>
      <c r="CG59">
        <v>0</v>
      </c>
      <c r="CH59">
        <v>2.2935838709677401</v>
      </c>
      <c r="CI59">
        <v>0</v>
      </c>
      <c r="CJ59">
        <v>468.59761290322598</v>
      </c>
      <c r="CK59">
        <v>9334.3706451612907</v>
      </c>
      <c r="CL59">
        <v>39.608741935483899</v>
      </c>
      <c r="CM59">
        <v>42.686999999999998</v>
      </c>
      <c r="CN59">
        <v>40.842483870967698</v>
      </c>
      <c r="CO59">
        <v>41.033999999999999</v>
      </c>
      <c r="CP59">
        <v>39.561999999999998</v>
      </c>
      <c r="CQ59">
        <v>960.01387096774204</v>
      </c>
      <c r="CR59">
        <v>39.988387096774197</v>
      </c>
      <c r="CS59">
        <v>0</v>
      </c>
      <c r="CT59">
        <v>59.399999856948902</v>
      </c>
      <c r="CU59">
        <v>2.3210538461538501</v>
      </c>
      <c r="CV59">
        <v>0.11271795721592499</v>
      </c>
      <c r="CW59">
        <v>4.7245128165432497</v>
      </c>
      <c r="CX59">
        <v>468.64976923076898</v>
      </c>
      <c r="CY59">
        <v>15</v>
      </c>
      <c r="CZ59">
        <v>1675248729.8</v>
      </c>
      <c r="DA59" t="s">
        <v>255</v>
      </c>
      <c r="DB59">
        <v>3</v>
      </c>
      <c r="DC59">
        <v>-3.8279999999999998</v>
      </c>
      <c r="DD59">
        <v>0.33600000000000002</v>
      </c>
      <c r="DE59">
        <v>402</v>
      </c>
      <c r="DF59">
        <v>14</v>
      </c>
      <c r="DG59">
        <v>1.6</v>
      </c>
      <c r="DH59">
        <v>0.7</v>
      </c>
      <c r="DI59">
        <v>-1.76641092592593</v>
      </c>
      <c r="DJ59">
        <v>0.14829368988844699</v>
      </c>
      <c r="DK59">
        <v>0.104246253618953</v>
      </c>
      <c r="DL59">
        <v>1</v>
      </c>
      <c r="DM59">
        <v>2.3070377777777802</v>
      </c>
      <c r="DN59">
        <v>5.5565024154333897E-2</v>
      </c>
      <c r="DO59">
        <v>0.18649701729981699</v>
      </c>
      <c r="DP59">
        <v>1</v>
      </c>
      <c r="DQ59">
        <v>0.44223877777777798</v>
      </c>
      <c r="DR59">
        <v>5.4768462056499899E-2</v>
      </c>
      <c r="DS59">
        <v>7.7000577382796004E-3</v>
      </c>
      <c r="DT59">
        <v>1</v>
      </c>
      <c r="DU59">
        <v>3</v>
      </c>
      <c r="DV59">
        <v>3</v>
      </c>
      <c r="DW59" t="s">
        <v>256</v>
      </c>
      <c r="DX59">
        <v>100</v>
      </c>
      <c r="DY59">
        <v>100</v>
      </c>
      <c r="DZ59">
        <v>-3.8279999999999998</v>
      </c>
      <c r="EA59">
        <v>0.33600000000000002</v>
      </c>
      <c r="EB59">
        <v>2</v>
      </c>
      <c r="EC59">
        <v>516.48299999999995</v>
      </c>
      <c r="ED59">
        <v>413.52199999999999</v>
      </c>
      <c r="EE59">
        <v>26.0044</v>
      </c>
      <c r="EF59">
        <v>31.1676</v>
      </c>
      <c r="EG59">
        <v>29.9999</v>
      </c>
      <c r="EH59">
        <v>31.373100000000001</v>
      </c>
      <c r="EI59">
        <v>31.407699999999998</v>
      </c>
      <c r="EJ59">
        <v>20.182500000000001</v>
      </c>
      <c r="EK59">
        <v>30.6676</v>
      </c>
      <c r="EL59">
        <v>17.0168</v>
      </c>
      <c r="EM59">
        <v>25.9557</v>
      </c>
      <c r="EN59">
        <v>401.839</v>
      </c>
      <c r="EO59">
        <v>15.315099999999999</v>
      </c>
      <c r="EP59">
        <v>100.304</v>
      </c>
      <c r="EQ59">
        <v>90.648899999999998</v>
      </c>
    </row>
    <row r="60" spans="1:147" x14ac:dyDescent="0.3">
      <c r="A60">
        <v>44</v>
      </c>
      <c r="B60">
        <v>1675251518.5</v>
      </c>
      <c r="C60">
        <v>2700.2000000476801</v>
      </c>
      <c r="D60" t="s">
        <v>384</v>
      </c>
      <c r="E60" t="s">
        <v>385</v>
      </c>
      <c r="F60">
        <v>1675251510.55161</v>
      </c>
      <c r="G60">
        <f t="shared" si="43"/>
        <v>3.7148044755310871E-3</v>
      </c>
      <c r="H60">
        <f t="shared" si="44"/>
        <v>11.635234828762199</v>
      </c>
      <c r="I60">
        <f t="shared" si="45"/>
        <v>399.98509677419298</v>
      </c>
      <c r="J60">
        <f t="shared" si="46"/>
        <v>266.48705473099943</v>
      </c>
      <c r="K60">
        <f t="shared" si="47"/>
        <v>25.729424069746155</v>
      </c>
      <c r="L60">
        <f t="shared" si="48"/>
        <v>38.618709591241199</v>
      </c>
      <c r="M60">
        <f t="shared" si="49"/>
        <v>0.15769893739127167</v>
      </c>
      <c r="N60">
        <f t="shared" si="50"/>
        <v>3.386430466125586</v>
      </c>
      <c r="O60">
        <f t="shared" si="51"/>
        <v>0.15372984892129332</v>
      </c>
      <c r="P60">
        <f t="shared" si="52"/>
        <v>9.642944194051345E-2</v>
      </c>
      <c r="Q60">
        <f t="shared" si="53"/>
        <v>161.84677667413609</v>
      </c>
      <c r="R60">
        <f t="shared" si="54"/>
        <v>27.911249604043306</v>
      </c>
      <c r="S60">
        <f t="shared" si="55"/>
        <v>27.993758064516101</v>
      </c>
      <c r="T60">
        <f t="shared" si="56"/>
        <v>3.7934590195321785</v>
      </c>
      <c r="U60">
        <f t="shared" si="57"/>
        <v>40.360719003926498</v>
      </c>
      <c r="V60">
        <f t="shared" si="58"/>
        <v>1.5246222407439365</v>
      </c>
      <c r="W60">
        <f t="shared" si="59"/>
        <v>3.7774902885045565</v>
      </c>
      <c r="X60">
        <f t="shared" si="60"/>
        <v>2.2688367787882422</v>
      </c>
      <c r="Y60">
        <f t="shared" si="61"/>
        <v>-163.82287737092093</v>
      </c>
      <c r="Z60">
        <f t="shared" si="62"/>
        <v>-13.20682319700586</v>
      </c>
      <c r="AA60">
        <f t="shared" si="63"/>
        <v>-0.84973461708803344</v>
      </c>
      <c r="AB60">
        <f t="shared" si="64"/>
        <v>-16.032658510878747</v>
      </c>
      <c r="AC60">
        <v>-3.9978880463519703E-2</v>
      </c>
      <c r="AD60">
        <v>4.4879795662587797E-2</v>
      </c>
      <c r="AE60">
        <v>3.3748035383364501</v>
      </c>
      <c r="AF60">
        <v>0</v>
      </c>
      <c r="AG60">
        <v>0</v>
      </c>
      <c r="AH60">
        <f t="shared" si="65"/>
        <v>1</v>
      </c>
      <c r="AI60">
        <f t="shared" si="66"/>
        <v>0</v>
      </c>
      <c r="AJ60">
        <f t="shared" si="67"/>
        <v>50822.009805845533</v>
      </c>
      <c r="AK60" t="s">
        <v>251</v>
      </c>
      <c r="AL60">
        <v>2.32410769230769</v>
      </c>
      <c r="AM60">
        <v>1.5424</v>
      </c>
      <c r="AN60">
        <f t="shared" si="68"/>
        <v>-0.78170769230768999</v>
      </c>
      <c r="AO60">
        <f t="shared" si="69"/>
        <v>-0.50681255984679074</v>
      </c>
      <c r="AP60">
        <v>-0.137253657776786</v>
      </c>
      <c r="AQ60" t="s">
        <v>386</v>
      </c>
      <c r="AR60">
        <v>2.3952153846153799</v>
      </c>
      <c r="AS60">
        <v>1.5396000000000001</v>
      </c>
      <c r="AT60">
        <f t="shared" si="70"/>
        <v>-0.55573875332253819</v>
      </c>
      <c r="AU60">
        <v>0.5</v>
      </c>
      <c r="AV60">
        <f t="shared" si="71"/>
        <v>841.20065105798028</v>
      </c>
      <c r="AW60">
        <f t="shared" si="72"/>
        <v>11.635234828762199</v>
      </c>
      <c r="AX60">
        <f t="shared" si="73"/>
        <v>-233.74390055653473</v>
      </c>
      <c r="AY60">
        <f t="shared" si="74"/>
        <v>1</v>
      </c>
      <c r="AZ60">
        <f t="shared" si="75"/>
        <v>1.3994863736413773E-2</v>
      </c>
      <c r="BA60">
        <f t="shared" si="76"/>
        <v>1.8186541958949815E-3</v>
      </c>
      <c r="BB60" t="s">
        <v>253</v>
      </c>
      <c r="BC60">
        <v>0</v>
      </c>
      <c r="BD60">
        <f t="shared" si="77"/>
        <v>1.5396000000000001</v>
      </c>
      <c r="BE60">
        <f t="shared" si="78"/>
        <v>-0.55573875332253819</v>
      </c>
      <c r="BF60">
        <f t="shared" si="79"/>
        <v>1.8153526970953798E-3</v>
      </c>
      <c r="BG60">
        <f t="shared" si="80"/>
        <v>1.0906398917498452</v>
      </c>
      <c r="BH60">
        <f t="shared" si="81"/>
        <v>-3.5819015567494228E-3</v>
      </c>
      <c r="BI60">
        <f t="shared" si="82"/>
        <v>1000.00093548387</v>
      </c>
      <c r="BJ60">
        <f t="shared" si="83"/>
        <v>841.20065105798028</v>
      </c>
      <c r="BK60">
        <f t="shared" si="84"/>
        <v>0.84119986412907599</v>
      </c>
      <c r="BL60">
        <f t="shared" si="85"/>
        <v>0.19239972825815216</v>
      </c>
      <c r="BM60">
        <v>0.71693436504263897</v>
      </c>
      <c r="BN60">
        <v>0.5</v>
      </c>
      <c r="BO60" t="s">
        <v>254</v>
      </c>
      <c r="BP60">
        <v>1675251510.55161</v>
      </c>
      <c r="BQ60">
        <v>399.98509677419298</v>
      </c>
      <c r="BR60">
        <v>401.86645161290301</v>
      </c>
      <c r="BS60">
        <v>15.7909516129032</v>
      </c>
      <c r="BT60">
        <v>15.266719354838701</v>
      </c>
      <c r="BU60">
        <v>500.01032258064498</v>
      </c>
      <c r="BV60">
        <v>96.350406451612898</v>
      </c>
      <c r="BW60">
        <v>0.19996480645161299</v>
      </c>
      <c r="BX60">
        <v>27.921419354838701</v>
      </c>
      <c r="BY60">
        <v>27.993758064516101</v>
      </c>
      <c r="BZ60">
        <v>999.9</v>
      </c>
      <c r="CA60">
        <v>10006.2903225806</v>
      </c>
      <c r="CB60">
        <v>0</v>
      </c>
      <c r="CC60">
        <v>387.65800000000002</v>
      </c>
      <c r="CD60">
        <v>1000.00093548387</v>
      </c>
      <c r="CE60">
        <v>0.96000283870967795</v>
      </c>
      <c r="CF60">
        <v>3.9997283870967702E-2</v>
      </c>
      <c r="CG60">
        <v>0</v>
      </c>
      <c r="CH60">
        <v>2.40911612903226</v>
      </c>
      <c r="CI60">
        <v>0</v>
      </c>
      <c r="CJ60">
        <v>477.83419354838702</v>
      </c>
      <c r="CK60">
        <v>9334.3416129032303</v>
      </c>
      <c r="CL60">
        <v>39.811999999999998</v>
      </c>
      <c r="CM60">
        <v>42.8241935483871</v>
      </c>
      <c r="CN60">
        <v>41.052</v>
      </c>
      <c r="CO60">
        <v>41.145000000000003</v>
      </c>
      <c r="CP60">
        <v>39.75</v>
      </c>
      <c r="CQ60">
        <v>960.00483870967696</v>
      </c>
      <c r="CR60">
        <v>39.995483870967703</v>
      </c>
      <c r="CS60">
        <v>0</v>
      </c>
      <c r="CT60">
        <v>59.399999856948902</v>
      </c>
      <c r="CU60">
        <v>2.3952153846153799</v>
      </c>
      <c r="CV60">
        <v>-0.58002734722362803</v>
      </c>
      <c r="CW60">
        <v>11.141846160941601</v>
      </c>
      <c r="CX60">
        <v>477.94549999999998</v>
      </c>
      <c r="CY60">
        <v>15</v>
      </c>
      <c r="CZ60">
        <v>1675248729.8</v>
      </c>
      <c r="DA60" t="s">
        <v>255</v>
      </c>
      <c r="DB60">
        <v>3</v>
      </c>
      <c r="DC60">
        <v>-3.8279999999999998</v>
      </c>
      <c r="DD60">
        <v>0.33600000000000002</v>
      </c>
      <c r="DE60">
        <v>402</v>
      </c>
      <c r="DF60">
        <v>14</v>
      </c>
      <c r="DG60">
        <v>1.6</v>
      </c>
      <c r="DH60">
        <v>0.7</v>
      </c>
      <c r="DI60">
        <v>-1.8440875925925899</v>
      </c>
      <c r="DJ60">
        <v>-0.28329357755454199</v>
      </c>
      <c r="DK60">
        <v>0.12278962680785301</v>
      </c>
      <c r="DL60">
        <v>1</v>
      </c>
      <c r="DM60">
        <v>2.3644111111111101</v>
      </c>
      <c r="DN60">
        <v>0.29823505870737199</v>
      </c>
      <c r="DO60">
        <v>0.20607959112086599</v>
      </c>
      <c r="DP60">
        <v>1</v>
      </c>
      <c r="DQ60">
        <v>0.49904066666666702</v>
      </c>
      <c r="DR60">
        <v>0.23846794453910999</v>
      </c>
      <c r="DS60">
        <v>3.3238616659051999E-2</v>
      </c>
      <c r="DT60">
        <v>0</v>
      </c>
      <c r="DU60">
        <v>2</v>
      </c>
      <c r="DV60">
        <v>3</v>
      </c>
      <c r="DW60" t="s">
        <v>269</v>
      </c>
      <c r="DX60">
        <v>100</v>
      </c>
      <c r="DY60">
        <v>100</v>
      </c>
      <c r="DZ60">
        <v>-3.8279999999999998</v>
      </c>
      <c r="EA60">
        <v>0.33600000000000002</v>
      </c>
      <c r="EB60">
        <v>2</v>
      </c>
      <c r="EC60">
        <v>516.28099999999995</v>
      </c>
      <c r="ED60">
        <v>413.36099999999999</v>
      </c>
      <c r="EE60">
        <v>25.782299999999999</v>
      </c>
      <c r="EF60">
        <v>31.154</v>
      </c>
      <c r="EG60">
        <v>29.9999</v>
      </c>
      <c r="EH60">
        <v>31.363299999999999</v>
      </c>
      <c r="EI60">
        <v>31.4023</v>
      </c>
      <c r="EJ60">
        <v>20.185600000000001</v>
      </c>
      <c r="EK60">
        <v>31.1266</v>
      </c>
      <c r="EL60">
        <v>15.8947</v>
      </c>
      <c r="EM60">
        <v>25.792000000000002</v>
      </c>
      <c r="EN60">
        <v>401.80700000000002</v>
      </c>
      <c r="EO60">
        <v>15.154999999999999</v>
      </c>
      <c r="EP60">
        <v>100.31</v>
      </c>
      <c r="EQ60">
        <v>90.652900000000002</v>
      </c>
    </row>
    <row r="61" spans="1:147" x14ac:dyDescent="0.3">
      <c r="A61">
        <v>45</v>
      </c>
      <c r="B61">
        <v>1675251578.5</v>
      </c>
      <c r="C61">
        <v>2760.2000000476801</v>
      </c>
      <c r="D61" t="s">
        <v>387</v>
      </c>
      <c r="E61" t="s">
        <v>388</v>
      </c>
      <c r="F61">
        <v>1675251570.53548</v>
      </c>
      <c r="G61">
        <f t="shared" si="43"/>
        <v>3.9390421943193378E-3</v>
      </c>
      <c r="H61">
        <f t="shared" si="44"/>
        <v>12.22678799477362</v>
      </c>
      <c r="I61">
        <f t="shared" si="45"/>
        <v>399.985903225806</v>
      </c>
      <c r="J61">
        <f t="shared" si="46"/>
        <v>267.52821769389459</v>
      </c>
      <c r="K61">
        <f t="shared" si="47"/>
        <v>25.830004800460348</v>
      </c>
      <c r="L61">
        <f t="shared" si="48"/>
        <v>38.618871270844721</v>
      </c>
      <c r="M61">
        <f t="shared" si="49"/>
        <v>0.16741326404290413</v>
      </c>
      <c r="N61">
        <f t="shared" si="50"/>
        <v>3.384829605485971</v>
      </c>
      <c r="O61">
        <f t="shared" si="51"/>
        <v>0.16294552457722766</v>
      </c>
      <c r="P61">
        <f t="shared" si="52"/>
        <v>0.10223243056224605</v>
      </c>
      <c r="Q61">
        <f t="shared" si="53"/>
        <v>161.84751771030872</v>
      </c>
      <c r="R61">
        <f t="shared" si="54"/>
        <v>27.842862795065585</v>
      </c>
      <c r="S61">
        <f t="shared" si="55"/>
        <v>27.9532387096774</v>
      </c>
      <c r="T61">
        <f t="shared" si="56"/>
        <v>3.784507154072851</v>
      </c>
      <c r="U61">
        <f t="shared" si="57"/>
        <v>40.134824120792629</v>
      </c>
      <c r="V61">
        <f t="shared" si="58"/>
        <v>1.5145447347157304</v>
      </c>
      <c r="W61">
        <f t="shared" si="59"/>
        <v>3.7736423863661357</v>
      </c>
      <c r="X61">
        <f t="shared" si="60"/>
        <v>2.2699624193571206</v>
      </c>
      <c r="Y61">
        <f t="shared" si="61"/>
        <v>-173.71176076948279</v>
      </c>
      <c r="Z61">
        <f t="shared" si="62"/>
        <v>-8.9946426670815747</v>
      </c>
      <c r="AA61">
        <f t="shared" si="63"/>
        <v>-0.57882686613251888</v>
      </c>
      <c r="AB61">
        <f t="shared" si="64"/>
        <v>-21.437712592388163</v>
      </c>
      <c r="AC61">
        <v>-3.99551200345536E-2</v>
      </c>
      <c r="AD61">
        <v>4.4853122499545497E-2</v>
      </c>
      <c r="AE61">
        <v>3.3732095878651198</v>
      </c>
      <c r="AF61">
        <v>0</v>
      </c>
      <c r="AG61">
        <v>0</v>
      </c>
      <c r="AH61">
        <f t="shared" si="65"/>
        <v>1</v>
      </c>
      <c r="AI61">
        <f t="shared" si="66"/>
        <v>0</v>
      </c>
      <c r="AJ61">
        <f t="shared" si="67"/>
        <v>50795.995085196329</v>
      </c>
      <c r="AK61" t="s">
        <v>251</v>
      </c>
      <c r="AL61">
        <v>2.32410769230769</v>
      </c>
      <c r="AM61">
        <v>1.5424</v>
      </c>
      <c r="AN61">
        <f t="shared" si="68"/>
        <v>-0.78170769230768999</v>
      </c>
      <c r="AO61">
        <f t="shared" si="69"/>
        <v>-0.50681255984679074</v>
      </c>
      <c r="AP61">
        <v>-0.137253657776786</v>
      </c>
      <c r="AQ61" t="s">
        <v>389</v>
      </c>
      <c r="AR61">
        <v>2.2799346153846201</v>
      </c>
      <c r="AS61">
        <v>1.5840000000000001</v>
      </c>
      <c r="AT61">
        <f t="shared" si="70"/>
        <v>-0.43935266122766414</v>
      </c>
      <c r="AU61">
        <v>0.5</v>
      </c>
      <c r="AV61">
        <f t="shared" si="71"/>
        <v>841.20068105848929</v>
      </c>
      <c r="AW61">
        <f t="shared" si="72"/>
        <v>12.22678799477362</v>
      </c>
      <c r="AX61">
        <f t="shared" si="73"/>
        <v>-184.79187892478541</v>
      </c>
      <c r="AY61">
        <f t="shared" si="74"/>
        <v>1</v>
      </c>
      <c r="AZ61">
        <f t="shared" si="75"/>
        <v>1.4698088019844012E-2</v>
      </c>
      <c r="BA61">
        <f t="shared" si="76"/>
        <v>-2.6262626262626314E-2</v>
      </c>
      <c r="BB61" t="s">
        <v>253</v>
      </c>
      <c r="BC61">
        <v>0</v>
      </c>
      <c r="BD61">
        <f t="shared" si="77"/>
        <v>1.5840000000000001</v>
      </c>
      <c r="BE61">
        <f t="shared" si="78"/>
        <v>-0.43935266122766409</v>
      </c>
      <c r="BF61">
        <f t="shared" si="79"/>
        <v>-2.6970954356846526E-2</v>
      </c>
      <c r="BG61">
        <f t="shared" si="80"/>
        <v>0.94031533872410344</v>
      </c>
      <c r="BH61">
        <f t="shared" si="81"/>
        <v>5.3216823128850316E-2</v>
      </c>
      <c r="BI61">
        <f t="shared" si="82"/>
        <v>1000.0004516129</v>
      </c>
      <c r="BJ61">
        <f t="shared" si="83"/>
        <v>841.20068105848929</v>
      </c>
      <c r="BK61">
        <f t="shared" si="84"/>
        <v>0.84120030116158184</v>
      </c>
      <c r="BL61">
        <f t="shared" si="85"/>
        <v>0.19240060232316353</v>
      </c>
      <c r="BM61">
        <v>0.71693436504263897</v>
      </c>
      <c r="BN61">
        <v>0.5</v>
      </c>
      <c r="BO61" t="s">
        <v>254</v>
      </c>
      <c r="BP61">
        <v>1675251570.53548</v>
      </c>
      <c r="BQ61">
        <v>399.985903225806</v>
      </c>
      <c r="BR61">
        <v>401.96490322580598</v>
      </c>
      <c r="BS61">
        <v>15.6865419354839</v>
      </c>
      <c r="BT61">
        <v>15.130616129032299</v>
      </c>
      <c r="BU61">
        <v>500.01912903225798</v>
      </c>
      <c r="BV61">
        <v>96.350606451612904</v>
      </c>
      <c r="BW61">
        <v>0.19997435483871001</v>
      </c>
      <c r="BX61">
        <v>27.903948387096801</v>
      </c>
      <c r="BY61">
        <v>27.9532387096774</v>
      </c>
      <c r="BZ61">
        <v>999.9</v>
      </c>
      <c r="CA61">
        <v>10000.322580645199</v>
      </c>
      <c r="CB61">
        <v>0</v>
      </c>
      <c r="CC61">
        <v>387.899258064516</v>
      </c>
      <c r="CD61">
        <v>1000.0004516129</v>
      </c>
      <c r="CE61">
        <v>0.95998829032258104</v>
      </c>
      <c r="CF61">
        <v>4.0011983870967799E-2</v>
      </c>
      <c r="CG61">
        <v>0</v>
      </c>
      <c r="CH61">
        <v>2.2803451612903198</v>
      </c>
      <c r="CI61">
        <v>0</v>
      </c>
      <c r="CJ61">
        <v>486.654516129032</v>
      </c>
      <c r="CK61">
        <v>9334.2890322580606</v>
      </c>
      <c r="CL61">
        <v>40</v>
      </c>
      <c r="CM61">
        <v>42.995935483871001</v>
      </c>
      <c r="CN61">
        <v>41.243903225806399</v>
      </c>
      <c r="CO61">
        <v>41.281999999999996</v>
      </c>
      <c r="CP61">
        <v>39.929000000000002</v>
      </c>
      <c r="CQ61">
        <v>959.98903225806498</v>
      </c>
      <c r="CR61">
        <v>40.01</v>
      </c>
      <c r="CS61">
        <v>0</v>
      </c>
      <c r="CT61">
        <v>59.200000047683702</v>
      </c>
      <c r="CU61">
        <v>2.2799346153846201</v>
      </c>
      <c r="CV61">
        <v>-0.345131623209951</v>
      </c>
      <c r="CW61">
        <v>9.4721367438609292</v>
      </c>
      <c r="CX61">
        <v>486.69484615384602</v>
      </c>
      <c r="CY61">
        <v>15</v>
      </c>
      <c r="CZ61">
        <v>1675248729.8</v>
      </c>
      <c r="DA61" t="s">
        <v>255</v>
      </c>
      <c r="DB61">
        <v>3</v>
      </c>
      <c r="DC61">
        <v>-3.8279999999999998</v>
      </c>
      <c r="DD61">
        <v>0.33600000000000002</v>
      </c>
      <c r="DE61">
        <v>402</v>
      </c>
      <c r="DF61">
        <v>14</v>
      </c>
      <c r="DG61">
        <v>1.6</v>
      </c>
      <c r="DH61">
        <v>0.7</v>
      </c>
      <c r="DI61">
        <v>-1.96780777777778</v>
      </c>
      <c r="DJ61">
        <v>-0.10747924250525701</v>
      </c>
      <c r="DK61">
        <v>0.1065581923379</v>
      </c>
      <c r="DL61">
        <v>1</v>
      </c>
      <c r="DM61">
        <v>2.2922755555555598</v>
      </c>
      <c r="DN61">
        <v>-0.155586660244524</v>
      </c>
      <c r="DO61">
        <v>0.20388655359243901</v>
      </c>
      <c r="DP61">
        <v>1</v>
      </c>
      <c r="DQ61">
        <v>0.55211581481481498</v>
      </c>
      <c r="DR61">
        <v>4.0982121049503599E-2</v>
      </c>
      <c r="DS61">
        <v>6.0154264528918403E-3</v>
      </c>
      <c r="DT61">
        <v>1</v>
      </c>
      <c r="DU61">
        <v>3</v>
      </c>
      <c r="DV61">
        <v>3</v>
      </c>
      <c r="DW61" t="s">
        <v>256</v>
      </c>
      <c r="DX61">
        <v>100</v>
      </c>
      <c r="DY61">
        <v>100</v>
      </c>
      <c r="DZ61">
        <v>-3.8279999999999998</v>
      </c>
      <c r="EA61">
        <v>0.33600000000000002</v>
      </c>
      <c r="EB61">
        <v>2</v>
      </c>
      <c r="EC61">
        <v>516.35299999999995</v>
      </c>
      <c r="ED61">
        <v>413.30399999999997</v>
      </c>
      <c r="EE61">
        <v>25.968800000000002</v>
      </c>
      <c r="EF61">
        <v>31.1404</v>
      </c>
      <c r="EG61">
        <v>29.9999</v>
      </c>
      <c r="EH61">
        <v>31.3567</v>
      </c>
      <c r="EI61">
        <v>31.394200000000001</v>
      </c>
      <c r="EJ61">
        <v>20.1891</v>
      </c>
      <c r="EK61">
        <v>31.1266</v>
      </c>
      <c r="EL61">
        <v>14.7705</v>
      </c>
      <c r="EM61">
        <v>25.997299999999999</v>
      </c>
      <c r="EN61">
        <v>402.09</v>
      </c>
      <c r="EO61">
        <v>15.162800000000001</v>
      </c>
      <c r="EP61">
        <v>100.31100000000001</v>
      </c>
      <c r="EQ61">
        <v>90.658000000000001</v>
      </c>
    </row>
    <row r="62" spans="1:147" x14ac:dyDescent="0.3">
      <c r="A62">
        <v>46</v>
      </c>
      <c r="B62">
        <v>1675251638.5999999</v>
      </c>
      <c r="C62">
        <v>2820.2999999523199</v>
      </c>
      <c r="D62" t="s">
        <v>390</v>
      </c>
      <c r="E62" t="s">
        <v>391</v>
      </c>
      <c r="F62">
        <v>1675251630.53548</v>
      </c>
      <c r="G62">
        <f t="shared" si="43"/>
        <v>4.2853275867624956E-3</v>
      </c>
      <c r="H62">
        <f t="shared" si="44"/>
        <v>12.670133588202669</v>
      </c>
      <c r="I62">
        <f t="shared" si="45"/>
        <v>399.973419354839</v>
      </c>
      <c r="J62">
        <f t="shared" si="46"/>
        <v>272.88456440119728</v>
      </c>
      <c r="K62">
        <f t="shared" si="47"/>
        <v>26.349374624955598</v>
      </c>
      <c r="L62">
        <f t="shared" si="48"/>
        <v>38.620907304637853</v>
      </c>
      <c r="M62">
        <f t="shared" si="49"/>
        <v>0.18220813727842608</v>
      </c>
      <c r="N62">
        <f t="shared" si="50"/>
        <v>3.3809700594725784</v>
      </c>
      <c r="O62">
        <f t="shared" si="51"/>
        <v>0.17692341502131681</v>
      </c>
      <c r="P62">
        <f t="shared" si="52"/>
        <v>0.11103917832316471</v>
      </c>
      <c r="Q62">
        <f t="shared" si="53"/>
        <v>161.846807434038</v>
      </c>
      <c r="R62">
        <f t="shared" si="54"/>
        <v>27.803705029509899</v>
      </c>
      <c r="S62">
        <f t="shared" si="55"/>
        <v>27.984254838709699</v>
      </c>
      <c r="T62">
        <f t="shared" si="56"/>
        <v>3.7913578329726598</v>
      </c>
      <c r="U62">
        <f t="shared" si="57"/>
        <v>40.103400598870451</v>
      </c>
      <c r="V62">
        <f t="shared" si="58"/>
        <v>1.5168603133072689</v>
      </c>
      <c r="W62">
        <f t="shared" si="59"/>
        <v>3.782373291680388</v>
      </c>
      <c r="X62">
        <f t="shared" si="60"/>
        <v>2.2744975196653909</v>
      </c>
      <c r="Y62">
        <f t="shared" si="61"/>
        <v>-188.98294657622606</v>
      </c>
      <c r="Z62">
        <f t="shared" si="62"/>
        <v>-7.416234780695274</v>
      </c>
      <c r="AA62">
        <f t="shared" si="63"/>
        <v>-0.47796557917429638</v>
      </c>
      <c r="AB62">
        <f t="shared" si="64"/>
        <v>-35.030339502057643</v>
      </c>
      <c r="AC62">
        <v>-3.9897854647638203E-2</v>
      </c>
      <c r="AD62">
        <v>4.47888370860096E-2</v>
      </c>
      <c r="AE62">
        <v>3.3693666961579698</v>
      </c>
      <c r="AF62">
        <v>0</v>
      </c>
      <c r="AG62">
        <v>0</v>
      </c>
      <c r="AH62">
        <f t="shared" si="65"/>
        <v>1</v>
      </c>
      <c r="AI62">
        <f t="shared" si="66"/>
        <v>0</v>
      </c>
      <c r="AJ62">
        <f t="shared" si="67"/>
        <v>50719.646099503887</v>
      </c>
      <c r="AK62" t="s">
        <v>251</v>
      </c>
      <c r="AL62">
        <v>2.32410769230769</v>
      </c>
      <c r="AM62">
        <v>1.5424</v>
      </c>
      <c r="AN62">
        <f t="shared" si="68"/>
        <v>-0.78170769230768999</v>
      </c>
      <c r="AO62">
        <f t="shared" si="69"/>
        <v>-0.50681255984679074</v>
      </c>
      <c r="AP62">
        <v>-0.137253657776786</v>
      </c>
      <c r="AQ62" t="s">
        <v>392</v>
      </c>
      <c r="AR62">
        <v>2.3743615384615402</v>
      </c>
      <c r="AS62">
        <v>1.2183999999999999</v>
      </c>
      <c r="AT62">
        <f t="shared" si="70"/>
        <v>-0.94875372493560439</v>
      </c>
      <c r="AU62">
        <v>0.5</v>
      </c>
      <c r="AV62">
        <f t="shared" si="71"/>
        <v>841.19669829683903</v>
      </c>
      <c r="AW62">
        <f t="shared" si="72"/>
        <v>12.670133588202669</v>
      </c>
      <c r="AX62">
        <f t="shared" si="73"/>
        <v>-399.04425045632888</v>
      </c>
      <c r="AY62">
        <f t="shared" si="74"/>
        <v>1</v>
      </c>
      <c r="AZ62">
        <f t="shared" si="75"/>
        <v>1.5225199138216327E-2</v>
      </c>
      <c r="BA62">
        <f t="shared" si="76"/>
        <v>0.26592252133946165</v>
      </c>
      <c r="BB62" t="s">
        <v>253</v>
      </c>
      <c r="BC62">
        <v>0</v>
      </c>
      <c r="BD62">
        <f t="shared" si="77"/>
        <v>1.2183999999999999</v>
      </c>
      <c r="BE62">
        <f t="shared" si="78"/>
        <v>-0.94875372493560439</v>
      </c>
      <c r="BF62">
        <f t="shared" si="79"/>
        <v>0.21006224066390045</v>
      </c>
      <c r="BG62">
        <f t="shared" si="80"/>
        <v>1.0454494858844356</v>
      </c>
      <c r="BH62">
        <f t="shared" si="81"/>
        <v>-0.41447718013816037</v>
      </c>
      <c r="BI62">
        <f t="shared" si="82"/>
        <v>999.99567741935505</v>
      </c>
      <c r="BJ62">
        <f t="shared" si="83"/>
        <v>841.19669829683903</v>
      </c>
      <c r="BK62">
        <f t="shared" si="84"/>
        <v>0.84120033445312326</v>
      </c>
      <c r="BL62">
        <f t="shared" si="85"/>
        <v>0.19240066890624669</v>
      </c>
      <c r="BM62">
        <v>0.71693436504263897</v>
      </c>
      <c r="BN62">
        <v>0.5</v>
      </c>
      <c r="BO62" t="s">
        <v>254</v>
      </c>
      <c r="BP62">
        <v>1675251630.53548</v>
      </c>
      <c r="BQ62">
        <v>399.973419354839</v>
      </c>
      <c r="BR62">
        <v>402.03583870967702</v>
      </c>
      <c r="BS62">
        <v>15.7092064516129</v>
      </c>
      <c r="BT62">
        <v>15.104422580645201</v>
      </c>
      <c r="BU62">
        <v>500.01916129032298</v>
      </c>
      <c r="BV62">
        <v>96.358599999999996</v>
      </c>
      <c r="BW62">
        <v>0.20008474193548401</v>
      </c>
      <c r="BX62">
        <v>27.9435677419355</v>
      </c>
      <c r="BY62">
        <v>27.984254838709699</v>
      </c>
      <c r="BZ62">
        <v>999.9</v>
      </c>
      <c r="CA62">
        <v>9985.1612903225796</v>
      </c>
      <c r="CB62">
        <v>0</v>
      </c>
      <c r="CC62">
        <v>387.82287096774201</v>
      </c>
      <c r="CD62">
        <v>999.99567741935505</v>
      </c>
      <c r="CE62">
        <v>0.95998893548387099</v>
      </c>
      <c r="CF62">
        <v>4.00113258064516E-2</v>
      </c>
      <c r="CG62">
        <v>0</v>
      </c>
      <c r="CH62">
        <v>2.3801193548387101</v>
      </c>
      <c r="CI62">
        <v>0</v>
      </c>
      <c r="CJ62">
        <v>493.74835483870999</v>
      </c>
      <c r="CK62">
        <v>9334.2441935483894</v>
      </c>
      <c r="CL62">
        <v>40.186999999999998</v>
      </c>
      <c r="CM62">
        <v>43.125</v>
      </c>
      <c r="CN62">
        <v>41.418999999999997</v>
      </c>
      <c r="CO62">
        <v>41.390999999999998</v>
      </c>
      <c r="CP62">
        <v>40.061999999999998</v>
      </c>
      <c r="CQ62">
        <v>959.98451612903204</v>
      </c>
      <c r="CR62">
        <v>40.010967741935502</v>
      </c>
      <c r="CS62">
        <v>0</v>
      </c>
      <c r="CT62">
        <v>59.599999904632597</v>
      </c>
      <c r="CU62">
        <v>2.3743615384615402</v>
      </c>
      <c r="CV62">
        <v>-0.97421538311987799</v>
      </c>
      <c r="CW62">
        <v>7.8516581166347601</v>
      </c>
      <c r="CX62">
        <v>493.87173076923102</v>
      </c>
      <c r="CY62">
        <v>15</v>
      </c>
      <c r="CZ62">
        <v>1675248729.8</v>
      </c>
      <c r="DA62" t="s">
        <v>255</v>
      </c>
      <c r="DB62">
        <v>3</v>
      </c>
      <c r="DC62">
        <v>-3.8279999999999998</v>
      </c>
      <c r="DD62">
        <v>0.33600000000000002</v>
      </c>
      <c r="DE62">
        <v>402</v>
      </c>
      <c r="DF62">
        <v>14</v>
      </c>
      <c r="DG62">
        <v>1.6</v>
      </c>
      <c r="DH62">
        <v>0.7</v>
      </c>
      <c r="DI62">
        <v>-2.0371922222222199</v>
      </c>
      <c r="DJ62">
        <v>-0.19244412885762199</v>
      </c>
      <c r="DK62">
        <v>0.11314561366380101</v>
      </c>
      <c r="DL62">
        <v>1</v>
      </c>
      <c r="DM62">
        <v>2.3627755555555598</v>
      </c>
      <c r="DN62">
        <v>1.7049949999571198E-2</v>
      </c>
      <c r="DO62">
        <v>0.17038233105519601</v>
      </c>
      <c r="DP62">
        <v>1</v>
      </c>
      <c r="DQ62">
        <v>0.60047303703703703</v>
      </c>
      <c r="DR62">
        <v>4.5312335243184003E-2</v>
      </c>
      <c r="DS62">
        <v>6.6049176010868401E-3</v>
      </c>
      <c r="DT62">
        <v>1</v>
      </c>
      <c r="DU62">
        <v>3</v>
      </c>
      <c r="DV62">
        <v>3</v>
      </c>
      <c r="DW62" t="s">
        <v>256</v>
      </c>
      <c r="DX62">
        <v>100</v>
      </c>
      <c r="DY62">
        <v>100</v>
      </c>
      <c r="DZ62">
        <v>-3.8279999999999998</v>
      </c>
      <c r="EA62">
        <v>0.33600000000000002</v>
      </c>
      <c r="EB62">
        <v>2</v>
      </c>
      <c r="EC62">
        <v>517.31399999999996</v>
      </c>
      <c r="ED62">
        <v>413.39</v>
      </c>
      <c r="EE62">
        <v>26.085799999999999</v>
      </c>
      <c r="EF62">
        <v>31.126799999999999</v>
      </c>
      <c r="EG62">
        <v>30</v>
      </c>
      <c r="EH62">
        <v>31.348500000000001</v>
      </c>
      <c r="EI62">
        <v>31.3888</v>
      </c>
      <c r="EJ62">
        <v>20.1921</v>
      </c>
      <c r="EK62">
        <v>31.1266</v>
      </c>
      <c r="EL62">
        <v>13.2547</v>
      </c>
      <c r="EM62">
        <v>26.090699999999998</v>
      </c>
      <c r="EN62">
        <v>402.03</v>
      </c>
      <c r="EO62">
        <v>15.136799999999999</v>
      </c>
      <c r="EP62">
        <v>100.313</v>
      </c>
      <c r="EQ62">
        <v>90.659300000000002</v>
      </c>
    </row>
    <row r="63" spans="1:147" x14ac:dyDescent="0.3">
      <c r="A63">
        <v>47</v>
      </c>
      <c r="B63">
        <v>1675251698.5999999</v>
      </c>
      <c r="C63">
        <v>2880.2999999523199</v>
      </c>
      <c r="D63" t="s">
        <v>393</v>
      </c>
      <c r="E63" t="s">
        <v>394</v>
      </c>
      <c r="F63">
        <v>1675251690.65484</v>
      </c>
      <c r="G63">
        <f t="shared" si="43"/>
        <v>4.550371950252579E-3</v>
      </c>
      <c r="H63">
        <f t="shared" si="44"/>
        <v>13.008531938148854</v>
      </c>
      <c r="I63">
        <f t="shared" si="45"/>
        <v>400.00177419354799</v>
      </c>
      <c r="J63">
        <f t="shared" si="46"/>
        <v>276.51823478702818</v>
      </c>
      <c r="K63">
        <f t="shared" si="47"/>
        <v>26.698790368312412</v>
      </c>
      <c r="L63">
        <f t="shared" si="48"/>
        <v>38.621552478706796</v>
      </c>
      <c r="M63">
        <f t="shared" si="49"/>
        <v>0.19361805811475391</v>
      </c>
      <c r="N63">
        <f t="shared" si="50"/>
        <v>3.3835191896428021</v>
      </c>
      <c r="O63">
        <f t="shared" si="51"/>
        <v>0.18766673497073813</v>
      </c>
      <c r="P63">
        <f t="shared" si="52"/>
        <v>0.11781117422121498</v>
      </c>
      <c r="Q63">
        <f t="shared" si="53"/>
        <v>161.84523538948289</v>
      </c>
      <c r="R63">
        <f t="shared" si="54"/>
        <v>27.777718423225608</v>
      </c>
      <c r="S63">
        <f t="shared" si="55"/>
        <v>28.000412903225801</v>
      </c>
      <c r="T63">
        <f t="shared" si="56"/>
        <v>3.7949310254700226</v>
      </c>
      <c r="U63">
        <f t="shared" si="57"/>
        <v>40.059168313437191</v>
      </c>
      <c r="V63">
        <f t="shared" si="58"/>
        <v>1.518204936643788</v>
      </c>
      <c r="W63">
        <f t="shared" si="59"/>
        <v>3.7899062825388992</v>
      </c>
      <c r="X63">
        <f t="shared" si="60"/>
        <v>2.2767260888262344</v>
      </c>
      <c r="Y63">
        <f t="shared" si="61"/>
        <v>-200.67140300613875</v>
      </c>
      <c r="Z63">
        <f t="shared" si="62"/>
        <v>-4.1454663185750764</v>
      </c>
      <c r="AA63">
        <f t="shared" si="63"/>
        <v>-0.26703491173291033</v>
      </c>
      <c r="AB63">
        <f t="shared" si="64"/>
        <v>-43.238668846963833</v>
      </c>
      <c r="AC63">
        <v>-3.99356739271702E-2</v>
      </c>
      <c r="AD63">
        <v>4.4831292540434997E-2</v>
      </c>
      <c r="AE63">
        <v>3.3719048274701202</v>
      </c>
      <c r="AF63">
        <v>0</v>
      </c>
      <c r="AG63">
        <v>0</v>
      </c>
      <c r="AH63">
        <f t="shared" si="65"/>
        <v>1</v>
      </c>
      <c r="AI63">
        <f t="shared" si="66"/>
        <v>0</v>
      </c>
      <c r="AJ63">
        <f t="shared" si="67"/>
        <v>50759.903530395997</v>
      </c>
      <c r="AK63" t="s">
        <v>251</v>
      </c>
      <c r="AL63">
        <v>2.32410769230769</v>
      </c>
      <c r="AM63">
        <v>1.5424</v>
      </c>
      <c r="AN63">
        <f t="shared" si="68"/>
        <v>-0.78170769230768999</v>
      </c>
      <c r="AO63">
        <f t="shared" si="69"/>
        <v>-0.50681255984679074</v>
      </c>
      <c r="AP63">
        <v>-0.137253657776786</v>
      </c>
      <c r="AQ63" t="s">
        <v>395</v>
      </c>
      <c r="AR63">
        <v>2.3562192307692298</v>
      </c>
      <c r="AS63">
        <v>1.6180000000000001</v>
      </c>
      <c r="AT63">
        <f t="shared" si="70"/>
        <v>-0.45625415993153862</v>
      </c>
      <c r="AU63">
        <v>0.5</v>
      </c>
      <c r="AV63">
        <f t="shared" si="71"/>
        <v>841.18843281269119</v>
      </c>
      <c r="AW63">
        <f t="shared" si="72"/>
        <v>13.008531938148854</v>
      </c>
      <c r="AX63">
        <f t="shared" si="73"/>
        <v>-191.89786087854097</v>
      </c>
      <c r="AY63">
        <f t="shared" si="74"/>
        <v>1</v>
      </c>
      <c r="AZ63">
        <f t="shared" si="75"/>
        <v>1.562763476427027E-2</v>
      </c>
      <c r="BA63">
        <f t="shared" si="76"/>
        <v>-4.6724351050679916E-2</v>
      </c>
      <c r="BB63" t="s">
        <v>253</v>
      </c>
      <c r="BC63">
        <v>0</v>
      </c>
      <c r="BD63">
        <f t="shared" si="77"/>
        <v>1.6180000000000001</v>
      </c>
      <c r="BE63">
        <f t="shared" si="78"/>
        <v>-0.45625415993153873</v>
      </c>
      <c r="BF63">
        <f t="shared" si="79"/>
        <v>-4.9014522821576839E-2</v>
      </c>
      <c r="BG63">
        <f t="shared" si="80"/>
        <v>1.0454768285508877</v>
      </c>
      <c r="BH63">
        <f t="shared" si="81"/>
        <v>9.6711342032237538E-2</v>
      </c>
      <c r="BI63">
        <f t="shared" si="82"/>
        <v>999.98583870967695</v>
      </c>
      <c r="BJ63">
        <f t="shared" si="83"/>
        <v>841.18843281269119</v>
      </c>
      <c r="BK63">
        <f t="shared" si="84"/>
        <v>0.84120034529500076</v>
      </c>
      <c r="BL63">
        <f t="shared" si="85"/>
        <v>0.19240069059000153</v>
      </c>
      <c r="BM63">
        <v>0.71693436504263897</v>
      </c>
      <c r="BN63">
        <v>0.5</v>
      </c>
      <c r="BO63" t="s">
        <v>254</v>
      </c>
      <c r="BP63">
        <v>1675251690.65484</v>
      </c>
      <c r="BQ63">
        <v>400.00177419354799</v>
      </c>
      <c r="BR63">
        <v>402.12790322580599</v>
      </c>
      <c r="BS63">
        <v>15.7239838709677</v>
      </c>
      <c r="BT63">
        <v>15.081812903225799</v>
      </c>
      <c r="BU63">
        <v>500.02593548387102</v>
      </c>
      <c r="BV63">
        <v>96.3534419354839</v>
      </c>
      <c r="BW63">
        <v>0.20001099999999999</v>
      </c>
      <c r="BX63">
        <v>27.977687096774201</v>
      </c>
      <c r="BY63">
        <v>28.000412903225801</v>
      </c>
      <c r="BZ63">
        <v>999.9</v>
      </c>
      <c r="CA63">
        <v>9995.1612903225796</v>
      </c>
      <c r="CB63">
        <v>0</v>
      </c>
      <c r="CC63">
        <v>387.80261290322602</v>
      </c>
      <c r="CD63">
        <v>999.98583870967695</v>
      </c>
      <c r="CE63">
        <v>0.95999054838709696</v>
      </c>
      <c r="CF63">
        <v>4.0009680645161298E-2</v>
      </c>
      <c r="CG63">
        <v>0</v>
      </c>
      <c r="CH63">
        <v>2.36772903225806</v>
      </c>
      <c r="CI63">
        <v>0</v>
      </c>
      <c r="CJ63">
        <v>499.58006451612903</v>
      </c>
      <c r="CK63">
        <v>9334.1632258064492</v>
      </c>
      <c r="CL63">
        <v>40.352645161290297</v>
      </c>
      <c r="CM63">
        <v>43.25</v>
      </c>
      <c r="CN63">
        <v>41.561999999999998</v>
      </c>
      <c r="CO63">
        <v>41.512</v>
      </c>
      <c r="CP63">
        <v>40.2195161290323</v>
      </c>
      <c r="CQ63">
        <v>959.97548387096799</v>
      </c>
      <c r="CR63">
        <v>40.010967741935502</v>
      </c>
      <c r="CS63">
        <v>0</v>
      </c>
      <c r="CT63">
        <v>59.399999856948902</v>
      </c>
      <c r="CU63">
        <v>2.3562192307692298</v>
      </c>
      <c r="CV63">
        <v>-0.34454359094800002</v>
      </c>
      <c r="CW63">
        <v>5.16105982910537</v>
      </c>
      <c r="CX63">
        <v>499.59611538461502</v>
      </c>
      <c r="CY63">
        <v>15</v>
      </c>
      <c r="CZ63">
        <v>1675248729.8</v>
      </c>
      <c r="DA63" t="s">
        <v>255</v>
      </c>
      <c r="DB63">
        <v>3</v>
      </c>
      <c r="DC63">
        <v>-3.8279999999999998</v>
      </c>
      <c r="DD63">
        <v>0.33600000000000002</v>
      </c>
      <c r="DE63">
        <v>402</v>
      </c>
      <c r="DF63">
        <v>14</v>
      </c>
      <c r="DG63">
        <v>1.6</v>
      </c>
      <c r="DH63">
        <v>0.7</v>
      </c>
      <c r="DI63">
        <v>-2.1309651851851799</v>
      </c>
      <c r="DJ63">
        <v>-2.27986185906058E-2</v>
      </c>
      <c r="DK63">
        <v>0.108534259853757</v>
      </c>
      <c r="DL63">
        <v>1</v>
      </c>
      <c r="DM63">
        <v>2.3626800000000001</v>
      </c>
      <c r="DN63">
        <v>-0.11996114833888299</v>
      </c>
      <c r="DO63">
        <v>0.18961184749669799</v>
      </c>
      <c r="DP63">
        <v>1</v>
      </c>
      <c r="DQ63">
        <v>0.63768020370370404</v>
      </c>
      <c r="DR63">
        <v>3.60595027342328E-2</v>
      </c>
      <c r="DS63">
        <v>5.2640393143430497E-3</v>
      </c>
      <c r="DT63">
        <v>1</v>
      </c>
      <c r="DU63">
        <v>3</v>
      </c>
      <c r="DV63">
        <v>3</v>
      </c>
      <c r="DW63" t="s">
        <v>256</v>
      </c>
      <c r="DX63">
        <v>100</v>
      </c>
      <c r="DY63">
        <v>100</v>
      </c>
      <c r="DZ63">
        <v>-3.8279999999999998</v>
      </c>
      <c r="EA63">
        <v>0.33600000000000002</v>
      </c>
      <c r="EB63">
        <v>2</v>
      </c>
      <c r="EC63">
        <v>516.71500000000003</v>
      </c>
      <c r="ED63">
        <v>413.56200000000001</v>
      </c>
      <c r="EE63">
        <v>26.067799999999998</v>
      </c>
      <c r="EF63">
        <v>31.1159</v>
      </c>
      <c r="EG63">
        <v>29.9999</v>
      </c>
      <c r="EH63">
        <v>31.337599999999998</v>
      </c>
      <c r="EI63">
        <v>31.3779</v>
      </c>
      <c r="EJ63">
        <v>20.197700000000001</v>
      </c>
      <c r="EK63">
        <v>31.1266</v>
      </c>
      <c r="EL63">
        <v>11.7553</v>
      </c>
      <c r="EM63">
        <v>26.0655</v>
      </c>
      <c r="EN63">
        <v>402.05500000000001</v>
      </c>
      <c r="EO63">
        <v>15.034000000000001</v>
      </c>
      <c r="EP63">
        <v>100.316</v>
      </c>
      <c r="EQ63">
        <v>90.665499999999994</v>
      </c>
    </row>
    <row r="64" spans="1:147" x14ac:dyDescent="0.3">
      <c r="A64">
        <v>48</v>
      </c>
      <c r="B64">
        <v>1675251758.5999999</v>
      </c>
      <c r="C64">
        <v>2940.2999999523199</v>
      </c>
      <c r="D64" t="s">
        <v>396</v>
      </c>
      <c r="E64" t="s">
        <v>397</v>
      </c>
      <c r="F64">
        <v>1675251750.6483901</v>
      </c>
      <c r="G64">
        <f t="shared" si="43"/>
        <v>4.7644181355201978E-3</v>
      </c>
      <c r="H64">
        <f t="shared" si="44"/>
        <v>12.985967291782687</v>
      </c>
      <c r="I64">
        <f t="shared" si="45"/>
        <v>399.987741935484</v>
      </c>
      <c r="J64">
        <f t="shared" si="46"/>
        <v>281.65830901336614</v>
      </c>
      <c r="K64">
        <f t="shared" si="47"/>
        <v>27.193120851089049</v>
      </c>
      <c r="L64">
        <f t="shared" si="48"/>
        <v>38.617412152714692</v>
      </c>
      <c r="M64">
        <f t="shared" si="49"/>
        <v>0.203169579545454</v>
      </c>
      <c r="N64">
        <f t="shared" si="50"/>
        <v>3.3882767436554895</v>
      </c>
      <c r="O64">
        <f t="shared" si="51"/>
        <v>0.19663614075011177</v>
      </c>
      <c r="P64">
        <f t="shared" si="52"/>
        <v>0.12346708958684677</v>
      </c>
      <c r="Q64">
        <f t="shared" si="53"/>
        <v>161.84855366187628</v>
      </c>
      <c r="R64">
        <f t="shared" si="54"/>
        <v>27.737280389582349</v>
      </c>
      <c r="S64">
        <f t="shared" si="55"/>
        <v>27.9934774193548</v>
      </c>
      <c r="T64">
        <f t="shared" si="56"/>
        <v>3.7933969536425871</v>
      </c>
      <c r="U64">
        <f t="shared" si="57"/>
        <v>40.047732946254499</v>
      </c>
      <c r="V64">
        <f t="shared" si="58"/>
        <v>1.5184648050297624</v>
      </c>
      <c r="W64">
        <f t="shared" si="59"/>
        <v>3.7916373620139669</v>
      </c>
      <c r="X64">
        <f t="shared" si="60"/>
        <v>2.2749321486128249</v>
      </c>
      <c r="Y64">
        <f t="shared" si="61"/>
        <v>-210.11083977644071</v>
      </c>
      <c r="Z64">
        <f t="shared" si="62"/>
        <v>-1.4536899029247843</v>
      </c>
      <c r="AA64">
        <f t="shared" si="63"/>
        <v>-9.3510017116027147E-2</v>
      </c>
      <c r="AB64">
        <f t="shared" si="64"/>
        <v>-49.809486034605236</v>
      </c>
      <c r="AC64">
        <v>-4.0006289210795999E-2</v>
      </c>
      <c r="AD64">
        <v>4.4910564382543601E-2</v>
      </c>
      <c r="AE64">
        <v>3.3766418446695199</v>
      </c>
      <c r="AF64">
        <v>0</v>
      </c>
      <c r="AG64">
        <v>0</v>
      </c>
      <c r="AH64">
        <f t="shared" si="65"/>
        <v>1</v>
      </c>
      <c r="AI64">
        <f t="shared" si="66"/>
        <v>0</v>
      </c>
      <c r="AJ64">
        <f t="shared" si="67"/>
        <v>50844.505894608505</v>
      </c>
      <c r="AK64" t="s">
        <v>251</v>
      </c>
      <c r="AL64">
        <v>2.32410769230769</v>
      </c>
      <c r="AM64">
        <v>1.5424</v>
      </c>
      <c r="AN64">
        <f t="shared" si="68"/>
        <v>-0.78170769230768999</v>
      </c>
      <c r="AO64">
        <f t="shared" si="69"/>
        <v>-0.50681255984679074</v>
      </c>
      <c r="AP64">
        <v>-0.137253657776786</v>
      </c>
      <c r="AQ64" t="s">
        <v>398</v>
      </c>
      <c r="AR64">
        <v>2.3359230769230801</v>
      </c>
      <c r="AS64">
        <v>1.2988</v>
      </c>
      <c r="AT64">
        <f t="shared" si="70"/>
        <v>-0.79852408140058539</v>
      </c>
      <c r="AU64">
        <v>0.5</v>
      </c>
      <c r="AV64">
        <f t="shared" si="71"/>
        <v>841.20581156109665</v>
      </c>
      <c r="AW64">
        <f t="shared" si="72"/>
        <v>12.985967291782687</v>
      </c>
      <c r="AX64">
        <f t="shared" si="73"/>
        <v>-335.86154897282933</v>
      </c>
      <c r="AY64">
        <f t="shared" si="74"/>
        <v>1</v>
      </c>
      <c r="AZ64">
        <f t="shared" si="75"/>
        <v>1.5600487739386397E-2</v>
      </c>
      <c r="BA64">
        <f t="shared" si="76"/>
        <v>0.18755774561133357</v>
      </c>
      <c r="BB64" t="s">
        <v>253</v>
      </c>
      <c r="BC64">
        <v>0</v>
      </c>
      <c r="BD64">
        <f t="shared" si="77"/>
        <v>1.2988</v>
      </c>
      <c r="BE64">
        <f t="shared" si="78"/>
        <v>-0.79852408140058528</v>
      </c>
      <c r="BF64">
        <f t="shared" si="79"/>
        <v>0.15793568464730293</v>
      </c>
      <c r="BG64">
        <f t="shared" si="80"/>
        <v>1.011523745217201</v>
      </c>
      <c r="BH64">
        <f t="shared" si="81"/>
        <v>-0.31162543543720944</v>
      </c>
      <c r="BI64">
        <f t="shared" si="82"/>
        <v>1000.00651612903</v>
      </c>
      <c r="BJ64">
        <f t="shared" si="83"/>
        <v>841.20581156109665</v>
      </c>
      <c r="BK64">
        <f t="shared" si="84"/>
        <v>0.84120033019120499</v>
      </c>
      <c r="BL64">
        <f t="shared" si="85"/>
        <v>0.19240066038241016</v>
      </c>
      <c r="BM64">
        <v>0.71693436504263897</v>
      </c>
      <c r="BN64">
        <v>0.5</v>
      </c>
      <c r="BO64" t="s">
        <v>254</v>
      </c>
      <c r="BP64">
        <v>1675251750.6483901</v>
      </c>
      <c r="BQ64">
        <v>399.987741935484</v>
      </c>
      <c r="BR64">
        <v>402.12299999999999</v>
      </c>
      <c r="BS64">
        <v>15.727809677419399</v>
      </c>
      <c r="BT64">
        <v>15.055403225806501</v>
      </c>
      <c r="BU64">
        <v>500.00299999999999</v>
      </c>
      <c r="BV64">
        <v>96.346577419354801</v>
      </c>
      <c r="BW64">
        <v>0.19991164516129001</v>
      </c>
      <c r="BX64">
        <v>27.985519354838701</v>
      </c>
      <c r="BY64">
        <v>27.9934774193548</v>
      </c>
      <c r="BZ64">
        <v>999.9</v>
      </c>
      <c r="CA64">
        <v>10013.5483870968</v>
      </c>
      <c r="CB64">
        <v>0</v>
      </c>
      <c r="CC64">
        <v>387.856258064516</v>
      </c>
      <c r="CD64">
        <v>1000.00651612903</v>
      </c>
      <c r="CE64">
        <v>0.95999216129032305</v>
      </c>
      <c r="CF64">
        <v>4.0008035483871003E-2</v>
      </c>
      <c r="CG64">
        <v>0</v>
      </c>
      <c r="CH64">
        <v>2.3319096774193602</v>
      </c>
      <c r="CI64">
        <v>0</v>
      </c>
      <c r="CJ64">
        <v>503.35880645161302</v>
      </c>
      <c r="CK64">
        <v>9334.3658064516094</v>
      </c>
      <c r="CL64">
        <v>40.5</v>
      </c>
      <c r="CM64">
        <v>43.378999999999998</v>
      </c>
      <c r="CN64">
        <v>41.6991935483871</v>
      </c>
      <c r="CO64">
        <v>41.625</v>
      </c>
      <c r="CP64">
        <v>40.370935483871001</v>
      </c>
      <c r="CQ64">
        <v>959.99580645161302</v>
      </c>
      <c r="CR64">
        <v>40.011290322580599</v>
      </c>
      <c r="CS64">
        <v>0</v>
      </c>
      <c r="CT64">
        <v>59</v>
      </c>
      <c r="CU64">
        <v>2.3359230769230801</v>
      </c>
      <c r="CV64">
        <v>0.187377766401401</v>
      </c>
      <c r="CW64">
        <v>1.4180854953933999</v>
      </c>
      <c r="CX64">
        <v>503.336730769231</v>
      </c>
      <c r="CY64">
        <v>15</v>
      </c>
      <c r="CZ64">
        <v>1675248729.8</v>
      </c>
      <c r="DA64" t="s">
        <v>255</v>
      </c>
      <c r="DB64">
        <v>3</v>
      </c>
      <c r="DC64">
        <v>-3.8279999999999998</v>
      </c>
      <c r="DD64">
        <v>0.33600000000000002</v>
      </c>
      <c r="DE64">
        <v>402</v>
      </c>
      <c r="DF64">
        <v>14</v>
      </c>
      <c r="DG64">
        <v>1.6</v>
      </c>
      <c r="DH64">
        <v>0.7</v>
      </c>
      <c r="DI64">
        <v>-2.1324248148148102</v>
      </c>
      <c r="DJ64">
        <v>1.0527954733759001E-2</v>
      </c>
      <c r="DK64">
        <v>7.2871563135797998E-2</v>
      </c>
      <c r="DL64">
        <v>1</v>
      </c>
      <c r="DM64">
        <v>2.3494977777777799</v>
      </c>
      <c r="DN64">
        <v>-5.1515981260671903E-2</v>
      </c>
      <c r="DO64">
        <v>0.19993713399620699</v>
      </c>
      <c r="DP64">
        <v>1</v>
      </c>
      <c r="DQ64">
        <v>0.67004666666666701</v>
      </c>
      <c r="DR64">
        <v>2.5283872606538599E-2</v>
      </c>
      <c r="DS64">
        <v>4.5080753592242001E-3</v>
      </c>
      <c r="DT64">
        <v>1</v>
      </c>
      <c r="DU64">
        <v>3</v>
      </c>
      <c r="DV64">
        <v>3</v>
      </c>
      <c r="DW64" t="s">
        <v>256</v>
      </c>
      <c r="DX64">
        <v>100</v>
      </c>
      <c r="DY64">
        <v>100</v>
      </c>
      <c r="DZ64">
        <v>-3.8279999999999998</v>
      </c>
      <c r="EA64">
        <v>0.33600000000000002</v>
      </c>
      <c r="EB64">
        <v>2</v>
      </c>
      <c r="EC64">
        <v>517.399</v>
      </c>
      <c r="ED64">
        <v>413.36399999999998</v>
      </c>
      <c r="EE64">
        <v>25.973099999999999</v>
      </c>
      <c r="EF64">
        <v>31.100100000000001</v>
      </c>
      <c r="EG64">
        <v>29.9998</v>
      </c>
      <c r="EH64">
        <v>31.326799999999999</v>
      </c>
      <c r="EI64">
        <v>31.367100000000001</v>
      </c>
      <c r="EJ64">
        <v>20.202300000000001</v>
      </c>
      <c r="EK64">
        <v>31.1266</v>
      </c>
      <c r="EL64">
        <v>10.633900000000001</v>
      </c>
      <c r="EM64">
        <v>25.964400000000001</v>
      </c>
      <c r="EN64">
        <v>402.20299999999997</v>
      </c>
      <c r="EO64">
        <v>15.109</v>
      </c>
      <c r="EP64">
        <v>100.318</v>
      </c>
      <c r="EQ64">
        <v>90.669799999999995</v>
      </c>
    </row>
    <row r="65" spans="1:147" x14ac:dyDescent="0.3">
      <c r="A65">
        <v>49</v>
      </c>
      <c r="B65">
        <v>1675251818.7</v>
      </c>
      <c r="C65">
        <v>3000.4000000953702</v>
      </c>
      <c r="D65" t="s">
        <v>399</v>
      </c>
      <c r="E65" t="s">
        <v>400</v>
      </c>
      <c r="F65">
        <v>1675251810.6774199</v>
      </c>
      <c r="G65">
        <f t="shared" si="43"/>
        <v>4.8282099124658294E-3</v>
      </c>
      <c r="H65">
        <f t="shared" si="44"/>
        <v>13.317187323755071</v>
      </c>
      <c r="I65">
        <f t="shared" si="45"/>
        <v>399.98616129032303</v>
      </c>
      <c r="J65">
        <f t="shared" si="46"/>
        <v>280.51984384476697</v>
      </c>
      <c r="K65">
        <f t="shared" si="47"/>
        <v>27.082637730082023</v>
      </c>
      <c r="L65">
        <f t="shared" si="48"/>
        <v>38.616449213719527</v>
      </c>
      <c r="M65">
        <f t="shared" si="49"/>
        <v>0.20614896214887599</v>
      </c>
      <c r="N65">
        <f t="shared" si="50"/>
        <v>3.3850076813107735</v>
      </c>
      <c r="O65">
        <f t="shared" si="51"/>
        <v>0.19941964654061164</v>
      </c>
      <c r="P65">
        <f t="shared" si="52"/>
        <v>0.1252235823734637</v>
      </c>
      <c r="Q65">
        <f t="shared" si="53"/>
        <v>161.84514042776232</v>
      </c>
      <c r="R65">
        <f t="shared" si="54"/>
        <v>27.724632308966193</v>
      </c>
      <c r="S65">
        <f t="shared" si="55"/>
        <v>27.998703225806501</v>
      </c>
      <c r="T65">
        <f t="shared" si="56"/>
        <v>3.794552808667853</v>
      </c>
      <c r="U65">
        <f t="shared" si="57"/>
        <v>40.121311509301691</v>
      </c>
      <c r="V65">
        <f t="shared" si="58"/>
        <v>1.5214389005849862</v>
      </c>
      <c r="W65">
        <f t="shared" si="59"/>
        <v>3.7920966273304826</v>
      </c>
      <c r="X65">
        <f t="shared" si="60"/>
        <v>2.2731139080828671</v>
      </c>
      <c r="Y65">
        <f t="shared" si="61"/>
        <v>-212.92405713974307</v>
      </c>
      <c r="Z65">
        <f t="shared" si="62"/>
        <v>-2.0268444998805886</v>
      </c>
      <c r="AA65">
        <f t="shared" si="63"/>
        <v>-0.13050940698388039</v>
      </c>
      <c r="AB65">
        <f t="shared" si="64"/>
        <v>-53.236270618845232</v>
      </c>
      <c r="AC65">
        <v>-3.9957762856947202E-2</v>
      </c>
      <c r="AD65">
        <v>4.4856089299206203E-2</v>
      </c>
      <c r="AE65">
        <v>3.37338689508648</v>
      </c>
      <c r="AF65">
        <v>0</v>
      </c>
      <c r="AG65">
        <v>0</v>
      </c>
      <c r="AH65">
        <f t="shared" si="65"/>
        <v>1</v>
      </c>
      <c r="AI65">
        <f t="shared" si="66"/>
        <v>0</v>
      </c>
      <c r="AJ65">
        <f t="shared" si="67"/>
        <v>50784.969207859183</v>
      </c>
      <c r="AK65" t="s">
        <v>251</v>
      </c>
      <c r="AL65">
        <v>2.32410769230769</v>
      </c>
      <c r="AM65">
        <v>1.5424</v>
      </c>
      <c r="AN65">
        <f t="shared" si="68"/>
        <v>-0.78170769230768999</v>
      </c>
      <c r="AO65">
        <f t="shared" si="69"/>
        <v>-0.50681255984679074</v>
      </c>
      <c r="AP65">
        <v>-0.137253657776786</v>
      </c>
      <c r="AQ65" t="s">
        <v>401</v>
      </c>
      <c r="AR65">
        <v>2.3306730769230799</v>
      </c>
      <c r="AS65">
        <v>1.4428000000000001</v>
      </c>
      <c r="AT65">
        <f t="shared" si="70"/>
        <v>-0.6153819496278623</v>
      </c>
      <c r="AU65">
        <v>0.5</v>
      </c>
      <c r="AV65">
        <f t="shared" si="71"/>
        <v>841.18777339291432</v>
      </c>
      <c r="AW65">
        <f t="shared" si="72"/>
        <v>13.317187323755071</v>
      </c>
      <c r="AX65">
        <f t="shared" si="73"/>
        <v>-258.825885996826</v>
      </c>
      <c r="AY65">
        <f t="shared" si="74"/>
        <v>1</v>
      </c>
      <c r="AZ65">
        <f t="shared" si="75"/>
        <v>1.5994575060528558E-2</v>
      </c>
      <c r="BA65">
        <f t="shared" si="76"/>
        <v>6.9032436928195107E-2</v>
      </c>
      <c r="BB65" t="s">
        <v>253</v>
      </c>
      <c r="BC65">
        <v>0</v>
      </c>
      <c r="BD65">
        <f t="shared" si="77"/>
        <v>1.4428000000000001</v>
      </c>
      <c r="BE65">
        <f t="shared" si="78"/>
        <v>-0.6153819496278623</v>
      </c>
      <c r="BF65">
        <f t="shared" si="79"/>
        <v>6.4574688796680435E-2</v>
      </c>
      <c r="BG65">
        <f t="shared" si="80"/>
        <v>1.0074495941345962</v>
      </c>
      <c r="BH65">
        <f t="shared" si="81"/>
        <v>-0.12741335537580473</v>
      </c>
      <c r="BI65">
        <f t="shared" si="82"/>
        <v>999.98503225806496</v>
      </c>
      <c r="BJ65">
        <f t="shared" si="83"/>
        <v>841.18777339291432</v>
      </c>
      <c r="BK65">
        <f t="shared" si="84"/>
        <v>0.84120036426288225</v>
      </c>
      <c r="BL65">
        <f t="shared" si="85"/>
        <v>0.1924007285257644</v>
      </c>
      <c r="BM65">
        <v>0.71693436504263897</v>
      </c>
      <c r="BN65">
        <v>0.5</v>
      </c>
      <c r="BO65" t="s">
        <v>254</v>
      </c>
      <c r="BP65">
        <v>1675251810.6774199</v>
      </c>
      <c r="BQ65">
        <v>399.98616129032303</v>
      </c>
      <c r="BR65">
        <v>402.17248387096799</v>
      </c>
      <c r="BS65">
        <v>15.758945161290301</v>
      </c>
      <c r="BT65">
        <v>15.0775838709677</v>
      </c>
      <c r="BU65">
        <v>500.022516129032</v>
      </c>
      <c r="BV65">
        <v>96.344548387096793</v>
      </c>
      <c r="BW65">
        <v>0.199914774193548</v>
      </c>
      <c r="BX65">
        <v>27.987596774193499</v>
      </c>
      <c r="BY65">
        <v>27.998703225806501</v>
      </c>
      <c r="BZ65">
        <v>999.9</v>
      </c>
      <c r="CA65">
        <v>10001.6129032258</v>
      </c>
      <c r="CB65">
        <v>0</v>
      </c>
      <c r="CC65">
        <v>387.78835483871001</v>
      </c>
      <c r="CD65">
        <v>999.98503225806496</v>
      </c>
      <c r="CE65">
        <v>0.95999216129032305</v>
      </c>
      <c r="CF65">
        <v>4.0008035483871003E-2</v>
      </c>
      <c r="CG65">
        <v>0</v>
      </c>
      <c r="CH65">
        <v>2.33631935483871</v>
      </c>
      <c r="CI65">
        <v>0</v>
      </c>
      <c r="CJ65">
        <v>505.71812903225799</v>
      </c>
      <c r="CK65">
        <v>9334.1658064516105</v>
      </c>
      <c r="CL65">
        <v>40.625</v>
      </c>
      <c r="CM65">
        <v>43.5</v>
      </c>
      <c r="CN65">
        <v>41.856709677419303</v>
      </c>
      <c r="CO65">
        <v>41.719516129032201</v>
      </c>
      <c r="CP65">
        <v>40.471548387096803</v>
      </c>
      <c r="CQ65">
        <v>959.97516129032203</v>
      </c>
      <c r="CR65">
        <v>40.011612903225803</v>
      </c>
      <c r="CS65">
        <v>0</v>
      </c>
      <c r="CT65">
        <v>59.400000095367403</v>
      </c>
      <c r="CU65">
        <v>2.3306730769230799</v>
      </c>
      <c r="CV65">
        <v>-6.9911108077558307E-2</v>
      </c>
      <c r="CW65">
        <v>-0.92129914036907901</v>
      </c>
      <c r="CX65">
        <v>505.72638461538497</v>
      </c>
      <c r="CY65">
        <v>15</v>
      </c>
      <c r="CZ65">
        <v>1675248729.8</v>
      </c>
      <c r="DA65" t="s">
        <v>255</v>
      </c>
      <c r="DB65">
        <v>3</v>
      </c>
      <c r="DC65">
        <v>-3.8279999999999998</v>
      </c>
      <c r="DD65">
        <v>0.33600000000000002</v>
      </c>
      <c r="DE65">
        <v>402</v>
      </c>
      <c r="DF65">
        <v>14</v>
      </c>
      <c r="DG65">
        <v>1.6</v>
      </c>
      <c r="DH65">
        <v>0.7</v>
      </c>
      <c r="DI65">
        <v>-2.1831605555555602</v>
      </c>
      <c r="DJ65">
        <v>2.6354600995530102E-2</v>
      </c>
      <c r="DK65">
        <v>0.109548967799736</v>
      </c>
      <c r="DL65">
        <v>1</v>
      </c>
      <c r="DM65">
        <v>2.3380399999999999</v>
      </c>
      <c r="DN65">
        <v>-3.8324502854495103E-2</v>
      </c>
      <c r="DO65">
        <v>0.167400445240348</v>
      </c>
      <c r="DP65">
        <v>1</v>
      </c>
      <c r="DQ65">
        <v>0.67482287037037003</v>
      </c>
      <c r="DR65">
        <v>6.1151980103919097E-2</v>
      </c>
      <c r="DS65">
        <v>8.3896510191983995E-3</v>
      </c>
      <c r="DT65">
        <v>1</v>
      </c>
      <c r="DU65">
        <v>3</v>
      </c>
      <c r="DV65">
        <v>3</v>
      </c>
      <c r="DW65" t="s">
        <v>256</v>
      </c>
      <c r="DX65">
        <v>100</v>
      </c>
      <c r="DY65">
        <v>100</v>
      </c>
      <c r="DZ65">
        <v>-3.8279999999999998</v>
      </c>
      <c r="EA65">
        <v>0.33600000000000002</v>
      </c>
      <c r="EB65">
        <v>2</v>
      </c>
      <c r="EC65">
        <v>516.65</v>
      </c>
      <c r="ED65">
        <v>414.15499999999997</v>
      </c>
      <c r="EE65">
        <v>25.917200000000001</v>
      </c>
      <c r="EF65">
        <v>31.085999999999999</v>
      </c>
      <c r="EG65">
        <v>30.0002</v>
      </c>
      <c r="EH65">
        <v>31.313199999999998</v>
      </c>
      <c r="EI65">
        <v>31.356200000000001</v>
      </c>
      <c r="EJ65">
        <v>20.2011</v>
      </c>
      <c r="EK65">
        <v>30.848099999999999</v>
      </c>
      <c r="EL65">
        <v>9.1414299999999997</v>
      </c>
      <c r="EM65">
        <v>25.916899999999998</v>
      </c>
      <c r="EN65">
        <v>402.1</v>
      </c>
      <c r="EO65">
        <v>15.120799999999999</v>
      </c>
      <c r="EP65">
        <v>100.322</v>
      </c>
      <c r="EQ65">
        <v>90.675600000000003</v>
      </c>
    </row>
    <row r="66" spans="1:147" x14ac:dyDescent="0.3">
      <c r="A66">
        <v>50</v>
      </c>
      <c r="B66">
        <v>1675251878.7</v>
      </c>
      <c r="C66">
        <v>3060.4000000953702</v>
      </c>
      <c r="D66" t="s">
        <v>402</v>
      </c>
      <c r="E66" t="s">
        <v>403</v>
      </c>
      <c r="F66">
        <v>1675251870.7</v>
      </c>
      <c r="G66">
        <f t="shared" si="43"/>
        <v>4.6409032545678686E-3</v>
      </c>
      <c r="H66">
        <f t="shared" si="44"/>
        <v>13.504059867811275</v>
      </c>
      <c r="I66">
        <f t="shared" si="45"/>
        <v>399.99225806451602</v>
      </c>
      <c r="J66">
        <f t="shared" si="46"/>
        <v>275.06780774119869</v>
      </c>
      <c r="K66">
        <f t="shared" si="47"/>
        <v>26.555716783523749</v>
      </c>
      <c r="L66">
        <f t="shared" si="48"/>
        <v>38.616227787576513</v>
      </c>
      <c r="M66">
        <f t="shared" si="49"/>
        <v>0.1983881097866951</v>
      </c>
      <c r="N66">
        <f t="shared" si="50"/>
        <v>3.3853410071316374</v>
      </c>
      <c r="O66">
        <f t="shared" si="51"/>
        <v>0.19214827101290691</v>
      </c>
      <c r="P66">
        <f t="shared" si="52"/>
        <v>0.12063694542597975</v>
      </c>
      <c r="Q66">
        <f t="shared" si="53"/>
        <v>161.84494303014785</v>
      </c>
      <c r="R66">
        <f t="shared" si="54"/>
        <v>27.762627974218869</v>
      </c>
      <c r="S66">
        <f t="shared" si="55"/>
        <v>27.983280645161301</v>
      </c>
      <c r="T66">
        <f t="shared" si="56"/>
        <v>3.7911424937787896</v>
      </c>
      <c r="U66">
        <f t="shared" si="57"/>
        <v>40.187964670235168</v>
      </c>
      <c r="V66">
        <f t="shared" si="58"/>
        <v>1.5235623744734956</v>
      </c>
      <c r="W66">
        <f t="shared" si="59"/>
        <v>3.7910911562085339</v>
      </c>
      <c r="X66">
        <f t="shared" si="60"/>
        <v>2.2675801193052942</v>
      </c>
      <c r="Y66">
        <f t="shared" si="61"/>
        <v>-204.663833526443</v>
      </c>
      <c r="Z66">
        <f t="shared" si="62"/>
        <v>-4.2389536497400522E-2</v>
      </c>
      <c r="AA66">
        <f t="shared" si="63"/>
        <v>-2.7289404941935155E-3</v>
      </c>
      <c r="AB66">
        <f t="shared" si="64"/>
        <v>-42.864008973286751</v>
      </c>
      <c r="AC66">
        <v>-3.9962709898216799E-2</v>
      </c>
      <c r="AD66">
        <v>4.4861642786415898E-2</v>
      </c>
      <c r="AE66">
        <v>3.3737187821754202</v>
      </c>
      <c r="AF66">
        <v>0</v>
      </c>
      <c r="AG66">
        <v>0</v>
      </c>
      <c r="AH66">
        <f t="shared" si="65"/>
        <v>1</v>
      </c>
      <c r="AI66">
        <f t="shared" si="66"/>
        <v>0</v>
      </c>
      <c r="AJ66">
        <f t="shared" si="67"/>
        <v>50791.72257668856</v>
      </c>
      <c r="AK66" t="s">
        <v>251</v>
      </c>
      <c r="AL66">
        <v>2.32410769230769</v>
      </c>
      <c r="AM66">
        <v>1.5424</v>
      </c>
      <c r="AN66">
        <f t="shared" si="68"/>
        <v>-0.78170769230768999</v>
      </c>
      <c r="AO66">
        <f t="shared" si="69"/>
        <v>-0.50681255984679074</v>
      </c>
      <c r="AP66">
        <v>-0.137253657776786</v>
      </c>
      <c r="AQ66" t="s">
        <v>404</v>
      </c>
      <c r="AR66">
        <v>2.3681769230769198</v>
      </c>
      <c r="AS66">
        <v>1.5975999999999999</v>
      </c>
      <c r="AT66">
        <f t="shared" si="70"/>
        <v>-0.48233407804013528</v>
      </c>
      <c r="AU66">
        <v>0.5</v>
      </c>
      <c r="AV66">
        <f t="shared" si="71"/>
        <v>841.18766810302486</v>
      </c>
      <c r="AW66">
        <f t="shared" si="72"/>
        <v>13.504059867811275</v>
      </c>
      <c r="AX66">
        <f t="shared" si="73"/>
        <v>-202.8667391766019</v>
      </c>
      <c r="AY66">
        <f t="shared" si="74"/>
        <v>1</v>
      </c>
      <c r="AZ66">
        <f t="shared" si="75"/>
        <v>1.6216730276551478E-2</v>
      </c>
      <c r="BA66">
        <f t="shared" si="76"/>
        <v>-3.4551827741612369E-2</v>
      </c>
      <c r="BB66" t="s">
        <v>253</v>
      </c>
      <c r="BC66">
        <v>0</v>
      </c>
      <c r="BD66">
        <f t="shared" si="77"/>
        <v>1.5975999999999999</v>
      </c>
      <c r="BE66">
        <f t="shared" si="78"/>
        <v>-0.48233407804013517</v>
      </c>
      <c r="BF66">
        <f t="shared" si="79"/>
        <v>-3.5788381742738531E-2</v>
      </c>
      <c r="BG66">
        <f t="shared" si="80"/>
        <v>1.0606590009105721</v>
      </c>
      <c r="BH66">
        <f t="shared" si="81"/>
        <v>7.0614630690204974E-2</v>
      </c>
      <c r="BI66">
        <f t="shared" si="82"/>
        <v>999.98503225806405</v>
      </c>
      <c r="BJ66">
        <f t="shared" si="83"/>
        <v>841.18766810302486</v>
      </c>
      <c r="BK66">
        <f t="shared" si="84"/>
        <v>0.84120025897141759</v>
      </c>
      <c r="BL66">
        <f t="shared" si="85"/>
        <v>0.19240051794283533</v>
      </c>
      <c r="BM66">
        <v>0.71693436504263897</v>
      </c>
      <c r="BN66">
        <v>0.5</v>
      </c>
      <c r="BO66" t="s">
        <v>254</v>
      </c>
      <c r="BP66">
        <v>1675251870.7</v>
      </c>
      <c r="BQ66">
        <v>399.99225806451602</v>
      </c>
      <c r="BR66">
        <v>402.19464516129</v>
      </c>
      <c r="BS66">
        <v>15.7812709677419</v>
      </c>
      <c r="BT66">
        <v>15.1263548387097</v>
      </c>
      <c r="BU66">
        <v>500.02054838709699</v>
      </c>
      <c r="BV66">
        <v>96.342493548387097</v>
      </c>
      <c r="BW66">
        <v>0.199944483870968</v>
      </c>
      <c r="BX66">
        <v>27.983048387096801</v>
      </c>
      <c r="BY66">
        <v>27.983280645161301</v>
      </c>
      <c r="BZ66">
        <v>999.9</v>
      </c>
      <c r="CA66">
        <v>10003.064516128999</v>
      </c>
      <c r="CB66">
        <v>0</v>
      </c>
      <c r="CC66">
        <v>387.72909677419301</v>
      </c>
      <c r="CD66">
        <v>999.98503225806405</v>
      </c>
      <c r="CE66">
        <v>0.95999409677419401</v>
      </c>
      <c r="CF66">
        <v>4.0006061290322602E-2</v>
      </c>
      <c r="CG66">
        <v>0</v>
      </c>
      <c r="CH66">
        <v>2.3788612903225799</v>
      </c>
      <c r="CI66">
        <v>0</v>
      </c>
      <c r="CJ66">
        <v>507.45451612903202</v>
      </c>
      <c r="CK66">
        <v>9334.1661290322609</v>
      </c>
      <c r="CL66">
        <v>40.7093548387097</v>
      </c>
      <c r="CM66">
        <v>43.580290322580602</v>
      </c>
      <c r="CN66">
        <v>41.957322580645098</v>
      </c>
      <c r="CO66">
        <v>41.811999999999998</v>
      </c>
      <c r="CP66">
        <v>40.561999999999998</v>
      </c>
      <c r="CQ66">
        <v>959.977741935484</v>
      </c>
      <c r="CR66">
        <v>40.008064516128997</v>
      </c>
      <c r="CS66">
        <v>0</v>
      </c>
      <c r="CT66">
        <v>59.400000095367403</v>
      </c>
      <c r="CU66">
        <v>2.3681769230769198</v>
      </c>
      <c r="CV66">
        <v>-0.218762404804629</v>
      </c>
      <c r="CW66">
        <v>1.8114530132875399</v>
      </c>
      <c r="CX66">
        <v>507.43380769230799</v>
      </c>
      <c r="CY66">
        <v>15</v>
      </c>
      <c r="CZ66">
        <v>1675248729.8</v>
      </c>
      <c r="DA66" t="s">
        <v>255</v>
      </c>
      <c r="DB66">
        <v>3</v>
      </c>
      <c r="DC66">
        <v>-3.8279999999999998</v>
      </c>
      <c r="DD66">
        <v>0.33600000000000002</v>
      </c>
      <c r="DE66">
        <v>402</v>
      </c>
      <c r="DF66">
        <v>14</v>
      </c>
      <c r="DG66">
        <v>1.6</v>
      </c>
      <c r="DH66">
        <v>0.7</v>
      </c>
      <c r="DI66">
        <v>-2.1959320370370401</v>
      </c>
      <c r="DJ66">
        <v>-0.14020340766153</v>
      </c>
      <c r="DK66">
        <v>8.0539976509934802E-2</v>
      </c>
      <c r="DL66">
        <v>1</v>
      </c>
      <c r="DM66">
        <v>2.3726888888888902</v>
      </c>
      <c r="DN66">
        <v>4.1452090879171198E-2</v>
      </c>
      <c r="DO66">
        <v>0.19348795681410999</v>
      </c>
      <c r="DP66">
        <v>1</v>
      </c>
      <c r="DQ66">
        <v>0.67305768518518505</v>
      </c>
      <c r="DR66">
        <v>-0.126815419096623</v>
      </c>
      <c r="DS66">
        <v>2.4570190778306401E-2</v>
      </c>
      <c r="DT66">
        <v>0</v>
      </c>
      <c r="DU66">
        <v>2</v>
      </c>
      <c r="DV66">
        <v>3</v>
      </c>
      <c r="DW66" t="s">
        <v>269</v>
      </c>
      <c r="DX66">
        <v>100</v>
      </c>
      <c r="DY66">
        <v>100</v>
      </c>
      <c r="DZ66">
        <v>-3.8279999999999998</v>
      </c>
      <c r="EA66">
        <v>0.33600000000000002</v>
      </c>
      <c r="EB66">
        <v>2</v>
      </c>
      <c r="EC66">
        <v>516.79899999999998</v>
      </c>
      <c r="ED66">
        <v>413.81</v>
      </c>
      <c r="EE66">
        <v>25.895199999999999</v>
      </c>
      <c r="EF66">
        <v>31.067599999999999</v>
      </c>
      <c r="EG66">
        <v>29.9999</v>
      </c>
      <c r="EH66">
        <v>31.299600000000002</v>
      </c>
      <c r="EI66">
        <v>31.3416</v>
      </c>
      <c r="EJ66">
        <v>20.205100000000002</v>
      </c>
      <c r="EK66">
        <v>30.574100000000001</v>
      </c>
      <c r="EL66">
        <v>8.0201200000000004</v>
      </c>
      <c r="EM66">
        <v>25.897400000000001</v>
      </c>
      <c r="EN66">
        <v>402.20400000000001</v>
      </c>
      <c r="EO66">
        <v>15.120799999999999</v>
      </c>
      <c r="EP66">
        <v>100.32599999999999</v>
      </c>
      <c r="EQ66">
        <v>90.680199999999999</v>
      </c>
    </row>
    <row r="67" spans="1:147" x14ac:dyDescent="0.3">
      <c r="A67">
        <v>51</v>
      </c>
      <c r="B67">
        <v>1675251938.7</v>
      </c>
      <c r="C67">
        <v>3120.4000000953702</v>
      </c>
      <c r="D67" t="s">
        <v>405</v>
      </c>
      <c r="E67" t="s">
        <v>406</v>
      </c>
      <c r="F67">
        <v>1675251930.7</v>
      </c>
      <c r="G67">
        <f t="shared" si="43"/>
        <v>4.8990883911601401E-3</v>
      </c>
      <c r="H67">
        <f t="shared" si="44"/>
        <v>13.308140557736804</v>
      </c>
      <c r="I67">
        <f t="shared" si="45"/>
        <v>399.99945161290299</v>
      </c>
      <c r="J67">
        <f t="shared" si="46"/>
        <v>282.42938994339977</v>
      </c>
      <c r="K67">
        <f t="shared" si="47"/>
        <v>27.266568576390636</v>
      </c>
      <c r="L67">
        <f t="shared" si="48"/>
        <v>38.617130037732998</v>
      </c>
      <c r="M67">
        <f t="shared" si="49"/>
        <v>0.2098645832459595</v>
      </c>
      <c r="N67">
        <f t="shared" si="50"/>
        <v>3.3806177962059363</v>
      </c>
      <c r="O67">
        <f t="shared" si="51"/>
        <v>0.20288619025464857</v>
      </c>
      <c r="P67">
        <f t="shared" si="52"/>
        <v>0.12741151916358245</v>
      </c>
      <c r="Q67">
        <f t="shared" si="53"/>
        <v>161.84688</v>
      </c>
      <c r="R67">
        <f t="shared" si="54"/>
        <v>27.716294151154649</v>
      </c>
      <c r="S67">
        <f t="shared" si="55"/>
        <v>27.993590322580602</v>
      </c>
      <c r="T67">
        <f t="shared" si="56"/>
        <v>3.7934219225721102</v>
      </c>
      <c r="U67">
        <f t="shared" si="57"/>
        <v>40.233974745318115</v>
      </c>
      <c r="V67">
        <f t="shared" si="58"/>
        <v>1.526430423113917</v>
      </c>
      <c r="W67">
        <f t="shared" si="59"/>
        <v>3.7938842303706082</v>
      </c>
      <c r="X67">
        <f t="shared" si="60"/>
        <v>2.266991499458193</v>
      </c>
      <c r="Y67">
        <f t="shared" si="61"/>
        <v>-216.04979805016217</v>
      </c>
      <c r="Z67">
        <f t="shared" si="62"/>
        <v>0.38097355347957179</v>
      </c>
      <c r="AA67">
        <f t="shared" si="63"/>
        <v>2.4563272679803017E-2</v>
      </c>
      <c r="AB67">
        <f t="shared" si="64"/>
        <v>-53.797381224002784</v>
      </c>
      <c r="AC67">
        <v>-3.9892629341840298E-2</v>
      </c>
      <c r="AD67">
        <v>4.47829712224894E-2</v>
      </c>
      <c r="AE67">
        <v>3.3690159525500198</v>
      </c>
      <c r="AF67">
        <v>0</v>
      </c>
      <c r="AG67">
        <v>0</v>
      </c>
      <c r="AH67">
        <f t="shared" si="65"/>
        <v>1</v>
      </c>
      <c r="AI67">
        <f t="shared" si="66"/>
        <v>0</v>
      </c>
      <c r="AJ67">
        <f t="shared" si="67"/>
        <v>50704.156925573181</v>
      </c>
      <c r="AK67" t="s">
        <v>251</v>
      </c>
      <c r="AL67">
        <v>2.32410769230769</v>
      </c>
      <c r="AM67">
        <v>1.5424</v>
      </c>
      <c r="AN67">
        <f t="shared" si="68"/>
        <v>-0.78170769230768999</v>
      </c>
      <c r="AO67">
        <f t="shared" si="69"/>
        <v>-0.50681255984679074</v>
      </c>
      <c r="AP67">
        <v>-0.137253657776786</v>
      </c>
      <c r="AQ67" t="s">
        <v>407</v>
      </c>
      <c r="AR67">
        <v>2.27472692307692</v>
      </c>
      <c r="AS67">
        <v>2.6520700000000001</v>
      </c>
      <c r="AT67">
        <f t="shared" si="70"/>
        <v>0.14228247253016701</v>
      </c>
      <c r="AU67">
        <v>0.5</v>
      </c>
      <c r="AV67">
        <f t="shared" si="71"/>
        <v>841.19999999999993</v>
      </c>
      <c r="AW67">
        <f t="shared" si="72"/>
        <v>13.308140557736804</v>
      </c>
      <c r="AX67">
        <f t="shared" si="73"/>
        <v>59.844007946188242</v>
      </c>
      <c r="AY67">
        <f t="shared" si="74"/>
        <v>1</v>
      </c>
      <c r="AZ67">
        <f t="shared" si="75"/>
        <v>1.5983587988009498E-2</v>
      </c>
      <c r="BA67">
        <f t="shared" si="76"/>
        <v>-0.41841655763234004</v>
      </c>
      <c r="BB67" t="s">
        <v>253</v>
      </c>
      <c r="BC67">
        <v>0</v>
      </c>
      <c r="BD67">
        <f t="shared" si="77"/>
        <v>2.6520700000000001</v>
      </c>
      <c r="BE67">
        <f t="shared" si="78"/>
        <v>0.14228247253016704</v>
      </c>
      <c r="BF67">
        <f t="shared" si="79"/>
        <v>-0.71944372406639012</v>
      </c>
      <c r="BG67">
        <f t="shared" si="80"/>
        <v>1.150568428360671</v>
      </c>
      <c r="BH67">
        <f t="shared" si="81"/>
        <v>1.4195459644565198</v>
      </c>
      <c r="BI67">
        <f t="shared" si="82"/>
        <v>1000</v>
      </c>
      <c r="BJ67">
        <f t="shared" si="83"/>
        <v>841.19999999999993</v>
      </c>
      <c r="BK67">
        <f t="shared" si="84"/>
        <v>0.84119999999999995</v>
      </c>
      <c r="BL67">
        <f t="shared" si="85"/>
        <v>0.19240000000000002</v>
      </c>
      <c r="BM67">
        <v>0.71693436504263897</v>
      </c>
      <c r="BN67">
        <v>0.5</v>
      </c>
      <c r="BO67" t="s">
        <v>254</v>
      </c>
      <c r="BP67">
        <v>1675251930.7</v>
      </c>
      <c r="BQ67">
        <v>399.99945161290299</v>
      </c>
      <c r="BR67">
        <v>402.188516129032</v>
      </c>
      <c r="BS67">
        <v>15.810893548387099</v>
      </c>
      <c r="BT67">
        <v>15.119577419354799</v>
      </c>
      <c r="BU67">
        <v>500.03054838709699</v>
      </c>
      <c r="BV67">
        <v>96.342867741935507</v>
      </c>
      <c r="BW67">
        <v>0.20008970967741899</v>
      </c>
      <c r="BX67">
        <v>27.995680645161301</v>
      </c>
      <c r="BY67">
        <v>27.993590322580602</v>
      </c>
      <c r="BZ67">
        <v>999.9</v>
      </c>
      <c r="CA67">
        <v>9985.4838709677406</v>
      </c>
      <c r="CB67">
        <v>0</v>
      </c>
      <c r="CC67">
        <v>387.78170967741897</v>
      </c>
      <c r="CD67">
        <v>1000</v>
      </c>
      <c r="CE67">
        <v>0.95999635483871004</v>
      </c>
      <c r="CF67">
        <v>4.0003758064516101E-2</v>
      </c>
      <c r="CG67">
        <v>0</v>
      </c>
      <c r="CH67">
        <v>2.2714806451612901</v>
      </c>
      <c r="CI67">
        <v>0</v>
      </c>
      <c r="CJ67">
        <v>508.37654838709699</v>
      </c>
      <c r="CK67">
        <v>9334.3061290322603</v>
      </c>
      <c r="CL67">
        <v>40.811999999999998</v>
      </c>
      <c r="CM67">
        <v>43.686999999999998</v>
      </c>
      <c r="CN67">
        <v>42.061999999999998</v>
      </c>
      <c r="CO67">
        <v>41.875</v>
      </c>
      <c r="CP67">
        <v>40.658999999999999</v>
      </c>
      <c r="CQ67">
        <v>960</v>
      </c>
      <c r="CR67">
        <v>40</v>
      </c>
      <c r="CS67">
        <v>0</v>
      </c>
      <c r="CT67">
        <v>59.200000047683702</v>
      </c>
      <c r="CU67">
        <v>2.27472692307692</v>
      </c>
      <c r="CV67">
        <v>-0.455996591513738</v>
      </c>
      <c r="CW67">
        <v>-1.0282734972843799</v>
      </c>
      <c r="CX67">
        <v>508.37549999999999</v>
      </c>
      <c r="CY67">
        <v>15</v>
      </c>
      <c r="CZ67">
        <v>1675248729.8</v>
      </c>
      <c r="DA67" t="s">
        <v>255</v>
      </c>
      <c r="DB67">
        <v>3</v>
      </c>
      <c r="DC67">
        <v>-3.8279999999999998</v>
      </c>
      <c r="DD67">
        <v>0.33600000000000002</v>
      </c>
      <c r="DE67">
        <v>402</v>
      </c>
      <c r="DF67">
        <v>14</v>
      </c>
      <c r="DG67">
        <v>1.6</v>
      </c>
      <c r="DH67">
        <v>0.7</v>
      </c>
      <c r="DI67">
        <v>-2.1902601851851902</v>
      </c>
      <c r="DJ67">
        <v>-8.4469296740108807E-3</v>
      </c>
      <c r="DK67">
        <v>9.6020765028364402E-2</v>
      </c>
      <c r="DL67">
        <v>1</v>
      </c>
      <c r="DM67">
        <v>2.3311155555555598</v>
      </c>
      <c r="DN67">
        <v>-0.55726721763088405</v>
      </c>
      <c r="DO67">
        <v>0.19095623228089101</v>
      </c>
      <c r="DP67">
        <v>1</v>
      </c>
      <c r="DQ67">
        <v>0.69184670370370405</v>
      </c>
      <c r="DR67">
        <v>-1.92067695825942E-3</v>
      </c>
      <c r="DS67">
        <v>2.9182658068818701E-3</v>
      </c>
      <c r="DT67">
        <v>1</v>
      </c>
      <c r="DU67">
        <v>3</v>
      </c>
      <c r="DV67">
        <v>3</v>
      </c>
      <c r="DW67" t="s">
        <v>256</v>
      </c>
      <c r="DX67">
        <v>100</v>
      </c>
      <c r="DY67">
        <v>100</v>
      </c>
      <c r="DZ67">
        <v>-3.8279999999999998</v>
      </c>
      <c r="EA67">
        <v>0.33600000000000002</v>
      </c>
      <c r="EB67">
        <v>2</v>
      </c>
      <c r="EC67">
        <v>516.54200000000003</v>
      </c>
      <c r="ED67">
        <v>413.82400000000001</v>
      </c>
      <c r="EE67">
        <v>25.884499999999999</v>
      </c>
      <c r="EF67">
        <v>31.050799999999999</v>
      </c>
      <c r="EG67">
        <v>30</v>
      </c>
      <c r="EH67">
        <v>31.283300000000001</v>
      </c>
      <c r="EI67">
        <v>31.326499999999999</v>
      </c>
      <c r="EJ67">
        <v>20.207000000000001</v>
      </c>
      <c r="EK67">
        <v>30.574100000000001</v>
      </c>
      <c r="EL67">
        <v>6.8919300000000003</v>
      </c>
      <c r="EM67">
        <v>25.892499999999998</v>
      </c>
      <c r="EN67">
        <v>402.11700000000002</v>
      </c>
      <c r="EO67">
        <v>15.0731</v>
      </c>
      <c r="EP67">
        <v>100.33</v>
      </c>
      <c r="EQ67">
        <v>90.683300000000003</v>
      </c>
    </row>
    <row r="68" spans="1:147" x14ac:dyDescent="0.3">
      <c r="A68">
        <v>52</v>
      </c>
      <c r="B68">
        <v>1675251998.7</v>
      </c>
      <c r="C68">
        <v>3180.4000000953702</v>
      </c>
      <c r="D68" t="s">
        <v>408</v>
      </c>
      <c r="E68" t="s">
        <v>409</v>
      </c>
      <c r="F68">
        <v>1675251990.7</v>
      </c>
      <c r="G68">
        <f t="shared" si="43"/>
        <v>4.9674220811940532E-3</v>
      </c>
      <c r="H68">
        <f t="shared" si="44"/>
        <v>13.40464808866618</v>
      </c>
      <c r="I68">
        <f t="shared" si="45"/>
        <v>400.013483870968</v>
      </c>
      <c r="J68">
        <f t="shared" si="46"/>
        <v>282.9539289361972</v>
      </c>
      <c r="K68">
        <f t="shared" si="47"/>
        <v>27.316932174050372</v>
      </c>
      <c r="L68">
        <f t="shared" si="48"/>
        <v>38.61809323055121</v>
      </c>
      <c r="M68">
        <f t="shared" si="49"/>
        <v>0.21256257184413846</v>
      </c>
      <c r="N68">
        <f t="shared" si="50"/>
        <v>3.3806772117218831</v>
      </c>
      <c r="O68">
        <f t="shared" si="51"/>
        <v>0.20540701215162829</v>
      </c>
      <c r="P68">
        <f t="shared" si="52"/>
        <v>0.12900221430568423</v>
      </c>
      <c r="Q68">
        <f t="shared" si="53"/>
        <v>161.84608818314473</v>
      </c>
      <c r="R68">
        <f t="shared" si="54"/>
        <v>27.68579150165511</v>
      </c>
      <c r="S68">
        <f t="shared" si="55"/>
        <v>27.983603225806501</v>
      </c>
      <c r="T68">
        <f t="shared" si="56"/>
        <v>3.7912137969659092</v>
      </c>
      <c r="U68">
        <f t="shared" si="57"/>
        <v>40.118958969099204</v>
      </c>
      <c r="V68">
        <f t="shared" si="58"/>
        <v>1.5207392137503095</v>
      </c>
      <c r="W68">
        <f t="shared" si="59"/>
        <v>3.7905749621310645</v>
      </c>
      <c r="X68">
        <f t="shared" si="60"/>
        <v>2.2704745832155995</v>
      </c>
      <c r="Y68">
        <f t="shared" si="61"/>
        <v>-219.06331378065775</v>
      </c>
      <c r="Z68">
        <f t="shared" si="62"/>
        <v>-0.52678750509128114</v>
      </c>
      <c r="AA68">
        <f t="shared" si="63"/>
        <v>-3.3959807703496936E-2</v>
      </c>
      <c r="AB68">
        <f t="shared" si="64"/>
        <v>-57.777972910307795</v>
      </c>
      <c r="AC68">
        <v>-3.9893510667607802E-2</v>
      </c>
      <c r="AD68">
        <v>4.4783960587871902E-2</v>
      </c>
      <c r="AE68">
        <v>3.3690751117528599</v>
      </c>
      <c r="AF68">
        <v>0</v>
      </c>
      <c r="AG68">
        <v>0</v>
      </c>
      <c r="AH68">
        <f t="shared" si="65"/>
        <v>1</v>
      </c>
      <c r="AI68">
        <f t="shared" si="66"/>
        <v>0</v>
      </c>
      <c r="AJ68">
        <f t="shared" si="67"/>
        <v>50707.732286644117</v>
      </c>
      <c r="AK68" t="s">
        <v>251</v>
      </c>
      <c r="AL68">
        <v>2.32410769230769</v>
      </c>
      <c r="AM68">
        <v>1.5424</v>
      </c>
      <c r="AN68">
        <f t="shared" si="68"/>
        <v>-0.78170769230768999</v>
      </c>
      <c r="AO68">
        <f t="shared" si="69"/>
        <v>-0.50681255984679074</v>
      </c>
      <c r="AP68">
        <v>-0.137253657776786</v>
      </c>
      <c r="AQ68" t="s">
        <v>410</v>
      </c>
      <c r="AR68">
        <v>2.2935115384615399</v>
      </c>
      <c r="AS68">
        <v>1.3919999999999999</v>
      </c>
      <c r="AT68">
        <f t="shared" si="70"/>
        <v>-0.64763759946949717</v>
      </c>
      <c r="AU68">
        <v>0.5</v>
      </c>
      <c r="AV68">
        <f t="shared" si="71"/>
        <v>841.19580329034807</v>
      </c>
      <c r="AW68">
        <f t="shared" si="72"/>
        <v>13.40464808866618</v>
      </c>
      <c r="AX68">
        <f t="shared" si="73"/>
        <v>-272.39501536338821</v>
      </c>
      <c r="AY68">
        <f t="shared" si="74"/>
        <v>1</v>
      </c>
      <c r="AZ68">
        <f t="shared" si="75"/>
        <v>1.6098394325641717E-2</v>
      </c>
      <c r="BA68">
        <f t="shared" si="76"/>
        <v>0.10804597701149432</v>
      </c>
      <c r="BB68" t="s">
        <v>253</v>
      </c>
      <c r="BC68">
        <v>0</v>
      </c>
      <c r="BD68">
        <f t="shared" si="77"/>
        <v>1.3919999999999999</v>
      </c>
      <c r="BE68">
        <f t="shared" si="78"/>
        <v>-0.64763759946949717</v>
      </c>
      <c r="BF68">
        <f t="shared" si="79"/>
        <v>9.7510373443983459E-2</v>
      </c>
      <c r="BG68">
        <f t="shared" si="80"/>
        <v>0.96717530163236731</v>
      </c>
      <c r="BH68">
        <f t="shared" si="81"/>
        <v>-0.19239928361968933</v>
      </c>
      <c r="BI68">
        <f t="shared" si="82"/>
        <v>999.995</v>
      </c>
      <c r="BJ68">
        <f t="shared" si="83"/>
        <v>841.19580329034807</v>
      </c>
      <c r="BK68">
        <f t="shared" si="84"/>
        <v>0.84120000929039451</v>
      </c>
      <c r="BL68">
        <f t="shared" si="85"/>
        <v>0.19240001858078903</v>
      </c>
      <c r="BM68">
        <v>0.71693436504263897</v>
      </c>
      <c r="BN68">
        <v>0.5</v>
      </c>
      <c r="BO68" t="s">
        <v>254</v>
      </c>
      <c r="BP68">
        <v>1675251990.7</v>
      </c>
      <c r="BQ68">
        <v>400.013483870968</v>
      </c>
      <c r="BR68">
        <v>402.22032258064502</v>
      </c>
      <c r="BS68">
        <v>15.752103225806399</v>
      </c>
      <c r="BT68">
        <v>15.0511</v>
      </c>
      <c r="BU68">
        <v>500.02870967741899</v>
      </c>
      <c r="BV68">
        <v>96.341883870967706</v>
      </c>
      <c r="BW68">
        <v>0.20009480645161301</v>
      </c>
      <c r="BX68">
        <v>27.9807129032258</v>
      </c>
      <c r="BY68">
        <v>27.983603225806501</v>
      </c>
      <c r="BZ68">
        <v>999.9</v>
      </c>
      <c r="CA68">
        <v>9985.8064516128998</v>
      </c>
      <c r="CB68">
        <v>0</v>
      </c>
      <c r="CC68">
        <v>387.671161290322</v>
      </c>
      <c r="CD68">
        <v>999.995</v>
      </c>
      <c r="CE68">
        <v>0.95999699999999999</v>
      </c>
      <c r="CF68">
        <v>4.00031E-2</v>
      </c>
      <c r="CG68">
        <v>0</v>
      </c>
      <c r="CH68">
        <v>2.2976967741935499</v>
      </c>
      <c r="CI68">
        <v>0</v>
      </c>
      <c r="CJ68">
        <v>509.348096774194</v>
      </c>
      <c r="CK68">
        <v>9334.2664516129007</v>
      </c>
      <c r="CL68">
        <v>40.906999999999996</v>
      </c>
      <c r="CM68">
        <v>43.762</v>
      </c>
      <c r="CN68">
        <v>42.174999999999997</v>
      </c>
      <c r="CO68">
        <v>41.936999999999998</v>
      </c>
      <c r="CP68">
        <v>40.745935483871001</v>
      </c>
      <c r="CQ68">
        <v>959.99225806451602</v>
      </c>
      <c r="CR68">
        <v>40</v>
      </c>
      <c r="CS68">
        <v>0</v>
      </c>
      <c r="CT68">
        <v>59</v>
      </c>
      <c r="CU68">
        <v>2.2935115384615399</v>
      </c>
      <c r="CV68">
        <v>9.8239325938413904E-2</v>
      </c>
      <c r="CW68">
        <v>1.26745299707515</v>
      </c>
      <c r="CX68">
        <v>509.40657692307701</v>
      </c>
      <c r="CY68">
        <v>15</v>
      </c>
      <c r="CZ68">
        <v>1675248729.8</v>
      </c>
      <c r="DA68" t="s">
        <v>255</v>
      </c>
      <c r="DB68">
        <v>3</v>
      </c>
      <c r="DC68">
        <v>-3.8279999999999998</v>
      </c>
      <c r="DD68">
        <v>0.33600000000000002</v>
      </c>
      <c r="DE68">
        <v>402</v>
      </c>
      <c r="DF68">
        <v>14</v>
      </c>
      <c r="DG68">
        <v>1.6</v>
      </c>
      <c r="DH68">
        <v>0.7</v>
      </c>
      <c r="DI68">
        <v>-2.2143427777777802</v>
      </c>
      <c r="DJ68">
        <v>3.17846083476159E-2</v>
      </c>
      <c r="DK68">
        <v>0.10357257856775</v>
      </c>
      <c r="DL68">
        <v>1</v>
      </c>
      <c r="DM68">
        <v>2.3070200000000001</v>
      </c>
      <c r="DN68">
        <v>0.139517590586068</v>
      </c>
      <c r="DO68">
        <v>0.17701915602555601</v>
      </c>
      <c r="DP68">
        <v>1</v>
      </c>
      <c r="DQ68">
        <v>0.70338400000000001</v>
      </c>
      <c r="DR68">
        <v>-2.57030165809034E-2</v>
      </c>
      <c r="DS68">
        <v>4.6489421457008998E-3</v>
      </c>
      <c r="DT68">
        <v>1</v>
      </c>
      <c r="DU68">
        <v>3</v>
      </c>
      <c r="DV68">
        <v>3</v>
      </c>
      <c r="DW68" t="s">
        <v>256</v>
      </c>
      <c r="DX68">
        <v>100</v>
      </c>
      <c r="DY68">
        <v>100</v>
      </c>
      <c r="DZ68">
        <v>-3.8279999999999998</v>
      </c>
      <c r="EA68">
        <v>0.33600000000000002</v>
      </c>
      <c r="EB68">
        <v>2</v>
      </c>
      <c r="EC68">
        <v>517.18200000000002</v>
      </c>
      <c r="ED68">
        <v>413.959</v>
      </c>
      <c r="EE68">
        <v>25.902999999999999</v>
      </c>
      <c r="EF68">
        <v>31.0319</v>
      </c>
      <c r="EG68">
        <v>29.9999</v>
      </c>
      <c r="EH68">
        <v>31.266999999999999</v>
      </c>
      <c r="EI68">
        <v>31.310199999999998</v>
      </c>
      <c r="EJ68">
        <v>20.212299999999999</v>
      </c>
      <c r="EK68">
        <v>30.8506</v>
      </c>
      <c r="EL68">
        <v>5.39574</v>
      </c>
      <c r="EM68">
        <v>25.908200000000001</v>
      </c>
      <c r="EN68">
        <v>402.28399999999999</v>
      </c>
      <c r="EO68">
        <v>15.057600000000001</v>
      </c>
      <c r="EP68">
        <v>100.333</v>
      </c>
      <c r="EQ68">
        <v>90.688900000000004</v>
      </c>
    </row>
    <row r="69" spans="1:147" x14ac:dyDescent="0.3">
      <c r="A69">
        <v>53</v>
      </c>
      <c r="B69">
        <v>1675252058.7</v>
      </c>
      <c r="C69">
        <v>3240.4000000953702</v>
      </c>
      <c r="D69" t="s">
        <v>411</v>
      </c>
      <c r="E69" t="s">
        <v>412</v>
      </c>
      <c r="F69">
        <v>1675252050.7</v>
      </c>
      <c r="G69">
        <f t="shared" si="43"/>
        <v>4.8509565457043316E-3</v>
      </c>
      <c r="H69">
        <f t="shared" si="44"/>
        <v>13.641823804768091</v>
      </c>
      <c r="I69">
        <f t="shared" si="45"/>
        <v>399.986548387097</v>
      </c>
      <c r="J69">
        <f t="shared" si="46"/>
        <v>278.63241458307721</v>
      </c>
      <c r="K69">
        <f t="shared" si="47"/>
        <v>26.897681380068601</v>
      </c>
      <c r="L69">
        <f t="shared" si="48"/>
        <v>38.612559672671189</v>
      </c>
      <c r="M69">
        <f t="shared" si="49"/>
        <v>0.20741985242133087</v>
      </c>
      <c r="N69">
        <f t="shared" si="50"/>
        <v>3.387814903121634</v>
      </c>
      <c r="O69">
        <f t="shared" si="51"/>
        <v>0.20061422944366181</v>
      </c>
      <c r="P69">
        <f t="shared" si="52"/>
        <v>0.12597674982944268</v>
      </c>
      <c r="Q69">
        <f t="shared" si="53"/>
        <v>161.84470277957411</v>
      </c>
      <c r="R69">
        <f t="shared" si="54"/>
        <v>27.719651925809259</v>
      </c>
      <c r="S69">
        <f t="shared" si="55"/>
        <v>27.970406451612899</v>
      </c>
      <c r="T69">
        <f t="shared" si="56"/>
        <v>3.7882977385474206</v>
      </c>
      <c r="U69">
        <f t="shared" si="57"/>
        <v>40.035863576708081</v>
      </c>
      <c r="V69">
        <f t="shared" si="58"/>
        <v>1.5181966337144968</v>
      </c>
      <c r="W69">
        <f t="shared" si="59"/>
        <v>3.7920916350552951</v>
      </c>
      <c r="X69">
        <f t="shared" si="60"/>
        <v>2.270101104832924</v>
      </c>
      <c r="Y69">
        <f t="shared" si="61"/>
        <v>-213.92718366556102</v>
      </c>
      <c r="Z69">
        <f t="shared" si="62"/>
        <v>3.1355829474157511</v>
      </c>
      <c r="AA69">
        <f t="shared" si="63"/>
        <v>0.20170579273621367</v>
      </c>
      <c r="AB69">
        <f t="shared" si="64"/>
        <v>-48.745192145834942</v>
      </c>
      <c r="AC69">
        <v>-3.9999432418633601E-2</v>
      </c>
      <c r="AD69">
        <v>4.4902867032653303E-2</v>
      </c>
      <c r="AE69">
        <v>3.3761819982742298</v>
      </c>
      <c r="AF69">
        <v>0</v>
      </c>
      <c r="AG69">
        <v>0</v>
      </c>
      <c r="AH69">
        <f t="shared" si="65"/>
        <v>1</v>
      </c>
      <c r="AI69">
        <f t="shared" si="66"/>
        <v>0</v>
      </c>
      <c r="AJ69">
        <f t="shared" si="67"/>
        <v>50835.545644955098</v>
      </c>
      <c r="AK69" t="s">
        <v>251</v>
      </c>
      <c r="AL69">
        <v>2.32410769230769</v>
      </c>
      <c r="AM69">
        <v>1.5424</v>
      </c>
      <c r="AN69">
        <f t="shared" si="68"/>
        <v>-0.78170769230768999</v>
      </c>
      <c r="AO69">
        <f t="shared" si="69"/>
        <v>-0.50681255984679074</v>
      </c>
      <c r="AP69">
        <v>-0.137253657776786</v>
      </c>
      <c r="AQ69" t="s">
        <v>413</v>
      </c>
      <c r="AR69">
        <v>2.3165653846153802</v>
      </c>
      <c r="AS69">
        <v>2.97864</v>
      </c>
      <c r="AT69">
        <f t="shared" si="70"/>
        <v>0.22227413026905563</v>
      </c>
      <c r="AU69">
        <v>0.5</v>
      </c>
      <c r="AV69">
        <f t="shared" si="71"/>
        <v>841.18853833548781</v>
      </c>
      <c r="AW69">
        <f t="shared" si="72"/>
        <v>13.641823804768091</v>
      </c>
      <c r="AX69">
        <f t="shared" si="73"/>
        <v>93.487225375409352</v>
      </c>
      <c r="AY69">
        <f t="shared" si="74"/>
        <v>1</v>
      </c>
      <c r="AZ69">
        <f t="shared" si="75"/>
        <v>1.6380486460039499E-2</v>
      </c>
      <c r="BA69">
        <f t="shared" si="76"/>
        <v>-0.48217978674831469</v>
      </c>
      <c r="BB69" t="s">
        <v>253</v>
      </c>
      <c r="BC69">
        <v>0</v>
      </c>
      <c r="BD69">
        <f t="shared" si="77"/>
        <v>2.97864</v>
      </c>
      <c r="BE69">
        <f t="shared" si="78"/>
        <v>0.2222741302690556</v>
      </c>
      <c r="BF69">
        <f t="shared" si="79"/>
        <v>-0.9311721991701245</v>
      </c>
      <c r="BG69">
        <f t="shared" si="80"/>
        <v>1.0115232015343929</v>
      </c>
      <c r="BH69">
        <f t="shared" si="81"/>
        <v>1.8373108185235534</v>
      </c>
      <c r="BI69">
        <f t="shared" si="82"/>
        <v>999.98635483870999</v>
      </c>
      <c r="BJ69">
        <f t="shared" si="83"/>
        <v>841.18853833548781</v>
      </c>
      <c r="BK69">
        <f t="shared" si="84"/>
        <v>0.84120001664539212</v>
      </c>
      <c r="BL69">
        <f t="shared" si="85"/>
        <v>0.19240003329078437</v>
      </c>
      <c r="BM69">
        <v>0.71693436504263897</v>
      </c>
      <c r="BN69">
        <v>0.5</v>
      </c>
      <c r="BO69" t="s">
        <v>254</v>
      </c>
      <c r="BP69">
        <v>1675252050.7</v>
      </c>
      <c r="BQ69">
        <v>399.986548387097</v>
      </c>
      <c r="BR69">
        <v>402.22080645161299</v>
      </c>
      <c r="BS69">
        <v>15.726961290322601</v>
      </c>
      <c r="BT69">
        <v>15.042341935483901</v>
      </c>
      <c r="BU69">
        <v>500.00367741935497</v>
      </c>
      <c r="BV69">
        <v>96.334719354838697</v>
      </c>
      <c r="BW69">
        <v>0.199926193548387</v>
      </c>
      <c r="BX69">
        <v>27.987574193548401</v>
      </c>
      <c r="BY69">
        <v>27.970406451612899</v>
      </c>
      <c r="BZ69">
        <v>999.9</v>
      </c>
      <c r="CA69">
        <v>10013.064516128999</v>
      </c>
      <c r="CB69">
        <v>0</v>
      </c>
      <c r="CC69">
        <v>387.83941935483898</v>
      </c>
      <c r="CD69">
        <v>999.98635483870999</v>
      </c>
      <c r="CE69">
        <v>0.95999796774193602</v>
      </c>
      <c r="CF69">
        <v>4.0002112903225799E-2</v>
      </c>
      <c r="CG69">
        <v>0</v>
      </c>
      <c r="CH69">
        <v>2.3112096774193498</v>
      </c>
      <c r="CI69">
        <v>0</v>
      </c>
      <c r="CJ69">
        <v>509.650709677419</v>
      </c>
      <c r="CK69">
        <v>9334.1861290322595</v>
      </c>
      <c r="CL69">
        <v>41</v>
      </c>
      <c r="CM69">
        <v>43.828258064516099</v>
      </c>
      <c r="CN69">
        <v>42.25</v>
      </c>
      <c r="CO69">
        <v>42</v>
      </c>
      <c r="CP69">
        <v>40.811999999999998</v>
      </c>
      <c r="CQ69">
        <v>959.98612903225796</v>
      </c>
      <c r="CR69">
        <v>40</v>
      </c>
      <c r="CS69">
        <v>0</v>
      </c>
      <c r="CT69">
        <v>59.400000095367403</v>
      </c>
      <c r="CU69">
        <v>2.3165653846153802</v>
      </c>
      <c r="CV69">
        <v>9.3227347536709498E-2</v>
      </c>
      <c r="CW69">
        <v>-0.203760699306511</v>
      </c>
      <c r="CX69">
        <v>509.61700000000002</v>
      </c>
      <c r="CY69">
        <v>15</v>
      </c>
      <c r="CZ69">
        <v>1675248729.8</v>
      </c>
      <c r="DA69" t="s">
        <v>255</v>
      </c>
      <c r="DB69">
        <v>3</v>
      </c>
      <c r="DC69">
        <v>-3.8279999999999998</v>
      </c>
      <c r="DD69">
        <v>0.33600000000000002</v>
      </c>
      <c r="DE69">
        <v>402</v>
      </c>
      <c r="DF69">
        <v>14</v>
      </c>
      <c r="DG69">
        <v>1.6</v>
      </c>
      <c r="DH69">
        <v>0.7</v>
      </c>
      <c r="DI69">
        <v>-2.20059037037037</v>
      </c>
      <c r="DJ69">
        <v>-0.22453479702689599</v>
      </c>
      <c r="DK69">
        <v>0.114197856955357</v>
      </c>
      <c r="DL69">
        <v>1</v>
      </c>
      <c r="DM69">
        <v>2.3146511111111101</v>
      </c>
      <c r="DN69">
        <v>-3.50916858363432E-2</v>
      </c>
      <c r="DO69">
        <v>0.165054202036412</v>
      </c>
      <c r="DP69">
        <v>1</v>
      </c>
      <c r="DQ69">
        <v>0.69145970370370302</v>
      </c>
      <c r="DR69">
        <v>-7.7427823899373804E-2</v>
      </c>
      <c r="DS69">
        <v>1.2617362676574199E-2</v>
      </c>
      <c r="DT69">
        <v>1</v>
      </c>
      <c r="DU69">
        <v>3</v>
      </c>
      <c r="DV69">
        <v>3</v>
      </c>
      <c r="DW69" t="s">
        <v>256</v>
      </c>
      <c r="DX69">
        <v>100</v>
      </c>
      <c r="DY69">
        <v>100</v>
      </c>
      <c r="DZ69">
        <v>-3.8279999999999998</v>
      </c>
      <c r="EA69">
        <v>0.33600000000000002</v>
      </c>
      <c r="EB69">
        <v>2</v>
      </c>
      <c r="EC69">
        <v>516.77499999999998</v>
      </c>
      <c r="ED69">
        <v>413.96600000000001</v>
      </c>
      <c r="EE69">
        <v>25.952400000000001</v>
      </c>
      <c r="EF69">
        <v>31.012899999999998</v>
      </c>
      <c r="EG69">
        <v>30</v>
      </c>
      <c r="EH69">
        <v>31.248100000000001</v>
      </c>
      <c r="EI69">
        <v>31.292899999999999</v>
      </c>
      <c r="EJ69">
        <v>20.213699999999999</v>
      </c>
      <c r="EK69">
        <v>30.573899999999998</v>
      </c>
      <c r="EL69">
        <v>4.2769899999999996</v>
      </c>
      <c r="EM69">
        <v>25.973099999999999</v>
      </c>
      <c r="EN69">
        <v>402.11</v>
      </c>
      <c r="EO69">
        <v>15.111499999999999</v>
      </c>
      <c r="EP69">
        <v>100.337</v>
      </c>
      <c r="EQ69">
        <v>90.693700000000007</v>
      </c>
    </row>
    <row r="70" spans="1:147" x14ac:dyDescent="0.3">
      <c r="A70">
        <v>54</v>
      </c>
      <c r="B70">
        <v>1675252118.7</v>
      </c>
      <c r="C70">
        <v>3300.4000000953702</v>
      </c>
      <c r="D70" t="s">
        <v>414</v>
      </c>
      <c r="E70" t="s">
        <v>415</v>
      </c>
      <c r="F70">
        <v>1675252110.7</v>
      </c>
      <c r="G70">
        <f t="shared" si="43"/>
        <v>4.6961605291943658E-3</v>
      </c>
      <c r="H70">
        <f t="shared" si="44"/>
        <v>13.321405322646861</v>
      </c>
      <c r="I70">
        <f t="shared" si="45"/>
        <v>400.016161290323</v>
      </c>
      <c r="J70">
        <f t="shared" si="46"/>
        <v>277.87908246802419</v>
      </c>
      <c r="K70">
        <f t="shared" si="47"/>
        <v>26.824566993566183</v>
      </c>
      <c r="L70">
        <f t="shared" si="48"/>
        <v>38.614854424230316</v>
      </c>
      <c r="M70">
        <f t="shared" si="49"/>
        <v>0.20087368695344562</v>
      </c>
      <c r="N70">
        <f t="shared" si="50"/>
        <v>3.3800027480572243</v>
      </c>
      <c r="O70">
        <f t="shared" si="51"/>
        <v>0.19446947215644461</v>
      </c>
      <c r="P70">
        <f t="shared" si="52"/>
        <v>0.12210180487186664</v>
      </c>
      <c r="Q70">
        <f t="shared" si="53"/>
        <v>161.84669438866791</v>
      </c>
      <c r="R70">
        <f t="shared" si="54"/>
        <v>27.752947561967659</v>
      </c>
      <c r="S70">
        <f t="shared" si="55"/>
        <v>27.967116129032298</v>
      </c>
      <c r="T70">
        <f t="shared" si="56"/>
        <v>3.7875709889859333</v>
      </c>
      <c r="U70">
        <f t="shared" si="57"/>
        <v>40.100295130380317</v>
      </c>
      <c r="V70">
        <f t="shared" si="58"/>
        <v>1.5205224001704822</v>
      </c>
      <c r="W70">
        <f t="shared" si="59"/>
        <v>3.7917985272345831</v>
      </c>
      <c r="X70">
        <f t="shared" si="60"/>
        <v>2.267048588815451</v>
      </c>
      <c r="Y70">
        <f t="shared" si="61"/>
        <v>-207.10067933747155</v>
      </c>
      <c r="Z70">
        <f t="shared" si="62"/>
        <v>3.4863318776006493</v>
      </c>
      <c r="AA70">
        <f t="shared" si="63"/>
        <v>0.22478194949335317</v>
      </c>
      <c r="AB70">
        <f t="shared" si="64"/>
        <v>-41.542871121709638</v>
      </c>
      <c r="AC70">
        <v>-3.9883506548350003E-2</v>
      </c>
      <c r="AD70">
        <v>4.4772730087595899E-2</v>
      </c>
      <c r="AE70">
        <v>3.3684035575536702</v>
      </c>
      <c r="AF70">
        <v>0</v>
      </c>
      <c r="AG70">
        <v>0</v>
      </c>
      <c r="AH70">
        <f t="shared" si="65"/>
        <v>1</v>
      </c>
      <c r="AI70">
        <f t="shared" si="66"/>
        <v>0</v>
      </c>
      <c r="AJ70">
        <f t="shared" si="67"/>
        <v>50694.415676145843</v>
      </c>
      <c r="AK70" t="s">
        <v>251</v>
      </c>
      <c r="AL70">
        <v>2.32410769230769</v>
      </c>
      <c r="AM70">
        <v>1.5424</v>
      </c>
      <c r="AN70">
        <f t="shared" si="68"/>
        <v>-0.78170769230768999</v>
      </c>
      <c r="AO70">
        <f t="shared" si="69"/>
        <v>-0.50681255984679074</v>
      </c>
      <c r="AP70">
        <v>-0.137253657776786</v>
      </c>
      <c r="AQ70" t="s">
        <v>416</v>
      </c>
      <c r="AR70">
        <v>2.3386038461538501</v>
      </c>
      <c r="AS70">
        <v>1.7756000000000001</v>
      </c>
      <c r="AT70">
        <f t="shared" si="70"/>
        <v>-0.31707808411458105</v>
      </c>
      <c r="AU70">
        <v>0.5</v>
      </c>
      <c r="AV70">
        <f t="shared" si="71"/>
        <v>841.19892696775366</v>
      </c>
      <c r="AW70">
        <f t="shared" si="72"/>
        <v>13.321405322646861</v>
      </c>
      <c r="AX70">
        <f t="shared" si="73"/>
        <v>-133.36287206108835</v>
      </c>
      <c r="AY70">
        <f t="shared" si="74"/>
        <v>1</v>
      </c>
      <c r="AZ70">
        <f t="shared" si="75"/>
        <v>1.5999377256623114E-2</v>
      </c>
      <c r="BA70">
        <f t="shared" si="76"/>
        <v>-0.13133588646091465</v>
      </c>
      <c r="BB70" t="s">
        <v>253</v>
      </c>
      <c r="BC70">
        <v>0</v>
      </c>
      <c r="BD70">
        <f t="shared" si="77"/>
        <v>1.7756000000000001</v>
      </c>
      <c r="BE70">
        <f t="shared" si="78"/>
        <v>-0.31707808411458099</v>
      </c>
      <c r="BF70">
        <f t="shared" si="79"/>
        <v>-0.15119294605809133</v>
      </c>
      <c r="BG70">
        <f t="shared" si="80"/>
        <v>1.026428351050414</v>
      </c>
      <c r="BH70">
        <f t="shared" si="81"/>
        <v>0.29832122965499697</v>
      </c>
      <c r="BI70">
        <f t="shared" si="82"/>
        <v>999.99870967741901</v>
      </c>
      <c r="BJ70">
        <f t="shared" si="83"/>
        <v>841.19892696775366</v>
      </c>
      <c r="BK70">
        <f t="shared" si="84"/>
        <v>0.84120001238712472</v>
      </c>
      <c r="BL70">
        <f t="shared" si="85"/>
        <v>0.19240002477424953</v>
      </c>
      <c r="BM70">
        <v>0.71693436504263897</v>
      </c>
      <c r="BN70">
        <v>0.5</v>
      </c>
      <c r="BO70" t="s">
        <v>254</v>
      </c>
      <c r="BP70">
        <v>1675252110.7</v>
      </c>
      <c r="BQ70">
        <v>400.016161290323</v>
      </c>
      <c r="BR70">
        <v>402.19558064516099</v>
      </c>
      <c r="BS70">
        <v>15.751283870967701</v>
      </c>
      <c r="BT70">
        <v>15.088538709677399</v>
      </c>
      <c r="BU70">
        <v>500.01222580645202</v>
      </c>
      <c r="BV70">
        <v>96.333283870967705</v>
      </c>
      <c r="BW70">
        <v>0.199951935483871</v>
      </c>
      <c r="BX70">
        <v>27.986248387096801</v>
      </c>
      <c r="BY70">
        <v>27.967116129032298</v>
      </c>
      <c r="BZ70">
        <v>999.9</v>
      </c>
      <c r="CA70">
        <v>9984.1935483871002</v>
      </c>
      <c r="CB70">
        <v>0</v>
      </c>
      <c r="CC70">
        <v>387.88316129032302</v>
      </c>
      <c r="CD70">
        <v>999.99870967741901</v>
      </c>
      <c r="CE70">
        <v>0.95999861290322597</v>
      </c>
      <c r="CF70">
        <v>4.0001454838709698E-2</v>
      </c>
      <c r="CG70">
        <v>0</v>
      </c>
      <c r="CH70">
        <v>2.3358935483871002</v>
      </c>
      <c r="CI70">
        <v>0</v>
      </c>
      <c r="CJ70">
        <v>509.83629032258102</v>
      </c>
      <c r="CK70">
        <v>9334.3070967741896</v>
      </c>
      <c r="CL70">
        <v>41.061999999999998</v>
      </c>
      <c r="CM70">
        <v>43.889000000000003</v>
      </c>
      <c r="CN70">
        <v>42.311999999999998</v>
      </c>
      <c r="CO70">
        <v>42.061999999999998</v>
      </c>
      <c r="CP70">
        <v>40.875</v>
      </c>
      <c r="CQ70">
        <v>959.99741935483905</v>
      </c>
      <c r="CR70">
        <v>40.000322580645197</v>
      </c>
      <c r="CS70">
        <v>0</v>
      </c>
      <c r="CT70">
        <v>59.400000095367403</v>
      </c>
      <c r="CU70">
        <v>2.3386038461538501</v>
      </c>
      <c r="CV70">
        <v>0.25354187367987602</v>
      </c>
      <c r="CW70">
        <v>0.54464956580255097</v>
      </c>
      <c r="CX70">
        <v>509.82919230769198</v>
      </c>
      <c r="CY70">
        <v>15</v>
      </c>
      <c r="CZ70">
        <v>1675248729.8</v>
      </c>
      <c r="DA70" t="s">
        <v>255</v>
      </c>
      <c r="DB70">
        <v>3</v>
      </c>
      <c r="DC70">
        <v>-3.8279999999999998</v>
      </c>
      <c r="DD70">
        <v>0.33600000000000002</v>
      </c>
      <c r="DE70">
        <v>402</v>
      </c>
      <c r="DF70">
        <v>14</v>
      </c>
      <c r="DG70">
        <v>1.6</v>
      </c>
      <c r="DH70">
        <v>0.7</v>
      </c>
      <c r="DI70">
        <v>-2.1857901851851902</v>
      </c>
      <c r="DJ70">
        <v>-3.9663121783834902E-2</v>
      </c>
      <c r="DK70">
        <v>0.126323354890165</v>
      </c>
      <c r="DL70">
        <v>1</v>
      </c>
      <c r="DM70">
        <v>2.3268844444444401</v>
      </c>
      <c r="DN70">
        <v>0.159948917493038</v>
      </c>
      <c r="DO70">
        <v>0.177883844692173</v>
      </c>
      <c r="DP70">
        <v>1</v>
      </c>
      <c r="DQ70">
        <v>0.67254766666666699</v>
      </c>
      <c r="DR70">
        <v>-6.6885562035444601E-2</v>
      </c>
      <c r="DS70">
        <v>1.24166682699477E-2</v>
      </c>
      <c r="DT70">
        <v>1</v>
      </c>
      <c r="DU70">
        <v>3</v>
      </c>
      <c r="DV70">
        <v>3</v>
      </c>
      <c r="DW70" t="s">
        <v>256</v>
      </c>
      <c r="DX70">
        <v>100</v>
      </c>
      <c r="DY70">
        <v>100</v>
      </c>
      <c r="DZ70">
        <v>-3.8279999999999998</v>
      </c>
      <c r="EA70">
        <v>0.33600000000000002</v>
      </c>
      <c r="EB70">
        <v>2</v>
      </c>
      <c r="EC70">
        <v>516.90300000000002</v>
      </c>
      <c r="ED70">
        <v>414.101</v>
      </c>
      <c r="EE70">
        <v>26.026199999999999</v>
      </c>
      <c r="EF70">
        <v>30.994</v>
      </c>
      <c r="EG70">
        <v>30.0001</v>
      </c>
      <c r="EH70">
        <v>31.2319</v>
      </c>
      <c r="EI70">
        <v>31.276700000000002</v>
      </c>
      <c r="EJ70">
        <v>20.217300000000002</v>
      </c>
      <c r="EK70">
        <v>30.296700000000001</v>
      </c>
      <c r="EL70">
        <v>3.1469999999999998</v>
      </c>
      <c r="EM70">
        <v>26.044899999999998</v>
      </c>
      <c r="EN70">
        <v>402.23200000000003</v>
      </c>
      <c r="EO70">
        <v>15.120100000000001</v>
      </c>
      <c r="EP70">
        <v>100.34099999999999</v>
      </c>
      <c r="EQ70">
        <v>90.696299999999994</v>
      </c>
    </row>
    <row r="71" spans="1:147" x14ac:dyDescent="0.3">
      <c r="A71">
        <v>55</v>
      </c>
      <c r="B71">
        <v>1675252178.7</v>
      </c>
      <c r="C71">
        <v>3360.4000000953702</v>
      </c>
      <c r="D71" t="s">
        <v>417</v>
      </c>
      <c r="E71" t="s">
        <v>418</v>
      </c>
      <c r="F71">
        <v>1675252170.7</v>
      </c>
      <c r="G71">
        <f t="shared" si="43"/>
        <v>4.7765749213521565E-3</v>
      </c>
      <c r="H71">
        <f t="shared" si="44"/>
        <v>13.37253434966112</v>
      </c>
      <c r="I71">
        <f t="shared" si="45"/>
        <v>400.02638709677399</v>
      </c>
      <c r="J71">
        <f t="shared" si="46"/>
        <v>279.13188303630704</v>
      </c>
      <c r="K71">
        <f t="shared" si="47"/>
        <v>26.945720681673279</v>
      </c>
      <c r="L71">
        <f t="shared" si="48"/>
        <v>38.616152245877785</v>
      </c>
      <c r="M71">
        <f t="shared" si="49"/>
        <v>0.20412906958723628</v>
      </c>
      <c r="N71">
        <f t="shared" si="50"/>
        <v>3.3844552001587203</v>
      </c>
      <c r="O71">
        <f t="shared" si="51"/>
        <v>0.19752766652533504</v>
      </c>
      <c r="P71">
        <f t="shared" si="52"/>
        <v>0.12403011738676464</v>
      </c>
      <c r="Q71">
        <f t="shared" si="53"/>
        <v>161.84836825056058</v>
      </c>
      <c r="R71">
        <f t="shared" si="54"/>
        <v>27.755223337738339</v>
      </c>
      <c r="S71">
        <f t="shared" si="55"/>
        <v>27.982135483871001</v>
      </c>
      <c r="T71">
        <f t="shared" si="56"/>
        <v>3.7908893769136234</v>
      </c>
      <c r="U71">
        <f t="shared" si="57"/>
        <v>40.058892598393243</v>
      </c>
      <c r="V71">
        <f t="shared" si="58"/>
        <v>1.5207454516642605</v>
      </c>
      <c r="W71">
        <f t="shared" si="59"/>
        <v>3.796274317691092</v>
      </c>
      <c r="X71">
        <f t="shared" si="60"/>
        <v>2.2701439252493629</v>
      </c>
      <c r="Y71">
        <f t="shared" si="61"/>
        <v>-210.64695403163009</v>
      </c>
      <c r="Z71">
        <f t="shared" si="62"/>
        <v>4.4426736373157798</v>
      </c>
      <c r="AA71">
        <f t="shared" si="63"/>
        <v>0.28611571052509316</v>
      </c>
      <c r="AB71">
        <f t="shared" si="64"/>
        <v>-44.069796433228646</v>
      </c>
      <c r="AC71">
        <v>-3.9949563674478002E-2</v>
      </c>
      <c r="AD71">
        <v>4.4846884998596799E-2</v>
      </c>
      <c r="AE71">
        <v>3.3728367984759999</v>
      </c>
      <c r="AF71">
        <v>0</v>
      </c>
      <c r="AG71">
        <v>0</v>
      </c>
      <c r="AH71">
        <f t="shared" si="65"/>
        <v>1</v>
      </c>
      <c r="AI71">
        <f t="shared" si="66"/>
        <v>0</v>
      </c>
      <c r="AJ71">
        <f t="shared" si="67"/>
        <v>50771.563332883867</v>
      </c>
      <c r="AK71" t="s">
        <v>251</v>
      </c>
      <c r="AL71">
        <v>2.32410769230769</v>
      </c>
      <c r="AM71">
        <v>1.5424</v>
      </c>
      <c r="AN71">
        <f t="shared" si="68"/>
        <v>-0.78170769230768999</v>
      </c>
      <c r="AO71">
        <f t="shared" si="69"/>
        <v>-0.50681255984679074</v>
      </c>
      <c r="AP71">
        <v>-0.137253657776786</v>
      </c>
      <c r="AQ71" t="s">
        <v>419</v>
      </c>
      <c r="AR71">
        <v>2.3018807692307699</v>
      </c>
      <c r="AS71">
        <v>1.4796</v>
      </c>
      <c r="AT71">
        <f t="shared" si="70"/>
        <v>-0.55574531578181263</v>
      </c>
      <c r="AU71">
        <v>0.5</v>
      </c>
      <c r="AV71">
        <f t="shared" si="71"/>
        <v>841.20766072257811</v>
      </c>
      <c r="AW71">
        <f t="shared" si="72"/>
        <v>13.37253434966112</v>
      </c>
      <c r="AX71">
        <f t="shared" si="73"/>
        <v>-233.74860852317454</v>
      </c>
      <c r="AY71">
        <f t="shared" si="74"/>
        <v>1</v>
      </c>
      <c r="AZ71">
        <f t="shared" si="75"/>
        <v>1.6059991650377158E-2</v>
      </c>
      <c r="BA71">
        <f t="shared" si="76"/>
        <v>4.244390375777235E-2</v>
      </c>
      <c r="BB71" t="s">
        <v>253</v>
      </c>
      <c r="BC71">
        <v>0</v>
      </c>
      <c r="BD71">
        <f t="shared" si="77"/>
        <v>1.4796</v>
      </c>
      <c r="BE71">
        <f t="shared" si="78"/>
        <v>-0.55574531578181252</v>
      </c>
      <c r="BF71">
        <f t="shared" si="79"/>
        <v>4.0715767634854752E-2</v>
      </c>
      <c r="BG71">
        <f t="shared" si="80"/>
        <v>0.9736806150146684</v>
      </c>
      <c r="BH71">
        <f t="shared" si="81"/>
        <v>-8.0336934915668068E-2</v>
      </c>
      <c r="BI71">
        <f t="shared" si="82"/>
        <v>1000.00909677419</v>
      </c>
      <c r="BJ71">
        <f t="shared" si="83"/>
        <v>841.20766072257811</v>
      </c>
      <c r="BK71">
        <f t="shared" si="84"/>
        <v>0.84120000851605203</v>
      </c>
      <c r="BL71">
        <f t="shared" si="85"/>
        <v>0.19240001703210421</v>
      </c>
      <c r="BM71">
        <v>0.71693436504263897</v>
      </c>
      <c r="BN71">
        <v>0.5</v>
      </c>
      <c r="BO71" t="s">
        <v>254</v>
      </c>
      <c r="BP71">
        <v>1675252170.7</v>
      </c>
      <c r="BQ71">
        <v>400.02638709677399</v>
      </c>
      <c r="BR71">
        <v>402.21767741935503</v>
      </c>
      <c r="BS71">
        <v>15.7534677419355</v>
      </c>
      <c r="BT71">
        <v>15.0794</v>
      </c>
      <c r="BU71">
        <v>500.03032258064502</v>
      </c>
      <c r="BV71">
        <v>96.334100000000007</v>
      </c>
      <c r="BW71">
        <v>0.19991248387096799</v>
      </c>
      <c r="BX71">
        <v>28.006483870967699</v>
      </c>
      <c r="BY71">
        <v>27.982135483871001</v>
      </c>
      <c r="BZ71">
        <v>999.9</v>
      </c>
      <c r="CA71">
        <v>10000.6451612903</v>
      </c>
      <c r="CB71">
        <v>0</v>
      </c>
      <c r="CC71">
        <v>387.78764516129002</v>
      </c>
      <c r="CD71">
        <v>1000.00909677419</v>
      </c>
      <c r="CE71">
        <v>0.95999925806451603</v>
      </c>
      <c r="CF71">
        <v>4.0000796774193603E-2</v>
      </c>
      <c r="CG71">
        <v>0</v>
      </c>
      <c r="CH71">
        <v>2.2827935483871</v>
      </c>
      <c r="CI71">
        <v>0</v>
      </c>
      <c r="CJ71">
        <v>509.84535483871002</v>
      </c>
      <c r="CK71">
        <v>9334.4006451612895</v>
      </c>
      <c r="CL71">
        <v>41.125</v>
      </c>
      <c r="CM71">
        <v>43.945129032258102</v>
      </c>
      <c r="CN71">
        <v>42.378999999999998</v>
      </c>
      <c r="CO71">
        <v>42.125</v>
      </c>
      <c r="CP71">
        <v>40.936999999999998</v>
      </c>
      <c r="CQ71">
        <v>960.00838709677396</v>
      </c>
      <c r="CR71">
        <v>40.000645161290301</v>
      </c>
      <c r="CS71">
        <v>0</v>
      </c>
      <c r="CT71">
        <v>59.200000047683702</v>
      </c>
      <c r="CU71">
        <v>2.3018807692307699</v>
      </c>
      <c r="CV71">
        <v>-1.89743146073656E-3</v>
      </c>
      <c r="CW71">
        <v>2.1437265015637199</v>
      </c>
      <c r="CX71">
        <v>509.838769230769</v>
      </c>
      <c r="CY71">
        <v>15</v>
      </c>
      <c r="CZ71">
        <v>1675248729.8</v>
      </c>
      <c r="DA71" t="s">
        <v>255</v>
      </c>
      <c r="DB71">
        <v>3</v>
      </c>
      <c r="DC71">
        <v>-3.8279999999999998</v>
      </c>
      <c r="DD71">
        <v>0.33600000000000002</v>
      </c>
      <c r="DE71">
        <v>402</v>
      </c>
      <c r="DF71">
        <v>14</v>
      </c>
      <c r="DG71">
        <v>1.6</v>
      </c>
      <c r="DH71">
        <v>0.7</v>
      </c>
      <c r="DI71">
        <v>-2.1785929629629601</v>
      </c>
      <c r="DJ71">
        <v>-7.1246014865647203E-2</v>
      </c>
      <c r="DK71">
        <v>0.11257908692756</v>
      </c>
      <c r="DL71">
        <v>1</v>
      </c>
      <c r="DM71">
        <v>2.2928888888888901</v>
      </c>
      <c r="DN71">
        <v>-0.105901928374531</v>
      </c>
      <c r="DO71">
        <v>0.164463599785244</v>
      </c>
      <c r="DP71">
        <v>1</v>
      </c>
      <c r="DQ71">
        <v>0.67530198148148202</v>
      </c>
      <c r="DR71">
        <v>-1.1265486563749601E-2</v>
      </c>
      <c r="DS71">
        <v>3.0891787863008302E-3</v>
      </c>
      <c r="DT71">
        <v>1</v>
      </c>
      <c r="DU71">
        <v>3</v>
      </c>
      <c r="DV71">
        <v>3</v>
      </c>
      <c r="DW71" t="s">
        <v>256</v>
      </c>
      <c r="DX71">
        <v>100</v>
      </c>
      <c r="DY71">
        <v>100</v>
      </c>
      <c r="DZ71">
        <v>-3.8279999999999998</v>
      </c>
      <c r="EA71">
        <v>0.33600000000000002</v>
      </c>
      <c r="EB71">
        <v>2</v>
      </c>
      <c r="EC71">
        <v>516.26099999999997</v>
      </c>
      <c r="ED71">
        <v>414.71699999999998</v>
      </c>
      <c r="EE71">
        <v>26.0579</v>
      </c>
      <c r="EF71">
        <v>30.977799999999998</v>
      </c>
      <c r="EG71">
        <v>30</v>
      </c>
      <c r="EH71">
        <v>31.215599999999998</v>
      </c>
      <c r="EI71">
        <v>31.258900000000001</v>
      </c>
      <c r="EJ71">
        <v>20.215900000000001</v>
      </c>
      <c r="EK71">
        <v>30.296700000000001</v>
      </c>
      <c r="EL71">
        <v>1.645</v>
      </c>
      <c r="EM71">
        <v>26.070399999999999</v>
      </c>
      <c r="EN71">
        <v>402.31</v>
      </c>
      <c r="EO71">
        <v>15.1227</v>
      </c>
      <c r="EP71">
        <v>100.342</v>
      </c>
      <c r="EQ71">
        <v>90.700400000000002</v>
      </c>
    </row>
    <row r="72" spans="1:147" x14ac:dyDescent="0.3">
      <c r="A72">
        <v>56</v>
      </c>
      <c r="B72">
        <v>1675252238.7</v>
      </c>
      <c r="C72">
        <v>3420.4000000953702</v>
      </c>
      <c r="D72" t="s">
        <v>420</v>
      </c>
      <c r="E72" t="s">
        <v>421</v>
      </c>
      <c r="F72">
        <v>1675252230.7</v>
      </c>
      <c r="G72">
        <f t="shared" si="43"/>
        <v>4.583093153764913E-3</v>
      </c>
      <c r="H72">
        <f t="shared" si="44"/>
        <v>13.268387811696787</v>
      </c>
      <c r="I72">
        <f t="shared" si="45"/>
        <v>400.01664516129</v>
      </c>
      <c r="J72">
        <f t="shared" si="46"/>
        <v>275.2547458287371</v>
      </c>
      <c r="K72">
        <f t="shared" si="47"/>
        <v>26.56880852029516</v>
      </c>
      <c r="L72">
        <f t="shared" si="48"/>
        <v>38.611380226061073</v>
      </c>
      <c r="M72">
        <f t="shared" si="49"/>
        <v>0.19520797547697902</v>
      </c>
      <c r="N72">
        <f t="shared" si="50"/>
        <v>3.3832715008027874</v>
      </c>
      <c r="O72">
        <f t="shared" si="51"/>
        <v>0.1891597262524751</v>
      </c>
      <c r="P72">
        <f t="shared" si="52"/>
        <v>0.11875262989300198</v>
      </c>
      <c r="Q72">
        <f t="shared" si="53"/>
        <v>161.84653895449989</v>
      </c>
      <c r="R72">
        <f t="shared" si="54"/>
        <v>27.815203854697572</v>
      </c>
      <c r="S72">
        <f t="shared" si="55"/>
        <v>27.998158064516101</v>
      </c>
      <c r="T72">
        <f t="shared" si="56"/>
        <v>3.7944322143764349</v>
      </c>
      <c r="U72">
        <f t="shared" si="57"/>
        <v>40.005697371211774</v>
      </c>
      <c r="V72">
        <f t="shared" si="58"/>
        <v>1.5201539684676497</v>
      </c>
      <c r="W72">
        <f t="shared" si="59"/>
        <v>3.7998436931674568</v>
      </c>
      <c r="X72">
        <f t="shared" si="60"/>
        <v>2.2742782459087851</v>
      </c>
      <c r="Y72">
        <f t="shared" si="61"/>
        <v>-202.11440808103265</v>
      </c>
      <c r="Z72">
        <f t="shared" si="62"/>
        <v>4.459359723725913</v>
      </c>
      <c r="AA72">
        <f t="shared" si="63"/>
        <v>0.28733682651897657</v>
      </c>
      <c r="AB72">
        <f t="shared" si="64"/>
        <v>-35.521172576287867</v>
      </c>
      <c r="AC72">
        <v>-3.9931998662043097E-2</v>
      </c>
      <c r="AD72">
        <v>4.4827166733359E-2</v>
      </c>
      <c r="AE72">
        <v>3.3716582074955102</v>
      </c>
      <c r="AF72">
        <v>0</v>
      </c>
      <c r="AG72">
        <v>0</v>
      </c>
      <c r="AH72">
        <f t="shared" si="65"/>
        <v>1</v>
      </c>
      <c r="AI72">
        <f t="shared" si="66"/>
        <v>0</v>
      </c>
      <c r="AJ72">
        <f t="shared" si="67"/>
        <v>50747.22418818291</v>
      </c>
      <c r="AK72" t="s">
        <v>251</v>
      </c>
      <c r="AL72">
        <v>2.32410769230769</v>
      </c>
      <c r="AM72">
        <v>1.5424</v>
      </c>
      <c r="AN72">
        <f t="shared" si="68"/>
        <v>-0.78170769230768999</v>
      </c>
      <c r="AO72">
        <f t="shared" si="69"/>
        <v>-0.50681255984679074</v>
      </c>
      <c r="AP72">
        <v>-0.137253657776786</v>
      </c>
      <c r="AQ72" t="s">
        <v>422</v>
      </c>
      <c r="AR72">
        <v>2.3590384615384599</v>
      </c>
      <c r="AS72">
        <v>1.474</v>
      </c>
      <c r="AT72">
        <f t="shared" si="70"/>
        <v>-0.60043314894061051</v>
      </c>
      <c r="AU72">
        <v>0.5</v>
      </c>
      <c r="AV72">
        <f t="shared" si="71"/>
        <v>841.19794308388441</v>
      </c>
      <c r="AW72">
        <f t="shared" si="72"/>
        <v>13.268387811696787</v>
      </c>
      <c r="AX72">
        <f t="shared" si="73"/>
        <v>-252.54156492411059</v>
      </c>
      <c r="AY72">
        <f t="shared" si="74"/>
        <v>1</v>
      </c>
      <c r="AZ72">
        <f t="shared" si="75"/>
        <v>1.593636976848475E-2</v>
      </c>
      <c r="BA72">
        <f t="shared" si="76"/>
        <v>4.640434192673E-2</v>
      </c>
      <c r="BB72" t="s">
        <v>253</v>
      </c>
      <c r="BC72">
        <v>0</v>
      </c>
      <c r="BD72">
        <f t="shared" si="77"/>
        <v>1.474</v>
      </c>
      <c r="BE72">
        <f t="shared" si="78"/>
        <v>-0.60043314894061051</v>
      </c>
      <c r="BF72">
        <f t="shared" si="79"/>
        <v>4.4346473029045652E-2</v>
      </c>
      <c r="BG72">
        <f t="shared" si="80"/>
        <v>1.0410898166748113</v>
      </c>
      <c r="BH72">
        <f t="shared" si="81"/>
        <v>-8.7500738029167191E-2</v>
      </c>
      <c r="BI72">
        <f t="shared" si="82"/>
        <v>999.99751612903196</v>
      </c>
      <c r="BJ72">
        <f t="shared" si="83"/>
        <v>841.19794308388441</v>
      </c>
      <c r="BK72">
        <f t="shared" si="84"/>
        <v>0.84120003251622344</v>
      </c>
      <c r="BL72">
        <f t="shared" si="85"/>
        <v>0.19240006503244686</v>
      </c>
      <c r="BM72">
        <v>0.71693436504263897</v>
      </c>
      <c r="BN72">
        <v>0.5</v>
      </c>
      <c r="BO72" t="s">
        <v>254</v>
      </c>
      <c r="BP72">
        <v>1675252230.7</v>
      </c>
      <c r="BQ72">
        <v>400.01664516129</v>
      </c>
      <c r="BR72">
        <v>402.18193548387097</v>
      </c>
      <c r="BS72">
        <v>15.7489032258064</v>
      </c>
      <c r="BT72">
        <v>15.1021258064516</v>
      </c>
      <c r="BU72">
        <v>500.02203225806397</v>
      </c>
      <c r="BV72">
        <v>96.324367741935504</v>
      </c>
      <c r="BW72">
        <v>0.20006616129032301</v>
      </c>
      <c r="BX72">
        <v>28.022606451612901</v>
      </c>
      <c r="BY72">
        <v>27.998158064516101</v>
      </c>
      <c r="BZ72">
        <v>999.9</v>
      </c>
      <c r="CA72">
        <v>9997.2580645161306</v>
      </c>
      <c r="CB72">
        <v>0</v>
      </c>
      <c r="CC72">
        <v>387.798838709677</v>
      </c>
      <c r="CD72">
        <v>999.99751612903196</v>
      </c>
      <c r="CE72">
        <v>0.95999893548387105</v>
      </c>
      <c r="CF72">
        <v>4.0001125806451598E-2</v>
      </c>
      <c r="CG72">
        <v>0</v>
      </c>
      <c r="CH72">
        <v>2.3479032258064501</v>
      </c>
      <c r="CI72">
        <v>0</v>
      </c>
      <c r="CJ72">
        <v>509.79267741935502</v>
      </c>
      <c r="CK72">
        <v>9334.2993548387094</v>
      </c>
      <c r="CL72">
        <v>41.186999999999998</v>
      </c>
      <c r="CM72">
        <v>44</v>
      </c>
      <c r="CN72">
        <v>42.436999999999998</v>
      </c>
      <c r="CO72">
        <v>42.134999999999998</v>
      </c>
      <c r="CP72">
        <v>41</v>
      </c>
      <c r="CQ72">
        <v>959.99612903225795</v>
      </c>
      <c r="CR72">
        <v>40.000967741935497</v>
      </c>
      <c r="CS72">
        <v>0</v>
      </c>
      <c r="CT72">
        <v>59.600000143051098</v>
      </c>
      <c r="CU72">
        <v>2.3590384615384599</v>
      </c>
      <c r="CV72">
        <v>1.06490256995542</v>
      </c>
      <c r="CW72">
        <v>-0.380854692072981</v>
      </c>
      <c r="CX72">
        <v>509.80492307692299</v>
      </c>
      <c r="CY72">
        <v>15</v>
      </c>
      <c r="CZ72">
        <v>1675248729.8</v>
      </c>
      <c r="DA72" t="s">
        <v>255</v>
      </c>
      <c r="DB72">
        <v>3</v>
      </c>
      <c r="DC72">
        <v>-3.8279999999999998</v>
      </c>
      <c r="DD72">
        <v>0.33600000000000002</v>
      </c>
      <c r="DE72">
        <v>402</v>
      </c>
      <c r="DF72">
        <v>14</v>
      </c>
      <c r="DG72">
        <v>1.6</v>
      </c>
      <c r="DH72">
        <v>0.7</v>
      </c>
      <c r="DI72">
        <v>-2.15890648148148</v>
      </c>
      <c r="DJ72">
        <v>3.5951743853625998E-2</v>
      </c>
      <c r="DK72">
        <v>9.9395069315769899E-2</v>
      </c>
      <c r="DL72">
        <v>1</v>
      </c>
      <c r="DM72">
        <v>2.31616222222222</v>
      </c>
      <c r="DN72">
        <v>0.41300801229267298</v>
      </c>
      <c r="DO72">
        <v>0.16023365756695401</v>
      </c>
      <c r="DP72">
        <v>1</v>
      </c>
      <c r="DQ72">
        <v>0.65573475925925895</v>
      </c>
      <c r="DR72">
        <v>-6.0302065180104197E-2</v>
      </c>
      <c r="DS72">
        <v>1.23453008272831E-2</v>
      </c>
      <c r="DT72">
        <v>1</v>
      </c>
      <c r="DU72">
        <v>3</v>
      </c>
      <c r="DV72">
        <v>3</v>
      </c>
      <c r="DW72" t="s">
        <v>256</v>
      </c>
      <c r="DX72">
        <v>100</v>
      </c>
      <c r="DY72">
        <v>100</v>
      </c>
      <c r="DZ72">
        <v>-3.8279999999999998</v>
      </c>
      <c r="EA72">
        <v>0.33600000000000002</v>
      </c>
      <c r="EB72">
        <v>2</v>
      </c>
      <c r="EC72">
        <v>516.62400000000002</v>
      </c>
      <c r="ED72">
        <v>414.10899999999998</v>
      </c>
      <c r="EE72">
        <v>26.047499999999999</v>
      </c>
      <c r="EF72">
        <v>30.9588</v>
      </c>
      <c r="EG72">
        <v>29.9999</v>
      </c>
      <c r="EH72">
        <v>31.1967</v>
      </c>
      <c r="EI72">
        <v>31.242699999999999</v>
      </c>
      <c r="EJ72">
        <v>20.218299999999999</v>
      </c>
      <c r="EK72">
        <v>30.025300000000001</v>
      </c>
      <c r="EL72">
        <v>0.52370499999999998</v>
      </c>
      <c r="EM72">
        <v>26.046199999999999</v>
      </c>
      <c r="EN72">
        <v>402.30200000000002</v>
      </c>
      <c r="EO72">
        <v>15.1387</v>
      </c>
      <c r="EP72">
        <v>100.349</v>
      </c>
      <c r="EQ72">
        <v>90.704099999999997</v>
      </c>
    </row>
    <row r="73" spans="1:147" x14ac:dyDescent="0.3">
      <c r="A73">
        <v>57</v>
      </c>
      <c r="B73">
        <v>1675252298.7</v>
      </c>
      <c r="C73">
        <v>3480.4000000953702</v>
      </c>
      <c r="D73" t="s">
        <v>423</v>
      </c>
      <c r="E73" t="s">
        <v>424</v>
      </c>
      <c r="F73">
        <v>1675252290.7</v>
      </c>
      <c r="G73">
        <f t="shared" si="43"/>
        <v>4.4758840707266627E-3</v>
      </c>
      <c r="H73">
        <f t="shared" si="44"/>
        <v>13.025487345317394</v>
      </c>
      <c r="I73">
        <f t="shared" si="45"/>
        <v>400.01264516128998</v>
      </c>
      <c r="J73">
        <f t="shared" si="46"/>
        <v>274.66145526627611</v>
      </c>
      <c r="K73">
        <f t="shared" si="47"/>
        <v>26.511234076424699</v>
      </c>
      <c r="L73">
        <f t="shared" si="48"/>
        <v>38.610546423850074</v>
      </c>
      <c r="M73">
        <f t="shared" si="49"/>
        <v>0.19048469314648633</v>
      </c>
      <c r="N73">
        <f t="shared" si="50"/>
        <v>3.3869331698450709</v>
      </c>
      <c r="O73">
        <f t="shared" si="51"/>
        <v>0.18472696878519551</v>
      </c>
      <c r="P73">
        <f t="shared" si="52"/>
        <v>0.11595716711591711</v>
      </c>
      <c r="Q73">
        <f t="shared" si="53"/>
        <v>161.84897534450138</v>
      </c>
      <c r="R73">
        <f t="shared" si="54"/>
        <v>27.844828573923245</v>
      </c>
      <c r="S73">
        <f t="shared" si="55"/>
        <v>27.9958903225806</v>
      </c>
      <c r="T73">
        <f t="shared" si="56"/>
        <v>3.7939306065505796</v>
      </c>
      <c r="U73">
        <f t="shared" si="57"/>
        <v>39.978486420650142</v>
      </c>
      <c r="V73">
        <f t="shared" si="58"/>
        <v>1.5195693452563968</v>
      </c>
      <c r="W73">
        <f t="shared" si="59"/>
        <v>3.8009676736323157</v>
      </c>
      <c r="X73">
        <f t="shared" si="60"/>
        <v>2.2743612612941826</v>
      </c>
      <c r="Y73">
        <f t="shared" si="61"/>
        <v>-197.38648751904583</v>
      </c>
      <c r="Z73">
        <f t="shared" si="62"/>
        <v>5.804796584120596</v>
      </c>
      <c r="AA73">
        <f t="shared" si="63"/>
        <v>0.3736302982699008</v>
      </c>
      <c r="AB73">
        <f t="shared" si="64"/>
        <v>-29.359085292153964</v>
      </c>
      <c r="AC73">
        <v>-3.9986342693837898E-2</v>
      </c>
      <c r="AD73">
        <v>4.48881726698473E-2</v>
      </c>
      <c r="AE73">
        <v>3.3753040718397598</v>
      </c>
      <c r="AF73">
        <v>0</v>
      </c>
      <c r="AG73">
        <v>0</v>
      </c>
      <c r="AH73">
        <f t="shared" si="65"/>
        <v>1</v>
      </c>
      <c r="AI73">
        <f t="shared" si="66"/>
        <v>0</v>
      </c>
      <c r="AJ73">
        <f t="shared" si="67"/>
        <v>50812.577153081736</v>
      </c>
      <c r="AK73" t="s">
        <v>251</v>
      </c>
      <c r="AL73">
        <v>2.32410769230769</v>
      </c>
      <c r="AM73">
        <v>1.5424</v>
      </c>
      <c r="AN73">
        <f t="shared" si="68"/>
        <v>-0.78170769230768999</v>
      </c>
      <c r="AO73">
        <f t="shared" si="69"/>
        <v>-0.50681255984679074</v>
      </c>
      <c r="AP73">
        <v>-0.137253657776786</v>
      </c>
      <c r="AQ73" t="s">
        <v>425</v>
      </c>
      <c r="AR73">
        <v>2.32453461538462</v>
      </c>
      <c r="AS73">
        <v>1.2103999999999999</v>
      </c>
      <c r="AT73">
        <f t="shared" si="70"/>
        <v>-0.92046812242615683</v>
      </c>
      <c r="AU73">
        <v>0.5</v>
      </c>
      <c r="AV73">
        <f t="shared" si="71"/>
        <v>841.21068747095819</v>
      </c>
      <c r="AW73">
        <f t="shared" si="72"/>
        <v>13.025487345317394</v>
      </c>
      <c r="AX73">
        <f t="shared" si="73"/>
        <v>-387.15381103060474</v>
      </c>
      <c r="AY73">
        <f t="shared" si="74"/>
        <v>1</v>
      </c>
      <c r="AZ73">
        <f t="shared" si="75"/>
        <v>1.5647377285073556E-2</v>
      </c>
      <c r="BA73">
        <f t="shared" si="76"/>
        <v>0.27428949107732986</v>
      </c>
      <c r="BB73" t="s">
        <v>253</v>
      </c>
      <c r="BC73">
        <v>0</v>
      </c>
      <c r="BD73">
        <f t="shared" si="77"/>
        <v>1.2103999999999999</v>
      </c>
      <c r="BE73">
        <f t="shared" si="78"/>
        <v>-0.92046812242615683</v>
      </c>
      <c r="BF73">
        <f t="shared" si="79"/>
        <v>0.2152489626556017</v>
      </c>
      <c r="BG73">
        <f t="shared" si="80"/>
        <v>1.000383334944958</v>
      </c>
      <c r="BH73">
        <f t="shared" si="81"/>
        <v>-0.4247111845860162</v>
      </c>
      <c r="BI73">
        <f t="shared" si="82"/>
        <v>1000.01267741935</v>
      </c>
      <c r="BJ73">
        <f t="shared" si="83"/>
        <v>841.21068747095819</v>
      </c>
      <c r="BK73">
        <f t="shared" si="84"/>
        <v>0.84120002322550658</v>
      </c>
      <c r="BL73">
        <f t="shared" si="85"/>
        <v>0.19240004645101352</v>
      </c>
      <c r="BM73">
        <v>0.71693436504263897</v>
      </c>
      <c r="BN73">
        <v>0.5</v>
      </c>
      <c r="BO73" t="s">
        <v>254</v>
      </c>
      <c r="BP73">
        <v>1675252290.7</v>
      </c>
      <c r="BQ73">
        <v>400.01264516128998</v>
      </c>
      <c r="BR73">
        <v>402.13696774193602</v>
      </c>
      <c r="BS73">
        <v>15.7430290322581</v>
      </c>
      <c r="BT73">
        <v>15.1113741935484</v>
      </c>
      <c r="BU73">
        <v>500.01945161290303</v>
      </c>
      <c r="BV73">
        <v>96.323364516129004</v>
      </c>
      <c r="BW73">
        <v>0.199950161290323</v>
      </c>
      <c r="BX73">
        <v>28.027680645161301</v>
      </c>
      <c r="BY73">
        <v>27.9958903225806</v>
      </c>
      <c r="BZ73">
        <v>999.9</v>
      </c>
      <c r="CA73">
        <v>10010.967741935499</v>
      </c>
      <c r="CB73">
        <v>0</v>
      </c>
      <c r="CC73">
        <v>387.81964516129</v>
      </c>
      <c r="CD73">
        <v>1000.01267741935</v>
      </c>
      <c r="CE73">
        <v>0.96000022580645195</v>
      </c>
      <c r="CF73">
        <v>3.9999809677419403E-2</v>
      </c>
      <c r="CG73">
        <v>0</v>
      </c>
      <c r="CH73">
        <v>2.32283225806452</v>
      </c>
      <c r="CI73">
        <v>0</v>
      </c>
      <c r="CJ73">
        <v>509.55819354838701</v>
      </c>
      <c r="CK73">
        <v>9334.4429032258104</v>
      </c>
      <c r="CL73">
        <v>41.25</v>
      </c>
      <c r="CM73">
        <v>44.061999999999998</v>
      </c>
      <c r="CN73">
        <v>42.5</v>
      </c>
      <c r="CO73">
        <v>42.186999999999998</v>
      </c>
      <c r="CP73">
        <v>41.054000000000002</v>
      </c>
      <c r="CQ73">
        <v>960.01161290322602</v>
      </c>
      <c r="CR73">
        <v>40.001290322580601</v>
      </c>
      <c r="CS73">
        <v>0</v>
      </c>
      <c r="CT73">
        <v>59.400000095367403</v>
      </c>
      <c r="CU73">
        <v>2.32453461538462</v>
      </c>
      <c r="CV73">
        <v>0.40995213589830198</v>
      </c>
      <c r="CW73">
        <v>0.56731622529779901</v>
      </c>
      <c r="CX73">
        <v>509.55469230769199</v>
      </c>
      <c r="CY73">
        <v>15</v>
      </c>
      <c r="CZ73">
        <v>1675248729.8</v>
      </c>
      <c r="DA73" t="s">
        <v>255</v>
      </c>
      <c r="DB73">
        <v>3</v>
      </c>
      <c r="DC73">
        <v>-3.8279999999999998</v>
      </c>
      <c r="DD73">
        <v>0.33600000000000002</v>
      </c>
      <c r="DE73">
        <v>402</v>
      </c>
      <c r="DF73">
        <v>14</v>
      </c>
      <c r="DG73">
        <v>1.6</v>
      </c>
      <c r="DH73">
        <v>0.7</v>
      </c>
      <c r="DI73">
        <v>-2.14561648148148</v>
      </c>
      <c r="DJ73">
        <v>4.5111538021719501E-2</v>
      </c>
      <c r="DK73">
        <v>0.101759841441566</v>
      </c>
      <c r="DL73">
        <v>1</v>
      </c>
      <c r="DM73">
        <v>2.3156733333333301</v>
      </c>
      <c r="DN73">
        <v>1.33714536093105E-2</v>
      </c>
      <c r="DO73">
        <v>0.19007902029302301</v>
      </c>
      <c r="DP73">
        <v>1</v>
      </c>
      <c r="DQ73">
        <v>0.64199359259259303</v>
      </c>
      <c r="DR73">
        <v>-0.123754639222413</v>
      </c>
      <c r="DS73">
        <v>2.2397313051907099E-2</v>
      </c>
      <c r="DT73">
        <v>0</v>
      </c>
      <c r="DU73">
        <v>2</v>
      </c>
      <c r="DV73">
        <v>3</v>
      </c>
      <c r="DW73" t="s">
        <v>269</v>
      </c>
      <c r="DX73">
        <v>100</v>
      </c>
      <c r="DY73">
        <v>100</v>
      </c>
      <c r="DZ73">
        <v>-3.8279999999999998</v>
      </c>
      <c r="EA73">
        <v>0.33600000000000002</v>
      </c>
      <c r="EB73">
        <v>2</v>
      </c>
      <c r="EC73">
        <v>516.75099999999998</v>
      </c>
      <c r="ED73">
        <v>414.34899999999999</v>
      </c>
      <c r="EE73">
        <v>26.006399999999999</v>
      </c>
      <c r="EF73">
        <v>30.939900000000002</v>
      </c>
      <c r="EG73">
        <v>29.9999</v>
      </c>
      <c r="EH73">
        <v>31.180499999999999</v>
      </c>
      <c r="EI73">
        <v>31.2239</v>
      </c>
      <c r="EJ73">
        <v>20.2193</v>
      </c>
      <c r="EK73">
        <v>29.754000000000001</v>
      </c>
      <c r="EL73">
        <v>0</v>
      </c>
      <c r="EM73">
        <v>26.003699999999998</v>
      </c>
      <c r="EN73">
        <v>402.20600000000002</v>
      </c>
      <c r="EO73">
        <v>15.1531</v>
      </c>
      <c r="EP73">
        <v>100.35299999999999</v>
      </c>
      <c r="EQ73">
        <v>90.708799999999997</v>
      </c>
    </row>
    <row r="74" spans="1:147" x14ac:dyDescent="0.3">
      <c r="A74">
        <v>58</v>
      </c>
      <c r="B74">
        <v>1675252358.7</v>
      </c>
      <c r="C74">
        <v>3540.4000000953702</v>
      </c>
      <c r="D74" t="s">
        <v>426</v>
      </c>
      <c r="E74" t="s">
        <v>427</v>
      </c>
      <c r="F74">
        <v>1675252350.7</v>
      </c>
      <c r="G74">
        <f t="shared" si="43"/>
        <v>4.4739728179212712E-3</v>
      </c>
      <c r="H74">
        <f t="shared" si="44"/>
        <v>13.284802564892315</v>
      </c>
      <c r="I74">
        <f t="shared" si="45"/>
        <v>399.99832258064498</v>
      </c>
      <c r="J74">
        <f t="shared" si="46"/>
        <v>272.75028737926579</v>
      </c>
      <c r="K74">
        <f t="shared" si="47"/>
        <v>26.32707150302075</v>
      </c>
      <c r="L74">
        <f t="shared" si="48"/>
        <v>38.60961812672884</v>
      </c>
      <c r="M74">
        <f t="shared" si="49"/>
        <v>0.19094217013768935</v>
      </c>
      <c r="N74">
        <f t="shared" si="50"/>
        <v>3.3860092828065751</v>
      </c>
      <c r="O74">
        <f t="shared" si="51"/>
        <v>0.18515568165207202</v>
      </c>
      <c r="P74">
        <f t="shared" si="52"/>
        <v>0.11622758684339592</v>
      </c>
      <c r="Q74">
        <f t="shared" si="53"/>
        <v>161.84759026629197</v>
      </c>
      <c r="R74">
        <f t="shared" si="54"/>
        <v>27.836826796039617</v>
      </c>
      <c r="S74">
        <f t="shared" si="55"/>
        <v>27.984516129032301</v>
      </c>
      <c r="T74">
        <f t="shared" si="56"/>
        <v>3.7914155913263152</v>
      </c>
      <c r="U74">
        <f t="shared" si="57"/>
        <v>40.095594628733046</v>
      </c>
      <c r="V74">
        <f t="shared" si="58"/>
        <v>1.5232763224051227</v>
      </c>
      <c r="W74">
        <f t="shared" si="59"/>
        <v>3.7991114398226737</v>
      </c>
      <c r="X74">
        <f t="shared" si="60"/>
        <v>2.2681392689211926</v>
      </c>
      <c r="Y74">
        <f t="shared" si="61"/>
        <v>-197.30220127032806</v>
      </c>
      <c r="Z74">
        <f t="shared" si="62"/>
        <v>6.3496750305043506</v>
      </c>
      <c r="AA74">
        <f t="shared" si="63"/>
        <v>0.40877310117917359</v>
      </c>
      <c r="AB74">
        <f t="shared" si="64"/>
        <v>-28.696162872352552</v>
      </c>
      <c r="AC74">
        <v>-3.9972628690483597E-2</v>
      </c>
      <c r="AD74">
        <v>4.4872777499669399E-2</v>
      </c>
      <c r="AE74">
        <v>3.37438417320026</v>
      </c>
      <c r="AF74">
        <v>0</v>
      </c>
      <c r="AG74">
        <v>0</v>
      </c>
      <c r="AH74">
        <f t="shared" si="65"/>
        <v>1</v>
      </c>
      <c r="AI74">
        <f t="shared" si="66"/>
        <v>0</v>
      </c>
      <c r="AJ74">
        <f t="shared" si="67"/>
        <v>50797.304315339861</v>
      </c>
      <c r="AK74" t="s">
        <v>251</v>
      </c>
      <c r="AL74">
        <v>2.32410769230769</v>
      </c>
      <c r="AM74">
        <v>1.5424</v>
      </c>
      <c r="AN74">
        <f t="shared" si="68"/>
        <v>-0.78170769230768999</v>
      </c>
      <c r="AO74">
        <f t="shared" si="69"/>
        <v>-0.50681255984679074</v>
      </c>
      <c r="AP74">
        <v>-0.137253657776786</v>
      </c>
      <c r="AQ74" t="s">
        <v>428</v>
      </c>
      <c r="AR74">
        <v>2.3249192307692299</v>
      </c>
      <c r="AS74">
        <v>1.8552</v>
      </c>
      <c r="AT74">
        <f t="shared" si="70"/>
        <v>-0.25319061598168924</v>
      </c>
      <c r="AU74">
        <v>0.5</v>
      </c>
      <c r="AV74">
        <f t="shared" si="71"/>
        <v>841.2032278838501</v>
      </c>
      <c r="AW74">
        <f t="shared" si="72"/>
        <v>13.284802564892315</v>
      </c>
      <c r="AX74">
        <f t="shared" si="73"/>
        <v>-106.49238171684866</v>
      </c>
      <c r="AY74">
        <f t="shared" si="74"/>
        <v>1</v>
      </c>
      <c r="AZ74">
        <f t="shared" si="75"/>
        <v>1.5955783070916083E-2</v>
      </c>
      <c r="BA74">
        <f t="shared" si="76"/>
        <v>-0.16860715825786976</v>
      </c>
      <c r="BB74" t="s">
        <v>253</v>
      </c>
      <c r="BC74">
        <v>0</v>
      </c>
      <c r="BD74">
        <f t="shared" si="77"/>
        <v>1.8552</v>
      </c>
      <c r="BE74">
        <f t="shared" si="78"/>
        <v>-0.25319061598168929</v>
      </c>
      <c r="BF74">
        <f t="shared" si="79"/>
        <v>-0.20280082987551865</v>
      </c>
      <c r="BG74">
        <f t="shared" si="80"/>
        <v>1.0017306998261128</v>
      </c>
      <c r="BH74">
        <f t="shared" si="81"/>
        <v>0.40014957391116213</v>
      </c>
      <c r="BI74">
        <f t="shared" si="82"/>
        <v>1000.00377419355</v>
      </c>
      <c r="BJ74">
        <f t="shared" si="83"/>
        <v>841.2032278838501</v>
      </c>
      <c r="BK74">
        <f t="shared" si="84"/>
        <v>0.84120005303203571</v>
      </c>
      <c r="BL74">
        <f t="shared" si="85"/>
        <v>0.19240010606407137</v>
      </c>
      <c r="BM74">
        <v>0.71693436504263897</v>
      </c>
      <c r="BN74">
        <v>0.5</v>
      </c>
      <c r="BO74" t="s">
        <v>254</v>
      </c>
      <c r="BP74">
        <v>1675252350.7</v>
      </c>
      <c r="BQ74">
        <v>399.99832258064498</v>
      </c>
      <c r="BR74">
        <v>402.15970967741902</v>
      </c>
      <c r="BS74">
        <v>15.781248387096801</v>
      </c>
      <c r="BT74">
        <v>15.149887096774201</v>
      </c>
      <c r="BU74">
        <v>500.01890322580601</v>
      </c>
      <c r="BV74">
        <v>96.324470967741902</v>
      </c>
      <c r="BW74">
        <v>0.19997912903225801</v>
      </c>
      <c r="BX74">
        <v>28.019300000000001</v>
      </c>
      <c r="BY74">
        <v>27.984516129032301</v>
      </c>
      <c r="BZ74">
        <v>999.9</v>
      </c>
      <c r="CA74">
        <v>10007.419354838699</v>
      </c>
      <c r="CB74">
        <v>0</v>
      </c>
      <c r="CC74">
        <v>387.74487096774197</v>
      </c>
      <c r="CD74">
        <v>1000.00377419355</v>
      </c>
      <c r="CE74">
        <v>0.95999990322580697</v>
      </c>
      <c r="CF74">
        <v>4.0000138709677398E-2</v>
      </c>
      <c r="CG74">
        <v>0</v>
      </c>
      <c r="CH74">
        <v>2.3305322580645198</v>
      </c>
      <c r="CI74">
        <v>0</v>
      </c>
      <c r="CJ74">
        <v>509.34161290322601</v>
      </c>
      <c r="CK74">
        <v>9334.3596774193502</v>
      </c>
      <c r="CL74">
        <v>41.283999999999999</v>
      </c>
      <c r="CM74">
        <v>44.120935483871001</v>
      </c>
      <c r="CN74">
        <v>42.561999999999998</v>
      </c>
      <c r="CO74">
        <v>42.245935483871001</v>
      </c>
      <c r="CP74">
        <v>41.061999999999998</v>
      </c>
      <c r="CQ74">
        <v>960.00225806451601</v>
      </c>
      <c r="CR74">
        <v>40.001935483871002</v>
      </c>
      <c r="CS74">
        <v>0</v>
      </c>
      <c r="CT74">
        <v>59.400000095367403</v>
      </c>
      <c r="CU74">
        <v>2.3249192307692299</v>
      </c>
      <c r="CV74">
        <v>-0.44716238662151803</v>
      </c>
      <c r="CW74">
        <v>-167.17258246683099</v>
      </c>
      <c r="CX74">
        <v>501.74230769230797</v>
      </c>
      <c r="CY74">
        <v>15</v>
      </c>
      <c r="CZ74">
        <v>1675248729.8</v>
      </c>
      <c r="DA74" t="s">
        <v>255</v>
      </c>
      <c r="DB74">
        <v>3</v>
      </c>
      <c r="DC74">
        <v>-3.8279999999999998</v>
      </c>
      <c r="DD74">
        <v>0.33600000000000002</v>
      </c>
      <c r="DE74">
        <v>402</v>
      </c>
      <c r="DF74">
        <v>14</v>
      </c>
      <c r="DG74">
        <v>1.6</v>
      </c>
      <c r="DH74">
        <v>0.7</v>
      </c>
      <c r="DI74">
        <v>-2.14240351851852</v>
      </c>
      <c r="DJ74">
        <v>-0.13021735849057101</v>
      </c>
      <c r="DK74">
        <v>9.12170101939936E-2</v>
      </c>
      <c r="DL74">
        <v>1</v>
      </c>
      <c r="DM74">
        <v>2.34245555555556</v>
      </c>
      <c r="DN74">
        <v>-0.15868620349038201</v>
      </c>
      <c r="DO74">
        <v>0.18987415663545301</v>
      </c>
      <c r="DP74">
        <v>1</v>
      </c>
      <c r="DQ74">
        <v>0.63222712962963001</v>
      </c>
      <c r="DR74">
        <v>-6.26337793024605E-3</v>
      </c>
      <c r="DS74">
        <v>2.7107374085312999E-3</v>
      </c>
      <c r="DT74">
        <v>1</v>
      </c>
      <c r="DU74">
        <v>3</v>
      </c>
      <c r="DV74">
        <v>3</v>
      </c>
      <c r="DW74" t="s">
        <v>256</v>
      </c>
      <c r="DX74">
        <v>100</v>
      </c>
      <c r="DY74">
        <v>100</v>
      </c>
      <c r="DZ74">
        <v>-3.8279999999999998</v>
      </c>
      <c r="EA74">
        <v>0.33600000000000002</v>
      </c>
      <c r="EB74">
        <v>2</v>
      </c>
      <c r="EC74">
        <v>516.36699999999996</v>
      </c>
      <c r="ED74">
        <v>414.37900000000002</v>
      </c>
      <c r="EE74">
        <v>25.976500000000001</v>
      </c>
      <c r="EF74">
        <v>30.924299999999999</v>
      </c>
      <c r="EG74">
        <v>30</v>
      </c>
      <c r="EH74">
        <v>31.164300000000001</v>
      </c>
      <c r="EI74">
        <v>31.2104</v>
      </c>
      <c r="EJ74">
        <v>20.218</v>
      </c>
      <c r="EK74">
        <v>29.754000000000001</v>
      </c>
      <c r="EL74">
        <v>0</v>
      </c>
      <c r="EM74">
        <v>25.989599999999999</v>
      </c>
      <c r="EN74">
        <v>402.19400000000002</v>
      </c>
      <c r="EO74">
        <v>15.166</v>
      </c>
      <c r="EP74">
        <v>100.35599999999999</v>
      </c>
      <c r="EQ74">
        <v>90.711500000000001</v>
      </c>
    </row>
    <row r="75" spans="1:147" x14ac:dyDescent="0.3">
      <c r="A75">
        <v>59</v>
      </c>
      <c r="B75">
        <v>1675252418.7</v>
      </c>
      <c r="C75">
        <v>3600.4000000953702</v>
      </c>
      <c r="D75" t="s">
        <v>429</v>
      </c>
      <c r="E75" t="s">
        <v>430</v>
      </c>
      <c r="F75">
        <v>1675252410.7032299</v>
      </c>
      <c r="G75">
        <f t="shared" si="43"/>
        <v>4.4196667402128511E-3</v>
      </c>
      <c r="H75">
        <f t="shared" si="44"/>
        <v>-1.5068925802183775</v>
      </c>
      <c r="I75">
        <f t="shared" si="45"/>
        <v>400.10225806451598</v>
      </c>
      <c r="J75">
        <f t="shared" si="46"/>
        <v>397.95653641591036</v>
      </c>
      <c r="K75">
        <f t="shared" si="47"/>
        <v>38.410717422500078</v>
      </c>
      <c r="L75">
        <f t="shared" si="48"/>
        <v>38.617822220059665</v>
      </c>
      <c r="M75">
        <f t="shared" si="49"/>
        <v>0.19667879580907763</v>
      </c>
      <c r="N75">
        <f t="shared" si="50"/>
        <v>3.3861425288593154</v>
      </c>
      <c r="O75">
        <f t="shared" si="51"/>
        <v>0.19054563275061809</v>
      </c>
      <c r="P75">
        <f t="shared" si="52"/>
        <v>0.11962612918510496</v>
      </c>
      <c r="Q75">
        <f t="shared" si="53"/>
        <v>0</v>
      </c>
      <c r="R75">
        <f t="shared" si="54"/>
        <v>27.198468761838733</v>
      </c>
      <c r="S75">
        <f t="shared" si="55"/>
        <v>27.562751612903199</v>
      </c>
      <c r="T75">
        <f t="shared" si="56"/>
        <v>3.6991778056263076</v>
      </c>
      <c r="U75">
        <f t="shared" si="57"/>
        <v>39.612088179397098</v>
      </c>
      <c r="V75">
        <f t="shared" si="58"/>
        <v>1.5209590348052822</v>
      </c>
      <c r="W75">
        <f t="shared" si="59"/>
        <v>3.8396335682105196</v>
      </c>
      <c r="X75">
        <f t="shared" si="60"/>
        <v>2.1782187708210254</v>
      </c>
      <c r="Y75">
        <f t="shared" si="61"/>
        <v>-194.90730324338674</v>
      </c>
      <c r="Z75">
        <f t="shared" si="62"/>
        <v>116.59588065342331</v>
      </c>
      <c r="AA75">
        <f t="shared" si="63"/>
        <v>7.4968482048590781</v>
      </c>
      <c r="AB75">
        <f t="shared" si="64"/>
        <v>-70.814574385104351</v>
      </c>
      <c r="AC75">
        <v>-3.9974606474006802E-2</v>
      </c>
      <c r="AD75">
        <v>4.4874997734937597E-2</v>
      </c>
      <c r="AE75">
        <v>3.3745168440606501</v>
      </c>
      <c r="AF75">
        <v>0</v>
      </c>
      <c r="AG75">
        <v>0</v>
      </c>
      <c r="AH75">
        <f t="shared" si="65"/>
        <v>1</v>
      </c>
      <c r="AI75">
        <f t="shared" si="66"/>
        <v>0</v>
      </c>
      <c r="AJ75">
        <f t="shared" si="67"/>
        <v>50768.89599069074</v>
      </c>
      <c r="AK75" t="s">
        <v>431</v>
      </c>
      <c r="AL75">
        <v>2.3372076923076901</v>
      </c>
      <c r="AM75">
        <v>1.4767300000000001</v>
      </c>
      <c r="AN75">
        <f t="shared" si="68"/>
        <v>-0.86047769230769</v>
      </c>
      <c r="AO75">
        <f t="shared" si="69"/>
        <v>-0.58269127891198114</v>
      </c>
      <c r="AP75">
        <v>-0.54017153759359005</v>
      </c>
      <c r="AQ75" t="s">
        <v>253</v>
      </c>
      <c r="AR75">
        <v>0</v>
      </c>
      <c r="AS75">
        <v>0</v>
      </c>
      <c r="AT75" t="e">
        <f t="shared" si="70"/>
        <v>#DIV/0!</v>
      </c>
      <c r="AU75">
        <v>0.5</v>
      </c>
      <c r="AV75">
        <f t="shared" si="71"/>
        <v>0</v>
      </c>
      <c r="AW75">
        <f t="shared" si="72"/>
        <v>-1.5068925802183775</v>
      </c>
      <c r="AX75" t="e">
        <f t="shared" si="73"/>
        <v>#DIV/0!</v>
      </c>
      <c r="AY75" t="e">
        <f t="shared" si="74"/>
        <v>#DIV/0!</v>
      </c>
      <c r="AZ75" t="e">
        <f t="shared" si="75"/>
        <v>#DIV/0!</v>
      </c>
      <c r="BA75" t="e">
        <f t="shared" si="76"/>
        <v>#DIV/0!</v>
      </c>
      <c r="BB75" t="s">
        <v>253</v>
      </c>
      <c r="BC75">
        <v>0</v>
      </c>
      <c r="BD75">
        <f t="shared" si="77"/>
        <v>0</v>
      </c>
      <c r="BE75" t="e">
        <f t="shared" si="78"/>
        <v>#DIV/0!</v>
      </c>
      <c r="BF75">
        <f t="shared" si="79"/>
        <v>1</v>
      </c>
      <c r="BG75">
        <f t="shared" si="80"/>
        <v>0</v>
      </c>
      <c r="BH75">
        <f t="shared" si="81"/>
        <v>-1.7161746471771988</v>
      </c>
      <c r="BI75">
        <f t="shared" si="82"/>
        <v>0</v>
      </c>
      <c r="BJ75">
        <f t="shared" si="83"/>
        <v>0</v>
      </c>
      <c r="BK75">
        <f t="shared" si="84"/>
        <v>0</v>
      </c>
      <c r="BL75">
        <f t="shared" si="85"/>
        <v>0</v>
      </c>
      <c r="BM75">
        <v>0.71693436504263897</v>
      </c>
      <c r="BN75">
        <v>0.5</v>
      </c>
      <c r="BO75" t="s">
        <v>254</v>
      </c>
      <c r="BP75">
        <v>1675252410.7032299</v>
      </c>
      <c r="BQ75">
        <v>400.10225806451598</v>
      </c>
      <c r="BR75">
        <v>400.13974193548398</v>
      </c>
      <c r="BS75">
        <v>15.757987096774199</v>
      </c>
      <c r="BT75">
        <v>15.1342709677419</v>
      </c>
      <c r="BU75">
        <v>500.01593548387098</v>
      </c>
      <c r="BV75">
        <v>96.319922580645198</v>
      </c>
      <c r="BW75">
        <v>0.19995812903225799</v>
      </c>
      <c r="BX75">
        <v>28.201445161290302</v>
      </c>
      <c r="BY75">
        <v>27.562751612903199</v>
      </c>
      <c r="BZ75">
        <v>999.9</v>
      </c>
      <c r="CA75">
        <v>10008.3870967742</v>
      </c>
      <c r="CB75">
        <v>0</v>
      </c>
      <c r="CC75">
        <v>387.76170967741899</v>
      </c>
      <c r="CD75">
        <v>0</v>
      </c>
      <c r="CE75">
        <v>0</v>
      </c>
      <c r="CF75">
        <v>0</v>
      </c>
      <c r="CG75">
        <v>0</v>
      </c>
      <c r="CH75">
        <v>2.3379741935483902</v>
      </c>
      <c r="CI75">
        <v>0</v>
      </c>
      <c r="CJ75">
        <v>1.47032580645161</v>
      </c>
      <c r="CK75">
        <v>0.125045161290323</v>
      </c>
      <c r="CL75">
        <v>40.530096774193503</v>
      </c>
      <c r="CM75">
        <v>44.140999999999998</v>
      </c>
      <c r="CN75">
        <v>42.485774193548401</v>
      </c>
      <c r="CO75">
        <v>42.235774193548401</v>
      </c>
      <c r="CP75">
        <v>40.7799032258064</v>
      </c>
      <c r="CQ75">
        <v>0</v>
      </c>
      <c r="CR75">
        <v>0</v>
      </c>
      <c r="CS75">
        <v>0</v>
      </c>
      <c r="CT75">
        <v>59.200000047683702</v>
      </c>
      <c r="CU75">
        <v>2.3372076923076901</v>
      </c>
      <c r="CV75">
        <v>-1.0729299150395899</v>
      </c>
      <c r="CW75">
        <v>-1.4142290639060699</v>
      </c>
      <c r="CX75">
        <v>1.4922076923076899</v>
      </c>
      <c r="CY75">
        <v>15</v>
      </c>
      <c r="CZ75">
        <v>1675248729.8</v>
      </c>
      <c r="DA75" t="s">
        <v>255</v>
      </c>
      <c r="DB75">
        <v>3</v>
      </c>
      <c r="DC75">
        <v>-3.8279999999999998</v>
      </c>
      <c r="DD75">
        <v>0.33600000000000002</v>
      </c>
      <c r="DE75">
        <v>402</v>
      </c>
      <c r="DF75">
        <v>14</v>
      </c>
      <c r="DG75">
        <v>1.6</v>
      </c>
      <c r="DH75">
        <v>0.7</v>
      </c>
      <c r="DI75">
        <v>-1.2534767777777799E-2</v>
      </c>
      <c r="DJ75">
        <v>-0.24769713219053599</v>
      </c>
      <c r="DK75">
        <v>0.13271620696282399</v>
      </c>
      <c r="DL75">
        <v>1</v>
      </c>
      <c r="DM75">
        <v>2.3276244444444401</v>
      </c>
      <c r="DN75">
        <v>-0.169237865442774</v>
      </c>
      <c r="DO75">
        <v>0.200476888283419</v>
      </c>
      <c r="DP75">
        <v>1</v>
      </c>
      <c r="DQ75">
        <v>0.61827081481481505</v>
      </c>
      <c r="DR75">
        <v>5.8861138751652199E-2</v>
      </c>
      <c r="DS75">
        <v>8.3135656945921201E-3</v>
      </c>
      <c r="DT75">
        <v>1</v>
      </c>
      <c r="DU75">
        <v>3</v>
      </c>
      <c r="DV75">
        <v>3</v>
      </c>
      <c r="DW75" t="s">
        <v>256</v>
      </c>
      <c r="DX75">
        <v>100</v>
      </c>
      <c r="DY75">
        <v>100</v>
      </c>
      <c r="DZ75">
        <v>-3.8279999999999998</v>
      </c>
      <c r="EA75">
        <v>0.33600000000000002</v>
      </c>
      <c r="EB75">
        <v>2</v>
      </c>
      <c r="EC75">
        <v>516.62199999999996</v>
      </c>
      <c r="ED75">
        <v>415.13299999999998</v>
      </c>
      <c r="EE75">
        <v>30.402699999999999</v>
      </c>
      <c r="EF75">
        <v>30.904900000000001</v>
      </c>
      <c r="EG75">
        <v>30.0002</v>
      </c>
      <c r="EH75">
        <v>31.148099999999999</v>
      </c>
      <c r="EI75">
        <v>31.194199999999999</v>
      </c>
      <c r="EJ75">
        <v>20.136700000000001</v>
      </c>
      <c r="EK75">
        <v>29.273199999999999</v>
      </c>
      <c r="EL75">
        <v>0</v>
      </c>
      <c r="EM75">
        <v>30.3246</v>
      </c>
      <c r="EN75">
        <v>399.98700000000002</v>
      </c>
      <c r="EO75">
        <v>15.33</v>
      </c>
      <c r="EP75">
        <v>100.357</v>
      </c>
      <c r="EQ75">
        <v>90.712599999999995</v>
      </c>
    </row>
    <row r="76" spans="1:147" x14ac:dyDescent="0.3">
      <c r="A76">
        <v>60</v>
      </c>
      <c r="B76">
        <v>1675252478.7</v>
      </c>
      <c r="C76">
        <v>3660.4000000953702</v>
      </c>
      <c r="D76" t="s">
        <v>432</v>
      </c>
      <c r="E76" t="s">
        <v>433</v>
      </c>
      <c r="F76">
        <v>1675252470.7</v>
      </c>
      <c r="G76">
        <f t="shared" si="43"/>
        <v>3.0812690106810869E-3</v>
      </c>
      <c r="H76">
        <f t="shared" si="44"/>
        <v>-0.65550272266503062</v>
      </c>
      <c r="I76">
        <f t="shared" si="45"/>
        <v>400.01845161290299</v>
      </c>
      <c r="J76">
        <f t="shared" si="46"/>
        <v>392.95084900931369</v>
      </c>
      <c r="K76">
        <f t="shared" si="47"/>
        <v>37.926542353956123</v>
      </c>
      <c r="L76">
        <f t="shared" si="48"/>
        <v>38.608688047652301</v>
      </c>
      <c r="M76">
        <f t="shared" si="49"/>
        <v>0.13052111214450091</v>
      </c>
      <c r="N76">
        <f t="shared" si="50"/>
        <v>3.3844644949966343</v>
      </c>
      <c r="O76">
        <f t="shared" si="51"/>
        <v>0.1277878862014262</v>
      </c>
      <c r="P76">
        <f t="shared" si="52"/>
        <v>8.0108231221401899E-2</v>
      </c>
      <c r="Q76">
        <f t="shared" si="53"/>
        <v>0</v>
      </c>
      <c r="R76">
        <f t="shared" si="54"/>
        <v>28.124070810811027</v>
      </c>
      <c r="S76">
        <f t="shared" si="55"/>
        <v>28.1722741935484</v>
      </c>
      <c r="T76">
        <f t="shared" si="56"/>
        <v>3.8331186095954703</v>
      </c>
      <c r="U76">
        <f t="shared" si="57"/>
        <v>39.464201601950521</v>
      </c>
      <c r="V76">
        <f t="shared" si="58"/>
        <v>1.5710115691357418</v>
      </c>
      <c r="W76">
        <f t="shared" si="59"/>
        <v>3.9808522796976953</v>
      </c>
      <c r="X76">
        <f t="shared" si="60"/>
        <v>2.2621070404597283</v>
      </c>
      <c r="Y76">
        <f t="shared" si="61"/>
        <v>-135.88396337103592</v>
      </c>
      <c r="Z76">
        <f t="shared" si="62"/>
        <v>118.80299916236434</v>
      </c>
      <c r="AA76">
        <f t="shared" si="63"/>
        <v>7.689564021711</v>
      </c>
      <c r="AB76">
        <f t="shared" si="64"/>
        <v>-9.3914001869605812</v>
      </c>
      <c r="AC76">
        <v>-3.9949701611390699E-2</v>
      </c>
      <c r="AD76">
        <v>4.4847039844865197E-2</v>
      </c>
      <c r="AE76">
        <v>3.3728460531981699</v>
      </c>
      <c r="AF76">
        <v>0</v>
      </c>
      <c r="AG76">
        <v>0</v>
      </c>
      <c r="AH76">
        <f t="shared" si="65"/>
        <v>1</v>
      </c>
      <c r="AI76">
        <f t="shared" si="66"/>
        <v>0</v>
      </c>
      <c r="AJ76">
        <f t="shared" si="67"/>
        <v>50633.955486907456</v>
      </c>
      <c r="AK76" t="s">
        <v>434</v>
      </c>
      <c r="AL76">
        <v>2.2887692307692298</v>
      </c>
      <c r="AM76">
        <v>1.67</v>
      </c>
      <c r="AN76">
        <f t="shared" si="68"/>
        <v>-0.61876923076922985</v>
      </c>
      <c r="AO76">
        <f t="shared" si="69"/>
        <v>-0.3705204974666047</v>
      </c>
      <c r="AP76">
        <v>-0.23497621412907199</v>
      </c>
      <c r="AQ76" t="s">
        <v>253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0</v>
      </c>
      <c r="AW76">
        <f t="shared" si="72"/>
        <v>-0.65550272266503062</v>
      </c>
      <c r="AX76" t="e">
        <f t="shared" si="73"/>
        <v>#DIV/0!</v>
      </c>
      <c r="AY76" t="e">
        <f t="shared" si="74"/>
        <v>#DIV/0!</v>
      </c>
      <c r="AZ76" t="e">
        <f t="shared" si="75"/>
        <v>#DIV/0!</v>
      </c>
      <c r="BA76" t="e">
        <f t="shared" si="76"/>
        <v>#DIV/0!</v>
      </c>
      <c r="BB76" t="s">
        <v>253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-2.6989060169070154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v>0.71693436504263897</v>
      </c>
      <c r="BN76">
        <v>0.5</v>
      </c>
      <c r="BO76" t="s">
        <v>254</v>
      </c>
      <c r="BP76">
        <v>1675252470.7</v>
      </c>
      <c r="BQ76">
        <v>400.01845161290299</v>
      </c>
      <c r="BR76">
        <v>400.10119354838702</v>
      </c>
      <c r="BS76">
        <v>16.277000000000001</v>
      </c>
      <c r="BT76">
        <v>15.8423838709677</v>
      </c>
      <c r="BU76">
        <v>500.00690322580601</v>
      </c>
      <c r="BV76">
        <v>96.317345161290305</v>
      </c>
      <c r="BW76">
        <v>0.19992270967741901</v>
      </c>
      <c r="BX76">
        <v>28.823380645161301</v>
      </c>
      <c r="BY76">
        <v>28.1722741935484</v>
      </c>
      <c r="BZ76">
        <v>999.9</v>
      </c>
      <c r="CA76">
        <v>10002.419354838699</v>
      </c>
      <c r="CB76">
        <v>0</v>
      </c>
      <c r="CC76">
        <v>387.74632258064503</v>
      </c>
      <c r="CD76">
        <v>0</v>
      </c>
      <c r="CE76">
        <v>0</v>
      </c>
      <c r="CF76">
        <v>0</v>
      </c>
      <c r="CG76">
        <v>0</v>
      </c>
      <c r="CH76">
        <v>2.3001483870967698</v>
      </c>
      <c r="CI76">
        <v>0</v>
      </c>
      <c r="CJ76">
        <v>7.2367741935483898E-2</v>
      </c>
      <c r="CK76">
        <v>-1.33161290322581E-2</v>
      </c>
      <c r="CL76">
        <v>40.017935483871</v>
      </c>
      <c r="CM76">
        <v>44.072161290322597</v>
      </c>
      <c r="CN76">
        <v>42.213419354838699</v>
      </c>
      <c r="CO76">
        <v>42.156999999999996</v>
      </c>
      <c r="CP76">
        <v>40.408999999999999</v>
      </c>
      <c r="CQ76">
        <v>0</v>
      </c>
      <c r="CR76">
        <v>0</v>
      </c>
      <c r="CS76">
        <v>0</v>
      </c>
      <c r="CT76">
        <v>59.600000143051098</v>
      </c>
      <c r="CU76">
        <v>2.2887692307692298</v>
      </c>
      <c r="CV76">
        <v>-0.27710768072032099</v>
      </c>
      <c r="CW76">
        <v>-1.20460856311007</v>
      </c>
      <c r="CX76">
        <v>6.2823076923076898E-2</v>
      </c>
      <c r="CY76">
        <v>15</v>
      </c>
      <c r="CZ76">
        <v>1675248729.8</v>
      </c>
      <c r="DA76" t="s">
        <v>255</v>
      </c>
      <c r="DB76">
        <v>3</v>
      </c>
      <c r="DC76">
        <v>-3.8279999999999998</v>
      </c>
      <c r="DD76">
        <v>0.33600000000000002</v>
      </c>
      <c r="DE76">
        <v>402</v>
      </c>
      <c r="DF76">
        <v>14</v>
      </c>
      <c r="DG76">
        <v>1.6</v>
      </c>
      <c r="DH76">
        <v>0.7</v>
      </c>
      <c r="DI76">
        <v>-8.00091494444444E-2</v>
      </c>
      <c r="DJ76">
        <v>9.2567485583890698E-3</v>
      </c>
      <c r="DK76">
        <v>9.8747445009302603E-2</v>
      </c>
      <c r="DL76">
        <v>1</v>
      </c>
      <c r="DM76">
        <v>2.3069933333333301</v>
      </c>
      <c r="DN76">
        <v>-0.116567445944407</v>
      </c>
      <c r="DO76">
        <v>0.20905157832458501</v>
      </c>
      <c r="DP76">
        <v>1</v>
      </c>
      <c r="DQ76">
        <v>0.44548216666666701</v>
      </c>
      <c r="DR76">
        <v>-0.101364847217864</v>
      </c>
      <c r="DS76">
        <v>1.7864309522942101E-2</v>
      </c>
      <c r="DT76">
        <v>0</v>
      </c>
      <c r="DU76">
        <v>2</v>
      </c>
      <c r="DV76">
        <v>3</v>
      </c>
      <c r="DW76" t="s">
        <v>269</v>
      </c>
      <c r="DX76">
        <v>100</v>
      </c>
      <c r="DY76">
        <v>100</v>
      </c>
      <c r="DZ76">
        <v>-3.8279999999999998</v>
      </c>
      <c r="EA76">
        <v>0.33600000000000002</v>
      </c>
      <c r="EB76">
        <v>2</v>
      </c>
      <c r="EC76">
        <v>517.00599999999997</v>
      </c>
      <c r="ED76">
        <v>414.89699999999999</v>
      </c>
      <c r="EE76">
        <v>30.403600000000001</v>
      </c>
      <c r="EF76">
        <v>30.875299999999999</v>
      </c>
      <c r="EG76">
        <v>30.0001</v>
      </c>
      <c r="EH76">
        <v>31.131900000000002</v>
      </c>
      <c r="EI76">
        <v>31.178100000000001</v>
      </c>
      <c r="EJ76">
        <v>20.144100000000002</v>
      </c>
      <c r="EK76">
        <v>25.5002</v>
      </c>
      <c r="EL76">
        <v>0</v>
      </c>
      <c r="EM76">
        <v>30.4</v>
      </c>
      <c r="EN76">
        <v>399.93900000000002</v>
      </c>
      <c r="EO76">
        <v>16.0107</v>
      </c>
      <c r="EP76">
        <v>100.361</v>
      </c>
      <c r="EQ76">
        <v>90.712199999999996</v>
      </c>
    </row>
    <row r="77" spans="1:147" x14ac:dyDescent="0.3">
      <c r="A77">
        <v>61</v>
      </c>
      <c r="B77">
        <v>1675252538.7</v>
      </c>
      <c r="C77">
        <v>3720.4000000953702</v>
      </c>
      <c r="D77" t="s">
        <v>435</v>
      </c>
      <c r="E77" t="s">
        <v>436</v>
      </c>
      <c r="F77">
        <v>1675252530.7032299</v>
      </c>
      <c r="G77">
        <f t="shared" si="43"/>
        <v>2.6427038746164606E-3</v>
      </c>
      <c r="H77">
        <f t="shared" si="44"/>
        <v>-1.0189196382764871</v>
      </c>
      <c r="I77">
        <f t="shared" si="45"/>
        <v>400.03235483870998</v>
      </c>
      <c r="J77">
        <f t="shared" si="46"/>
        <v>399.49632274310841</v>
      </c>
      <c r="K77">
        <f t="shared" si="47"/>
        <v>38.559122254132369</v>
      </c>
      <c r="L77">
        <f t="shared" si="48"/>
        <v>38.61085971935988</v>
      </c>
      <c r="M77">
        <f t="shared" si="49"/>
        <v>0.11384244111330917</v>
      </c>
      <c r="N77">
        <f t="shared" si="50"/>
        <v>3.381784242629482</v>
      </c>
      <c r="O77">
        <f t="shared" si="51"/>
        <v>0.11175548186315871</v>
      </c>
      <c r="P77">
        <f t="shared" si="52"/>
        <v>7.0031494546247047E-2</v>
      </c>
      <c r="Q77">
        <f t="shared" si="53"/>
        <v>0</v>
      </c>
      <c r="R77">
        <f t="shared" si="54"/>
        <v>28.126152812666085</v>
      </c>
      <c r="S77">
        <f t="shared" si="55"/>
        <v>28.092564516128999</v>
      </c>
      <c r="T77">
        <f t="shared" si="56"/>
        <v>3.8153656356977823</v>
      </c>
      <c r="U77">
        <f t="shared" si="57"/>
        <v>40.34181100158046</v>
      </c>
      <c r="V77">
        <f t="shared" si="58"/>
        <v>1.5969467643236608</v>
      </c>
      <c r="W77">
        <f t="shared" si="59"/>
        <v>3.9585400969259847</v>
      </c>
      <c r="X77">
        <f t="shared" si="60"/>
        <v>2.2184188713741215</v>
      </c>
      <c r="Y77">
        <f t="shared" si="61"/>
        <v>-116.5432408705859</v>
      </c>
      <c r="Z77">
        <f t="shared" si="62"/>
        <v>115.56185882388931</v>
      </c>
      <c r="AA77">
        <f t="shared" si="63"/>
        <v>7.479129697251345</v>
      </c>
      <c r="AB77">
        <f t="shared" si="64"/>
        <v>6.4977476505547429</v>
      </c>
      <c r="AC77">
        <v>-3.9909932712909497E-2</v>
      </c>
      <c r="AD77">
        <v>4.4802395772373098E-2</v>
      </c>
      <c r="AE77">
        <v>3.37017736669043</v>
      </c>
      <c r="AF77">
        <v>0</v>
      </c>
      <c r="AG77">
        <v>0</v>
      </c>
      <c r="AH77">
        <f t="shared" si="65"/>
        <v>1</v>
      </c>
      <c r="AI77">
        <f t="shared" si="66"/>
        <v>0</v>
      </c>
      <c r="AJ77">
        <f t="shared" si="67"/>
        <v>50601.906402672888</v>
      </c>
      <c r="AK77" t="s">
        <v>437</v>
      </c>
      <c r="AL77">
        <v>2.3549038461538498</v>
      </c>
      <c r="AM77">
        <v>2.0588000000000002</v>
      </c>
      <c r="AN77">
        <f t="shared" si="68"/>
        <v>-0.29610384615384966</v>
      </c>
      <c r="AO77">
        <f t="shared" si="69"/>
        <v>-0.14382351182914788</v>
      </c>
      <c r="AP77">
        <v>-0.365249251946767</v>
      </c>
      <c r="AQ77" t="s">
        <v>253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-1.0189196382764871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253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-6.9529660851831308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0.71693436504263897</v>
      </c>
      <c r="BN77">
        <v>0.5</v>
      </c>
      <c r="BO77" t="s">
        <v>254</v>
      </c>
      <c r="BP77">
        <v>1675252530.7032299</v>
      </c>
      <c r="BQ77">
        <v>400.03235483870998</v>
      </c>
      <c r="BR77">
        <v>400.03783870967698</v>
      </c>
      <c r="BS77">
        <v>16.545354838709699</v>
      </c>
      <c r="BT77">
        <v>16.172716129032299</v>
      </c>
      <c r="BU77">
        <v>500.02793548387098</v>
      </c>
      <c r="BV77">
        <v>96.319312903225807</v>
      </c>
      <c r="BW77">
        <v>0.20002922580645199</v>
      </c>
      <c r="BX77">
        <v>28.726409677419401</v>
      </c>
      <c r="BY77">
        <v>28.092564516128999</v>
      </c>
      <c r="BZ77">
        <v>999.9</v>
      </c>
      <c r="CA77">
        <v>9992.2580645161306</v>
      </c>
      <c r="CB77">
        <v>0</v>
      </c>
      <c r="CC77">
        <v>387.71493548387099</v>
      </c>
      <c r="CD77">
        <v>0</v>
      </c>
      <c r="CE77">
        <v>0</v>
      </c>
      <c r="CF77">
        <v>0</v>
      </c>
      <c r="CG77">
        <v>0</v>
      </c>
      <c r="CH77">
        <v>2.3519032258064501</v>
      </c>
      <c r="CI77">
        <v>0</v>
      </c>
      <c r="CJ77">
        <v>-1.8012677419354799</v>
      </c>
      <c r="CK77">
        <v>-0.14923225806451601</v>
      </c>
      <c r="CL77">
        <v>39.614741935483899</v>
      </c>
      <c r="CM77">
        <v>43.936999999999998</v>
      </c>
      <c r="CN77">
        <v>41.905000000000001</v>
      </c>
      <c r="CO77">
        <v>42.054000000000002</v>
      </c>
      <c r="CP77">
        <v>40.092483870967698</v>
      </c>
      <c r="CQ77">
        <v>0</v>
      </c>
      <c r="CR77">
        <v>0</v>
      </c>
      <c r="CS77">
        <v>0</v>
      </c>
      <c r="CT77">
        <v>59.400000095367403</v>
      </c>
      <c r="CU77">
        <v>2.3549038461538498</v>
      </c>
      <c r="CV77">
        <v>5.6933342462685402E-2</v>
      </c>
      <c r="CW77">
        <v>-1.02120001707611</v>
      </c>
      <c r="CX77">
        <v>-1.7983499999999999</v>
      </c>
      <c r="CY77">
        <v>15</v>
      </c>
      <c r="CZ77">
        <v>1675248729.8</v>
      </c>
      <c r="DA77" t="s">
        <v>255</v>
      </c>
      <c r="DB77">
        <v>3</v>
      </c>
      <c r="DC77">
        <v>-3.8279999999999998</v>
      </c>
      <c r="DD77">
        <v>0.33600000000000002</v>
      </c>
      <c r="DE77">
        <v>402</v>
      </c>
      <c r="DF77">
        <v>14</v>
      </c>
      <c r="DG77">
        <v>1.6</v>
      </c>
      <c r="DH77">
        <v>0.7</v>
      </c>
      <c r="DI77">
        <v>-4.8374898148148299E-4</v>
      </c>
      <c r="DJ77">
        <v>0.10007630168027799</v>
      </c>
      <c r="DK77">
        <v>9.9080861767713593E-2</v>
      </c>
      <c r="DL77">
        <v>1</v>
      </c>
      <c r="DM77">
        <v>2.32117555555556</v>
      </c>
      <c r="DN77">
        <v>9.8669693806661504E-2</v>
      </c>
      <c r="DO77">
        <v>0.185149575755574</v>
      </c>
      <c r="DP77">
        <v>1</v>
      </c>
      <c r="DQ77">
        <v>0.36098279629629598</v>
      </c>
      <c r="DR77">
        <v>0.14022160994937499</v>
      </c>
      <c r="DS77">
        <v>2.1054344693162599E-2</v>
      </c>
      <c r="DT77">
        <v>0</v>
      </c>
      <c r="DU77">
        <v>2</v>
      </c>
      <c r="DV77">
        <v>3</v>
      </c>
      <c r="DW77" t="s">
        <v>269</v>
      </c>
      <c r="DX77">
        <v>100</v>
      </c>
      <c r="DY77">
        <v>100</v>
      </c>
      <c r="DZ77">
        <v>-3.8279999999999998</v>
      </c>
      <c r="EA77">
        <v>0.33600000000000002</v>
      </c>
      <c r="EB77">
        <v>2</v>
      </c>
      <c r="EC77">
        <v>516.6</v>
      </c>
      <c r="ED77">
        <v>415.50900000000001</v>
      </c>
      <c r="EE77">
        <v>27.0657</v>
      </c>
      <c r="EF77">
        <v>30.87</v>
      </c>
      <c r="EG77">
        <v>29.9999</v>
      </c>
      <c r="EH77">
        <v>31.113</v>
      </c>
      <c r="EI77">
        <v>31.159300000000002</v>
      </c>
      <c r="EJ77">
        <v>20.1494</v>
      </c>
      <c r="EK77">
        <v>25.194400000000002</v>
      </c>
      <c r="EL77">
        <v>0</v>
      </c>
      <c r="EM77">
        <v>27.1051</v>
      </c>
      <c r="EN77">
        <v>399.99</v>
      </c>
      <c r="EO77">
        <v>16.0276</v>
      </c>
      <c r="EP77">
        <v>100.36499999999999</v>
      </c>
      <c r="EQ77">
        <v>90.709199999999996</v>
      </c>
    </row>
    <row r="78" spans="1:147" x14ac:dyDescent="0.3">
      <c r="A78">
        <v>62</v>
      </c>
      <c r="B78">
        <v>1675252598.7</v>
      </c>
      <c r="C78">
        <v>3780.4000000953702</v>
      </c>
      <c r="D78" t="s">
        <v>438</v>
      </c>
      <c r="E78" t="s">
        <v>439</v>
      </c>
      <c r="F78">
        <v>1675252590.7</v>
      </c>
      <c r="G78">
        <f t="shared" si="43"/>
        <v>2.2011952112607762E-3</v>
      </c>
      <c r="H78">
        <f t="shared" si="44"/>
        <v>-1.1032485701264017</v>
      </c>
      <c r="I78">
        <f t="shared" si="45"/>
        <v>400.01712903225803</v>
      </c>
      <c r="J78">
        <f t="shared" si="46"/>
        <v>403.74242271854513</v>
      </c>
      <c r="K78">
        <f t="shared" si="47"/>
        <v>38.967374228191446</v>
      </c>
      <c r="L78">
        <f t="shared" si="48"/>
        <v>38.60782589981411</v>
      </c>
      <c r="M78">
        <f t="shared" si="49"/>
        <v>9.5157124102795615E-2</v>
      </c>
      <c r="N78">
        <f t="shared" si="50"/>
        <v>3.3828489062437002</v>
      </c>
      <c r="O78">
        <f t="shared" si="51"/>
        <v>9.3694728802316385E-2</v>
      </c>
      <c r="P78">
        <f t="shared" si="52"/>
        <v>5.8688723729810932E-2</v>
      </c>
      <c r="Q78">
        <f t="shared" si="53"/>
        <v>0</v>
      </c>
      <c r="R78">
        <f t="shared" si="54"/>
        <v>27.998643757157549</v>
      </c>
      <c r="S78">
        <f t="shared" si="55"/>
        <v>27.9258967741935</v>
      </c>
      <c r="T78">
        <f t="shared" si="56"/>
        <v>3.7784769709010981</v>
      </c>
      <c r="U78">
        <f t="shared" si="57"/>
        <v>40.288526423498361</v>
      </c>
      <c r="V78">
        <f t="shared" si="58"/>
        <v>1.5738864850927732</v>
      </c>
      <c r="W78">
        <f t="shared" si="59"/>
        <v>3.9065377287534666</v>
      </c>
      <c r="X78">
        <f t="shared" si="60"/>
        <v>2.2045904858083247</v>
      </c>
      <c r="Y78">
        <f t="shared" si="61"/>
        <v>-97.072708816600226</v>
      </c>
      <c r="Z78">
        <f t="shared" si="62"/>
        <v>104.43623165576282</v>
      </c>
      <c r="AA78">
        <f t="shared" si="63"/>
        <v>6.7436953660719618</v>
      </c>
      <c r="AB78">
        <f t="shared" si="64"/>
        <v>14.10721820523456</v>
      </c>
      <c r="AC78">
        <v>-3.99257283613553E-2</v>
      </c>
      <c r="AD78">
        <v>4.4820127771528398E-2</v>
      </c>
      <c r="AE78">
        <v>3.3712374365075801</v>
      </c>
      <c r="AF78">
        <v>0</v>
      </c>
      <c r="AG78">
        <v>0</v>
      </c>
      <c r="AH78">
        <f t="shared" si="65"/>
        <v>1</v>
      </c>
      <c r="AI78">
        <f t="shared" si="66"/>
        <v>0</v>
      </c>
      <c r="AJ78">
        <f t="shared" si="67"/>
        <v>50659.294273235006</v>
      </c>
      <c r="AK78" t="s">
        <v>440</v>
      </c>
      <c r="AL78">
        <v>2.29821153846154</v>
      </c>
      <c r="AM78">
        <v>1.4368000000000001</v>
      </c>
      <c r="AN78">
        <f t="shared" si="68"/>
        <v>-0.86141153846153995</v>
      </c>
      <c r="AO78">
        <f t="shared" si="69"/>
        <v>-0.59953475672434575</v>
      </c>
      <c r="AP78">
        <v>-0.395478406553743</v>
      </c>
      <c r="AQ78" t="s">
        <v>253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-1.1032485701264017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253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-1.6679600119660458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0.71693436504263897</v>
      </c>
      <c r="BN78">
        <v>0.5</v>
      </c>
      <c r="BO78" t="s">
        <v>254</v>
      </c>
      <c r="BP78">
        <v>1675252590.7</v>
      </c>
      <c r="BQ78">
        <v>400.01712903225803</v>
      </c>
      <c r="BR78">
        <v>399.98519354838697</v>
      </c>
      <c r="BS78">
        <v>16.3070967741935</v>
      </c>
      <c r="BT78">
        <v>15.996635483871</v>
      </c>
      <c r="BU78">
        <v>500.02306451612901</v>
      </c>
      <c r="BV78">
        <v>96.315458064516093</v>
      </c>
      <c r="BW78">
        <v>0.19997364516128999</v>
      </c>
      <c r="BX78">
        <v>28.498538709677401</v>
      </c>
      <c r="BY78">
        <v>27.9258967741935</v>
      </c>
      <c r="BZ78">
        <v>999.9</v>
      </c>
      <c r="CA78">
        <v>9996.6129032258104</v>
      </c>
      <c r="CB78">
        <v>0</v>
      </c>
      <c r="CC78">
        <v>387.82487096774202</v>
      </c>
      <c r="CD78">
        <v>0</v>
      </c>
      <c r="CE78">
        <v>0</v>
      </c>
      <c r="CF78">
        <v>0</v>
      </c>
      <c r="CG78">
        <v>0</v>
      </c>
      <c r="CH78">
        <v>2.2913161290322601</v>
      </c>
      <c r="CI78">
        <v>0</v>
      </c>
      <c r="CJ78">
        <v>-3.5847096774193501</v>
      </c>
      <c r="CK78">
        <v>-0.404125806451613</v>
      </c>
      <c r="CL78">
        <v>39.28</v>
      </c>
      <c r="CM78">
        <v>43.758000000000003</v>
      </c>
      <c r="CN78">
        <v>41.608741935483899</v>
      </c>
      <c r="CO78">
        <v>41.920999999999999</v>
      </c>
      <c r="CP78">
        <v>39.806161290322599</v>
      </c>
      <c r="CQ78">
        <v>0</v>
      </c>
      <c r="CR78">
        <v>0</v>
      </c>
      <c r="CS78">
        <v>0</v>
      </c>
      <c r="CT78">
        <v>59.400000095367403</v>
      </c>
      <c r="CU78">
        <v>2.29821153846154</v>
      </c>
      <c r="CV78">
        <v>-0.21188718086484701</v>
      </c>
      <c r="CW78">
        <v>-0.254335056064531</v>
      </c>
      <c r="CX78">
        <v>-3.5783499999999999</v>
      </c>
      <c r="CY78">
        <v>15</v>
      </c>
      <c r="CZ78">
        <v>1675248729.8</v>
      </c>
      <c r="DA78" t="s">
        <v>255</v>
      </c>
      <c r="DB78">
        <v>3</v>
      </c>
      <c r="DC78">
        <v>-3.8279999999999998</v>
      </c>
      <c r="DD78">
        <v>0.33600000000000002</v>
      </c>
      <c r="DE78">
        <v>402</v>
      </c>
      <c r="DF78">
        <v>14</v>
      </c>
      <c r="DG78">
        <v>1.6</v>
      </c>
      <c r="DH78">
        <v>0.7</v>
      </c>
      <c r="DI78">
        <v>1.53328122222222E-2</v>
      </c>
      <c r="DJ78">
        <v>0.173448617460296</v>
      </c>
      <c r="DK78">
        <v>9.6318316481573393E-2</v>
      </c>
      <c r="DL78">
        <v>1</v>
      </c>
      <c r="DM78">
        <v>2.2960311111111098</v>
      </c>
      <c r="DN78">
        <v>3.4290721874189098E-3</v>
      </c>
      <c r="DO78">
        <v>0.184580190127907</v>
      </c>
      <c r="DP78">
        <v>1</v>
      </c>
      <c r="DQ78">
        <v>0.31761933333333298</v>
      </c>
      <c r="DR78">
        <v>-7.2999318398168103E-2</v>
      </c>
      <c r="DS78">
        <v>9.7713049793771208E-3</v>
      </c>
      <c r="DT78">
        <v>1</v>
      </c>
      <c r="DU78">
        <v>3</v>
      </c>
      <c r="DV78">
        <v>3</v>
      </c>
      <c r="DW78" t="s">
        <v>256</v>
      </c>
      <c r="DX78">
        <v>100</v>
      </c>
      <c r="DY78">
        <v>100</v>
      </c>
      <c r="DZ78">
        <v>-3.8279999999999998</v>
      </c>
      <c r="EA78">
        <v>0.33600000000000002</v>
      </c>
      <c r="EB78">
        <v>2</v>
      </c>
      <c r="EC78">
        <v>516.81299999999999</v>
      </c>
      <c r="ED78">
        <v>414.95699999999999</v>
      </c>
      <c r="EE78">
        <v>27.151599999999998</v>
      </c>
      <c r="EF78">
        <v>30.883400000000002</v>
      </c>
      <c r="EG78">
        <v>30</v>
      </c>
      <c r="EH78">
        <v>31.107600000000001</v>
      </c>
      <c r="EI78">
        <v>31.151199999999999</v>
      </c>
      <c r="EJ78">
        <v>20.148199999999999</v>
      </c>
      <c r="EK78">
        <v>25.7395</v>
      </c>
      <c r="EL78">
        <v>0</v>
      </c>
      <c r="EM78">
        <v>27.190799999999999</v>
      </c>
      <c r="EN78">
        <v>400.00299999999999</v>
      </c>
      <c r="EO78">
        <v>15.903600000000001</v>
      </c>
      <c r="EP78">
        <v>100.36499999999999</v>
      </c>
      <c r="EQ78">
        <v>90.705200000000005</v>
      </c>
    </row>
    <row r="79" spans="1:147" x14ac:dyDescent="0.3">
      <c r="A79">
        <v>63</v>
      </c>
      <c r="B79">
        <v>1675252658.7</v>
      </c>
      <c r="C79">
        <v>3840.4000000953702</v>
      </c>
      <c r="D79" t="s">
        <v>441</v>
      </c>
      <c r="E79" t="s">
        <v>442</v>
      </c>
      <c r="F79">
        <v>1675252650.7</v>
      </c>
      <c r="G79">
        <f t="shared" si="43"/>
        <v>1.9121100346361638E-3</v>
      </c>
      <c r="H79">
        <f t="shared" si="44"/>
        <v>-1.2856871560038048</v>
      </c>
      <c r="I79">
        <f t="shared" si="45"/>
        <v>400.004677419355</v>
      </c>
      <c r="J79">
        <f t="shared" si="46"/>
        <v>410.08020287056718</v>
      </c>
      <c r="K79">
        <f t="shared" si="47"/>
        <v>39.578127329770609</v>
      </c>
      <c r="L79">
        <f t="shared" si="48"/>
        <v>38.605706748550098</v>
      </c>
      <c r="M79">
        <f t="shared" si="49"/>
        <v>8.2115479945407147E-2</v>
      </c>
      <c r="N79">
        <f t="shared" si="50"/>
        <v>3.3834346870360283</v>
      </c>
      <c r="O79">
        <f t="shared" si="51"/>
        <v>8.102417618293041E-2</v>
      </c>
      <c r="P79">
        <f t="shared" si="52"/>
        <v>5.073695106269642E-2</v>
      </c>
      <c r="Q79">
        <f t="shared" si="53"/>
        <v>0</v>
      </c>
      <c r="R79">
        <f t="shared" si="54"/>
        <v>27.995751281517457</v>
      </c>
      <c r="S79">
        <f t="shared" si="55"/>
        <v>27.901616129032298</v>
      </c>
      <c r="T79">
        <f t="shared" si="56"/>
        <v>3.7731289758327726</v>
      </c>
      <c r="U79">
        <f t="shared" si="57"/>
        <v>40.051423782438562</v>
      </c>
      <c r="V79">
        <f t="shared" si="58"/>
        <v>1.5584010686335883</v>
      </c>
      <c r="W79">
        <f t="shared" si="59"/>
        <v>3.8910004226039625</v>
      </c>
      <c r="X79">
        <f t="shared" si="60"/>
        <v>2.2147279071991841</v>
      </c>
      <c r="Y79">
        <f t="shared" si="61"/>
        <v>-84.324052527454825</v>
      </c>
      <c r="Z79">
        <f t="shared" si="62"/>
        <v>96.370711503004841</v>
      </c>
      <c r="AA79">
        <f t="shared" si="63"/>
        <v>6.218930114623558</v>
      </c>
      <c r="AB79">
        <f t="shared" si="64"/>
        <v>18.265589090173577</v>
      </c>
      <c r="AC79">
        <v>-3.9934420045173002E-2</v>
      </c>
      <c r="AD79">
        <v>4.48298849480471E-2</v>
      </c>
      <c r="AE79">
        <v>3.3718206895257699</v>
      </c>
      <c r="AF79">
        <v>0</v>
      </c>
      <c r="AG79">
        <v>0</v>
      </c>
      <c r="AH79">
        <f t="shared" si="65"/>
        <v>1</v>
      </c>
      <c r="AI79">
        <f t="shared" si="66"/>
        <v>0</v>
      </c>
      <c r="AJ79">
        <f t="shared" si="67"/>
        <v>50681.353086811156</v>
      </c>
      <c r="AK79" t="s">
        <v>443</v>
      </c>
      <c r="AL79">
        <v>2.3097384615384602</v>
      </c>
      <c r="AM79">
        <v>1.9396</v>
      </c>
      <c r="AN79">
        <f t="shared" si="68"/>
        <v>-0.3701384615384602</v>
      </c>
      <c r="AO79">
        <f t="shared" si="69"/>
        <v>-0.19083236829163755</v>
      </c>
      <c r="AP79">
        <v>-0.46087665241624798</v>
      </c>
      <c r="AQ79" t="s">
        <v>253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-1.2856871560038048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253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-5.2402011721185611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0.71693436504263897</v>
      </c>
      <c r="BN79">
        <v>0.5</v>
      </c>
      <c r="BO79" t="s">
        <v>254</v>
      </c>
      <c r="BP79">
        <v>1675252650.7</v>
      </c>
      <c r="BQ79">
        <v>400.004677419355</v>
      </c>
      <c r="BR79">
        <v>399.93</v>
      </c>
      <c r="BS79">
        <v>16.147035483871001</v>
      </c>
      <c r="BT79">
        <v>15.8773032258065</v>
      </c>
      <c r="BU79">
        <v>500.022548387097</v>
      </c>
      <c r="BV79">
        <v>96.313116129032295</v>
      </c>
      <c r="BW79">
        <v>0.20002216129032299</v>
      </c>
      <c r="BX79">
        <v>28.4299419354839</v>
      </c>
      <c r="BY79">
        <v>27.901616129032298</v>
      </c>
      <c r="BZ79">
        <v>999.9</v>
      </c>
      <c r="CA79">
        <v>9999.0322580645206</v>
      </c>
      <c r="CB79">
        <v>0</v>
      </c>
      <c r="CC79">
        <v>387.74206451612901</v>
      </c>
      <c r="CD79">
        <v>0</v>
      </c>
      <c r="CE79">
        <v>0</v>
      </c>
      <c r="CF79">
        <v>0</v>
      </c>
      <c r="CG79">
        <v>0</v>
      </c>
      <c r="CH79">
        <v>2.33498064516129</v>
      </c>
      <c r="CI79">
        <v>0</v>
      </c>
      <c r="CJ79">
        <v>-4.9541548387096803</v>
      </c>
      <c r="CK79">
        <v>-0.50563870967741897</v>
      </c>
      <c r="CL79">
        <v>38.995870967741901</v>
      </c>
      <c r="CM79">
        <v>43.588419354838699</v>
      </c>
      <c r="CN79">
        <v>41.3343548387097</v>
      </c>
      <c r="CO79">
        <v>41.771999999999998</v>
      </c>
      <c r="CP79">
        <v>39.545999999999999</v>
      </c>
      <c r="CQ79">
        <v>0</v>
      </c>
      <c r="CR79">
        <v>0</v>
      </c>
      <c r="CS79">
        <v>0</v>
      </c>
      <c r="CT79">
        <v>59.200000047683702</v>
      </c>
      <c r="CU79">
        <v>2.3097384615384602</v>
      </c>
      <c r="CV79">
        <v>-0.27755213005138701</v>
      </c>
      <c r="CW79">
        <v>-2.03645810598187</v>
      </c>
      <c r="CX79">
        <v>-4.9337999999999997</v>
      </c>
      <c r="CY79">
        <v>15</v>
      </c>
      <c r="CZ79">
        <v>1675248729.8</v>
      </c>
      <c r="DA79" t="s">
        <v>255</v>
      </c>
      <c r="DB79">
        <v>3</v>
      </c>
      <c r="DC79">
        <v>-3.8279999999999998</v>
      </c>
      <c r="DD79">
        <v>0.33600000000000002</v>
      </c>
      <c r="DE79">
        <v>402</v>
      </c>
      <c r="DF79">
        <v>14</v>
      </c>
      <c r="DG79">
        <v>1.6</v>
      </c>
      <c r="DH79">
        <v>0.7</v>
      </c>
      <c r="DI79">
        <v>6.4093134259259193E-2</v>
      </c>
      <c r="DJ79">
        <v>9.2962955425859597E-2</v>
      </c>
      <c r="DK79">
        <v>9.0832135983026793E-2</v>
      </c>
      <c r="DL79">
        <v>1</v>
      </c>
      <c r="DM79">
        <v>2.3435999999999999</v>
      </c>
      <c r="DN79">
        <v>-0.16435702479325601</v>
      </c>
      <c r="DO79">
        <v>0.19141284526732599</v>
      </c>
      <c r="DP79">
        <v>1</v>
      </c>
      <c r="DQ79">
        <v>0.27574994444444401</v>
      </c>
      <c r="DR79">
        <v>-5.7754735277291899E-2</v>
      </c>
      <c r="DS79">
        <v>7.8035074887221802E-3</v>
      </c>
      <c r="DT79">
        <v>1</v>
      </c>
      <c r="DU79">
        <v>3</v>
      </c>
      <c r="DV79">
        <v>3</v>
      </c>
      <c r="DW79" t="s">
        <v>256</v>
      </c>
      <c r="DX79">
        <v>100</v>
      </c>
      <c r="DY79">
        <v>100</v>
      </c>
      <c r="DZ79">
        <v>-3.8279999999999998</v>
      </c>
      <c r="EA79">
        <v>0.33600000000000002</v>
      </c>
      <c r="EB79">
        <v>2</v>
      </c>
      <c r="EC79">
        <v>516.04499999999996</v>
      </c>
      <c r="ED79">
        <v>415.06200000000001</v>
      </c>
      <c r="EE79">
        <v>27.780200000000001</v>
      </c>
      <c r="EF79">
        <v>30.894200000000001</v>
      </c>
      <c r="EG79">
        <v>30.0001</v>
      </c>
      <c r="EH79">
        <v>31.107600000000001</v>
      </c>
      <c r="EI79">
        <v>31.148599999999998</v>
      </c>
      <c r="EJ79">
        <v>20.1478</v>
      </c>
      <c r="EK79">
        <v>26.013300000000001</v>
      </c>
      <c r="EL79">
        <v>0</v>
      </c>
      <c r="EM79">
        <v>27.812000000000001</v>
      </c>
      <c r="EN79">
        <v>400.00200000000001</v>
      </c>
      <c r="EO79">
        <v>15.8947</v>
      </c>
      <c r="EP79">
        <v>100.366</v>
      </c>
      <c r="EQ79">
        <v>90.703100000000006</v>
      </c>
    </row>
    <row r="80" spans="1:147" x14ac:dyDescent="0.3">
      <c r="A80">
        <v>64</v>
      </c>
      <c r="B80">
        <v>1675252718.7</v>
      </c>
      <c r="C80">
        <v>3900.4000000953702</v>
      </c>
      <c r="D80" t="s">
        <v>444</v>
      </c>
      <c r="E80" t="s">
        <v>445</v>
      </c>
      <c r="F80">
        <v>1675252710.7</v>
      </c>
      <c r="G80">
        <f t="shared" si="43"/>
        <v>1.4854937287135683E-3</v>
      </c>
      <c r="H80">
        <f t="shared" si="44"/>
        <v>-1.3161735289726559</v>
      </c>
      <c r="I80">
        <f t="shared" si="45"/>
        <v>400.01016129032303</v>
      </c>
      <c r="J80">
        <f t="shared" si="46"/>
        <v>418.07514673298664</v>
      </c>
      <c r="K80">
        <f t="shared" si="47"/>
        <v>40.350046316129891</v>
      </c>
      <c r="L80">
        <f t="shared" si="48"/>
        <v>38.606524834387201</v>
      </c>
      <c r="M80">
        <f t="shared" si="49"/>
        <v>6.3313859690628915E-2</v>
      </c>
      <c r="N80">
        <f t="shared" si="50"/>
        <v>3.3799377946393228</v>
      </c>
      <c r="O80">
        <f t="shared" si="51"/>
        <v>6.2662283714711026E-2</v>
      </c>
      <c r="P80">
        <f t="shared" si="52"/>
        <v>3.9221909915777814E-2</v>
      </c>
      <c r="Q80">
        <f t="shared" si="53"/>
        <v>0</v>
      </c>
      <c r="R80">
        <f t="shared" si="54"/>
        <v>28.13578333960762</v>
      </c>
      <c r="S80">
        <f t="shared" si="55"/>
        <v>27.963941935483899</v>
      </c>
      <c r="T80">
        <f t="shared" si="56"/>
        <v>3.7868700046871568</v>
      </c>
      <c r="U80">
        <f t="shared" si="57"/>
        <v>40.049907307961703</v>
      </c>
      <c r="V80">
        <f t="shared" si="58"/>
        <v>1.5622835557830812</v>
      </c>
      <c r="W80">
        <f t="shared" si="59"/>
        <v>3.9008418765366475</v>
      </c>
      <c r="X80">
        <f t="shared" si="60"/>
        <v>2.2245864489040756</v>
      </c>
      <c r="Y80">
        <f t="shared" si="61"/>
        <v>-65.510273436268363</v>
      </c>
      <c r="Z80">
        <f t="shared" si="62"/>
        <v>92.836571025703606</v>
      </c>
      <c r="AA80">
        <f t="shared" si="63"/>
        <v>6.0002259926526129</v>
      </c>
      <c r="AB80">
        <f t="shared" si="64"/>
        <v>33.326523582087859</v>
      </c>
      <c r="AC80">
        <v>-3.9882543157039402E-2</v>
      </c>
      <c r="AD80">
        <v>4.47716485964521E-2</v>
      </c>
      <c r="AE80">
        <v>3.36833888431573</v>
      </c>
      <c r="AF80">
        <v>0</v>
      </c>
      <c r="AG80">
        <v>0</v>
      </c>
      <c r="AH80">
        <f t="shared" si="65"/>
        <v>1</v>
      </c>
      <c r="AI80">
        <f t="shared" si="66"/>
        <v>0</v>
      </c>
      <c r="AJ80">
        <f t="shared" si="67"/>
        <v>50610.908316704226</v>
      </c>
      <c r="AK80" t="s">
        <v>446</v>
      </c>
      <c r="AL80">
        <v>2.3620230769230801</v>
      </c>
      <c r="AM80">
        <v>1.8004</v>
      </c>
      <c r="AN80">
        <f t="shared" si="68"/>
        <v>-0.56162307692308011</v>
      </c>
      <c r="AO80">
        <f t="shared" si="69"/>
        <v>-0.31194349973510338</v>
      </c>
      <c r="AP80">
        <v>-0.47180501663798002</v>
      </c>
      <c r="AQ80" t="s">
        <v>253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-1.3161735289726559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253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-3.2057087288216661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0.71693436504263897</v>
      </c>
      <c r="BN80">
        <v>0.5</v>
      </c>
      <c r="BO80" t="s">
        <v>254</v>
      </c>
      <c r="BP80">
        <v>1675252710.7</v>
      </c>
      <c r="BQ80">
        <v>400.01016129032303</v>
      </c>
      <c r="BR80">
        <v>399.90664516128999</v>
      </c>
      <c r="BS80">
        <v>16.187141935483901</v>
      </c>
      <c r="BT80">
        <v>15.977596774193501</v>
      </c>
      <c r="BU80">
        <v>500.01735483870999</v>
      </c>
      <c r="BV80">
        <v>96.313841935483893</v>
      </c>
      <c r="BW80">
        <v>0.200018387096774</v>
      </c>
      <c r="BX80">
        <v>28.4734193548387</v>
      </c>
      <c r="BY80">
        <v>27.963941935483899</v>
      </c>
      <c r="BZ80">
        <v>999.9</v>
      </c>
      <c r="CA80">
        <v>9985.9677419354794</v>
      </c>
      <c r="CB80">
        <v>0</v>
      </c>
      <c r="CC80">
        <v>387.77100000000002</v>
      </c>
      <c r="CD80">
        <v>0</v>
      </c>
      <c r="CE80">
        <v>0</v>
      </c>
      <c r="CF80">
        <v>0</v>
      </c>
      <c r="CG80">
        <v>0</v>
      </c>
      <c r="CH80">
        <v>2.38203870967742</v>
      </c>
      <c r="CI80">
        <v>0</v>
      </c>
      <c r="CJ80">
        <v>-6.2349806451612899</v>
      </c>
      <c r="CK80">
        <v>-0.63315483870967704</v>
      </c>
      <c r="CL80">
        <v>38.739741935483899</v>
      </c>
      <c r="CM80">
        <v>43.405000000000001</v>
      </c>
      <c r="CN80">
        <v>41.092483870967698</v>
      </c>
      <c r="CO80">
        <v>41.625</v>
      </c>
      <c r="CP80">
        <v>39.330290322580602</v>
      </c>
      <c r="CQ80">
        <v>0</v>
      </c>
      <c r="CR80">
        <v>0</v>
      </c>
      <c r="CS80">
        <v>0</v>
      </c>
      <c r="CT80">
        <v>59</v>
      </c>
      <c r="CU80">
        <v>2.3620230769230801</v>
      </c>
      <c r="CV80">
        <v>-4.3911124412219497E-2</v>
      </c>
      <c r="CW80">
        <v>-0.55548376135882305</v>
      </c>
      <c r="CX80">
        <v>-6.2328115384615401</v>
      </c>
      <c r="CY80">
        <v>15</v>
      </c>
      <c r="CZ80">
        <v>1675248729.8</v>
      </c>
      <c r="DA80" t="s">
        <v>255</v>
      </c>
      <c r="DB80">
        <v>3</v>
      </c>
      <c r="DC80">
        <v>-3.8279999999999998</v>
      </c>
      <c r="DD80">
        <v>0.33600000000000002</v>
      </c>
      <c r="DE80">
        <v>402</v>
      </c>
      <c r="DF80">
        <v>14</v>
      </c>
      <c r="DG80">
        <v>1.6</v>
      </c>
      <c r="DH80">
        <v>0.7</v>
      </c>
      <c r="DI80">
        <v>7.4070684074074106E-2</v>
      </c>
      <c r="DJ80">
        <v>0.112957870917507</v>
      </c>
      <c r="DK80">
        <v>9.33223577495228E-2</v>
      </c>
      <c r="DL80">
        <v>1</v>
      </c>
      <c r="DM80">
        <v>2.3497266666666698</v>
      </c>
      <c r="DN80">
        <v>0.16920689276699</v>
      </c>
      <c r="DO80">
        <v>0.202924580844981</v>
      </c>
      <c r="DP80">
        <v>1</v>
      </c>
      <c r="DQ80">
        <v>0.204233851851852</v>
      </c>
      <c r="DR80">
        <v>4.9727026938783801E-2</v>
      </c>
      <c r="DS80">
        <v>8.1093901182002093E-3</v>
      </c>
      <c r="DT80">
        <v>1</v>
      </c>
      <c r="DU80">
        <v>3</v>
      </c>
      <c r="DV80">
        <v>3</v>
      </c>
      <c r="DW80" t="s">
        <v>256</v>
      </c>
      <c r="DX80">
        <v>100</v>
      </c>
      <c r="DY80">
        <v>100</v>
      </c>
      <c r="DZ80">
        <v>-3.8279999999999998</v>
      </c>
      <c r="EA80">
        <v>0.33600000000000002</v>
      </c>
      <c r="EB80">
        <v>2</v>
      </c>
      <c r="EC80">
        <v>516.55700000000002</v>
      </c>
      <c r="ED80">
        <v>414.91899999999998</v>
      </c>
      <c r="EE80">
        <v>28.094100000000001</v>
      </c>
      <c r="EF80">
        <v>30.896899999999999</v>
      </c>
      <c r="EG80">
        <v>30.0001</v>
      </c>
      <c r="EH80">
        <v>31.107600000000001</v>
      </c>
      <c r="EI80">
        <v>31.145900000000001</v>
      </c>
      <c r="EJ80">
        <v>20.151700000000002</v>
      </c>
      <c r="EK80">
        <v>25.456900000000001</v>
      </c>
      <c r="EL80">
        <v>0</v>
      </c>
      <c r="EM80">
        <v>28.0837</v>
      </c>
      <c r="EN80">
        <v>399.97699999999998</v>
      </c>
      <c r="EO80">
        <v>15.9895</v>
      </c>
      <c r="EP80">
        <v>100.364</v>
      </c>
      <c r="EQ80">
        <v>90.700100000000006</v>
      </c>
    </row>
    <row r="81" spans="1:147" x14ac:dyDescent="0.3">
      <c r="A81">
        <v>65</v>
      </c>
      <c r="B81">
        <v>1675252778.8</v>
      </c>
      <c r="C81">
        <v>3960.5</v>
      </c>
      <c r="D81" t="s">
        <v>447</v>
      </c>
      <c r="E81" t="s">
        <v>448</v>
      </c>
      <c r="F81">
        <v>1675252770.7451601</v>
      </c>
      <c r="G81">
        <f t="shared" ref="G81:G94" si="86">BU81*AH81*(BS81-BT81)/(100*BM81*(1000-AH81*BS81))</f>
        <v>1.2372563796394459E-3</v>
      </c>
      <c r="H81">
        <f t="shared" ref="H81:H94" si="87">BU81*AH81*(BR81-BQ81*(1000-AH81*BT81)/(1000-AH81*BS81))/(100*BM81)</f>
        <v>-1.2945002505374721</v>
      </c>
      <c r="I81">
        <f t="shared" ref="I81:I112" si="88">BQ81 - IF(AH81&gt;1, H81*BM81*100/(AJ81*CA81), 0)</f>
        <v>400.001225806452</v>
      </c>
      <c r="J81">
        <f t="shared" ref="J81:J112" si="89">((P81-G81/2)*I81-H81)/(P81+G81/2)</f>
        <v>424.10210104068864</v>
      </c>
      <c r="K81">
        <f t="shared" ref="K81:K112" si="90">J81*(BV81+BW81)/1000</f>
        <v>40.929857642331577</v>
      </c>
      <c r="L81">
        <f t="shared" ref="L81:L94" si="91">(BQ81 - IF(AH81&gt;1, H81*BM81*100/(AJ81*CA81), 0))*(BV81+BW81)/1000</f>
        <v>38.603895592220766</v>
      </c>
      <c r="M81">
        <f t="shared" ref="M81:M112" si="92">2/((1/O81-1/N81)+SIGN(O81)*SQRT((1/O81-1/N81)*(1/O81-1/N81) + 4*BN81/((BN81+1)*(BN81+1))*(2*1/O81*1/N81-1/N81*1/N81)))</f>
        <v>5.247767248238943E-2</v>
      </c>
      <c r="N81">
        <f t="shared" ref="N81:N94" si="93">AE81+AD81*BM81+AC81*BM81*BM81</f>
        <v>3.3829414870242314</v>
      </c>
      <c r="O81">
        <f t="shared" ref="O81:O94" si="94">G81*(1000-(1000*0.61365*EXP(17.502*S81/(240.97+S81))/(BV81+BW81)+BS81)/2)/(1000*0.61365*EXP(17.502*S81/(240.97+S81))/(BV81+BW81)-BS81)</f>
        <v>5.2029587402657104E-2</v>
      </c>
      <c r="P81">
        <f t="shared" ref="P81:P94" si="95">1/((BN81+1)/(M81/1.6)+1/(N81/1.37)) + BN81/((BN81+1)/(M81/1.6) + BN81/(N81/1.37))</f>
        <v>3.2558431741554372E-2</v>
      </c>
      <c r="Q81">
        <f t="shared" ref="Q81:Q94" si="96">(BJ81*BL81)</f>
        <v>0</v>
      </c>
      <c r="R81">
        <f t="shared" ref="R81:R112" si="97">(BX81+(Q81+2*0.95*0.0000000567*(((BX81+$B$7)+273)^4-(BX81+273)^4)-44100*G81)/(1.84*29.3*N81+8*0.95*0.0000000567*(BX81+273)^3))</f>
        <v>28.217279110053163</v>
      </c>
      <c r="S81">
        <f t="shared" ref="S81:S112" si="98">($C$7*BY81+$D$7*BZ81+$E$7*R81)</f>
        <v>27.999400000000001</v>
      </c>
      <c r="T81">
        <f t="shared" ref="T81:T112" si="99">0.61365*EXP(17.502*S81/(240.97+S81))</f>
        <v>3.7947069458846916</v>
      </c>
      <c r="U81">
        <f t="shared" ref="U81:U112" si="100">(V81/W81*100)</f>
        <v>40.021614133029935</v>
      </c>
      <c r="V81">
        <f t="shared" ref="V81:V94" si="101">BS81*(BV81+BW81)/1000</f>
        <v>1.5634336783694196</v>
      </c>
      <c r="W81">
        <f t="shared" ref="W81:W94" si="102">0.61365*EXP(17.502*BX81/(240.97+BX81))</f>
        <v>3.9064733200731001</v>
      </c>
      <c r="X81">
        <f t="shared" ref="X81:X94" si="103">(T81-BS81*(BV81+BW81)/1000)</f>
        <v>2.231273267515272</v>
      </c>
      <c r="Y81">
        <f t="shared" ref="Y81:Y94" si="104">(-G81*44100)</f>
        <v>-54.563006342099563</v>
      </c>
      <c r="Z81">
        <f t="shared" ref="Z81:Z94" si="105">2*29.3*N81*0.92*(BX81-S81)</f>
        <v>90.98171490095713</v>
      </c>
      <c r="AA81">
        <f t="shared" ref="AA81:AA94" si="106">2*0.95*0.0000000567*(((BX81+$B$7)+273)^4-(S81+273)^4)</f>
        <v>5.8768855541555336</v>
      </c>
      <c r="AB81">
        <f t="shared" ref="AB81:AB112" si="107">Q81+AA81+Y81+Z81</f>
        <v>42.295594113013102</v>
      </c>
      <c r="AC81">
        <v>-3.99271020128295E-2</v>
      </c>
      <c r="AD81">
        <v>4.48216698156466E-2</v>
      </c>
      <c r="AE81">
        <v>3.3713296177935201</v>
      </c>
      <c r="AF81">
        <v>0</v>
      </c>
      <c r="AG81">
        <v>0</v>
      </c>
      <c r="AH81">
        <f t="shared" ref="AH81:AH94" si="108">IF(AF81*$H$13&gt;=AJ81,1,(AJ81/(AJ81-AF81*$H$13)))</f>
        <v>1</v>
      </c>
      <c r="AI81">
        <f t="shared" ref="AI81:AI112" si="109">(AH81-1)*100</f>
        <v>0</v>
      </c>
      <c r="AJ81">
        <f t="shared" ref="AJ81:AJ94" si="110">MAX(0,($B$13+$C$13*CA81)/(1+$D$13*CA81)*BV81/(BX81+273)*$E$13)</f>
        <v>50660.884812965051</v>
      </c>
      <c r="AK81" t="s">
        <v>449</v>
      </c>
      <c r="AL81">
        <v>2.3272884615384601</v>
      </c>
      <c r="AM81">
        <v>1.4787999999999999</v>
      </c>
      <c r="AN81">
        <f t="shared" ref="AN81:AN112" si="111">AM81-AL81</f>
        <v>-0.84848846153846025</v>
      </c>
      <c r="AO81">
        <f t="shared" ref="AO81:AO112" si="112">AN81/AM81</f>
        <v>-0.57376823203845029</v>
      </c>
      <c r="AP81">
        <v>-0.46403585758146199</v>
      </c>
      <c r="AQ81" t="s">
        <v>253</v>
      </c>
      <c r="AR81">
        <v>0</v>
      </c>
      <c r="AS81">
        <v>0</v>
      </c>
      <c r="AT81" t="e">
        <f t="shared" ref="AT81:AT112" si="113">1-AR81/AS81</f>
        <v>#DIV/0!</v>
      </c>
      <c r="AU81">
        <v>0.5</v>
      </c>
      <c r="AV81">
        <f t="shared" ref="AV81:AV94" si="114">BJ81</f>
        <v>0</v>
      </c>
      <c r="AW81">
        <f t="shared" ref="AW81:AW94" si="115">H81</f>
        <v>-1.2945002505374721</v>
      </c>
      <c r="AX81" t="e">
        <f t="shared" ref="AX81:AX94" si="116">AT81*AU81*AV81</f>
        <v>#DIV/0!</v>
      </c>
      <c r="AY81" t="e">
        <f t="shared" ref="AY81:AY94" si="117">BD81/AS81</f>
        <v>#DIV/0!</v>
      </c>
      <c r="AZ81" t="e">
        <f t="shared" ref="AZ81:AZ94" si="118">(AW81-AP81)/AV81</f>
        <v>#DIV/0!</v>
      </c>
      <c r="BA81" t="e">
        <f t="shared" ref="BA81:BA94" si="119">(AM81-AS81)/AS81</f>
        <v>#DIV/0!</v>
      </c>
      <c r="BB81" t="s">
        <v>253</v>
      </c>
      <c r="BC81">
        <v>0</v>
      </c>
      <c r="BD81">
        <f t="shared" ref="BD81:BD112" si="120">AS81-BC81</f>
        <v>0</v>
      </c>
      <c r="BE81" t="e">
        <f t="shared" ref="BE81:BE94" si="121">(AS81-AR81)/(AS81-BC81)</f>
        <v>#DIV/0!</v>
      </c>
      <c r="BF81">
        <f t="shared" ref="BF81:BF94" si="122">(AM81-AS81)/(AM81-BC81)</f>
        <v>1</v>
      </c>
      <c r="BG81">
        <f t="shared" ref="BG81:BG94" si="123">(AS81-AR81)/(AS81-AL81)</f>
        <v>0</v>
      </c>
      <c r="BH81">
        <f t="shared" ref="BH81:BH94" si="124">(AM81-AS81)/(AM81-AL81)</f>
        <v>-1.7428640070351373</v>
      </c>
      <c r="BI81">
        <f t="shared" ref="BI81:BI94" si="125">$B$11*CB81+$C$11*CC81+$F$11*CD81</f>
        <v>0</v>
      </c>
      <c r="BJ81">
        <f t="shared" ref="BJ81:BJ112" si="126">BI81*BK81</f>
        <v>0</v>
      </c>
      <c r="BK81">
        <f t="shared" ref="BK81:BK94" si="127">($B$11*$D$9+$C$11*$D$9+$F$11*((CQ81+CI81)/MAX(CQ81+CI81+CR81, 0.1)*$I$9+CR81/MAX(CQ81+CI81+CR81, 0.1)*$J$9))/($B$11+$C$11+$F$11)</f>
        <v>0</v>
      </c>
      <c r="BL81">
        <f t="shared" ref="BL81:BL94" si="128">($B$11*$K$9+$C$11*$K$9+$F$11*((CQ81+CI81)/MAX(CQ81+CI81+CR81, 0.1)*$P$9+CR81/MAX(CQ81+CI81+CR81, 0.1)*$Q$9))/($B$11+$C$11+$F$11)</f>
        <v>0</v>
      </c>
      <c r="BM81">
        <v>0.71693436504263897</v>
      </c>
      <c r="BN81">
        <v>0.5</v>
      </c>
      <c r="BO81" t="s">
        <v>254</v>
      </c>
      <c r="BP81">
        <v>1675252770.7451601</v>
      </c>
      <c r="BQ81">
        <v>400.001225806452</v>
      </c>
      <c r="BR81">
        <v>399.88658064516102</v>
      </c>
      <c r="BS81">
        <v>16.1998</v>
      </c>
      <c r="BT81">
        <v>16.025277419354801</v>
      </c>
      <c r="BU81">
        <v>500.02806451612901</v>
      </c>
      <c r="BV81">
        <v>96.309448387096793</v>
      </c>
      <c r="BW81">
        <v>0.19999483870967699</v>
      </c>
      <c r="BX81">
        <v>28.498254838709698</v>
      </c>
      <c r="BY81">
        <v>27.999400000000001</v>
      </c>
      <c r="BZ81">
        <v>999.9</v>
      </c>
      <c r="CA81">
        <v>9997.5806451612898</v>
      </c>
      <c r="CB81">
        <v>0</v>
      </c>
      <c r="CC81">
        <v>387.72841935483899</v>
      </c>
      <c r="CD81">
        <v>0</v>
      </c>
      <c r="CE81">
        <v>0</v>
      </c>
      <c r="CF81">
        <v>0</v>
      </c>
      <c r="CG81">
        <v>0</v>
      </c>
      <c r="CH81">
        <v>2.3177741935483902</v>
      </c>
      <c r="CI81">
        <v>0</v>
      </c>
      <c r="CJ81">
        <v>-7.2450322580645201</v>
      </c>
      <c r="CK81">
        <v>-0.85516774193548395</v>
      </c>
      <c r="CL81">
        <v>38.515999999999998</v>
      </c>
      <c r="CM81">
        <v>43.245935483871001</v>
      </c>
      <c r="CN81">
        <v>40.868903225806498</v>
      </c>
      <c r="CO81">
        <v>41.481709677419303</v>
      </c>
      <c r="CP81">
        <v>39.122967741935497</v>
      </c>
      <c r="CQ81">
        <v>0</v>
      </c>
      <c r="CR81">
        <v>0</v>
      </c>
      <c r="CS81">
        <v>0</v>
      </c>
      <c r="CT81">
        <v>59.400000095367403</v>
      </c>
      <c r="CU81">
        <v>2.3272884615384601</v>
      </c>
      <c r="CV81">
        <v>0.471210264830765</v>
      </c>
      <c r="CW81">
        <v>-0.96291626643626704</v>
      </c>
      <c r="CX81">
        <v>-7.2747730769230801</v>
      </c>
      <c r="CY81">
        <v>15</v>
      </c>
      <c r="CZ81">
        <v>1675248729.8</v>
      </c>
      <c r="DA81" t="s">
        <v>255</v>
      </c>
      <c r="DB81">
        <v>3</v>
      </c>
      <c r="DC81">
        <v>-3.8279999999999998</v>
      </c>
      <c r="DD81">
        <v>0.33600000000000002</v>
      </c>
      <c r="DE81">
        <v>402</v>
      </c>
      <c r="DF81">
        <v>14</v>
      </c>
      <c r="DG81">
        <v>1.6</v>
      </c>
      <c r="DH81">
        <v>0.7</v>
      </c>
      <c r="DI81">
        <v>0.125088220925926</v>
      </c>
      <c r="DJ81">
        <v>-3.1921884365133699E-2</v>
      </c>
      <c r="DK81">
        <v>0.10857311264686401</v>
      </c>
      <c r="DL81">
        <v>1</v>
      </c>
      <c r="DM81">
        <v>2.35324444444444</v>
      </c>
      <c r="DN81">
        <v>-0.22820013462568201</v>
      </c>
      <c r="DO81">
        <v>0.199898174696303</v>
      </c>
      <c r="DP81">
        <v>1</v>
      </c>
      <c r="DQ81">
        <v>0.17623649999999999</v>
      </c>
      <c r="DR81">
        <v>-1.6746183548973999E-2</v>
      </c>
      <c r="DS81">
        <v>3.4013416184728602E-3</v>
      </c>
      <c r="DT81">
        <v>1</v>
      </c>
      <c r="DU81">
        <v>3</v>
      </c>
      <c r="DV81">
        <v>3</v>
      </c>
      <c r="DW81" t="s">
        <v>256</v>
      </c>
      <c r="DX81">
        <v>100</v>
      </c>
      <c r="DY81">
        <v>100</v>
      </c>
      <c r="DZ81">
        <v>-3.8279999999999998</v>
      </c>
      <c r="EA81">
        <v>0.33600000000000002</v>
      </c>
      <c r="EB81">
        <v>2</v>
      </c>
      <c r="EC81">
        <v>516.42899999999997</v>
      </c>
      <c r="ED81">
        <v>414.79500000000002</v>
      </c>
      <c r="EE81">
        <v>28.0078</v>
      </c>
      <c r="EF81">
        <v>30.8995</v>
      </c>
      <c r="EG81">
        <v>30.0002</v>
      </c>
      <c r="EH81">
        <v>31.107600000000001</v>
      </c>
      <c r="EI81">
        <v>31.145900000000001</v>
      </c>
      <c r="EJ81">
        <v>20.148</v>
      </c>
      <c r="EK81">
        <v>25.174199999999999</v>
      </c>
      <c r="EL81">
        <v>0</v>
      </c>
      <c r="EM81">
        <v>28.002300000000002</v>
      </c>
      <c r="EN81">
        <v>399.87</v>
      </c>
      <c r="EO81">
        <v>16.046900000000001</v>
      </c>
      <c r="EP81">
        <v>100.364</v>
      </c>
      <c r="EQ81">
        <v>90.698599999999999</v>
      </c>
    </row>
    <row r="82" spans="1:147" x14ac:dyDescent="0.3">
      <c r="A82">
        <v>66</v>
      </c>
      <c r="B82">
        <v>1675252838.7</v>
      </c>
      <c r="C82">
        <v>4020.4000000953702</v>
      </c>
      <c r="D82" t="s">
        <v>450</v>
      </c>
      <c r="E82" t="s">
        <v>451</v>
      </c>
      <c r="F82">
        <v>1675252830.74839</v>
      </c>
      <c r="G82">
        <f t="shared" si="86"/>
        <v>8.4297101006995873E-4</v>
      </c>
      <c r="H82">
        <f t="shared" si="87"/>
        <v>-1.2058406512734086</v>
      </c>
      <c r="I82">
        <f t="shared" si="88"/>
        <v>399.99874193548402</v>
      </c>
      <c r="J82">
        <f t="shared" si="89"/>
        <v>438.44720645108674</v>
      </c>
      <c r="K82">
        <f t="shared" si="90"/>
        <v>42.312832241729467</v>
      </c>
      <c r="L82">
        <f t="shared" si="91"/>
        <v>38.602320679416032</v>
      </c>
      <c r="M82">
        <f t="shared" si="92"/>
        <v>3.5651764866177847E-2</v>
      </c>
      <c r="N82">
        <f t="shared" si="93"/>
        <v>3.3808492785208331</v>
      </c>
      <c r="O82">
        <f t="shared" si="94"/>
        <v>3.5444213583219121E-2</v>
      </c>
      <c r="P82">
        <f t="shared" si="95"/>
        <v>2.2171180254213579E-2</v>
      </c>
      <c r="Q82">
        <f t="shared" si="96"/>
        <v>0</v>
      </c>
      <c r="R82">
        <f t="shared" si="97"/>
        <v>28.292303506711043</v>
      </c>
      <c r="S82">
        <f t="shared" si="98"/>
        <v>27.9943225806452</v>
      </c>
      <c r="T82">
        <f t="shared" si="99"/>
        <v>3.7935838673958377</v>
      </c>
      <c r="U82">
        <f t="shared" si="100"/>
        <v>40.019979469801633</v>
      </c>
      <c r="V82">
        <f t="shared" si="101"/>
        <v>1.5620624507556931</v>
      </c>
      <c r="W82">
        <f t="shared" si="102"/>
        <v>3.9032065269658558</v>
      </c>
      <c r="X82">
        <f t="shared" si="103"/>
        <v>2.2315214166401445</v>
      </c>
      <c r="Y82">
        <f t="shared" si="104"/>
        <v>-37.175021544085183</v>
      </c>
      <c r="Z82">
        <f t="shared" si="105"/>
        <v>89.225647177275064</v>
      </c>
      <c r="AA82">
        <f t="shared" si="106"/>
        <v>5.7664610075273979</v>
      </c>
      <c r="AB82">
        <f t="shared" si="107"/>
        <v>57.817086640717278</v>
      </c>
      <c r="AC82">
        <v>-3.98960630151316E-2</v>
      </c>
      <c r="AD82">
        <v>4.47868258215652E-2</v>
      </c>
      <c r="AE82">
        <v>3.3692464362608798</v>
      </c>
      <c r="AF82">
        <v>0</v>
      </c>
      <c r="AG82">
        <v>0</v>
      </c>
      <c r="AH82">
        <f t="shared" si="108"/>
        <v>1</v>
      </c>
      <c r="AI82">
        <f t="shared" si="109"/>
        <v>0</v>
      </c>
      <c r="AJ82">
        <f t="shared" si="110"/>
        <v>50625.450458155996</v>
      </c>
      <c r="AK82" t="s">
        <v>452</v>
      </c>
      <c r="AL82">
        <v>2.3515076923076901</v>
      </c>
      <c r="AM82">
        <v>1.544</v>
      </c>
      <c r="AN82">
        <f t="shared" si="111"/>
        <v>-0.80750769230769004</v>
      </c>
      <c r="AO82">
        <f t="shared" si="112"/>
        <v>-0.5229972100438407</v>
      </c>
      <c r="AP82">
        <v>-0.43225430083122501</v>
      </c>
      <c r="AQ82" t="s">
        <v>253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-1.2058406512734086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253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-1.9120560890108269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0.71693436504263897</v>
      </c>
      <c r="BN82">
        <v>0.5</v>
      </c>
      <c r="BO82" t="s">
        <v>254</v>
      </c>
      <c r="BP82">
        <v>1675252830.74839</v>
      </c>
      <c r="BQ82">
        <v>399.99874193548402</v>
      </c>
      <c r="BR82">
        <v>399.87419354838698</v>
      </c>
      <c r="BS82">
        <v>16.186151612903199</v>
      </c>
      <c r="BT82">
        <v>16.067241935483899</v>
      </c>
      <c r="BU82">
        <v>500.020451612903</v>
      </c>
      <c r="BV82">
        <v>96.306048387096794</v>
      </c>
      <c r="BW82">
        <v>0.200056838709677</v>
      </c>
      <c r="BX82">
        <v>28.483851612903202</v>
      </c>
      <c r="BY82">
        <v>27.9943225806452</v>
      </c>
      <c r="BZ82">
        <v>999.9</v>
      </c>
      <c r="CA82">
        <v>9990.1612903225796</v>
      </c>
      <c r="CB82">
        <v>0</v>
      </c>
      <c r="CC82">
        <v>387.76177419354798</v>
      </c>
      <c r="CD82">
        <v>0</v>
      </c>
      <c r="CE82">
        <v>0</v>
      </c>
      <c r="CF82">
        <v>0</v>
      </c>
      <c r="CG82">
        <v>0</v>
      </c>
      <c r="CH82">
        <v>2.3597548387096801</v>
      </c>
      <c r="CI82">
        <v>0</v>
      </c>
      <c r="CJ82">
        <v>-8.6233516129032193</v>
      </c>
      <c r="CK82">
        <v>-0.99449677419354798</v>
      </c>
      <c r="CL82">
        <v>38.332322580645197</v>
      </c>
      <c r="CM82">
        <v>43.086387096774203</v>
      </c>
      <c r="CN82">
        <v>40.673000000000002</v>
      </c>
      <c r="CO82">
        <v>41.352645161290297</v>
      </c>
      <c r="CP82">
        <v>38.957322580645197</v>
      </c>
      <c r="CQ82">
        <v>0</v>
      </c>
      <c r="CR82">
        <v>0</v>
      </c>
      <c r="CS82">
        <v>0</v>
      </c>
      <c r="CT82">
        <v>59.400000095367403</v>
      </c>
      <c r="CU82">
        <v>2.3515076923076901</v>
      </c>
      <c r="CV82">
        <v>-0.18942905989851899</v>
      </c>
      <c r="CW82">
        <v>-1.5655965791700099</v>
      </c>
      <c r="CX82">
        <v>-8.6190730769230797</v>
      </c>
      <c r="CY82">
        <v>15</v>
      </c>
      <c r="CZ82">
        <v>1675248729.8</v>
      </c>
      <c r="DA82" t="s">
        <v>255</v>
      </c>
      <c r="DB82">
        <v>3</v>
      </c>
      <c r="DC82">
        <v>-3.8279999999999998</v>
      </c>
      <c r="DD82">
        <v>0.33600000000000002</v>
      </c>
      <c r="DE82">
        <v>402</v>
      </c>
      <c r="DF82">
        <v>14</v>
      </c>
      <c r="DG82">
        <v>1.6</v>
      </c>
      <c r="DH82">
        <v>0.7</v>
      </c>
      <c r="DI82">
        <v>0.116965416981481</v>
      </c>
      <c r="DJ82">
        <v>3.9446905441265397E-2</v>
      </c>
      <c r="DK82">
        <v>8.4596827533416297E-2</v>
      </c>
      <c r="DL82">
        <v>1</v>
      </c>
      <c r="DM82">
        <v>2.3190311111111099</v>
      </c>
      <c r="DN82">
        <v>0.27206960936710001</v>
      </c>
      <c r="DO82">
        <v>0.18578324505511801</v>
      </c>
      <c r="DP82">
        <v>1</v>
      </c>
      <c r="DQ82">
        <v>0.132475857407407</v>
      </c>
      <c r="DR82">
        <v>-0.15635784961365501</v>
      </c>
      <c r="DS82">
        <v>2.4031777450990301E-2</v>
      </c>
      <c r="DT82">
        <v>0</v>
      </c>
      <c r="DU82">
        <v>2</v>
      </c>
      <c r="DV82">
        <v>3</v>
      </c>
      <c r="DW82" t="s">
        <v>269</v>
      </c>
      <c r="DX82">
        <v>100</v>
      </c>
      <c r="DY82">
        <v>100</v>
      </c>
      <c r="DZ82">
        <v>-3.8279999999999998</v>
      </c>
      <c r="EA82">
        <v>0.33600000000000002</v>
      </c>
      <c r="EB82">
        <v>2</v>
      </c>
      <c r="EC82">
        <v>516.57899999999995</v>
      </c>
      <c r="ED82">
        <v>414.81400000000002</v>
      </c>
      <c r="EE82">
        <v>27.865200000000002</v>
      </c>
      <c r="EF82">
        <v>30.907599999999999</v>
      </c>
      <c r="EG82">
        <v>30.0001</v>
      </c>
      <c r="EH82">
        <v>31.110399999999998</v>
      </c>
      <c r="EI82">
        <v>31.148599999999998</v>
      </c>
      <c r="EJ82">
        <v>20.1509</v>
      </c>
      <c r="EK82">
        <v>24.900700000000001</v>
      </c>
      <c r="EL82">
        <v>0</v>
      </c>
      <c r="EM82">
        <v>27.849399999999999</v>
      </c>
      <c r="EN82">
        <v>399.98599999999999</v>
      </c>
      <c r="EO82">
        <v>16.106000000000002</v>
      </c>
      <c r="EP82">
        <v>100.364</v>
      </c>
      <c r="EQ82">
        <v>90.6952</v>
      </c>
    </row>
    <row r="83" spans="1:147" x14ac:dyDescent="0.3">
      <c r="A83">
        <v>67</v>
      </c>
      <c r="B83">
        <v>1675252898.8</v>
      </c>
      <c r="C83">
        <v>4080.5</v>
      </c>
      <c r="D83" t="s">
        <v>453</v>
      </c>
      <c r="E83" t="s">
        <v>454</v>
      </c>
      <c r="F83">
        <v>1675252890.74839</v>
      </c>
      <c r="G83">
        <f t="shared" si="86"/>
        <v>8.2631384688131384E-4</v>
      </c>
      <c r="H83">
        <f t="shared" si="87"/>
        <v>-1.2002993051836073</v>
      </c>
      <c r="I83">
        <f t="shared" si="88"/>
        <v>399.99712903225799</v>
      </c>
      <c r="J83">
        <f t="shared" si="89"/>
        <v>439.29947462716353</v>
      </c>
      <c r="K83">
        <f t="shared" si="90"/>
        <v>42.395080006112103</v>
      </c>
      <c r="L83">
        <f t="shared" si="91"/>
        <v>38.602163824416174</v>
      </c>
      <c r="M83">
        <f t="shared" si="92"/>
        <v>3.4918149385082253E-2</v>
      </c>
      <c r="N83">
        <f t="shared" si="93"/>
        <v>3.3822410358123354</v>
      </c>
      <c r="O83">
        <f t="shared" si="94"/>
        <v>3.4719107578668529E-2</v>
      </c>
      <c r="P83">
        <f t="shared" si="95"/>
        <v>2.1717230603969951E-2</v>
      </c>
      <c r="Q83">
        <f t="shared" si="96"/>
        <v>0</v>
      </c>
      <c r="R83">
        <f t="shared" si="97"/>
        <v>28.293147828013758</v>
      </c>
      <c r="S83">
        <f t="shared" si="98"/>
        <v>28.0210193548387</v>
      </c>
      <c r="T83">
        <f t="shared" si="99"/>
        <v>3.7994921961963755</v>
      </c>
      <c r="U83">
        <f t="shared" si="100"/>
        <v>40.140816758685929</v>
      </c>
      <c r="V83">
        <f t="shared" si="101"/>
        <v>1.5665047959996949</v>
      </c>
      <c r="W83">
        <f t="shared" si="102"/>
        <v>3.9025234723474438</v>
      </c>
      <c r="X83">
        <f t="shared" si="103"/>
        <v>2.2329874001966807</v>
      </c>
      <c r="Y83">
        <f t="shared" si="104"/>
        <v>-36.440440647465941</v>
      </c>
      <c r="Z83">
        <f t="shared" si="105"/>
        <v>83.845014763387411</v>
      </c>
      <c r="AA83">
        <f t="shared" si="106"/>
        <v>5.4171309820723836</v>
      </c>
      <c r="AB83">
        <f t="shared" si="107"/>
        <v>52.821705097993856</v>
      </c>
      <c r="AC83">
        <v>-3.9916709573489501E-2</v>
      </c>
      <c r="AD83">
        <v>4.4810003392059899E-2</v>
      </c>
      <c r="AE83">
        <v>3.3706321889809598</v>
      </c>
      <c r="AF83">
        <v>0</v>
      </c>
      <c r="AG83">
        <v>0</v>
      </c>
      <c r="AH83">
        <f t="shared" si="108"/>
        <v>1</v>
      </c>
      <c r="AI83">
        <f t="shared" si="109"/>
        <v>0</v>
      </c>
      <c r="AJ83">
        <f t="shared" si="110"/>
        <v>50651.09103580517</v>
      </c>
      <c r="AK83" t="s">
        <v>455</v>
      </c>
      <c r="AL83">
        <v>2.3977846153846198</v>
      </c>
      <c r="AM83">
        <v>1.5656000000000001</v>
      </c>
      <c r="AN83">
        <f t="shared" si="111"/>
        <v>-0.83218461538461974</v>
      </c>
      <c r="AO83">
        <f t="shared" si="112"/>
        <v>-0.53154357140049802</v>
      </c>
      <c r="AP83">
        <v>-0.43026791011203402</v>
      </c>
      <c r="AQ83" t="s">
        <v>253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-1.2002993051836073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253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-1.8813133180507187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0.71693436504263897</v>
      </c>
      <c r="BN83">
        <v>0.5</v>
      </c>
      <c r="BO83" t="s">
        <v>254</v>
      </c>
      <c r="BP83">
        <v>1675252890.74839</v>
      </c>
      <c r="BQ83">
        <v>399.99712903225799</v>
      </c>
      <c r="BR83">
        <v>399.872419354839</v>
      </c>
      <c r="BS83">
        <v>16.232183870967699</v>
      </c>
      <c r="BT83">
        <v>16.115629032258099</v>
      </c>
      <c r="BU83">
        <v>500.01925806451601</v>
      </c>
      <c r="BV83">
        <v>96.306132258064494</v>
      </c>
      <c r="BW83">
        <v>0.19996996774193601</v>
      </c>
      <c r="BX83">
        <v>28.4808387096774</v>
      </c>
      <c r="BY83">
        <v>28.0210193548387</v>
      </c>
      <c r="BZ83">
        <v>999.9</v>
      </c>
      <c r="CA83">
        <v>9995.3225806451592</v>
      </c>
      <c r="CB83">
        <v>0</v>
      </c>
      <c r="CC83">
        <v>387.73183870967699</v>
      </c>
      <c r="CD83">
        <v>0</v>
      </c>
      <c r="CE83">
        <v>0</v>
      </c>
      <c r="CF83">
        <v>0</v>
      </c>
      <c r="CG83">
        <v>0</v>
      </c>
      <c r="CH83">
        <v>2.4031516129032302</v>
      </c>
      <c r="CI83">
        <v>0</v>
      </c>
      <c r="CJ83">
        <v>-9.4282290322580593</v>
      </c>
      <c r="CK83">
        <v>-1.1203161290322601</v>
      </c>
      <c r="CL83">
        <v>38.152999999999999</v>
      </c>
      <c r="CM83">
        <v>42.941064516129003</v>
      </c>
      <c r="CN83">
        <v>40.481709677419403</v>
      </c>
      <c r="CO83">
        <v>41.215451612903202</v>
      </c>
      <c r="CP83">
        <v>38.802</v>
      </c>
      <c r="CQ83">
        <v>0</v>
      </c>
      <c r="CR83">
        <v>0</v>
      </c>
      <c r="CS83">
        <v>0</v>
      </c>
      <c r="CT83">
        <v>59.400000095367403</v>
      </c>
      <c r="CU83">
        <v>2.3977846153846198</v>
      </c>
      <c r="CV83">
        <v>-1.1965401794833299</v>
      </c>
      <c r="CW83">
        <v>1.9285162473302599</v>
      </c>
      <c r="CX83">
        <v>-9.4516884615384598</v>
      </c>
      <c r="CY83">
        <v>15</v>
      </c>
      <c r="CZ83">
        <v>1675248729.8</v>
      </c>
      <c r="DA83" t="s">
        <v>255</v>
      </c>
      <c r="DB83">
        <v>3</v>
      </c>
      <c r="DC83">
        <v>-3.8279999999999998</v>
      </c>
      <c r="DD83">
        <v>0.33600000000000002</v>
      </c>
      <c r="DE83">
        <v>402</v>
      </c>
      <c r="DF83">
        <v>14</v>
      </c>
      <c r="DG83">
        <v>1.6</v>
      </c>
      <c r="DH83">
        <v>0.7</v>
      </c>
      <c r="DI83">
        <v>0.12065517555555599</v>
      </c>
      <c r="DJ83">
        <v>-0.11894214618123999</v>
      </c>
      <c r="DK83">
        <v>9.8436706772506002E-2</v>
      </c>
      <c r="DL83">
        <v>1</v>
      </c>
      <c r="DM83">
        <v>2.3755199999999999</v>
      </c>
      <c r="DN83">
        <v>0.13875865865046499</v>
      </c>
      <c r="DO83">
        <v>0.21595889999925699</v>
      </c>
      <c r="DP83">
        <v>1</v>
      </c>
      <c r="DQ83">
        <v>0.117218574074074</v>
      </c>
      <c r="DR83">
        <v>-5.2797414715352398E-3</v>
      </c>
      <c r="DS83">
        <v>2.61600292786287E-3</v>
      </c>
      <c r="DT83">
        <v>1</v>
      </c>
      <c r="DU83">
        <v>3</v>
      </c>
      <c r="DV83">
        <v>3</v>
      </c>
      <c r="DW83" t="s">
        <v>256</v>
      </c>
      <c r="DX83">
        <v>100</v>
      </c>
      <c r="DY83">
        <v>100</v>
      </c>
      <c r="DZ83">
        <v>-3.8279999999999998</v>
      </c>
      <c r="EA83">
        <v>0.33600000000000002</v>
      </c>
      <c r="EB83">
        <v>2</v>
      </c>
      <c r="EC83">
        <v>515.726</v>
      </c>
      <c r="ED83">
        <v>415.1</v>
      </c>
      <c r="EE83">
        <v>27.726299999999998</v>
      </c>
      <c r="EF83">
        <v>30.915700000000001</v>
      </c>
      <c r="EG83">
        <v>30.0001</v>
      </c>
      <c r="EH83">
        <v>31.1157</v>
      </c>
      <c r="EI83">
        <v>31.1539</v>
      </c>
      <c r="EJ83">
        <v>20.149999999999999</v>
      </c>
      <c r="EK83">
        <v>24.900700000000001</v>
      </c>
      <c r="EL83">
        <v>0</v>
      </c>
      <c r="EM83">
        <v>27.709099999999999</v>
      </c>
      <c r="EN83">
        <v>399.947</v>
      </c>
      <c r="EO83">
        <v>16.106000000000002</v>
      </c>
      <c r="EP83">
        <v>100.363</v>
      </c>
      <c r="EQ83">
        <v>90.691599999999994</v>
      </c>
    </row>
    <row r="84" spans="1:147" x14ac:dyDescent="0.3">
      <c r="A84">
        <v>68</v>
      </c>
      <c r="B84">
        <v>1675252958.8</v>
      </c>
      <c r="C84">
        <v>4140.5</v>
      </c>
      <c r="D84" t="s">
        <v>456</v>
      </c>
      <c r="E84" t="s">
        <v>457</v>
      </c>
      <c r="F84">
        <v>1675252950.7612901</v>
      </c>
      <c r="G84">
        <f t="shared" si="86"/>
        <v>6.3578993181506586E-4</v>
      </c>
      <c r="H84">
        <f t="shared" si="87"/>
        <v>-1.4177158622808086</v>
      </c>
      <c r="I84">
        <f t="shared" si="88"/>
        <v>399.99487096774197</v>
      </c>
      <c r="J84">
        <f t="shared" si="89"/>
        <v>468.15928123750427</v>
      </c>
      <c r="K84">
        <f t="shared" si="90"/>
        <v>45.177825388202272</v>
      </c>
      <c r="L84">
        <f t="shared" si="91"/>
        <v>38.59989358534046</v>
      </c>
      <c r="M84">
        <f t="shared" si="92"/>
        <v>2.6900937151888876E-2</v>
      </c>
      <c r="N84">
        <f t="shared" si="93"/>
        <v>3.3809676420951944</v>
      </c>
      <c r="O84">
        <f t="shared" si="94"/>
        <v>2.6782591196688521E-2</v>
      </c>
      <c r="P84">
        <f t="shared" si="95"/>
        <v>1.6749708875124107E-2</v>
      </c>
      <c r="Q84">
        <f t="shared" si="96"/>
        <v>0</v>
      </c>
      <c r="R84">
        <f t="shared" si="97"/>
        <v>28.285561903519941</v>
      </c>
      <c r="S84">
        <f t="shared" si="98"/>
        <v>27.985012903225801</v>
      </c>
      <c r="T84">
        <f t="shared" si="99"/>
        <v>3.79152540562208</v>
      </c>
      <c r="U84">
        <f t="shared" si="100"/>
        <v>40.201954405610834</v>
      </c>
      <c r="V84">
        <f t="shared" si="101"/>
        <v>1.5642664261629575</v>
      </c>
      <c r="W84">
        <f t="shared" si="102"/>
        <v>3.8910208453563113</v>
      </c>
      <c r="X84">
        <f t="shared" si="103"/>
        <v>2.2272589794591227</v>
      </c>
      <c r="Y84">
        <f t="shared" si="104"/>
        <v>-28.038335993044406</v>
      </c>
      <c r="Z84">
        <f t="shared" si="105"/>
        <v>81.115781644633174</v>
      </c>
      <c r="AA84">
        <f t="shared" si="106"/>
        <v>5.2405060913936943</v>
      </c>
      <c r="AB84">
        <f t="shared" si="107"/>
        <v>58.317951742982459</v>
      </c>
      <c r="AC84">
        <v>-3.9897818788646303E-2</v>
      </c>
      <c r="AD84">
        <v>4.4788796831149703E-2</v>
      </c>
      <c r="AE84">
        <v>3.3693642892093401</v>
      </c>
      <c r="AF84">
        <v>0</v>
      </c>
      <c r="AG84">
        <v>0</v>
      </c>
      <c r="AH84">
        <f t="shared" si="108"/>
        <v>1</v>
      </c>
      <c r="AI84">
        <f t="shared" si="109"/>
        <v>0</v>
      </c>
      <c r="AJ84">
        <f t="shared" si="110"/>
        <v>50636.51845436266</v>
      </c>
      <c r="AK84" t="s">
        <v>458</v>
      </c>
      <c r="AL84">
        <v>2.3082576923076901</v>
      </c>
      <c r="AM84">
        <v>2.0144000000000002</v>
      </c>
      <c r="AN84">
        <f t="shared" si="111"/>
        <v>-0.29385769230768988</v>
      </c>
      <c r="AO84">
        <f t="shared" si="112"/>
        <v>-0.14587852080405572</v>
      </c>
      <c r="AP84">
        <v>-0.50820461076758505</v>
      </c>
      <c r="AQ84" t="s">
        <v>253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-1.4177158622808086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253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-6.8550187819850583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0.71693436504263897</v>
      </c>
      <c r="BN84">
        <v>0.5</v>
      </c>
      <c r="BO84" t="s">
        <v>254</v>
      </c>
      <c r="BP84">
        <v>1675252950.7612901</v>
      </c>
      <c r="BQ84">
        <v>399.99487096774197</v>
      </c>
      <c r="BR84">
        <v>399.82806451612902</v>
      </c>
      <c r="BS84">
        <v>16.209851612903201</v>
      </c>
      <c r="BT84">
        <v>16.120170967741899</v>
      </c>
      <c r="BU84">
        <v>500.03083870967703</v>
      </c>
      <c r="BV84">
        <v>96.300958064516095</v>
      </c>
      <c r="BW84">
        <v>0.200013290322581</v>
      </c>
      <c r="BX84">
        <v>28.4300322580645</v>
      </c>
      <c r="BY84">
        <v>27.985012903225801</v>
      </c>
      <c r="BZ84">
        <v>999.9</v>
      </c>
      <c r="CA84">
        <v>9991.1290322580608</v>
      </c>
      <c r="CB84">
        <v>0</v>
      </c>
      <c r="CC84">
        <v>387.74900000000002</v>
      </c>
      <c r="CD84">
        <v>0</v>
      </c>
      <c r="CE84">
        <v>0</v>
      </c>
      <c r="CF84">
        <v>0</v>
      </c>
      <c r="CG84">
        <v>0</v>
      </c>
      <c r="CH84">
        <v>2.29797096774193</v>
      </c>
      <c r="CI84">
        <v>0</v>
      </c>
      <c r="CJ84">
        <v>-10.582735483871</v>
      </c>
      <c r="CK84">
        <v>-1.1920548387096801</v>
      </c>
      <c r="CL84">
        <v>38</v>
      </c>
      <c r="CM84">
        <v>42.808</v>
      </c>
      <c r="CN84">
        <v>40.316064516129003</v>
      </c>
      <c r="CO84">
        <v>41.125</v>
      </c>
      <c r="CP84">
        <v>38.646999999999998</v>
      </c>
      <c r="CQ84">
        <v>0</v>
      </c>
      <c r="CR84">
        <v>0</v>
      </c>
      <c r="CS84">
        <v>0</v>
      </c>
      <c r="CT84">
        <v>59.200000047683702</v>
      </c>
      <c r="CU84">
        <v>2.3082576923076901</v>
      </c>
      <c r="CV84">
        <v>6.7394888545233803E-2</v>
      </c>
      <c r="CW84">
        <v>-0.37390086583223098</v>
      </c>
      <c r="CX84">
        <v>-10.579623076923101</v>
      </c>
      <c r="CY84">
        <v>15</v>
      </c>
      <c r="CZ84">
        <v>1675248729.8</v>
      </c>
      <c r="DA84" t="s">
        <v>255</v>
      </c>
      <c r="DB84">
        <v>3</v>
      </c>
      <c r="DC84">
        <v>-3.8279999999999998</v>
      </c>
      <c r="DD84">
        <v>0.33600000000000002</v>
      </c>
      <c r="DE84">
        <v>402</v>
      </c>
      <c r="DF84">
        <v>14</v>
      </c>
      <c r="DG84">
        <v>1.6</v>
      </c>
      <c r="DH84">
        <v>0.7</v>
      </c>
      <c r="DI84">
        <v>0.14075890222222201</v>
      </c>
      <c r="DJ84">
        <v>0.22093712037254701</v>
      </c>
      <c r="DK84">
        <v>0.106248482098996</v>
      </c>
      <c r="DL84">
        <v>1</v>
      </c>
      <c r="DM84">
        <v>2.3167444444444398</v>
      </c>
      <c r="DN84">
        <v>-0.235429092066681</v>
      </c>
      <c r="DO84">
        <v>0.19514565221968699</v>
      </c>
      <c r="DP84">
        <v>1</v>
      </c>
      <c r="DQ84">
        <v>9.20007518518519E-2</v>
      </c>
      <c r="DR84">
        <v>-2.1619428751780599E-2</v>
      </c>
      <c r="DS84">
        <v>3.6976305594228899E-3</v>
      </c>
      <c r="DT84">
        <v>1</v>
      </c>
      <c r="DU84">
        <v>3</v>
      </c>
      <c r="DV84">
        <v>3</v>
      </c>
      <c r="DW84" t="s">
        <v>256</v>
      </c>
      <c r="DX84">
        <v>100</v>
      </c>
      <c r="DY84">
        <v>100</v>
      </c>
      <c r="DZ84">
        <v>-3.8279999999999998</v>
      </c>
      <c r="EA84">
        <v>0.33600000000000002</v>
      </c>
      <c r="EB84">
        <v>2</v>
      </c>
      <c r="EC84">
        <v>516.53599999999994</v>
      </c>
      <c r="ED84">
        <v>415.01299999999998</v>
      </c>
      <c r="EE84">
        <v>27.614799999999999</v>
      </c>
      <c r="EF84">
        <v>30.926500000000001</v>
      </c>
      <c r="EG84">
        <v>30</v>
      </c>
      <c r="EH84">
        <v>31.121099999999998</v>
      </c>
      <c r="EI84">
        <v>31.159300000000002</v>
      </c>
      <c r="EJ84">
        <v>20.152899999999999</v>
      </c>
      <c r="EK84">
        <v>24.900700000000001</v>
      </c>
      <c r="EL84">
        <v>0</v>
      </c>
      <c r="EM84">
        <v>27.6175</v>
      </c>
      <c r="EN84">
        <v>399.94200000000001</v>
      </c>
      <c r="EO84">
        <v>16.045400000000001</v>
      </c>
      <c r="EP84">
        <v>100.36199999999999</v>
      </c>
      <c r="EQ84">
        <v>90.687299999999993</v>
      </c>
    </row>
    <row r="85" spans="1:147" x14ac:dyDescent="0.3">
      <c r="A85">
        <v>69</v>
      </c>
      <c r="B85">
        <v>1675253018.8</v>
      </c>
      <c r="C85">
        <v>4200.5</v>
      </c>
      <c r="D85" t="s">
        <v>459</v>
      </c>
      <c r="E85" t="s">
        <v>460</v>
      </c>
      <c r="F85">
        <v>1675253010.8</v>
      </c>
      <c r="G85">
        <f t="shared" si="86"/>
        <v>5.5533095018256721E-4</v>
      </c>
      <c r="H85">
        <f t="shared" si="87"/>
        <v>-1.5810447915090371</v>
      </c>
      <c r="I85">
        <f t="shared" si="88"/>
        <v>400.02970967741902</v>
      </c>
      <c r="J85">
        <f t="shared" si="89"/>
        <v>491.33552203068132</v>
      </c>
      <c r="K85">
        <f t="shared" si="90"/>
        <v>47.411488416219917</v>
      </c>
      <c r="L85">
        <f t="shared" si="91"/>
        <v>38.600921561967667</v>
      </c>
      <c r="M85">
        <f t="shared" si="92"/>
        <v>2.3445364458553983E-2</v>
      </c>
      <c r="N85">
        <f t="shared" si="93"/>
        <v>3.3847980670666948</v>
      </c>
      <c r="O85">
        <f t="shared" si="94"/>
        <v>2.3355516567500033E-2</v>
      </c>
      <c r="P85">
        <f t="shared" si="95"/>
        <v>1.4605241513075568E-2</v>
      </c>
      <c r="Q85">
        <f t="shared" si="96"/>
        <v>0</v>
      </c>
      <c r="R85">
        <f t="shared" si="97"/>
        <v>28.284115896117864</v>
      </c>
      <c r="S85">
        <f t="shared" si="98"/>
        <v>27.985458064516099</v>
      </c>
      <c r="T85">
        <f t="shared" si="99"/>
        <v>3.7916238129978499</v>
      </c>
      <c r="U85">
        <f t="shared" si="100"/>
        <v>40.16085406072056</v>
      </c>
      <c r="V85">
        <f t="shared" si="101"/>
        <v>1.5608645560039909</v>
      </c>
      <c r="W85">
        <f t="shared" si="102"/>
        <v>3.8865322775358981</v>
      </c>
      <c r="X85">
        <f t="shared" si="103"/>
        <v>2.230759256993859</v>
      </c>
      <c r="Y85">
        <f t="shared" si="104"/>
        <v>-24.490094903051215</v>
      </c>
      <c r="Z85">
        <f t="shared" si="105"/>
        <v>77.502134418014123</v>
      </c>
      <c r="AA85">
        <f t="shared" si="106"/>
        <v>5.000895407716559</v>
      </c>
      <c r="AB85">
        <f t="shared" si="107"/>
        <v>58.012934922679463</v>
      </c>
      <c r="AC85">
        <v>-3.9954651979027499E-2</v>
      </c>
      <c r="AD85">
        <v>4.4852597066213501E-2</v>
      </c>
      <c r="AE85">
        <v>3.3731781855689098</v>
      </c>
      <c r="AF85">
        <v>0</v>
      </c>
      <c r="AG85">
        <v>0</v>
      </c>
      <c r="AH85">
        <f t="shared" si="108"/>
        <v>1</v>
      </c>
      <c r="AI85">
        <f t="shared" si="109"/>
        <v>0</v>
      </c>
      <c r="AJ85">
        <f t="shared" si="110"/>
        <v>50708.916617366092</v>
      </c>
      <c r="AK85" t="s">
        <v>461</v>
      </c>
      <c r="AL85">
        <v>2.2890230769230802</v>
      </c>
      <c r="AM85">
        <v>1.5528</v>
      </c>
      <c r="AN85">
        <f t="shared" si="111"/>
        <v>-0.7362230769230802</v>
      </c>
      <c r="AO85">
        <f t="shared" si="112"/>
        <v>-0.47412614433480177</v>
      </c>
      <c r="AP85">
        <v>-0.56675267185338796</v>
      </c>
      <c r="AQ85" t="s">
        <v>253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-1.5810447915090371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253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-2.1091433407516442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0.71693436504263897</v>
      </c>
      <c r="BN85">
        <v>0.5</v>
      </c>
      <c r="BO85" t="s">
        <v>254</v>
      </c>
      <c r="BP85">
        <v>1675253010.8</v>
      </c>
      <c r="BQ85">
        <v>400.02970967741902</v>
      </c>
      <c r="BR85">
        <v>399.83487096774201</v>
      </c>
      <c r="BS85">
        <v>16.175577419354799</v>
      </c>
      <c r="BT85">
        <v>16.0972419354839</v>
      </c>
      <c r="BU85">
        <v>500.02341935483901</v>
      </c>
      <c r="BV85">
        <v>96.295119354838704</v>
      </c>
      <c r="BW85">
        <v>0.20001745161290299</v>
      </c>
      <c r="BX85">
        <v>28.410170967741902</v>
      </c>
      <c r="BY85">
        <v>27.985458064516099</v>
      </c>
      <c r="BZ85">
        <v>999.9</v>
      </c>
      <c r="CA85">
        <v>10005.967741935499</v>
      </c>
      <c r="CB85">
        <v>0</v>
      </c>
      <c r="CC85">
        <v>387.70496774193498</v>
      </c>
      <c r="CD85">
        <v>0</v>
      </c>
      <c r="CE85">
        <v>0</v>
      </c>
      <c r="CF85">
        <v>0</v>
      </c>
      <c r="CG85">
        <v>0</v>
      </c>
      <c r="CH85">
        <v>2.3089774193548398</v>
      </c>
      <c r="CI85">
        <v>0</v>
      </c>
      <c r="CJ85">
        <v>-11.2454870967742</v>
      </c>
      <c r="CK85">
        <v>-1.2642451612903201</v>
      </c>
      <c r="CL85">
        <v>37.858741935483899</v>
      </c>
      <c r="CM85">
        <v>42.670999999999999</v>
      </c>
      <c r="CN85">
        <v>40.186999999999998</v>
      </c>
      <c r="CO85">
        <v>41</v>
      </c>
      <c r="CP85">
        <v>38.526000000000003</v>
      </c>
      <c r="CQ85">
        <v>0</v>
      </c>
      <c r="CR85">
        <v>0</v>
      </c>
      <c r="CS85">
        <v>0</v>
      </c>
      <c r="CT85">
        <v>59.600000143051098</v>
      </c>
      <c r="CU85">
        <v>2.2890230769230802</v>
      </c>
      <c r="CV85">
        <v>-0.28376068064356003</v>
      </c>
      <c r="CW85">
        <v>-1.2681607069943399</v>
      </c>
      <c r="CX85">
        <v>-11.3113961538462</v>
      </c>
      <c r="CY85">
        <v>15</v>
      </c>
      <c r="CZ85">
        <v>1675248729.8</v>
      </c>
      <c r="DA85" t="s">
        <v>255</v>
      </c>
      <c r="DB85">
        <v>3</v>
      </c>
      <c r="DC85">
        <v>-3.8279999999999998</v>
      </c>
      <c r="DD85">
        <v>0.33600000000000002</v>
      </c>
      <c r="DE85">
        <v>402</v>
      </c>
      <c r="DF85">
        <v>14</v>
      </c>
      <c r="DG85">
        <v>1.6</v>
      </c>
      <c r="DH85">
        <v>0.7</v>
      </c>
      <c r="DI85">
        <v>0.17538166759259299</v>
      </c>
      <c r="DJ85">
        <v>0.15064744734079799</v>
      </c>
      <c r="DK85">
        <v>0.105579319365334</v>
      </c>
      <c r="DL85">
        <v>1</v>
      </c>
      <c r="DM85">
        <v>2.31559111111111</v>
      </c>
      <c r="DN85">
        <v>-0.14448667367574999</v>
      </c>
      <c r="DO85">
        <v>0.18681931356524101</v>
      </c>
      <c r="DP85">
        <v>1</v>
      </c>
      <c r="DQ85">
        <v>7.9947822222222201E-2</v>
      </c>
      <c r="DR85">
        <v>-1.63181302672054E-2</v>
      </c>
      <c r="DS85">
        <v>3.3210251665583002E-3</v>
      </c>
      <c r="DT85">
        <v>1</v>
      </c>
      <c r="DU85">
        <v>3</v>
      </c>
      <c r="DV85">
        <v>3</v>
      </c>
      <c r="DW85" t="s">
        <v>256</v>
      </c>
      <c r="DX85">
        <v>100</v>
      </c>
      <c r="DY85">
        <v>100</v>
      </c>
      <c r="DZ85">
        <v>-3.8279999999999998</v>
      </c>
      <c r="EA85">
        <v>0.33600000000000002</v>
      </c>
      <c r="EB85">
        <v>2</v>
      </c>
      <c r="EC85">
        <v>515.96</v>
      </c>
      <c r="ED85">
        <v>414.822</v>
      </c>
      <c r="EE85">
        <v>27.642700000000001</v>
      </c>
      <c r="EF85">
        <v>30.9373</v>
      </c>
      <c r="EG85">
        <v>29.9999</v>
      </c>
      <c r="EH85">
        <v>31.129200000000001</v>
      </c>
      <c r="EI85">
        <v>31.167400000000001</v>
      </c>
      <c r="EJ85">
        <v>20.150200000000002</v>
      </c>
      <c r="EK85">
        <v>25.185300000000002</v>
      </c>
      <c r="EL85">
        <v>0</v>
      </c>
      <c r="EM85">
        <v>27.651599999999998</v>
      </c>
      <c r="EN85">
        <v>399.83800000000002</v>
      </c>
      <c r="EO85">
        <v>16.059899999999999</v>
      </c>
      <c r="EP85">
        <v>100.36199999999999</v>
      </c>
      <c r="EQ85">
        <v>90.682699999999997</v>
      </c>
    </row>
    <row r="86" spans="1:147" x14ac:dyDescent="0.3">
      <c r="A86">
        <v>70</v>
      </c>
      <c r="B86">
        <v>1675253078.8</v>
      </c>
      <c r="C86">
        <v>4260.5</v>
      </c>
      <c r="D86" t="s">
        <v>462</v>
      </c>
      <c r="E86" t="s">
        <v>463</v>
      </c>
      <c r="F86">
        <v>1675253070.8</v>
      </c>
      <c r="G86">
        <f t="shared" si="86"/>
        <v>4.3972107585547464E-4</v>
      </c>
      <c r="H86">
        <f t="shared" si="87"/>
        <v>-1.153189000543221</v>
      </c>
      <c r="I86">
        <f t="shared" si="88"/>
        <v>399.98154838709701</v>
      </c>
      <c r="J86">
        <f t="shared" si="89"/>
        <v>482.81140212386543</v>
      </c>
      <c r="K86">
        <f t="shared" si="90"/>
        <v>46.588240137264421</v>
      </c>
      <c r="L86">
        <f t="shared" si="91"/>
        <v>38.595684245982767</v>
      </c>
      <c r="M86">
        <f t="shared" si="92"/>
        <v>1.8575014909546769E-2</v>
      </c>
      <c r="N86">
        <f t="shared" si="93"/>
        <v>3.3811094660155185</v>
      </c>
      <c r="O86">
        <f t="shared" si="94"/>
        <v>1.8518508508870133E-2</v>
      </c>
      <c r="P86">
        <f t="shared" si="95"/>
        <v>1.1579130280889527E-2</v>
      </c>
      <c r="Q86">
        <f t="shared" si="96"/>
        <v>0</v>
      </c>
      <c r="R86">
        <f t="shared" si="97"/>
        <v>28.283167281229883</v>
      </c>
      <c r="S86">
        <f t="shared" si="98"/>
        <v>27.967993548387099</v>
      </c>
      <c r="T86">
        <f t="shared" si="99"/>
        <v>3.7877647769743854</v>
      </c>
      <c r="U86">
        <f t="shared" si="100"/>
        <v>40.20234285929002</v>
      </c>
      <c r="V86">
        <f t="shared" si="101"/>
        <v>1.5600189440310459</v>
      </c>
      <c r="W86">
        <f t="shared" si="102"/>
        <v>3.8804179883027747</v>
      </c>
      <c r="X86">
        <f t="shared" si="103"/>
        <v>2.2277458329433397</v>
      </c>
      <c r="Y86">
        <f t="shared" si="104"/>
        <v>-19.391699445226433</v>
      </c>
      <c r="Z86">
        <f t="shared" si="105"/>
        <v>75.663649230084133</v>
      </c>
      <c r="AA86">
        <f t="shared" si="106"/>
        <v>4.8865073152835166</v>
      </c>
      <c r="AB86">
        <f t="shared" si="107"/>
        <v>61.15845710014122</v>
      </c>
      <c r="AC86">
        <v>-3.9899922600033201E-2</v>
      </c>
      <c r="AD86">
        <v>4.4791158543735499E-2</v>
      </c>
      <c r="AE86">
        <v>3.3695055012850399</v>
      </c>
      <c r="AF86">
        <v>0</v>
      </c>
      <c r="AG86">
        <v>0</v>
      </c>
      <c r="AH86">
        <f t="shared" si="108"/>
        <v>1</v>
      </c>
      <c r="AI86">
        <f t="shared" si="109"/>
        <v>0</v>
      </c>
      <c r="AJ86">
        <f t="shared" si="110"/>
        <v>50646.810879558172</v>
      </c>
      <c r="AK86" t="s">
        <v>464</v>
      </c>
      <c r="AL86">
        <v>2.31021923076923</v>
      </c>
      <c r="AM86">
        <v>1.5564</v>
      </c>
      <c r="AN86">
        <f t="shared" si="111"/>
        <v>-0.75381923076922996</v>
      </c>
      <c r="AO86">
        <f t="shared" si="112"/>
        <v>-0.48433515212620787</v>
      </c>
      <c r="AP86">
        <v>-0.41338041193958902</v>
      </c>
      <c r="AQ86" t="s">
        <v>253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-1.153189000543221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253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-2.0646859836830931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0.71693436504263897</v>
      </c>
      <c r="BN86">
        <v>0.5</v>
      </c>
      <c r="BO86" t="s">
        <v>254</v>
      </c>
      <c r="BP86">
        <v>1675253070.8</v>
      </c>
      <c r="BQ86">
        <v>399.98154838709701</v>
      </c>
      <c r="BR86">
        <v>399.84141935483899</v>
      </c>
      <c r="BS86">
        <v>16.1670612903226</v>
      </c>
      <c r="BT86">
        <v>16.105032258064501</v>
      </c>
      <c r="BU86">
        <v>500.01499999999999</v>
      </c>
      <c r="BV86">
        <v>96.293599999999998</v>
      </c>
      <c r="BW86">
        <v>0.20006177419354801</v>
      </c>
      <c r="BX86">
        <v>28.383083870967699</v>
      </c>
      <c r="BY86">
        <v>27.967993548387099</v>
      </c>
      <c r="BZ86">
        <v>999.9</v>
      </c>
      <c r="CA86">
        <v>9992.4193548387102</v>
      </c>
      <c r="CB86">
        <v>0</v>
      </c>
      <c r="CC86">
        <v>387.78590322580601</v>
      </c>
      <c r="CD86">
        <v>0</v>
      </c>
      <c r="CE86">
        <v>0</v>
      </c>
      <c r="CF86">
        <v>0</v>
      </c>
      <c r="CG86">
        <v>0</v>
      </c>
      <c r="CH86">
        <v>2.30314193548387</v>
      </c>
      <c r="CI86">
        <v>0</v>
      </c>
      <c r="CJ86">
        <v>-11.8761516129032</v>
      </c>
      <c r="CK86">
        <v>-1.3374677419354799</v>
      </c>
      <c r="CL86">
        <v>37.725612903225802</v>
      </c>
      <c r="CM86">
        <v>42.561999999999998</v>
      </c>
      <c r="CN86">
        <v>40.058</v>
      </c>
      <c r="CO86">
        <v>40.890999999999998</v>
      </c>
      <c r="CP86">
        <v>38.405000000000001</v>
      </c>
      <c r="CQ86">
        <v>0</v>
      </c>
      <c r="CR86">
        <v>0</v>
      </c>
      <c r="CS86">
        <v>0</v>
      </c>
      <c r="CT86">
        <v>59.400000095367403</v>
      </c>
      <c r="CU86">
        <v>2.31021923076923</v>
      </c>
      <c r="CV86">
        <v>0.25961367786634099</v>
      </c>
      <c r="CW86">
        <v>-2.5580615310737</v>
      </c>
      <c r="CX86">
        <v>-11.862119230769199</v>
      </c>
      <c r="CY86">
        <v>15</v>
      </c>
      <c r="CZ86">
        <v>1675248729.8</v>
      </c>
      <c r="DA86" t="s">
        <v>255</v>
      </c>
      <c r="DB86">
        <v>3</v>
      </c>
      <c r="DC86">
        <v>-3.8279999999999998</v>
      </c>
      <c r="DD86">
        <v>0.33600000000000002</v>
      </c>
      <c r="DE86">
        <v>402</v>
      </c>
      <c r="DF86">
        <v>14</v>
      </c>
      <c r="DG86">
        <v>1.6</v>
      </c>
      <c r="DH86">
        <v>0.7</v>
      </c>
      <c r="DI86">
        <v>0.15855460740740701</v>
      </c>
      <c r="DJ86">
        <v>-0.172449676843943</v>
      </c>
      <c r="DK86">
        <v>0.11267465751141</v>
      </c>
      <c r="DL86">
        <v>1</v>
      </c>
      <c r="DM86">
        <v>2.3217755555555599</v>
      </c>
      <c r="DN86">
        <v>-1.20903168971856E-2</v>
      </c>
      <c r="DO86">
        <v>0.16403853768829299</v>
      </c>
      <c r="DP86">
        <v>1</v>
      </c>
      <c r="DQ86">
        <v>6.4096238888888907E-2</v>
      </c>
      <c r="DR86">
        <v>-1.9537227215550401E-2</v>
      </c>
      <c r="DS86">
        <v>3.25475591804981E-3</v>
      </c>
      <c r="DT86">
        <v>1</v>
      </c>
      <c r="DU86">
        <v>3</v>
      </c>
      <c r="DV86">
        <v>3</v>
      </c>
      <c r="DW86" t="s">
        <v>256</v>
      </c>
      <c r="DX86">
        <v>100</v>
      </c>
      <c r="DY86">
        <v>100</v>
      </c>
      <c r="DZ86">
        <v>-3.8279999999999998</v>
      </c>
      <c r="EA86">
        <v>0.33600000000000002</v>
      </c>
      <c r="EB86">
        <v>2</v>
      </c>
      <c r="EC86">
        <v>516.303</v>
      </c>
      <c r="ED86">
        <v>414.87900000000002</v>
      </c>
      <c r="EE86">
        <v>27.687999999999999</v>
      </c>
      <c r="EF86">
        <v>30.950700000000001</v>
      </c>
      <c r="EG86">
        <v>30.0001</v>
      </c>
      <c r="EH86">
        <v>31.14</v>
      </c>
      <c r="EI86">
        <v>31.1754</v>
      </c>
      <c r="EJ86">
        <v>20.150600000000001</v>
      </c>
      <c r="EK86">
        <v>25.4771</v>
      </c>
      <c r="EL86">
        <v>0</v>
      </c>
      <c r="EM86">
        <v>27.7102</v>
      </c>
      <c r="EN86">
        <v>399.93099999999998</v>
      </c>
      <c r="EO86">
        <v>15.998900000000001</v>
      </c>
      <c r="EP86">
        <v>100.36</v>
      </c>
      <c r="EQ86">
        <v>90.679400000000001</v>
      </c>
    </row>
    <row r="87" spans="1:147" x14ac:dyDescent="0.3">
      <c r="A87">
        <v>71</v>
      </c>
      <c r="B87">
        <v>1675253138.8</v>
      </c>
      <c r="C87">
        <v>4320.5</v>
      </c>
      <c r="D87" t="s">
        <v>465</v>
      </c>
      <c r="E87" t="s">
        <v>466</v>
      </c>
      <c r="F87">
        <v>1675253130.8</v>
      </c>
      <c r="G87">
        <f t="shared" si="86"/>
        <v>4.1023504620785715E-4</v>
      </c>
      <c r="H87">
        <f t="shared" si="87"/>
        <v>-1.2487628226440193</v>
      </c>
      <c r="I87">
        <f t="shared" si="88"/>
        <v>400.029032258065</v>
      </c>
      <c r="J87">
        <f t="shared" si="89"/>
        <v>498.92265119557595</v>
      </c>
      <c r="K87">
        <f t="shared" si="90"/>
        <v>48.141220367697983</v>
      </c>
      <c r="L87">
        <f t="shared" si="91"/>
        <v>38.598940635917231</v>
      </c>
      <c r="M87">
        <f t="shared" si="92"/>
        <v>1.7262288831851425E-2</v>
      </c>
      <c r="N87">
        <f t="shared" si="93"/>
        <v>3.3813659508766718</v>
      </c>
      <c r="O87">
        <f t="shared" si="94"/>
        <v>1.7213479368244966E-2</v>
      </c>
      <c r="P87">
        <f t="shared" si="95"/>
        <v>1.0762798362313527E-2</v>
      </c>
      <c r="Q87">
        <f t="shared" si="96"/>
        <v>0</v>
      </c>
      <c r="R87">
        <f t="shared" si="97"/>
        <v>28.298600248727276</v>
      </c>
      <c r="S87">
        <f t="shared" si="98"/>
        <v>27.9812451612903</v>
      </c>
      <c r="T87">
        <f t="shared" si="99"/>
        <v>3.7906925976511445</v>
      </c>
      <c r="U87">
        <f t="shared" si="100"/>
        <v>40.047867776096709</v>
      </c>
      <c r="V87">
        <f t="shared" si="101"/>
        <v>1.5548131008749042</v>
      </c>
      <c r="W87">
        <f t="shared" si="102"/>
        <v>3.8823867217293464</v>
      </c>
      <c r="X87">
        <f t="shared" si="103"/>
        <v>2.2358794967762403</v>
      </c>
      <c r="Y87">
        <f t="shared" si="104"/>
        <v>-18.091365537766499</v>
      </c>
      <c r="Z87">
        <f t="shared" si="105"/>
        <v>74.84435161472102</v>
      </c>
      <c r="AA87">
        <f t="shared" si="106"/>
        <v>4.8337578293495902</v>
      </c>
      <c r="AB87">
        <f t="shared" si="107"/>
        <v>61.586743906304108</v>
      </c>
      <c r="AC87">
        <v>-3.99037273805131E-2</v>
      </c>
      <c r="AD87">
        <v>4.4795429743141199E-2</v>
      </c>
      <c r="AE87">
        <v>3.36976087961426</v>
      </c>
      <c r="AF87">
        <v>0</v>
      </c>
      <c r="AG87">
        <v>0</v>
      </c>
      <c r="AH87">
        <f t="shared" si="108"/>
        <v>1</v>
      </c>
      <c r="AI87">
        <f t="shared" si="109"/>
        <v>0</v>
      </c>
      <c r="AJ87">
        <f t="shared" si="110"/>
        <v>50649.907795490966</v>
      </c>
      <c r="AK87" t="s">
        <v>467</v>
      </c>
      <c r="AL87">
        <v>2.35408461538462</v>
      </c>
      <c r="AM87">
        <v>1.3184</v>
      </c>
      <c r="AN87">
        <f t="shared" si="111"/>
        <v>-1.03568461538462</v>
      </c>
      <c r="AO87">
        <f t="shared" si="112"/>
        <v>-0.78556175317401389</v>
      </c>
      <c r="AP87">
        <v>-0.44764049066886602</v>
      </c>
      <c r="AQ87" t="s">
        <v>253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-1.2487628226440193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253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-1.2729743982055663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0.71693436504263897</v>
      </c>
      <c r="BN87">
        <v>0.5</v>
      </c>
      <c r="BO87" t="s">
        <v>254</v>
      </c>
      <c r="BP87">
        <v>1675253130.8</v>
      </c>
      <c r="BQ87">
        <v>400.029032258065</v>
      </c>
      <c r="BR87">
        <v>399.873516129032</v>
      </c>
      <c r="BS87">
        <v>16.113664516128999</v>
      </c>
      <c r="BT87">
        <v>16.055793548387101</v>
      </c>
      <c r="BU87">
        <v>500.03032258064502</v>
      </c>
      <c r="BV87">
        <v>96.290348387096799</v>
      </c>
      <c r="BW87">
        <v>0.19999987096774199</v>
      </c>
      <c r="BX87">
        <v>28.391809677419399</v>
      </c>
      <c r="BY87">
        <v>27.9812451612903</v>
      </c>
      <c r="BZ87">
        <v>999.9</v>
      </c>
      <c r="CA87">
        <v>9993.7096774193506</v>
      </c>
      <c r="CB87">
        <v>0</v>
      </c>
      <c r="CC87">
        <v>387.85899999999998</v>
      </c>
      <c r="CD87">
        <v>0</v>
      </c>
      <c r="CE87">
        <v>0</v>
      </c>
      <c r="CF87">
        <v>0</v>
      </c>
      <c r="CG87">
        <v>0</v>
      </c>
      <c r="CH87">
        <v>2.34870322580645</v>
      </c>
      <c r="CI87">
        <v>0</v>
      </c>
      <c r="CJ87">
        <v>-12.0356774193548</v>
      </c>
      <c r="CK87">
        <v>-1.4277935483871</v>
      </c>
      <c r="CL87">
        <v>37.612806451612897</v>
      </c>
      <c r="CM87">
        <v>42.455290322580602</v>
      </c>
      <c r="CN87">
        <v>39.936999999999998</v>
      </c>
      <c r="CO87">
        <v>40.811999999999998</v>
      </c>
      <c r="CP87">
        <v>38.304000000000002</v>
      </c>
      <c r="CQ87">
        <v>0</v>
      </c>
      <c r="CR87">
        <v>0</v>
      </c>
      <c r="CS87">
        <v>0</v>
      </c>
      <c r="CT87">
        <v>59.200000047683702</v>
      </c>
      <c r="CU87">
        <v>2.35408461538462</v>
      </c>
      <c r="CV87">
        <v>-0.94166154143709702</v>
      </c>
      <c r="CW87">
        <v>-2.3158871598257602</v>
      </c>
      <c r="CX87">
        <v>-12.069403846153801</v>
      </c>
      <c r="CY87">
        <v>15</v>
      </c>
      <c r="CZ87">
        <v>1675248729.8</v>
      </c>
      <c r="DA87" t="s">
        <v>255</v>
      </c>
      <c r="DB87">
        <v>3</v>
      </c>
      <c r="DC87">
        <v>-3.8279999999999998</v>
      </c>
      <c r="DD87">
        <v>0.33600000000000002</v>
      </c>
      <c r="DE87">
        <v>402</v>
      </c>
      <c r="DF87">
        <v>14</v>
      </c>
      <c r="DG87">
        <v>1.6</v>
      </c>
      <c r="DH87">
        <v>0.7</v>
      </c>
      <c r="DI87">
        <v>0.138988905</v>
      </c>
      <c r="DJ87">
        <v>0.21267144869069199</v>
      </c>
      <c r="DK87">
        <v>9.1901860979131902E-2</v>
      </c>
      <c r="DL87">
        <v>1</v>
      </c>
      <c r="DM87">
        <v>2.3488511111111099</v>
      </c>
      <c r="DN87">
        <v>-0.117387009796987</v>
      </c>
      <c r="DO87">
        <v>0.17620555877499999</v>
      </c>
      <c r="DP87">
        <v>1</v>
      </c>
      <c r="DQ87">
        <v>5.8920046296296297E-2</v>
      </c>
      <c r="DR87">
        <v>-1.1437994282446899E-2</v>
      </c>
      <c r="DS87">
        <v>2.8601867614308101E-3</v>
      </c>
      <c r="DT87">
        <v>1</v>
      </c>
      <c r="DU87">
        <v>3</v>
      </c>
      <c r="DV87">
        <v>3</v>
      </c>
      <c r="DW87" t="s">
        <v>256</v>
      </c>
      <c r="DX87">
        <v>100</v>
      </c>
      <c r="DY87">
        <v>100</v>
      </c>
      <c r="DZ87">
        <v>-3.8279999999999998</v>
      </c>
      <c r="EA87">
        <v>0.33600000000000002</v>
      </c>
      <c r="EB87">
        <v>2</v>
      </c>
      <c r="EC87">
        <v>515.62</v>
      </c>
      <c r="ED87">
        <v>414.82900000000001</v>
      </c>
      <c r="EE87">
        <v>27.774699999999999</v>
      </c>
      <c r="EF87">
        <v>30.965900000000001</v>
      </c>
      <c r="EG87">
        <v>30.0001</v>
      </c>
      <c r="EH87">
        <v>31.1508</v>
      </c>
      <c r="EI87">
        <v>31.186199999999999</v>
      </c>
      <c r="EJ87">
        <v>20.146999999999998</v>
      </c>
      <c r="EK87">
        <v>25.4771</v>
      </c>
      <c r="EL87">
        <v>0</v>
      </c>
      <c r="EM87">
        <v>27.785499999999999</v>
      </c>
      <c r="EN87">
        <v>399.88400000000001</v>
      </c>
      <c r="EO87">
        <v>16.037199999999999</v>
      </c>
      <c r="EP87">
        <v>100.35899999999999</v>
      </c>
      <c r="EQ87">
        <v>90.676699999999997</v>
      </c>
    </row>
    <row r="88" spans="1:147" x14ac:dyDescent="0.3">
      <c r="A88">
        <v>72</v>
      </c>
      <c r="B88">
        <v>1675253198.8</v>
      </c>
      <c r="C88">
        <v>4380.5</v>
      </c>
      <c r="D88" t="s">
        <v>468</v>
      </c>
      <c r="E88" t="s">
        <v>469</v>
      </c>
      <c r="F88">
        <v>1675253190.8</v>
      </c>
      <c r="G88">
        <f t="shared" si="86"/>
        <v>3.1498988878547252E-4</v>
      </c>
      <c r="H88">
        <f t="shared" si="87"/>
        <v>-1.4653161482188508</v>
      </c>
      <c r="I88">
        <f t="shared" si="88"/>
        <v>400.02532258064502</v>
      </c>
      <c r="J88">
        <f t="shared" si="89"/>
        <v>559.11783852347708</v>
      </c>
      <c r="K88">
        <f t="shared" si="90"/>
        <v>53.948487590395899</v>
      </c>
      <c r="L88">
        <f t="shared" si="91"/>
        <v>38.597876268939466</v>
      </c>
      <c r="M88">
        <f t="shared" si="92"/>
        <v>1.3242145592765712E-2</v>
      </c>
      <c r="N88">
        <f t="shared" si="93"/>
        <v>3.3814036629560418</v>
      </c>
      <c r="O88">
        <f t="shared" si="94"/>
        <v>1.321340286073896E-2</v>
      </c>
      <c r="P88">
        <f t="shared" si="95"/>
        <v>8.2609539588169249E-3</v>
      </c>
      <c r="Q88">
        <f t="shared" si="96"/>
        <v>0</v>
      </c>
      <c r="R88">
        <f t="shared" si="97"/>
        <v>28.322883682819047</v>
      </c>
      <c r="S88">
        <f t="shared" si="98"/>
        <v>27.9874935483871</v>
      </c>
      <c r="T88">
        <f t="shared" si="99"/>
        <v>3.7920738055478109</v>
      </c>
      <c r="U88">
        <f t="shared" si="100"/>
        <v>40.063429742387932</v>
      </c>
      <c r="V88">
        <f t="shared" si="101"/>
        <v>1.5556561549587757</v>
      </c>
      <c r="W88">
        <f t="shared" si="102"/>
        <v>3.882982972156424</v>
      </c>
      <c r="X88">
        <f t="shared" si="103"/>
        <v>2.2364176505890354</v>
      </c>
      <c r="Y88">
        <f t="shared" si="104"/>
        <v>-13.891054095439339</v>
      </c>
      <c r="Z88">
        <f t="shared" si="105"/>
        <v>74.187736586186986</v>
      </c>
      <c r="AA88">
        <f t="shared" si="106"/>
        <v>4.7915095837159782</v>
      </c>
      <c r="AB88">
        <f t="shared" si="107"/>
        <v>65.08819207446362</v>
      </c>
      <c r="AC88">
        <v>-3.9904286823897898E-2</v>
      </c>
      <c r="AD88">
        <v>4.47960577673506E-2</v>
      </c>
      <c r="AE88">
        <v>3.3697984289925298</v>
      </c>
      <c r="AF88">
        <v>0</v>
      </c>
      <c r="AG88">
        <v>0</v>
      </c>
      <c r="AH88">
        <f t="shared" si="108"/>
        <v>1</v>
      </c>
      <c r="AI88">
        <f t="shared" si="109"/>
        <v>0</v>
      </c>
      <c r="AJ88">
        <f t="shared" si="110"/>
        <v>50650.107329460159</v>
      </c>
      <c r="AK88" t="s">
        <v>470</v>
      </c>
      <c r="AL88">
        <v>2.3698961538461498</v>
      </c>
      <c r="AM88">
        <v>1.92784</v>
      </c>
      <c r="AN88">
        <f t="shared" si="111"/>
        <v>-0.44205615384614982</v>
      </c>
      <c r="AO88">
        <f t="shared" si="112"/>
        <v>-0.22930126662282649</v>
      </c>
      <c r="AP88">
        <v>-0.52526775115642499</v>
      </c>
      <c r="AQ88" t="s">
        <v>253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-1.4653161482188508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253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-4.3610749069471213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0.71693436504263897</v>
      </c>
      <c r="BN88">
        <v>0.5</v>
      </c>
      <c r="BO88" t="s">
        <v>254</v>
      </c>
      <c r="BP88">
        <v>1675253190.8</v>
      </c>
      <c r="BQ88">
        <v>400.02532258064502</v>
      </c>
      <c r="BR88">
        <v>399.83329032258098</v>
      </c>
      <c r="BS88">
        <v>16.1226967741935</v>
      </c>
      <c r="BT88">
        <v>16.078261290322601</v>
      </c>
      <c r="BU88">
        <v>500.019612903226</v>
      </c>
      <c r="BV88">
        <v>96.288590322580703</v>
      </c>
      <c r="BW88">
        <v>0.199992</v>
      </c>
      <c r="BX88">
        <v>28.3944516129032</v>
      </c>
      <c r="BY88">
        <v>27.9874935483871</v>
      </c>
      <c r="BZ88">
        <v>999.9</v>
      </c>
      <c r="CA88">
        <v>9994.0322580645206</v>
      </c>
      <c r="CB88">
        <v>0</v>
      </c>
      <c r="CC88">
        <v>387.768483870968</v>
      </c>
      <c r="CD88">
        <v>0</v>
      </c>
      <c r="CE88">
        <v>0</v>
      </c>
      <c r="CF88">
        <v>0</v>
      </c>
      <c r="CG88">
        <v>0</v>
      </c>
      <c r="CH88">
        <v>2.3626580645161299</v>
      </c>
      <c r="CI88">
        <v>0</v>
      </c>
      <c r="CJ88">
        <v>-12.8994967741935</v>
      </c>
      <c r="CK88">
        <v>-1.5244258064516101</v>
      </c>
      <c r="CL88">
        <v>37.5</v>
      </c>
      <c r="CM88">
        <v>42.375</v>
      </c>
      <c r="CN88">
        <v>39.818096774193499</v>
      </c>
      <c r="CO88">
        <v>40.745935483871001</v>
      </c>
      <c r="CP88">
        <v>38.195129032258102</v>
      </c>
      <c r="CQ88">
        <v>0</v>
      </c>
      <c r="CR88">
        <v>0</v>
      </c>
      <c r="CS88">
        <v>0</v>
      </c>
      <c r="CT88">
        <v>59.600000143051098</v>
      </c>
      <c r="CU88">
        <v>2.3698961538461498</v>
      </c>
      <c r="CV88">
        <v>-8.4652994898559097E-2</v>
      </c>
      <c r="CW88">
        <v>-0.666683772894198</v>
      </c>
      <c r="CX88">
        <v>-12.906880769230799</v>
      </c>
      <c r="CY88">
        <v>15</v>
      </c>
      <c r="CZ88">
        <v>1675248729.8</v>
      </c>
      <c r="DA88" t="s">
        <v>255</v>
      </c>
      <c r="DB88">
        <v>3</v>
      </c>
      <c r="DC88">
        <v>-3.8279999999999998</v>
      </c>
      <c r="DD88">
        <v>0.33600000000000002</v>
      </c>
      <c r="DE88">
        <v>402</v>
      </c>
      <c r="DF88">
        <v>14</v>
      </c>
      <c r="DG88">
        <v>1.6</v>
      </c>
      <c r="DH88">
        <v>0.7</v>
      </c>
      <c r="DI88">
        <v>0.157534007</v>
      </c>
      <c r="DJ88">
        <v>0.24990819080142301</v>
      </c>
      <c r="DK88">
        <v>0.10673930816164499</v>
      </c>
      <c r="DL88">
        <v>1</v>
      </c>
      <c r="DM88">
        <v>2.3807755555555601</v>
      </c>
      <c r="DN88">
        <v>-2.77307481651923E-2</v>
      </c>
      <c r="DO88">
        <v>0.19331428084920901</v>
      </c>
      <c r="DP88">
        <v>1</v>
      </c>
      <c r="DQ88">
        <v>4.5321009259259297E-2</v>
      </c>
      <c r="DR88">
        <v>-7.2695725557459902E-3</v>
      </c>
      <c r="DS88">
        <v>2.6677993402989398E-3</v>
      </c>
      <c r="DT88">
        <v>1</v>
      </c>
      <c r="DU88">
        <v>3</v>
      </c>
      <c r="DV88">
        <v>3</v>
      </c>
      <c r="DW88" t="s">
        <v>256</v>
      </c>
      <c r="DX88">
        <v>100</v>
      </c>
      <c r="DY88">
        <v>100</v>
      </c>
      <c r="DZ88">
        <v>-3.8279999999999998</v>
      </c>
      <c r="EA88">
        <v>0.33600000000000002</v>
      </c>
      <c r="EB88">
        <v>2</v>
      </c>
      <c r="EC88">
        <v>515.98299999999995</v>
      </c>
      <c r="ED88">
        <v>414.42700000000002</v>
      </c>
      <c r="EE88">
        <v>27.775300000000001</v>
      </c>
      <c r="EF88">
        <v>30.980499999999999</v>
      </c>
      <c r="EG88">
        <v>30.000599999999999</v>
      </c>
      <c r="EH88">
        <v>31.164300000000001</v>
      </c>
      <c r="EI88">
        <v>31.1996</v>
      </c>
      <c r="EJ88">
        <v>20.147600000000001</v>
      </c>
      <c r="EK88">
        <v>25.4771</v>
      </c>
      <c r="EL88">
        <v>0</v>
      </c>
      <c r="EM88">
        <v>27.771699999999999</v>
      </c>
      <c r="EN88">
        <v>399.87599999999998</v>
      </c>
      <c r="EO88">
        <v>16.037199999999999</v>
      </c>
      <c r="EP88">
        <v>100.358</v>
      </c>
      <c r="EQ88">
        <v>90.675200000000004</v>
      </c>
    </row>
    <row r="89" spans="1:147" x14ac:dyDescent="0.3">
      <c r="A89">
        <v>73</v>
      </c>
      <c r="B89">
        <v>1675253258.8</v>
      </c>
      <c r="C89">
        <v>4440.5</v>
      </c>
      <c r="D89" t="s">
        <v>471</v>
      </c>
      <c r="E89" t="s">
        <v>472</v>
      </c>
      <c r="F89">
        <v>1675253250.8</v>
      </c>
      <c r="G89">
        <f t="shared" si="86"/>
        <v>2.7079195590315778E-4</v>
      </c>
      <c r="H89">
        <f t="shared" si="87"/>
        <v>-1.0955396024145176</v>
      </c>
      <c r="I89">
        <f t="shared" si="88"/>
        <v>400.002935483871</v>
      </c>
      <c r="J89">
        <f t="shared" si="89"/>
        <v>536.43655235040148</v>
      </c>
      <c r="K89">
        <f t="shared" si="90"/>
        <v>51.760067697213977</v>
      </c>
      <c r="L89">
        <f t="shared" si="91"/>
        <v>38.595764828130996</v>
      </c>
      <c r="M89">
        <f t="shared" si="92"/>
        <v>1.137898935542528E-2</v>
      </c>
      <c r="N89">
        <f t="shared" si="93"/>
        <v>3.3860083805929193</v>
      </c>
      <c r="O89">
        <f t="shared" si="94"/>
        <v>1.1357787585107316E-2</v>
      </c>
      <c r="P89">
        <f t="shared" si="95"/>
        <v>7.100518804792985E-3</v>
      </c>
      <c r="Q89">
        <f t="shared" si="96"/>
        <v>0</v>
      </c>
      <c r="R89">
        <f t="shared" si="97"/>
        <v>28.33084943823426</v>
      </c>
      <c r="S89">
        <f t="shared" si="98"/>
        <v>27.992206451612901</v>
      </c>
      <c r="T89">
        <f t="shared" si="99"/>
        <v>3.7931158847280986</v>
      </c>
      <c r="U89">
        <f t="shared" si="100"/>
        <v>40.087795193820227</v>
      </c>
      <c r="V89">
        <f t="shared" si="101"/>
        <v>1.5564073043050575</v>
      </c>
      <c r="W89">
        <f t="shared" si="102"/>
        <v>3.8824966471216329</v>
      </c>
      <c r="X89">
        <f t="shared" si="103"/>
        <v>2.2367085804230413</v>
      </c>
      <c r="Y89">
        <f t="shared" si="104"/>
        <v>-11.941925255329258</v>
      </c>
      <c r="Z89">
        <f t="shared" si="105"/>
        <v>73.035081595325792</v>
      </c>
      <c r="AA89">
        <f t="shared" si="106"/>
        <v>4.71070897846029</v>
      </c>
      <c r="AB89">
        <f t="shared" si="107"/>
        <v>65.803865318456829</v>
      </c>
      <c r="AC89">
        <v>-3.9972615298952303E-2</v>
      </c>
      <c r="AD89">
        <v>4.4872762466502403E-2</v>
      </c>
      <c r="AE89">
        <v>3.3743832748812199</v>
      </c>
      <c r="AF89">
        <v>0</v>
      </c>
      <c r="AG89">
        <v>0</v>
      </c>
      <c r="AH89">
        <f t="shared" si="108"/>
        <v>1</v>
      </c>
      <c r="AI89">
        <f t="shared" si="109"/>
        <v>0</v>
      </c>
      <c r="AJ89">
        <f t="shared" si="110"/>
        <v>50733.648905444614</v>
      </c>
      <c r="AK89" t="s">
        <v>473</v>
      </c>
      <c r="AL89">
        <v>2.28870384615385</v>
      </c>
      <c r="AM89">
        <v>1.89</v>
      </c>
      <c r="AN89">
        <f t="shared" si="111"/>
        <v>-0.39870384615385013</v>
      </c>
      <c r="AO89">
        <f t="shared" si="112"/>
        <v>-0.21095441595441808</v>
      </c>
      <c r="AP89">
        <v>-0.39271499461777398</v>
      </c>
      <c r="AQ89" t="s">
        <v>253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-1.0955396024145176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253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-4.740360591532129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0.71693436504263897</v>
      </c>
      <c r="BN89">
        <v>0.5</v>
      </c>
      <c r="BO89" t="s">
        <v>254</v>
      </c>
      <c r="BP89">
        <v>1675253250.8</v>
      </c>
      <c r="BQ89">
        <v>400.002935483871</v>
      </c>
      <c r="BR89">
        <v>399.86138709677402</v>
      </c>
      <c r="BS89">
        <v>16.1304612903226</v>
      </c>
      <c r="BT89">
        <v>16.0922612903226</v>
      </c>
      <c r="BU89">
        <v>500.02222580645201</v>
      </c>
      <c r="BV89">
        <v>96.288745161290294</v>
      </c>
      <c r="BW89">
        <v>0.19995880645161301</v>
      </c>
      <c r="BX89">
        <v>28.3922967741936</v>
      </c>
      <c r="BY89">
        <v>27.992206451612901</v>
      </c>
      <c r="BZ89">
        <v>999.9</v>
      </c>
      <c r="CA89">
        <v>10011.129032258101</v>
      </c>
      <c r="CB89">
        <v>0</v>
      </c>
      <c r="CC89">
        <v>387.83554838709699</v>
      </c>
      <c r="CD89">
        <v>0</v>
      </c>
      <c r="CE89">
        <v>0</v>
      </c>
      <c r="CF89">
        <v>0</v>
      </c>
      <c r="CG89">
        <v>0</v>
      </c>
      <c r="CH89">
        <v>2.2947387096774201</v>
      </c>
      <c r="CI89">
        <v>0</v>
      </c>
      <c r="CJ89">
        <v>-13.242551612903201</v>
      </c>
      <c r="CK89">
        <v>-1.5732935483871</v>
      </c>
      <c r="CL89">
        <v>37.414999999999999</v>
      </c>
      <c r="CM89">
        <v>42.286000000000001</v>
      </c>
      <c r="CN89">
        <v>39.743903225806399</v>
      </c>
      <c r="CO89">
        <v>40.680999999999997</v>
      </c>
      <c r="CP89">
        <v>38.122967741935497</v>
      </c>
      <c r="CQ89">
        <v>0</v>
      </c>
      <c r="CR89">
        <v>0</v>
      </c>
      <c r="CS89">
        <v>0</v>
      </c>
      <c r="CT89">
        <v>59.400000095367403</v>
      </c>
      <c r="CU89">
        <v>2.28870384615385</v>
      </c>
      <c r="CV89">
        <v>-0.98774358612090396</v>
      </c>
      <c r="CW89">
        <v>-0.10568888330210199</v>
      </c>
      <c r="CX89">
        <v>-13.2661923076923</v>
      </c>
      <c r="CY89">
        <v>15</v>
      </c>
      <c r="CZ89">
        <v>1675248729.8</v>
      </c>
      <c r="DA89" t="s">
        <v>255</v>
      </c>
      <c r="DB89">
        <v>3</v>
      </c>
      <c r="DC89">
        <v>-3.8279999999999998</v>
      </c>
      <c r="DD89">
        <v>0.33600000000000002</v>
      </c>
      <c r="DE89">
        <v>402</v>
      </c>
      <c r="DF89">
        <v>14</v>
      </c>
      <c r="DG89">
        <v>1.6</v>
      </c>
      <c r="DH89">
        <v>0.7</v>
      </c>
      <c r="DI89">
        <v>0.14843352592592601</v>
      </c>
      <c r="DJ89">
        <v>-7.0445694682762698E-3</v>
      </c>
      <c r="DK89">
        <v>0.10223162706099199</v>
      </c>
      <c r="DL89">
        <v>1</v>
      </c>
      <c r="DM89">
        <v>2.3247711111111098</v>
      </c>
      <c r="DN89">
        <v>-0.29822784532804902</v>
      </c>
      <c r="DO89">
        <v>0.18677098349728499</v>
      </c>
      <c r="DP89">
        <v>1</v>
      </c>
      <c r="DQ89">
        <v>3.7810999999999997E-2</v>
      </c>
      <c r="DR89">
        <v>2.4630046883929299E-3</v>
      </c>
      <c r="DS89">
        <v>2.2682715361816499E-3</v>
      </c>
      <c r="DT89">
        <v>1</v>
      </c>
      <c r="DU89">
        <v>3</v>
      </c>
      <c r="DV89">
        <v>3</v>
      </c>
      <c r="DW89" t="s">
        <v>256</v>
      </c>
      <c r="DX89">
        <v>100</v>
      </c>
      <c r="DY89">
        <v>100</v>
      </c>
      <c r="DZ89">
        <v>-3.8279999999999998</v>
      </c>
      <c r="EA89">
        <v>0.33600000000000002</v>
      </c>
      <c r="EB89">
        <v>2</v>
      </c>
      <c r="EC89">
        <v>516.11099999999999</v>
      </c>
      <c r="ED89">
        <v>414.274</v>
      </c>
      <c r="EE89">
        <v>27.7666</v>
      </c>
      <c r="EF89">
        <v>30.9983</v>
      </c>
      <c r="EG89">
        <v>30.0002</v>
      </c>
      <c r="EH89">
        <v>31.180499999999999</v>
      </c>
      <c r="EI89">
        <v>31.213100000000001</v>
      </c>
      <c r="EJ89">
        <v>20.145700000000001</v>
      </c>
      <c r="EK89">
        <v>25.4771</v>
      </c>
      <c r="EL89">
        <v>0</v>
      </c>
      <c r="EM89">
        <v>27.765799999999999</v>
      </c>
      <c r="EN89">
        <v>399.82799999999997</v>
      </c>
      <c r="EO89">
        <v>16.0611</v>
      </c>
      <c r="EP89">
        <v>100.35599999999999</v>
      </c>
      <c r="EQ89">
        <v>90.671499999999995</v>
      </c>
    </row>
    <row r="90" spans="1:147" x14ac:dyDescent="0.3">
      <c r="A90">
        <v>74</v>
      </c>
      <c r="B90">
        <v>1675253318.8</v>
      </c>
      <c r="C90">
        <v>4500.5</v>
      </c>
      <c r="D90" t="s">
        <v>474</v>
      </c>
      <c r="E90" t="s">
        <v>475</v>
      </c>
      <c r="F90">
        <v>1675253310.8</v>
      </c>
      <c r="G90">
        <f t="shared" si="86"/>
        <v>2.1826402197692443E-4</v>
      </c>
      <c r="H90">
        <f t="shared" si="87"/>
        <v>-1.1012906931221751</v>
      </c>
      <c r="I90">
        <f t="shared" si="88"/>
        <v>400.02151612903202</v>
      </c>
      <c r="J90">
        <f t="shared" si="89"/>
        <v>573.76045047029845</v>
      </c>
      <c r="K90">
        <f t="shared" si="90"/>
        <v>55.359728539067667</v>
      </c>
      <c r="L90">
        <f t="shared" si="91"/>
        <v>38.596390749027172</v>
      </c>
      <c r="M90">
        <f t="shared" si="92"/>
        <v>9.1751776731190029E-3</v>
      </c>
      <c r="N90">
        <f t="shared" si="93"/>
        <v>3.3830208280771812</v>
      </c>
      <c r="O90">
        <f t="shared" si="94"/>
        <v>9.1613755561554735E-3</v>
      </c>
      <c r="P90">
        <f t="shared" si="95"/>
        <v>5.7270980313970637E-3</v>
      </c>
      <c r="Q90">
        <f t="shared" si="96"/>
        <v>0</v>
      </c>
      <c r="R90">
        <f t="shared" si="97"/>
        <v>28.337795439983971</v>
      </c>
      <c r="S90">
        <f t="shared" si="98"/>
        <v>27.985990322580601</v>
      </c>
      <c r="T90">
        <f t="shared" si="99"/>
        <v>3.7917414769155986</v>
      </c>
      <c r="U90">
        <f t="shared" si="100"/>
        <v>40.107868874815274</v>
      </c>
      <c r="V90">
        <f t="shared" si="101"/>
        <v>1.5567402796909422</v>
      </c>
      <c r="W90">
        <f t="shared" si="102"/>
        <v>3.8813836869514104</v>
      </c>
      <c r="X90">
        <f t="shared" si="103"/>
        <v>2.2350011972246566</v>
      </c>
      <c r="Y90">
        <f t="shared" si="104"/>
        <v>-9.6254433691823671</v>
      </c>
      <c r="Z90">
        <f t="shared" si="105"/>
        <v>73.204800419270313</v>
      </c>
      <c r="AA90">
        <f t="shared" si="106"/>
        <v>4.7255630557437662</v>
      </c>
      <c r="AB90">
        <f t="shared" si="107"/>
        <v>68.304920105831712</v>
      </c>
      <c r="AC90">
        <v>-3.9928279234465798E-2</v>
      </c>
      <c r="AD90">
        <v>4.48229913500637E-2</v>
      </c>
      <c r="AE90">
        <v>3.3714086164789299</v>
      </c>
      <c r="AF90">
        <v>0</v>
      </c>
      <c r="AG90">
        <v>0</v>
      </c>
      <c r="AH90">
        <f t="shared" si="108"/>
        <v>1</v>
      </c>
      <c r="AI90">
        <f t="shared" si="109"/>
        <v>0</v>
      </c>
      <c r="AJ90">
        <f t="shared" si="110"/>
        <v>50680.451178008247</v>
      </c>
      <c r="AK90" t="s">
        <v>476</v>
      </c>
      <c r="AL90">
        <v>2.2801499999999999</v>
      </c>
      <c r="AM90">
        <v>1.5032000000000001</v>
      </c>
      <c r="AN90">
        <f t="shared" si="111"/>
        <v>-0.77694999999999981</v>
      </c>
      <c r="AO90">
        <f t="shared" si="112"/>
        <v>-0.51686402341671089</v>
      </c>
      <c r="AP90">
        <v>-0.394776571900599</v>
      </c>
      <c r="AQ90" t="s">
        <v>253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-1.1012906931221751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253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-1.9347448355750054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0.71693436504263897</v>
      </c>
      <c r="BN90">
        <v>0.5</v>
      </c>
      <c r="BO90" t="s">
        <v>254</v>
      </c>
      <c r="BP90">
        <v>1675253310.8</v>
      </c>
      <c r="BQ90">
        <v>400.02151612903202</v>
      </c>
      <c r="BR90">
        <v>399.87612903225801</v>
      </c>
      <c r="BS90">
        <v>16.134399999999999</v>
      </c>
      <c r="BT90">
        <v>16.103609677419399</v>
      </c>
      <c r="BU90">
        <v>500.01506451612897</v>
      </c>
      <c r="BV90">
        <v>96.285880645161299</v>
      </c>
      <c r="BW90">
        <v>0.19990622580645201</v>
      </c>
      <c r="BX90">
        <v>28.387364516129001</v>
      </c>
      <c r="BY90">
        <v>27.985990322580601</v>
      </c>
      <c r="BZ90">
        <v>999.9</v>
      </c>
      <c r="CA90">
        <v>10000.322580645199</v>
      </c>
      <c r="CB90">
        <v>0</v>
      </c>
      <c r="CC90">
        <v>387.72703225806401</v>
      </c>
      <c r="CD90">
        <v>0</v>
      </c>
      <c r="CE90">
        <v>0</v>
      </c>
      <c r="CF90">
        <v>0</v>
      </c>
      <c r="CG90">
        <v>0</v>
      </c>
      <c r="CH90">
        <v>2.2528806451612899</v>
      </c>
      <c r="CI90">
        <v>0</v>
      </c>
      <c r="CJ90">
        <v>-13.3903032258065</v>
      </c>
      <c r="CK90">
        <v>-1.6190096774193501</v>
      </c>
      <c r="CL90">
        <v>37.328258064516099</v>
      </c>
      <c r="CM90">
        <v>42.225612903225802</v>
      </c>
      <c r="CN90">
        <v>39.628999999999998</v>
      </c>
      <c r="CO90">
        <v>40.606709677419303</v>
      </c>
      <c r="CP90">
        <v>38.06</v>
      </c>
      <c r="CQ90">
        <v>0</v>
      </c>
      <c r="CR90">
        <v>0</v>
      </c>
      <c r="CS90">
        <v>0</v>
      </c>
      <c r="CT90">
        <v>59.400000095367403</v>
      </c>
      <c r="CU90">
        <v>2.2801499999999999</v>
      </c>
      <c r="CV90">
        <v>4.0242729647212899E-2</v>
      </c>
      <c r="CW90">
        <v>-0.15431453285392099</v>
      </c>
      <c r="CX90">
        <v>-13.379350000000001</v>
      </c>
      <c r="CY90">
        <v>15</v>
      </c>
      <c r="CZ90">
        <v>1675248729.8</v>
      </c>
      <c r="DA90" t="s">
        <v>255</v>
      </c>
      <c r="DB90">
        <v>3</v>
      </c>
      <c r="DC90">
        <v>-3.8279999999999998</v>
      </c>
      <c r="DD90">
        <v>0.33600000000000002</v>
      </c>
      <c r="DE90">
        <v>402</v>
      </c>
      <c r="DF90">
        <v>14</v>
      </c>
      <c r="DG90">
        <v>1.6</v>
      </c>
      <c r="DH90">
        <v>0.7</v>
      </c>
      <c r="DI90">
        <v>0.136320849259259</v>
      </c>
      <c r="DJ90">
        <v>0.20433266195538699</v>
      </c>
      <c r="DK90">
        <v>8.8594174768251197E-2</v>
      </c>
      <c r="DL90">
        <v>1</v>
      </c>
      <c r="DM90">
        <v>2.2907666666666699</v>
      </c>
      <c r="DN90">
        <v>-0.28398748765225401</v>
      </c>
      <c r="DO90">
        <v>0.17234462761184799</v>
      </c>
      <c r="DP90">
        <v>1</v>
      </c>
      <c r="DQ90">
        <v>3.1724468518518498E-2</v>
      </c>
      <c r="DR90">
        <v>-9.0551332189825091E-3</v>
      </c>
      <c r="DS90">
        <v>3.3612195352295698E-3</v>
      </c>
      <c r="DT90">
        <v>1</v>
      </c>
      <c r="DU90">
        <v>3</v>
      </c>
      <c r="DV90">
        <v>3</v>
      </c>
      <c r="DW90" t="s">
        <v>256</v>
      </c>
      <c r="DX90">
        <v>100</v>
      </c>
      <c r="DY90">
        <v>100</v>
      </c>
      <c r="DZ90">
        <v>-3.8279999999999998</v>
      </c>
      <c r="EA90">
        <v>0.33600000000000002</v>
      </c>
      <c r="EB90">
        <v>2</v>
      </c>
      <c r="EC90">
        <v>515.96199999999999</v>
      </c>
      <c r="ED90">
        <v>414.38600000000002</v>
      </c>
      <c r="EE90">
        <v>27.735199999999999</v>
      </c>
      <c r="EF90">
        <v>31.015599999999999</v>
      </c>
      <c r="EG90">
        <v>30.0001</v>
      </c>
      <c r="EH90">
        <v>31.193999999999999</v>
      </c>
      <c r="EI90">
        <v>31.229199999999999</v>
      </c>
      <c r="EJ90">
        <v>20.148</v>
      </c>
      <c r="EK90">
        <v>25.4771</v>
      </c>
      <c r="EL90">
        <v>0</v>
      </c>
      <c r="EM90">
        <v>27.7346</v>
      </c>
      <c r="EN90">
        <v>399.92500000000001</v>
      </c>
      <c r="EO90">
        <v>16.0611</v>
      </c>
      <c r="EP90">
        <v>100.35</v>
      </c>
      <c r="EQ90">
        <v>90.666700000000006</v>
      </c>
    </row>
    <row r="91" spans="1:147" x14ac:dyDescent="0.3">
      <c r="A91">
        <v>75</v>
      </c>
      <c r="B91">
        <v>1675253378.8</v>
      </c>
      <c r="C91">
        <v>4560.5</v>
      </c>
      <c r="D91" t="s">
        <v>477</v>
      </c>
      <c r="E91" t="s">
        <v>478</v>
      </c>
      <c r="F91">
        <v>1675253370.8</v>
      </c>
      <c r="G91">
        <f t="shared" si="86"/>
        <v>1.9521505502421909E-4</v>
      </c>
      <c r="H91">
        <f t="shared" si="87"/>
        <v>-1.2301998653327515</v>
      </c>
      <c r="I91">
        <f t="shared" si="88"/>
        <v>399.99383870967699</v>
      </c>
      <c r="J91">
        <f t="shared" si="89"/>
        <v>621.14707725429435</v>
      </c>
      <c r="K91">
        <f t="shared" si="90"/>
        <v>59.929624635084778</v>
      </c>
      <c r="L91">
        <f t="shared" si="91"/>
        <v>38.592277880756718</v>
      </c>
      <c r="M91">
        <f t="shared" si="92"/>
        <v>8.18857315843949E-3</v>
      </c>
      <c r="N91">
        <f t="shared" si="93"/>
        <v>3.3817007441831959</v>
      </c>
      <c r="O91">
        <f t="shared" si="94"/>
        <v>8.1775735222313021E-3</v>
      </c>
      <c r="P91">
        <f t="shared" si="95"/>
        <v>5.1119704722568399E-3</v>
      </c>
      <c r="Q91">
        <f t="shared" si="96"/>
        <v>0</v>
      </c>
      <c r="R91">
        <f t="shared" si="97"/>
        <v>28.340071730342071</v>
      </c>
      <c r="S91">
        <f t="shared" si="98"/>
        <v>28.007945161290301</v>
      </c>
      <c r="T91">
        <f t="shared" si="99"/>
        <v>3.7965977119205108</v>
      </c>
      <c r="U91">
        <f t="shared" si="100"/>
        <v>40.128603514450049</v>
      </c>
      <c r="V91">
        <f t="shared" si="101"/>
        <v>1.5572787318810659</v>
      </c>
      <c r="W91">
        <f t="shared" si="102"/>
        <v>3.8807199740212739</v>
      </c>
      <c r="X91">
        <f t="shared" si="103"/>
        <v>2.2393189800394451</v>
      </c>
      <c r="Y91">
        <f t="shared" si="104"/>
        <v>-8.6089839265680617</v>
      </c>
      <c r="Z91">
        <f t="shared" si="105"/>
        <v>68.637198547544386</v>
      </c>
      <c r="AA91">
        <f t="shared" si="106"/>
        <v>4.4328613622829165</v>
      </c>
      <c r="AB91">
        <f t="shared" si="107"/>
        <v>64.461075983259235</v>
      </c>
      <c r="AC91">
        <v>-3.9908693993297099E-2</v>
      </c>
      <c r="AD91">
        <v>4.4801005201090503E-2</v>
      </c>
      <c r="AE91">
        <v>3.37009422849694</v>
      </c>
      <c r="AF91">
        <v>0</v>
      </c>
      <c r="AG91">
        <v>0</v>
      </c>
      <c r="AH91">
        <f t="shared" si="108"/>
        <v>1</v>
      </c>
      <c r="AI91">
        <f t="shared" si="109"/>
        <v>0</v>
      </c>
      <c r="AJ91">
        <f t="shared" si="110"/>
        <v>50657.020518965801</v>
      </c>
      <c r="AK91" t="s">
        <v>479</v>
      </c>
      <c r="AL91">
        <v>2.2286884615384599</v>
      </c>
      <c r="AM91">
        <v>1.542</v>
      </c>
      <c r="AN91">
        <f t="shared" si="111"/>
        <v>-0.68668846153845986</v>
      </c>
      <c r="AO91">
        <f t="shared" si="112"/>
        <v>-0.44532325651002586</v>
      </c>
      <c r="AP91">
        <v>-0.44098627966450599</v>
      </c>
      <c r="AQ91" t="s">
        <v>253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-1.2301998653327515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253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-2.2455597936585341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0.71693436504263897</v>
      </c>
      <c r="BN91">
        <v>0.5</v>
      </c>
      <c r="BO91" t="s">
        <v>254</v>
      </c>
      <c r="BP91">
        <v>1675253370.8</v>
      </c>
      <c r="BQ91">
        <v>399.99383870967699</v>
      </c>
      <c r="BR91">
        <v>399.82864516129001</v>
      </c>
      <c r="BS91">
        <v>16.140583870967699</v>
      </c>
      <c r="BT91">
        <v>16.113045161290302</v>
      </c>
      <c r="BU91">
        <v>500.01400000000001</v>
      </c>
      <c r="BV91">
        <v>96.282132258064493</v>
      </c>
      <c r="BW91">
        <v>0.20004858064516101</v>
      </c>
      <c r="BX91">
        <v>28.3844225806452</v>
      </c>
      <c r="BY91">
        <v>28.007945161290301</v>
      </c>
      <c r="BZ91">
        <v>999.9</v>
      </c>
      <c r="CA91">
        <v>9995.8064516128998</v>
      </c>
      <c r="CB91">
        <v>0</v>
      </c>
      <c r="CC91">
        <v>387.81551612903201</v>
      </c>
      <c r="CD91">
        <v>0</v>
      </c>
      <c r="CE91">
        <v>0</v>
      </c>
      <c r="CF91">
        <v>0</v>
      </c>
      <c r="CG91">
        <v>0</v>
      </c>
      <c r="CH91">
        <v>2.2298451612903198</v>
      </c>
      <c r="CI91">
        <v>0</v>
      </c>
      <c r="CJ91">
        <v>-14.026951612903201</v>
      </c>
      <c r="CK91">
        <v>-1.6780354838709699</v>
      </c>
      <c r="CL91">
        <v>37.25</v>
      </c>
      <c r="CM91">
        <v>42.128999999999998</v>
      </c>
      <c r="CN91">
        <v>39.561999999999998</v>
      </c>
      <c r="CO91">
        <v>40.555999999999997</v>
      </c>
      <c r="CP91">
        <v>37.981709677419403</v>
      </c>
      <c r="CQ91">
        <v>0</v>
      </c>
      <c r="CR91">
        <v>0</v>
      </c>
      <c r="CS91">
        <v>0</v>
      </c>
      <c r="CT91">
        <v>59.200000047683702</v>
      </c>
      <c r="CU91">
        <v>2.2286884615384599</v>
      </c>
      <c r="CV91">
        <v>0.97056752678803804</v>
      </c>
      <c r="CW91">
        <v>-2.1407316369301301</v>
      </c>
      <c r="CX91">
        <v>-14.0039307692308</v>
      </c>
      <c r="CY91">
        <v>15</v>
      </c>
      <c r="CZ91">
        <v>1675248729.8</v>
      </c>
      <c r="DA91" t="s">
        <v>255</v>
      </c>
      <c r="DB91">
        <v>3</v>
      </c>
      <c r="DC91">
        <v>-3.8279999999999998</v>
      </c>
      <c r="DD91">
        <v>0.33600000000000002</v>
      </c>
      <c r="DE91">
        <v>402</v>
      </c>
      <c r="DF91">
        <v>14</v>
      </c>
      <c r="DG91">
        <v>1.6</v>
      </c>
      <c r="DH91">
        <v>0.7</v>
      </c>
      <c r="DI91">
        <v>0.162392490740741</v>
      </c>
      <c r="DJ91">
        <v>9.0624105477397299E-2</v>
      </c>
      <c r="DK91">
        <v>0.108304137423265</v>
      </c>
      <c r="DL91">
        <v>1</v>
      </c>
      <c r="DM91">
        <v>2.2594688888888901</v>
      </c>
      <c r="DN91">
        <v>-0.118228646571508</v>
      </c>
      <c r="DO91">
        <v>0.185388346538014</v>
      </c>
      <c r="DP91">
        <v>1</v>
      </c>
      <c r="DQ91">
        <v>2.7414603703703699E-2</v>
      </c>
      <c r="DR91">
        <v>9.7078010291713898E-4</v>
      </c>
      <c r="DS91">
        <v>2.8506136022347101E-3</v>
      </c>
      <c r="DT91">
        <v>1</v>
      </c>
      <c r="DU91">
        <v>3</v>
      </c>
      <c r="DV91">
        <v>3</v>
      </c>
      <c r="DW91" t="s">
        <v>256</v>
      </c>
      <c r="DX91">
        <v>100</v>
      </c>
      <c r="DY91">
        <v>100</v>
      </c>
      <c r="DZ91">
        <v>-3.8279999999999998</v>
      </c>
      <c r="EA91">
        <v>0.33600000000000002</v>
      </c>
      <c r="EB91">
        <v>2</v>
      </c>
      <c r="EC91">
        <v>516.09100000000001</v>
      </c>
      <c r="ED91">
        <v>414.233</v>
      </c>
      <c r="EE91">
        <v>27.662700000000001</v>
      </c>
      <c r="EF91">
        <v>31.0319</v>
      </c>
      <c r="EG91">
        <v>30</v>
      </c>
      <c r="EH91">
        <v>31.2102</v>
      </c>
      <c r="EI91">
        <v>31.242699999999999</v>
      </c>
      <c r="EJ91">
        <v>20.1496</v>
      </c>
      <c r="EK91">
        <v>25.4771</v>
      </c>
      <c r="EL91">
        <v>0</v>
      </c>
      <c r="EM91">
        <v>27.6615</v>
      </c>
      <c r="EN91">
        <v>399.83300000000003</v>
      </c>
      <c r="EO91">
        <v>16.0611</v>
      </c>
      <c r="EP91">
        <v>100.35299999999999</v>
      </c>
      <c r="EQ91">
        <v>90.6648</v>
      </c>
    </row>
    <row r="92" spans="1:147" x14ac:dyDescent="0.3">
      <c r="A92">
        <v>76</v>
      </c>
      <c r="B92">
        <v>1675253438.8</v>
      </c>
      <c r="C92">
        <v>4620.5</v>
      </c>
      <c r="D92" t="s">
        <v>480</v>
      </c>
      <c r="E92" t="s">
        <v>481</v>
      </c>
      <c r="F92">
        <v>1675253430.8</v>
      </c>
      <c r="G92">
        <f t="shared" si="86"/>
        <v>1.6421086302888111E-4</v>
      </c>
      <c r="H92">
        <f t="shared" si="87"/>
        <v>-1.0520004122698117</v>
      </c>
      <c r="I92">
        <f t="shared" si="88"/>
        <v>400.000870967742</v>
      </c>
      <c r="J92">
        <f t="shared" si="89"/>
        <v>624.50065412118249</v>
      </c>
      <c r="K92">
        <f t="shared" si="90"/>
        <v>60.257362974333617</v>
      </c>
      <c r="L92">
        <f t="shared" si="91"/>
        <v>38.595632387081061</v>
      </c>
      <c r="M92">
        <f t="shared" si="92"/>
        <v>6.9047605218666456E-3</v>
      </c>
      <c r="N92">
        <f t="shared" si="93"/>
        <v>3.3817147516816517</v>
      </c>
      <c r="O92">
        <f t="shared" si="94"/>
        <v>6.8969378326250459E-3</v>
      </c>
      <c r="P92">
        <f t="shared" si="95"/>
        <v>4.31128822874478E-3</v>
      </c>
      <c r="Q92">
        <f t="shared" si="96"/>
        <v>0</v>
      </c>
      <c r="R92">
        <f t="shared" si="97"/>
        <v>28.324215191862145</v>
      </c>
      <c r="S92">
        <f t="shared" si="98"/>
        <v>27.987177419354801</v>
      </c>
      <c r="T92">
        <f t="shared" si="99"/>
        <v>3.7920039145837534</v>
      </c>
      <c r="U92">
        <f t="shared" si="100"/>
        <v>40.210251115330628</v>
      </c>
      <c r="V92">
        <f t="shared" si="101"/>
        <v>1.5583712106451364</v>
      </c>
      <c r="W92">
        <f t="shared" si="102"/>
        <v>3.8755570219530142</v>
      </c>
      <c r="X92">
        <f t="shared" si="103"/>
        <v>2.2336327039386168</v>
      </c>
      <c r="Y92">
        <f t="shared" si="104"/>
        <v>-7.2416990595736568</v>
      </c>
      <c r="Z92">
        <f t="shared" si="105"/>
        <v>68.24874021167939</v>
      </c>
      <c r="AA92">
        <f t="shared" si="106"/>
        <v>4.4067964200042553</v>
      </c>
      <c r="AB92">
        <f t="shared" si="107"/>
        <v>65.413837572109983</v>
      </c>
      <c r="AC92">
        <v>-3.9908901797037898E-2</v>
      </c>
      <c r="AD92">
        <v>4.4801238478994199E-2</v>
      </c>
      <c r="AE92">
        <v>3.3701081755605098</v>
      </c>
      <c r="AF92">
        <v>0</v>
      </c>
      <c r="AG92">
        <v>0</v>
      </c>
      <c r="AH92">
        <f t="shared" si="108"/>
        <v>1</v>
      </c>
      <c r="AI92">
        <f t="shared" si="109"/>
        <v>0</v>
      </c>
      <c r="AJ92">
        <f t="shared" si="110"/>
        <v>50661.266954098108</v>
      </c>
      <c r="AK92" t="s">
        <v>482</v>
      </c>
      <c r="AL92">
        <v>2.22488461538462</v>
      </c>
      <c r="AM92">
        <v>1.302</v>
      </c>
      <c r="AN92">
        <f t="shared" si="111"/>
        <v>-0.92288461538461997</v>
      </c>
      <c r="AO92">
        <f t="shared" si="112"/>
        <v>-0.70882074914333326</v>
      </c>
      <c r="AP92">
        <v>-0.37710762379677398</v>
      </c>
      <c r="AQ92" t="s">
        <v>253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-1.0520004122698117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253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-1.4107939153990345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0.71693436504263897</v>
      </c>
      <c r="BN92">
        <v>0.5</v>
      </c>
      <c r="BO92" t="s">
        <v>254</v>
      </c>
      <c r="BP92">
        <v>1675253430.8</v>
      </c>
      <c r="BQ92">
        <v>400.000870967742</v>
      </c>
      <c r="BR92">
        <v>399.859451612903</v>
      </c>
      <c r="BS92">
        <v>16.150787096774199</v>
      </c>
      <c r="BT92">
        <v>16.127622580645198</v>
      </c>
      <c r="BU92">
        <v>500.01909677419297</v>
      </c>
      <c r="BV92">
        <v>96.288848387096706</v>
      </c>
      <c r="BW92">
        <v>0.20002248387096799</v>
      </c>
      <c r="BX92">
        <v>28.3615225806452</v>
      </c>
      <c r="BY92">
        <v>27.987177419354801</v>
      </c>
      <c r="BZ92">
        <v>999.9</v>
      </c>
      <c r="CA92">
        <v>9995.1612903225796</v>
      </c>
      <c r="CB92">
        <v>0</v>
      </c>
      <c r="CC92">
        <v>387.88103225806401</v>
      </c>
      <c r="CD92">
        <v>0</v>
      </c>
      <c r="CE92">
        <v>0</v>
      </c>
      <c r="CF92">
        <v>0</v>
      </c>
      <c r="CG92">
        <v>0</v>
      </c>
      <c r="CH92">
        <v>2.2122870967741899</v>
      </c>
      <c r="CI92">
        <v>0</v>
      </c>
      <c r="CJ92">
        <v>-14.392283870967701</v>
      </c>
      <c r="CK92">
        <v>-1.7546548387096801</v>
      </c>
      <c r="CL92">
        <v>37.186999999999998</v>
      </c>
      <c r="CM92">
        <v>42.066064516129003</v>
      </c>
      <c r="CN92">
        <v>39.495935483871001</v>
      </c>
      <c r="CO92">
        <v>40.481709677419303</v>
      </c>
      <c r="CP92">
        <v>37.914999999999999</v>
      </c>
      <c r="CQ92">
        <v>0</v>
      </c>
      <c r="CR92">
        <v>0</v>
      </c>
      <c r="CS92">
        <v>0</v>
      </c>
      <c r="CT92">
        <v>59</v>
      </c>
      <c r="CU92">
        <v>2.22488461538462</v>
      </c>
      <c r="CV92">
        <v>1.07930256865135</v>
      </c>
      <c r="CW92">
        <v>-1.7238701134329599</v>
      </c>
      <c r="CX92">
        <v>-14.4033153846154</v>
      </c>
      <c r="CY92">
        <v>15</v>
      </c>
      <c r="CZ92">
        <v>1675248729.8</v>
      </c>
      <c r="DA92" t="s">
        <v>255</v>
      </c>
      <c r="DB92">
        <v>3</v>
      </c>
      <c r="DC92">
        <v>-3.8279999999999998</v>
      </c>
      <c r="DD92">
        <v>0.33600000000000002</v>
      </c>
      <c r="DE92">
        <v>402</v>
      </c>
      <c r="DF92">
        <v>14</v>
      </c>
      <c r="DG92">
        <v>1.6</v>
      </c>
      <c r="DH92">
        <v>0.7</v>
      </c>
      <c r="DI92">
        <v>0.15455520129629599</v>
      </c>
      <c r="DJ92">
        <v>-7.2273230920530701E-2</v>
      </c>
      <c r="DK92">
        <v>0.10005979192629499</v>
      </c>
      <c r="DL92">
        <v>1</v>
      </c>
      <c r="DM92">
        <v>2.2561688888888898</v>
      </c>
      <c r="DN92">
        <v>-8.4698496323135905E-2</v>
      </c>
      <c r="DO92">
        <v>0.20101178055275201</v>
      </c>
      <c r="DP92">
        <v>1</v>
      </c>
      <c r="DQ92">
        <v>2.2793201851851901E-2</v>
      </c>
      <c r="DR92">
        <v>-1.1781273870786E-3</v>
      </c>
      <c r="DS92">
        <v>2.3754112887144699E-3</v>
      </c>
      <c r="DT92">
        <v>1</v>
      </c>
      <c r="DU92">
        <v>3</v>
      </c>
      <c r="DV92">
        <v>3</v>
      </c>
      <c r="DW92" t="s">
        <v>256</v>
      </c>
      <c r="DX92">
        <v>100</v>
      </c>
      <c r="DY92">
        <v>100</v>
      </c>
      <c r="DZ92">
        <v>-3.8279999999999998</v>
      </c>
      <c r="EA92">
        <v>0.33600000000000002</v>
      </c>
      <c r="EB92">
        <v>2</v>
      </c>
      <c r="EC92">
        <v>515.70699999999999</v>
      </c>
      <c r="ED92">
        <v>414.46899999999999</v>
      </c>
      <c r="EE92">
        <v>27.642800000000001</v>
      </c>
      <c r="EF92">
        <v>31.048100000000002</v>
      </c>
      <c r="EG92">
        <v>30.0001</v>
      </c>
      <c r="EH92">
        <v>31.226400000000002</v>
      </c>
      <c r="EI92">
        <v>31.258900000000001</v>
      </c>
      <c r="EJ92">
        <v>20.1493</v>
      </c>
      <c r="EK92">
        <v>25.766500000000001</v>
      </c>
      <c r="EL92">
        <v>0</v>
      </c>
      <c r="EM92">
        <v>27.646699999999999</v>
      </c>
      <c r="EN92">
        <v>399.94400000000002</v>
      </c>
      <c r="EO92">
        <v>16.020600000000002</v>
      </c>
      <c r="EP92">
        <v>100.35</v>
      </c>
      <c r="EQ92">
        <v>90.660200000000003</v>
      </c>
    </row>
    <row r="93" spans="1:147" x14ac:dyDescent="0.3">
      <c r="A93">
        <v>77</v>
      </c>
      <c r="B93">
        <v>1675253498.8</v>
      </c>
      <c r="C93">
        <v>4680.5</v>
      </c>
      <c r="D93" t="s">
        <v>483</v>
      </c>
      <c r="E93" t="s">
        <v>484</v>
      </c>
      <c r="F93">
        <v>1675253490.8</v>
      </c>
      <c r="G93">
        <f t="shared" si="86"/>
        <v>2.401735956427495E-4</v>
      </c>
      <c r="H93">
        <f t="shared" si="87"/>
        <v>-1.4859805546830374</v>
      </c>
      <c r="I93">
        <f t="shared" si="88"/>
        <v>400.01809677419402</v>
      </c>
      <c r="J93">
        <f t="shared" si="89"/>
        <v>616.9876393865801</v>
      </c>
      <c r="K93">
        <f t="shared" si="90"/>
        <v>59.531853671675975</v>
      </c>
      <c r="L93">
        <f t="shared" si="91"/>
        <v>38.596913913639753</v>
      </c>
      <c r="M93">
        <f t="shared" si="92"/>
        <v>1.0071688828114456E-2</v>
      </c>
      <c r="N93">
        <f t="shared" si="93"/>
        <v>3.3861622607888009</v>
      </c>
      <c r="O93">
        <f t="shared" si="94"/>
        <v>1.0055075752685976E-2</v>
      </c>
      <c r="P93">
        <f t="shared" si="95"/>
        <v>6.2859126494912085E-3</v>
      </c>
      <c r="Q93">
        <f t="shared" si="96"/>
        <v>0</v>
      </c>
      <c r="R93">
        <f t="shared" si="97"/>
        <v>28.300179001834731</v>
      </c>
      <c r="S93">
        <f t="shared" si="98"/>
        <v>27.9817741935484</v>
      </c>
      <c r="T93">
        <f t="shared" si="99"/>
        <v>3.7908095233848322</v>
      </c>
      <c r="U93">
        <f t="shared" si="100"/>
        <v>40.007624247627383</v>
      </c>
      <c r="V93">
        <f t="shared" si="101"/>
        <v>1.5499013244884285</v>
      </c>
      <c r="W93">
        <f t="shared" si="102"/>
        <v>3.8740148999983277</v>
      </c>
      <c r="X93">
        <f t="shared" si="103"/>
        <v>2.2409081988964035</v>
      </c>
      <c r="Y93">
        <f t="shared" si="104"/>
        <v>-10.591655567845253</v>
      </c>
      <c r="Z93">
        <f t="shared" si="105"/>
        <v>68.075266275156622</v>
      </c>
      <c r="AA93">
        <f t="shared" si="106"/>
        <v>4.38955413509035</v>
      </c>
      <c r="AB93">
        <f t="shared" si="107"/>
        <v>61.873164842401721</v>
      </c>
      <c r="AC93">
        <v>-3.9974899359603598E-2</v>
      </c>
      <c r="AD93">
        <v>4.48753265246781E-2</v>
      </c>
      <c r="AE93">
        <v>3.3745364908111699</v>
      </c>
      <c r="AF93">
        <v>0</v>
      </c>
      <c r="AG93">
        <v>0</v>
      </c>
      <c r="AH93">
        <f t="shared" si="108"/>
        <v>1</v>
      </c>
      <c r="AI93">
        <f t="shared" si="109"/>
        <v>0</v>
      </c>
      <c r="AJ93">
        <f t="shared" si="110"/>
        <v>50742.74695800012</v>
      </c>
      <c r="AK93" t="s">
        <v>485</v>
      </c>
      <c r="AL93">
        <v>2.3097192307692298</v>
      </c>
      <c r="AM93">
        <v>1.5356000000000001</v>
      </c>
      <c r="AN93">
        <f t="shared" si="111"/>
        <v>-0.77411923076922973</v>
      </c>
      <c r="AO93">
        <f t="shared" si="112"/>
        <v>-0.50411515418678676</v>
      </c>
      <c r="AP93">
        <v>-0.53267526271798504</v>
      </c>
      <c r="AQ93" t="s">
        <v>253</v>
      </c>
      <c r="AR93">
        <v>0</v>
      </c>
      <c r="AS93">
        <v>0</v>
      </c>
      <c r="AT93" t="e">
        <f t="shared" si="113"/>
        <v>#DIV/0!</v>
      </c>
      <c r="AU93">
        <v>0.5</v>
      </c>
      <c r="AV93">
        <f t="shared" si="114"/>
        <v>0</v>
      </c>
      <c r="AW93">
        <f t="shared" si="115"/>
        <v>-1.4859805546830374</v>
      </c>
      <c r="AX93" t="e">
        <f t="shared" si="116"/>
        <v>#DIV/0!</v>
      </c>
      <c r="AY93" t="e">
        <f t="shared" si="117"/>
        <v>#DIV/0!</v>
      </c>
      <c r="AZ93" t="e">
        <f t="shared" si="118"/>
        <v>#DIV/0!</v>
      </c>
      <c r="BA93" t="e">
        <f t="shared" si="119"/>
        <v>#DIV/0!</v>
      </c>
      <c r="BB93" t="s">
        <v>253</v>
      </c>
      <c r="BC93">
        <v>0</v>
      </c>
      <c r="BD93">
        <f t="shared" si="120"/>
        <v>0</v>
      </c>
      <c r="BE93" t="e">
        <f t="shared" si="121"/>
        <v>#DIV/0!</v>
      </c>
      <c r="BF93">
        <f t="shared" si="122"/>
        <v>1</v>
      </c>
      <c r="BG93">
        <f t="shared" si="123"/>
        <v>0</v>
      </c>
      <c r="BH93">
        <f t="shared" si="124"/>
        <v>-1.9836737532977953</v>
      </c>
      <c r="BI93">
        <f t="shared" si="125"/>
        <v>0</v>
      </c>
      <c r="BJ93">
        <f t="shared" si="126"/>
        <v>0</v>
      </c>
      <c r="BK93">
        <f t="shared" si="127"/>
        <v>0</v>
      </c>
      <c r="BL93">
        <f t="shared" si="128"/>
        <v>0</v>
      </c>
      <c r="BM93">
        <v>0.71693436504263897</v>
      </c>
      <c r="BN93">
        <v>0.5</v>
      </c>
      <c r="BO93" t="s">
        <v>254</v>
      </c>
      <c r="BP93">
        <v>1675253490.8</v>
      </c>
      <c r="BQ93">
        <v>400.01809677419402</v>
      </c>
      <c r="BR93">
        <v>399.818806451613</v>
      </c>
      <c r="BS93">
        <v>16.063164516129</v>
      </c>
      <c r="BT93">
        <v>16.0292806451613</v>
      </c>
      <c r="BU93">
        <v>500.01019354838701</v>
      </c>
      <c r="BV93">
        <v>96.288041935483903</v>
      </c>
      <c r="BW93">
        <v>0.19987754838709701</v>
      </c>
      <c r="BX93">
        <v>28.3546774193548</v>
      </c>
      <c r="BY93">
        <v>27.9817741935484</v>
      </c>
      <c r="BZ93">
        <v>999.9</v>
      </c>
      <c r="CA93">
        <v>10011.774193548399</v>
      </c>
      <c r="CB93">
        <v>0</v>
      </c>
      <c r="CC93">
        <v>387.74145161290301</v>
      </c>
      <c r="CD93">
        <v>0</v>
      </c>
      <c r="CE93">
        <v>0</v>
      </c>
      <c r="CF93">
        <v>0</v>
      </c>
      <c r="CG93">
        <v>0</v>
      </c>
      <c r="CH93">
        <v>2.2980870967741902</v>
      </c>
      <c r="CI93">
        <v>0</v>
      </c>
      <c r="CJ93">
        <v>-14.5235387096774</v>
      </c>
      <c r="CK93">
        <v>-1.7694838709677401</v>
      </c>
      <c r="CL93">
        <v>37.125</v>
      </c>
      <c r="CM93">
        <v>42.012</v>
      </c>
      <c r="CN93">
        <v>39.433</v>
      </c>
      <c r="CO93">
        <v>40.436999999999998</v>
      </c>
      <c r="CP93">
        <v>37.866870967741903</v>
      </c>
      <c r="CQ93">
        <v>0</v>
      </c>
      <c r="CR93">
        <v>0</v>
      </c>
      <c r="CS93">
        <v>0</v>
      </c>
      <c r="CT93">
        <v>59.400000095367403</v>
      </c>
      <c r="CU93">
        <v>2.3097192307692298</v>
      </c>
      <c r="CV93">
        <v>-0.446410247447734</v>
      </c>
      <c r="CW93">
        <v>-0.25455384671505199</v>
      </c>
      <c r="CX93">
        <v>-14.4957576923077</v>
      </c>
      <c r="CY93">
        <v>15</v>
      </c>
      <c r="CZ93">
        <v>1675248729.8</v>
      </c>
      <c r="DA93" t="s">
        <v>255</v>
      </c>
      <c r="DB93">
        <v>3</v>
      </c>
      <c r="DC93">
        <v>-3.8279999999999998</v>
      </c>
      <c r="DD93">
        <v>0.33600000000000002</v>
      </c>
      <c r="DE93">
        <v>402</v>
      </c>
      <c r="DF93">
        <v>14</v>
      </c>
      <c r="DG93">
        <v>1.6</v>
      </c>
      <c r="DH93">
        <v>0.7</v>
      </c>
      <c r="DI93">
        <v>0.16119213148148101</v>
      </c>
      <c r="DJ93">
        <v>0.21835461772440501</v>
      </c>
      <c r="DK93">
        <v>0.119679477086878</v>
      </c>
      <c r="DL93">
        <v>1</v>
      </c>
      <c r="DM93">
        <v>2.28864444444444</v>
      </c>
      <c r="DN93">
        <v>-5.49874027822361E-2</v>
      </c>
      <c r="DO93">
        <v>0.15714451742909999</v>
      </c>
      <c r="DP93">
        <v>1</v>
      </c>
      <c r="DQ93">
        <v>3.4869088888888899E-2</v>
      </c>
      <c r="DR93">
        <v>-9.1912983419099904E-3</v>
      </c>
      <c r="DS93">
        <v>3.16816265328255E-3</v>
      </c>
      <c r="DT93">
        <v>1</v>
      </c>
      <c r="DU93">
        <v>3</v>
      </c>
      <c r="DV93">
        <v>3</v>
      </c>
      <c r="DW93" t="s">
        <v>256</v>
      </c>
      <c r="DX93">
        <v>100</v>
      </c>
      <c r="DY93">
        <v>100</v>
      </c>
      <c r="DZ93">
        <v>-3.8279999999999998</v>
      </c>
      <c r="EA93">
        <v>0.33600000000000002</v>
      </c>
      <c r="EB93">
        <v>2</v>
      </c>
      <c r="EC93">
        <v>516.20699999999999</v>
      </c>
      <c r="ED93">
        <v>414.19099999999997</v>
      </c>
      <c r="EE93">
        <v>27.7331</v>
      </c>
      <c r="EF93">
        <v>31.064299999999999</v>
      </c>
      <c r="EG93">
        <v>30.0001</v>
      </c>
      <c r="EH93">
        <v>31.241599999999998</v>
      </c>
      <c r="EI93">
        <v>31.2729</v>
      </c>
      <c r="EJ93">
        <v>20.146599999999999</v>
      </c>
      <c r="EK93">
        <v>26.036799999999999</v>
      </c>
      <c r="EL93">
        <v>0</v>
      </c>
      <c r="EM93">
        <v>27.736499999999999</v>
      </c>
      <c r="EN93">
        <v>399.89100000000002</v>
      </c>
      <c r="EO93">
        <v>16.0197</v>
      </c>
      <c r="EP93">
        <v>100.34699999999999</v>
      </c>
      <c r="EQ93">
        <v>90.658299999999997</v>
      </c>
    </row>
    <row r="94" spans="1:147" x14ac:dyDescent="0.3">
      <c r="A94">
        <v>78</v>
      </c>
      <c r="B94">
        <v>1675253558.8</v>
      </c>
      <c r="C94">
        <v>4740.5</v>
      </c>
      <c r="D94" t="s">
        <v>486</v>
      </c>
      <c r="E94" t="s">
        <v>487</v>
      </c>
      <c r="F94">
        <v>1675253550.8</v>
      </c>
      <c r="G94">
        <f t="shared" si="86"/>
        <v>1.297268623782788E-4</v>
      </c>
      <c r="H94">
        <f t="shared" si="87"/>
        <v>-1.2001887319130125</v>
      </c>
      <c r="I94">
        <f t="shared" si="88"/>
        <v>400.005290322581</v>
      </c>
      <c r="J94">
        <f t="shared" si="89"/>
        <v>731.04956609818987</v>
      </c>
      <c r="K94">
        <f t="shared" si="90"/>
        <v>70.53602067824869</v>
      </c>
      <c r="L94">
        <f t="shared" si="91"/>
        <v>38.594895254766918</v>
      </c>
      <c r="M94">
        <f t="shared" si="92"/>
        <v>5.4503313188809565E-3</v>
      </c>
      <c r="N94">
        <f t="shared" si="93"/>
        <v>3.383197771256726</v>
      </c>
      <c r="O94">
        <f t="shared" si="94"/>
        <v>5.4454579829522082E-3</v>
      </c>
      <c r="P94">
        <f t="shared" si="95"/>
        <v>3.4038487160739034E-3</v>
      </c>
      <c r="Q94">
        <f t="shared" si="96"/>
        <v>0</v>
      </c>
      <c r="R94">
        <f t="shared" si="97"/>
        <v>28.334613472860195</v>
      </c>
      <c r="S94">
        <f t="shared" si="98"/>
        <v>27.9943322580645</v>
      </c>
      <c r="T94">
        <f t="shared" si="99"/>
        <v>3.7935860076761703</v>
      </c>
      <c r="U94">
        <f t="shared" si="100"/>
        <v>40.214324069013266</v>
      </c>
      <c r="V94">
        <f t="shared" si="101"/>
        <v>1.5587602849098161</v>
      </c>
      <c r="W94">
        <f t="shared" si="102"/>
        <v>3.8761320027032431</v>
      </c>
      <c r="X94">
        <f t="shared" si="103"/>
        <v>2.2348257227663542</v>
      </c>
      <c r="Y94">
        <f t="shared" si="104"/>
        <v>-5.7209546308820949</v>
      </c>
      <c r="Z94">
        <f t="shared" si="105"/>
        <v>67.439064883639205</v>
      </c>
      <c r="AA94">
        <f t="shared" si="106"/>
        <v>4.352817562515507</v>
      </c>
      <c r="AB94">
        <f t="shared" si="107"/>
        <v>66.070927815272611</v>
      </c>
      <c r="AC94">
        <v>-3.9930904667201998E-2</v>
      </c>
      <c r="AD94">
        <v>4.4825938628310601E-2</v>
      </c>
      <c r="AE94">
        <v>3.3715847961124101</v>
      </c>
      <c r="AF94">
        <v>0</v>
      </c>
      <c r="AG94">
        <v>0</v>
      </c>
      <c r="AH94">
        <f t="shared" si="108"/>
        <v>1</v>
      </c>
      <c r="AI94">
        <f t="shared" si="109"/>
        <v>0</v>
      </c>
      <c r="AJ94">
        <f t="shared" si="110"/>
        <v>50687.566898425037</v>
      </c>
      <c r="AK94" t="s">
        <v>488</v>
      </c>
      <c r="AL94">
        <v>2.3533615384615398</v>
      </c>
      <c r="AM94">
        <v>1.86415</v>
      </c>
      <c r="AN94">
        <f t="shared" si="111"/>
        <v>-0.48921153846153986</v>
      </c>
      <c r="AO94">
        <f t="shared" si="112"/>
        <v>-0.26243142368454248</v>
      </c>
      <c r="AP94">
        <v>-0.430228273221272</v>
      </c>
      <c r="AQ94" t="s">
        <v>253</v>
      </c>
      <c r="AR94">
        <v>0</v>
      </c>
      <c r="AS94">
        <v>0</v>
      </c>
      <c r="AT94" t="e">
        <f t="shared" si="113"/>
        <v>#DIV/0!</v>
      </c>
      <c r="AU94">
        <v>0.5</v>
      </c>
      <c r="AV94">
        <f t="shared" si="114"/>
        <v>0</v>
      </c>
      <c r="AW94">
        <f t="shared" si="115"/>
        <v>-1.2001887319130125</v>
      </c>
      <c r="AX94" t="e">
        <f t="shared" si="116"/>
        <v>#DIV/0!</v>
      </c>
      <c r="AY94" t="e">
        <f t="shared" si="117"/>
        <v>#DIV/0!</v>
      </c>
      <c r="AZ94" t="e">
        <f t="shared" si="118"/>
        <v>#DIV/0!</v>
      </c>
      <c r="BA94" t="e">
        <f t="shared" si="119"/>
        <v>#DIV/0!</v>
      </c>
      <c r="BB94" t="s">
        <v>253</v>
      </c>
      <c r="BC94">
        <v>0</v>
      </c>
      <c r="BD94">
        <f t="shared" si="120"/>
        <v>0</v>
      </c>
      <c r="BE94" t="e">
        <f t="shared" si="121"/>
        <v>#DIV/0!</v>
      </c>
      <c r="BF94">
        <f t="shared" si="122"/>
        <v>1</v>
      </c>
      <c r="BG94">
        <f t="shared" si="123"/>
        <v>0</v>
      </c>
      <c r="BH94">
        <f t="shared" si="124"/>
        <v>-3.8105192814182836</v>
      </c>
      <c r="BI94">
        <f t="shared" si="125"/>
        <v>0</v>
      </c>
      <c r="BJ94">
        <f t="shared" si="126"/>
        <v>0</v>
      </c>
      <c r="BK94">
        <f t="shared" si="127"/>
        <v>0</v>
      </c>
      <c r="BL94">
        <f t="shared" si="128"/>
        <v>0</v>
      </c>
      <c r="BM94">
        <v>0.71693436504263897</v>
      </c>
      <c r="BN94">
        <v>0.5</v>
      </c>
      <c r="BO94" t="s">
        <v>254</v>
      </c>
      <c r="BP94">
        <v>1675253550.8</v>
      </c>
      <c r="BQ94">
        <v>400.005290322581</v>
      </c>
      <c r="BR94">
        <v>399.84064516129001</v>
      </c>
      <c r="BS94">
        <v>16.155306451612901</v>
      </c>
      <c r="BT94">
        <v>16.137006451612901</v>
      </c>
      <c r="BU94">
        <v>500.017</v>
      </c>
      <c r="BV94">
        <v>96.286000000000001</v>
      </c>
      <c r="BW94">
        <v>0.199962032258064</v>
      </c>
      <c r="BX94">
        <v>28.364074193548401</v>
      </c>
      <c r="BY94">
        <v>27.9943322580645</v>
      </c>
      <c r="BZ94">
        <v>999.9</v>
      </c>
      <c r="CA94">
        <v>10000.967741935499</v>
      </c>
      <c r="CB94">
        <v>0</v>
      </c>
      <c r="CC94">
        <v>387.83641935483899</v>
      </c>
      <c r="CD94">
        <v>0</v>
      </c>
      <c r="CE94">
        <v>0</v>
      </c>
      <c r="CF94">
        <v>0</v>
      </c>
      <c r="CG94">
        <v>0</v>
      </c>
      <c r="CH94">
        <v>2.3389225806451601</v>
      </c>
      <c r="CI94">
        <v>0</v>
      </c>
      <c r="CJ94">
        <v>-15.3446741935484</v>
      </c>
      <c r="CK94">
        <v>-1.8135645161290299</v>
      </c>
      <c r="CL94">
        <v>37.061999999999998</v>
      </c>
      <c r="CM94">
        <v>41.945129032258002</v>
      </c>
      <c r="CN94">
        <v>39.375</v>
      </c>
      <c r="CO94">
        <v>40.375</v>
      </c>
      <c r="CP94">
        <v>37.811999999999998</v>
      </c>
      <c r="CQ94">
        <v>0</v>
      </c>
      <c r="CR94">
        <v>0</v>
      </c>
      <c r="CS94">
        <v>0</v>
      </c>
      <c r="CT94">
        <v>59.400000095367403</v>
      </c>
      <c r="CU94">
        <v>2.3533615384615398</v>
      </c>
      <c r="CV94">
        <v>-0.48371283272708099</v>
      </c>
      <c r="CW94">
        <v>-0.34038632496183202</v>
      </c>
      <c r="CX94">
        <v>-15.3429192307692</v>
      </c>
      <c r="CY94">
        <v>15</v>
      </c>
      <c r="CZ94">
        <v>1675248729.8</v>
      </c>
      <c r="DA94" t="s">
        <v>255</v>
      </c>
      <c r="DB94">
        <v>3</v>
      </c>
      <c r="DC94">
        <v>-3.8279999999999998</v>
      </c>
      <c r="DD94">
        <v>0.33600000000000002</v>
      </c>
      <c r="DE94">
        <v>402</v>
      </c>
      <c r="DF94">
        <v>14</v>
      </c>
      <c r="DG94">
        <v>1.6</v>
      </c>
      <c r="DH94">
        <v>0.7</v>
      </c>
      <c r="DI94">
        <v>0.158058442592593</v>
      </c>
      <c r="DJ94">
        <v>0.100216661863919</v>
      </c>
      <c r="DK94">
        <v>9.3194041324344098E-2</v>
      </c>
      <c r="DL94">
        <v>1</v>
      </c>
      <c r="DM94">
        <v>2.3321111111111099</v>
      </c>
      <c r="DN94">
        <v>0.14652727472282201</v>
      </c>
      <c r="DO94">
        <v>0.20013248525494601</v>
      </c>
      <c r="DP94">
        <v>1</v>
      </c>
      <c r="DQ94">
        <v>5.34700361111111E-3</v>
      </c>
      <c r="DR94">
        <v>0.12845672521898399</v>
      </c>
      <c r="DS94">
        <v>1.7636325626962601E-2</v>
      </c>
      <c r="DT94">
        <v>0</v>
      </c>
      <c r="DU94">
        <v>2</v>
      </c>
      <c r="DV94">
        <v>3</v>
      </c>
      <c r="DW94" t="s">
        <v>269</v>
      </c>
      <c r="DX94">
        <v>100</v>
      </c>
      <c r="DY94">
        <v>100</v>
      </c>
      <c r="DZ94">
        <v>-3.8279999999999998</v>
      </c>
      <c r="EA94">
        <v>0.33600000000000002</v>
      </c>
      <c r="EB94">
        <v>2</v>
      </c>
      <c r="EC94">
        <v>516.58299999999997</v>
      </c>
      <c r="ED94">
        <v>414.18</v>
      </c>
      <c r="EE94">
        <v>27.720800000000001</v>
      </c>
      <c r="EF94">
        <v>31.0779</v>
      </c>
      <c r="EG94">
        <v>30.0001</v>
      </c>
      <c r="EH94">
        <v>31.2562</v>
      </c>
      <c r="EI94">
        <v>31.288599999999999</v>
      </c>
      <c r="EJ94">
        <v>20.1462</v>
      </c>
      <c r="EK94">
        <v>25.742999999999999</v>
      </c>
      <c r="EL94">
        <v>0</v>
      </c>
      <c r="EM94">
        <v>27.7179</v>
      </c>
      <c r="EN94">
        <v>399.64400000000001</v>
      </c>
      <c r="EO94">
        <v>16.032399999999999</v>
      </c>
      <c r="EP94">
        <v>100.34699999999999</v>
      </c>
      <c r="EQ94">
        <v>90.657300000000006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</cp:lastModifiedBy>
  <dcterms:created xsi:type="dcterms:W3CDTF">2023-02-01T13:16:43Z</dcterms:created>
  <dcterms:modified xsi:type="dcterms:W3CDTF">2023-02-08T20:54:25Z</dcterms:modified>
</cp:coreProperties>
</file>