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98912107-C1C4-4818-8C32-6FF814C668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BA93" i="1"/>
  <c r="AY93" i="1"/>
  <c r="AV93" i="1"/>
  <c r="AT93" i="1"/>
  <c r="AX93" i="1" s="1"/>
  <c r="AN93" i="1"/>
  <c r="AO93" i="1" s="1"/>
  <c r="AJ93" i="1"/>
  <c r="AH93" i="1"/>
  <c r="I93" i="1" s="1"/>
  <c r="W93" i="1"/>
  <c r="V93" i="1"/>
  <c r="U93" i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I92" i="1"/>
  <c r="AH92" i="1"/>
  <c r="W92" i="1"/>
  <c r="V92" i="1"/>
  <c r="U92" i="1"/>
  <c r="N92" i="1"/>
  <c r="BL91" i="1"/>
  <c r="BK91" i="1"/>
  <c r="BI91" i="1"/>
  <c r="BH91" i="1"/>
  <c r="BG91" i="1"/>
  <c r="BF91" i="1"/>
  <c r="BE91" i="1"/>
  <c r="BD91" i="1"/>
  <c r="AY91" i="1" s="1"/>
  <c r="BA91" i="1"/>
  <c r="AT91" i="1"/>
  <c r="AO91" i="1"/>
  <c r="AN91" i="1"/>
  <c r="AJ91" i="1"/>
  <c r="AH91" i="1"/>
  <c r="G91" i="1" s="1"/>
  <c r="Y91" i="1" s="1"/>
  <c r="W91" i="1"/>
  <c r="V91" i="1"/>
  <c r="U91" i="1"/>
  <c r="N91" i="1"/>
  <c r="L91" i="1"/>
  <c r="I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BA90" i="1"/>
  <c r="AY90" i="1"/>
  <c r="AV90" i="1"/>
  <c r="AX90" i="1" s="1"/>
  <c r="AT90" i="1"/>
  <c r="AN90" i="1"/>
  <c r="AO90" i="1" s="1"/>
  <c r="AJ90" i="1"/>
  <c r="AH90" i="1" s="1"/>
  <c r="W90" i="1"/>
  <c r="V90" i="1"/>
  <c r="U90" i="1" s="1"/>
  <c r="N90" i="1"/>
  <c r="L90" i="1"/>
  <c r="BL89" i="1"/>
  <c r="BK89" i="1"/>
  <c r="BI89" i="1"/>
  <c r="BJ89" i="1" s="1"/>
  <c r="BH89" i="1"/>
  <c r="BG89" i="1"/>
  <c r="BF89" i="1"/>
  <c r="BE89" i="1"/>
  <c r="BD89" i="1"/>
  <c r="BA89" i="1"/>
  <c r="AY89" i="1"/>
  <c r="AT89" i="1"/>
  <c r="AO89" i="1"/>
  <c r="AN89" i="1"/>
  <c r="AJ89" i="1"/>
  <c r="AH89" i="1" s="1"/>
  <c r="AI89" i="1" s="1"/>
  <c r="W89" i="1"/>
  <c r="V89" i="1"/>
  <c r="U89" i="1" s="1"/>
  <c r="N89" i="1"/>
  <c r="G89" i="1"/>
  <c r="BL88" i="1"/>
  <c r="BK88" i="1"/>
  <c r="BI88" i="1"/>
  <c r="BJ88" i="1" s="1"/>
  <c r="BH88" i="1"/>
  <c r="BG88" i="1"/>
  <c r="BF88" i="1"/>
  <c r="BE88" i="1"/>
  <c r="BD88" i="1"/>
  <c r="AY88" i="1" s="1"/>
  <c r="BA88" i="1"/>
  <c r="AT88" i="1"/>
  <c r="AO88" i="1"/>
  <c r="AN88" i="1"/>
  <c r="AJ88" i="1"/>
  <c r="AH88" i="1"/>
  <c r="H88" i="1" s="1"/>
  <c r="AW88" i="1" s="1"/>
  <c r="W88" i="1"/>
  <c r="V88" i="1"/>
  <c r="U88" i="1"/>
  <c r="N88" i="1"/>
  <c r="L88" i="1"/>
  <c r="I88" i="1"/>
  <c r="BL87" i="1"/>
  <c r="BK87" i="1"/>
  <c r="BJ87" i="1"/>
  <c r="AV87" i="1" s="1"/>
  <c r="BI87" i="1"/>
  <c r="BH87" i="1"/>
  <c r="BG87" i="1"/>
  <c r="BF87" i="1"/>
  <c r="BE87" i="1"/>
  <c r="BD87" i="1"/>
  <c r="AY87" i="1" s="1"/>
  <c r="BA87" i="1"/>
  <c r="AX87" i="1"/>
  <c r="AT87" i="1"/>
  <c r="AN87" i="1"/>
  <c r="AO87" i="1" s="1"/>
  <c r="AJ87" i="1"/>
  <c r="AH87" i="1"/>
  <c r="W87" i="1"/>
  <c r="V87" i="1"/>
  <c r="U87" i="1"/>
  <c r="N87" i="1"/>
  <c r="L87" i="1"/>
  <c r="BL86" i="1"/>
  <c r="BK86" i="1"/>
  <c r="BJ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U86" i="1" s="1"/>
  <c r="V86" i="1"/>
  <c r="N86" i="1"/>
  <c r="G86" i="1"/>
  <c r="Y86" i="1" s="1"/>
  <c r="BL85" i="1"/>
  <c r="BK85" i="1"/>
  <c r="BI85" i="1"/>
  <c r="BJ85" i="1" s="1"/>
  <c r="Q85" i="1" s="1"/>
  <c r="BH85" i="1"/>
  <c r="BG85" i="1"/>
  <c r="BF85" i="1"/>
  <c r="BE85" i="1"/>
  <c r="BD85" i="1"/>
  <c r="BA85" i="1"/>
  <c r="AY85" i="1"/>
  <c r="AV85" i="1"/>
  <c r="AT85" i="1"/>
  <c r="AN85" i="1"/>
  <c r="AO85" i="1" s="1"/>
  <c r="AJ85" i="1"/>
  <c r="AH85" i="1"/>
  <c r="I85" i="1" s="1"/>
  <c r="W85" i="1"/>
  <c r="V85" i="1"/>
  <c r="U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H84" i="1"/>
  <c r="W84" i="1"/>
  <c r="V84" i="1"/>
  <c r="U84" i="1" s="1"/>
  <c r="N84" i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G83" i="1" s="1"/>
  <c r="W83" i="1"/>
  <c r="V83" i="1"/>
  <c r="U83" i="1"/>
  <c r="N83" i="1"/>
  <c r="L83" i="1"/>
  <c r="I83" i="1"/>
  <c r="H83" i="1"/>
  <c r="AW83" i="1" s="1"/>
  <c r="BL82" i="1"/>
  <c r="BK82" i="1"/>
  <c r="BI82" i="1"/>
  <c r="BJ82" i="1" s="1"/>
  <c r="Q82" i="1" s="1"/>
  <c r="BH82" i="1"/>
  <c r="BG82" i="1"/>
  <c r="BF82" i="1"/>
  <c r="BE82" i="1"/>
  <c r="BD82" i="1"/>
  <c r="BA82" i="1"/>
  <c r="AY82" i="1"/>
  <c r="AV82" i="1"/>
  <c r="AX82" i="1" s="1"/>
  <c r="AT82" i="1"/>
  <c r="AN82" i="1"/>
  <c r="AO82" i="1" s="1"/>
  <c r="AJ82" i="1"/>
  <c r="AH82" i="1" s="1"/>
  <c r="W82" i="1"/>
  <c r="V82" i="1"/>
  <c r="U82" i="1" s="1"/>
  <c r="N82" i="1"/>
  <c r="L82" i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O81" i="1"/>
  <c r="AN81" i="1"/>
  <c r="AJ81" i="1"/>
  <c r="AH81" i="1" s="1"/>
  <c r="AI81" i="1"/>
  <c r="W81" i="1"/>
  <c r="V81" i="1"/>
  <c r="N81" i="1"/>
  <c r="BL80" i="1"/>
  <c r="BK80" i="1"/>
  <c r="BI80" i="1"/>
  <c r="BJ80" i="1" s="1"/>
  <c r="AV80" i="1" s="1"/>
  <c r="BH80" i="1"/>
  <c r="BG80" i="1"/>
  <c r="BF80" i="1"/>
  <c r="BE80" i="1"/>
  <c r="BD80" i="1"/>
  <c r="AY80" i="1" s="1"/>
  <c r="BA80" i="1"/>
  <c r="AT80" i="1"/>
  <c r="AO80" i="1"/>
  <c r="AN80" i="1"/>
  <c r="AJ80" i="1"/>
  <c r="AH80" i="1"/>
  <c r="H80" i="1" s="1"/>
  <c r="AW80" i="1" s="1"/>
  <c r="AZ80" i="1" s="1"/>
  <c r="W80" i="1"/>
  <c r="V80" i="1"/>
  <c r="U80" i="1"/>
  <c r="N80" i="1"/>
  <c r="L80" i="1"/>
  <c r="I80" i="1"/>
  <c r="BL79" i="1"/>
  <c r="BK79" i="1"/>
  <c r="BJ79" i="1"/>
  <c r="AV79" i="1" s="1"/>
  <c r="BI79" i="1"/>
  <c r="BH79" i="1"/>
  <c r="BG79" i="1"/>
  <c r="BF79" i="1"/>
  <c r="BE79" i="1"/>
  <c r="BD79" i="1"/>
  <c r="AY79" i="1" s="1"/>
  <c r="BA79" i="1"/>
  <c r="AX79" i="1"/>
  <c r="AT79" i="1"/>
  <c r="AN79" i="1"/>
  <c r="AO79" i="1" s="1"/>
  <c r="AJ79" i="1"/>
  <c r="AH79" i="1"/>
  <c r="W79" i="1"/>
  <c r="V79" i="1"/>
  <c r="U79" i="1"/>
  <c r="N79" i="1"/>
  <c r="L79" i="1"/>
  <c r="BL78" i="1"/>
  <c r="BK78" i="1"/>
  <c r="BJ78" i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V78" i="1"/>
  <c r="U78" i="1" s="1"/>
  <c r="N78" i="1"/>
  <c r="H78" i="1"/>
  <c r="AW78" i="1" s="1"/>
  <c r="BL77" i="1"/>
  <c r="BK77" i="1"/>
  <c r="BI77" i="1"/>
  <c r="BJ77" i="1" s="1"/>
  <c r="Q77" i="1" s="1"/>
  <c r="BH77" i="1"/>
  <c r="BG77" i="1"/>
  <c r="BF77" i="1"/>
  <c r="BE77" i="1"/>
  <c r="BD77" i="1"/>
  <c r="BA77" i="1"/>
  <c r="AY77" i="1"/>
  <c r="AV77" i="1"/>
  <c r="AT77" i="1"/>
  <c r="AX77" i="1" s="1"/>
  <c r="AO77" i="1"/>
  <c r="AN77" i="1"/>
  <c r="AJ77" i="1"/>
  <c r="AH77" i="1"/>
  <c r="I77" i="1" s="1"/>
  <c r="W77" i="1"/>
  <c r="V77" i="1"/>
  <c r="U77" i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H76" i="1"/>
  <c r="W76" i="1"/>
  <c r="V76" i="1"/>
  <c r="U76" i="1"/>
  <c r="N76" i="1"/>
  <c r="BL75" i="1"/>
  <c r="Q75" i="1" s="1"/>
  <c r="BK75" i="1"/>
  <c r="BJ75" i="1" s="1"/>
  <c r="AV75" i="1" s="1"/>
  <c r="AX75" i="1" s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/>
  <c r="G75" i="1" s="1"/>
  <c r="W75" i="1"/>
  <c r="V75" i="1"/>
  <c r="U75" i="1"/>
  <c r="N75" i="1"/>
  <c r="L75" i="1"/>
  <c r="I75" i="1"/>
  <c r="H75" i="1"/>
  <c r="AW75" i="1" s="1"/>
  <c r="AZ75" i="1" s="1"/>
  <c r="BL74" i="1"/>
  <c r="BK74" i="1"/>
  <c r="BI74" i="1"/>
  <c r="BJ74" i="1" s="1"/>
  <c r="Q74" i="1" s="1"/>
  <c r="BH74" i="1"/>
  <c r="BG74" i="1"/>
  <c r="BF74" i="1"/>
  <c r="BE74" i="1"/>
  <c r="BD74" i="1"/>
  <c r="BA74" i="1"/>
  <c r="AY74" i="1"/>
  <c r="AV74" i="1"/>
  <c r="AT74" i="1"/>
  <c r="AX74" i="1" s="1"/>
  <c r="AN74" i="1"/>
  <c r="AO74" i="1" s="1"/>
  <c r="AJ74" i="1"/>
  <c r="AH74" i="1" s="1"/>
  <c r="W74" i="1"/>
  <c r="V74" i="1"/>
  <c r="U74" i="1" s="1"/>
  <c r="N74" i="1"/>
  <c r="L74" i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O73" i="1"/>
  <c r="AN73" i="1"/>
  <c r="AJ73" i="1"/>
  <c r="AH73" i="1" s="1"/>
  <c r="W73" i="1"/>
  <c r="V73" i="1"/>
  <c r="U73" i="1" s="1"/>
  <c r="N73" i="1"/>
  <c r="I73" i="1"/>
  <c r="BL72" i="1"/>
  <c r="BK72" i="1"/>
  <c r="BI72" i="1"/>
  <c r="BJ72" i="1" s="1"/>
  <c r="AV72" i="1" s="1"/>
  <c r="BH72" i="1"/>
  <c r="BG72" i="1"/>
  <c r="BF72" i="1"/>
  <c r="BE72" i="1"/>
  <c r="BD72" i="1"/>
  <c r="AY72" i="1" s="1"/>
  <c r="BA72" i="1"/>
  <c r="AT72" i="1"/>
  <c r="AX72" i="1" s="1"/>
  <c r="AO72" i="1"/>
  <c r="AN72" i="1"/>
  <c r="AJ72" i="1"/>
  <c r="AH72" i="1"/>
  <c r="H72" i="1" s="1"/>
  <c r="AW72" i="1" s="1"/>
  <c r="AZ72" i="1" s="1"/>
  <c r="W72" i="1"/>
  <c r="V72" i="1"/>
  <c r="U72" i="1"/>
  <c r="N72" i="1"/>
  <c r="L72" i="1"/>
  <c r="I72" i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W71" i="1"/>
  <c r="U71" i="1" s="1"/>
  <c r="V71" i="1"/>
  <c r="N71" i="1"/>
  <c r="L71" i="1"/>
  <c r="BL70" i="1"/>
  <c r="BK70" i="1"/>
  <c r="BJ70" i="1"/>
  <c r="Q70" i="1" s="1"/>
  <c r="BI70" i="1"/>
  <c r="BH70" i="1"/>
  <c r="BG70" i="1"/>
  <c r="BF70" i="1"/>
  <c r="BE70" i="1"/>
  <c r="BD70" i="1"/>
  <c r="AY70" i="1" s="1"/>
  <c r="BA70" i="1"/>
  <c r="AV70" i="1"/>
  <c r="AT70" i="1"/>
  <c r="AX70" i="1" s="1"/>
  <c r="AN70" i="1"/>
  <c r="AO70" i="1" s="1"/>
  <c r="AJ70" i="1"/>
  <c r="AH70" i="1" s="1"/>
  <c r="W70" i="1"/>
  <c r="V70" i="1"/>
  <c r="U70" i="1" s="1"/>
  <c r="N70" i="1"/>
  <c r="G70" i="1"/>
  <c r="BL69" i="1"/>
  <c r="BK69" i="1"/>
  <c r="BI69" i="1"/>
  <c r="BJ69" i="1" s="1"/>
  <c r="BH69" i="1"/>
  <c r="BG69" i="1"/>
  <c r="BF69" i="1"/>
  <c r="BE69" i="1"/>
  <c r="BD69" i="1"/>
  <c r="BA69" i="1"/>
  <c r="AY69" i="1"/>
  <c r="AT69" i="1"/>
  <c r="AO69" i="1"/>
  <c r="AN69" i="1"/>
  <c r="AJ69" i="1"/>
  <c r="AH69" i="1"/>
  <c r="W69" i="1"/>
  <c r="V69" i="1"/>
  <c r="U69" i="1"/>
  <c r="N69" i="1"/>
  <c r="BL68" i="1"/>
  <c r="BK68" i="1"/>
  <c r="BJ68" i="1" s="1"/>
  <c r="BI68" i="1"/>
  <c r="BH68" i="1"/>
  <c r="BG68" i="1"/>
  <c r="BF68" i="1"/>
  <c r="BE68" i="1"/>
  <c r="BD68" i="1"/>
  <c r="AY68" i="1" s="1"/>
  <c r="BA68" i="1"/>
  <c r="AT68" i="1"/>
  <c r="AN68" i="1"/>
  <c r="AO68" i="1" s="1"/>
  <c r="AJ68" i="1"/>
  <c r="AH68" i="1" s="1"/>
  <c r="W68" i="1"/>
  <c r="U68" i="1" s="1"/>
  <c r="V68" i="1"/>
  <c r="N68" i="1"/>
  <c r="BL67" i="1"/>
  <c r="BK67" i="1"/>
  <c r="BI67" i="1"/>
  <c r="BJ67" i="1" s="1"/>
  <c r="Q67" i="1" s="1"/>
  <c r="BH67" i="1"/>
  <c r="BG67" i="1"/>
  <c r="BF67" i="1"/>
  <c r="BE67" i="1"/>
  <c r="BD67" i="1"/>
  <c r="BA67" i="1"/>
  <c r="AY67" i="1"/>
  <c r="AV67" i="1"/>
  <c r="AT67" i="1"/>
  <c r="AX67" i="1" s="1"/>
  <c r="AN67" i="1"/>
  <c r="AO67" i="1" s="1"/>
  <c r="AJ67" i="1"/>
  <c r="AH67" i="1"/>
  <c r="W67" i="1"/>
  <c r="V67" i="1"/>
  <c r="U67" i="1"/>
  <c r="N67" i="1"/>
  <c r="BL66" i="1"/>
  <c r="BK66" i="1"/>
  <c r="BI66" i="1"/>
  <c r="BJ66" i="1" s="1"/>
  <c r="BH66" i="1"/>
  <c r="BG66" i="1"/>
  <c r="BF66" i="1"/>
  <c r="BE66" i="1"/>
  <c r="BD66" i="1"/>
  <c r="BA66" i="1"/>
  <c r="AY66" i="1"/>
  <c r="AT66" i="1"/>
  <c r="AN66" i="1"/>
  <c r="AO66" i="1" s="1"/>
  <c r="AJ66" i="1"/>
  <c r="AH66" i="1"/>
  <c r="W66" i="1"/>
  <c r="V66" i="1"/>
  <c r="U66" i="1" s="1"/>
  <c r="N66" i="1"/>
  <c r="H66" i="1"/>
  <c r="AW66" i="1" s="1"/>
  <c r="BL65" i="1"/>
  <c r="BK65" i="1"/>
  <c r="BI65" i="1"/>
  <c r="BH65" i="1"/>
  <c r="BG65" i="1"/>
  <c r="BF65" i="1"/>
  <c r="BE65" i="1"/>
  <c r="BD65" i="1"/>
  <c r="AY65" i="1" s="1"/>
  <c r="BA65" i="1"/>
  <c r="AT65" i="1"/>
  <c r="AN65" i="1"/>
  <c r="AO65" i="1" s="1"/>
  <c r="AJ65" i="1"/>
  <c r="AH65" i="1"/>
  <c r="G65" i="1" s="1"/>
  <c r="Y65" i="1"/>
  <c r="W65" i="1"/>
  <c r="V65" i="1"/>
  <c r="U65" i="1"/>
  <c r="N65" i="1"/>
  <c r="L65" i="1"/>
  <c r="I65" i="1"/>
  <c r="H65" i="1"/>
  <c r="AW65" i="1" s="1"/>
  <c r="BL64" i="1"/>
  <c r="BK64" i="1"/>
  <c r="BI64" i="1"/>
  <c r="BJ64" i="1" s="1"/>
  <c r="Q64" i="1" s="1"/>
  <c r="BH64" i="1"/>
  <c r="BG64" i="1"/>
  <c r="BF64" i="1"/>
  <c r="BE64" i="1"/>
  <c r="BD64" i="1"/>
  <c r="BA64" i="1"/>
  <c r="AY64" i="1"/>
  <c r="AV64" i="1"/>
  <c r="AT64" i="1"/>
  <c r="AX64" i="1" s="1"/>
  <c r="AN64" i="1"/>
  <c r="AO64" i="1" s="1"/>
  <c r="AJ64" i="1"/>
  <c r="AH64" i="1" s="1"/>
  <c r="AI64" i="1"/>
  <c r="W64" i="1"/>
  <c r="V64" i="1"/>
  <c r="U64" i="1" s="1"/>
  <c r="N64" i="1"/>
  <c r="L64" i="1"/>
  <c r="BL63" i="1"/>
  <c r="BK63" i="1"/>
  <c r="BJ63" i="1"/>
  <c r="AV63" i="1" s="1"/>
  <c r="BI63" i="1"/>
  <c r="BH63" i="1"/>
  <c r="BG63" i="1"/>
  <c r="BF63" i="1"/>
  <c r="BE63" i="1"/>
  <c r="BD63" i="1"/>
  <c r="BA63" i="1"/>
  <c r="AY63" i="1"/>
  <c r="AT63" i="1"/>
  <c r="AO63" i="1"/>
  <c r="AN63" i="1"/>
  <c r="AJ63" i="1"/>
  <c r="AH63" i="1" s="1"/>
  <c r="AI63" i="1" s="1"/>
  <c r="W63" i="1"/>
  <c r="V63" i="1"/>
  <c r="U63" i="1" s="1"/>
  <c r="Q63" i="1"/>
  <c r="N63" i="1"/>
  <c r="I63" i="1"/>
  <c r="BL62" i="1"/>
  <c r="BK62" i="1"/>
  <c r="BI62" i="1"/>
  <c r="BJ62" i="1" s="1"/>
  <c r="BH62" i="1"/>
  <c r="BG62" i="1"/>
  <c r="BF62" i="1"/>
  <c r="BE62" i="1"/>
  <c r="BD62" i="1"/>
  <c r="AY62" i="1" s="1"/>
  <c r="BA62" i="1"/>
  <c r="AT62" i="1"/>
  <c r="AO62" i="1"/>
  <c r="AN62" i="1"/>
  <c r="AJ62" i="1"/>
  <c r="AH62" i="1"/>
  <c r="H62" i="1" s="1"/>
  <c r="AW62" i="1" s="1"/>
  <c r="W62" i="1"/>
  <c r="V62" i="1"/>
  <c r="U62" i="1"/>
  <c r="N62" i="1"/>
  <c r="L62" i="1"/>
  <c r="I62" i="1"/>
  <c r="BL61" i="1"/>
  <c r="BK61" i="1"/>
  <c r="BJ61" i="1"/>
  <c r="BI61" i="1"/>
  <c r="BH61" i="1"/>
  <c r="BG61" i="1"/>
  <c r="BF61" i="1"/>
  <c r="BE61" i="1"/>
  <c r="BD61" i="1"/>
  <c r="AY61" i="1" s="1"/>
  <c r="BA61" i="1"/>
  <c r="AT61" i="1"/>
  <c r="AN61" i="1"/>
  <c r="AO61" i="1" s="1"/>
  <c r="AJ61" i="1"/>
  <c r="AH61" i="1" s="1"/>
  <c r="W61" i="1"/>
  <c r="V61" i="1"/>
  <c r="U61" i="1"/>
  <c r="N61" i="1"/>
  <c r="BL60" i="1"/>
  <c r="BK60" i="1"/>
  <c r="BJ60" i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 s="1"/>
  <c r="W60" i="1"/>
  <c r="V60" i="1"/>
  <c r="U60" i="1" s="1"/>
  <c r="N60" i="1"/>
  <c r="H60" i="1"/>
  <c r="AW60" i="1" s="1"/>
  <c r="G60" i="1"/>
  <c r="Y60" i="1" s="1"/>
  <c r="BL59" i="1"/>
  <c r="BK59" i="1"/>
  <c r="BI59" i="1"/>
  <c r="BJ59" i="1" s="1"/>
  <c r="BH59" i="1"/>
  <c r="BG59" i="1"/>
  <c r="BF59" i="1"/>
  <c r="BE59" i="1"/>
  <c r="BD59" i="1"/>
  <c r="BA59" i="1"/>
  <c r="AY59" i="1"/>
  <c r="AT59" i="1"/>
  <c r="AO59" i="1"/>
  <c r="AN59" i="1"/>
  <c r="AJ59" i="1"/>
  <c r="AH59" i="1"/>
  <c r="W59" i="1"/>
  <c r="V59" i="1"/>
  <c r="U59" i="1"/>
  <c r="N59" i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N58" i="1"/>
  <c r="AO58" i="1" s="1"/>
  <c r="AJ58" i="1"/>
  <c r="AI58" i="1"/>
  <c r="AH58" i="1"/>
  <c r="W58" i="1"/>
  <c r="V58" i="1"/>
  <c r="U58" i="1" s="1"/>
  <c r="N58" i="1"/>
  <c r="H58" i="1"/>
  <c r="AW58" i="1" s="1"/>
  <c r="BL57" i="1"/>
  <c r="BK57" i="1"/>
  <c r="BJ57" i="1" s="1"/>
  <c r="BI57" i="1"/>
  <c r="BH57" i="1"/>
  <c r="BG57" i="1"/>
  <c r="BF57" i="1"/>
  <c r="BE57" i="1"/>
  <c r="BD57" i="1"/>
  <c r="AY57" i="1" s="1"/>
  <c r="BA57" i="1"/>
  <c r="AV57" i="1"/>
  <c r="AX57" i="1" s="1"/>
  <c r="AT57" i="1"/>
  <c r="AN57" i="1"/>
  <c r="AO57" i="1" s="1"/>
  <c r="AJ57" i="1"/>
  <c r="AH57" i="1"/>
  <c r="G57" i="1" s="1"/>
  <c r="W57" i="1"/>
  <c r="V57" i="1"/>
  <c r="U57" i="1"/>
  <c r="Q57" i="1"/>
  <c r="N57" i="1"/>
  <c r="L57" i="1"/>
  <c r="I57" i="1"/>
  <c r="H57" i="1"/>
  <c r="AW57" i="1" s="1"/>
  <c r="AZ57" i="1" s="1"/>
  <c r="BL56" i="1"/>
  <c r="BK56" i="1"/>
  <c r="BI56" i="1"/>
  <c r="BJ56" i="1" s="1"/>
  <c r="BH56" i="1"/>
  <c r="BG56" i="1"/>
  <c r="BF56" i="1"/>
  <c r="BE56" i="1"/>
  <c r="BD56" i="1"/>
  <c r="BA56" i="1"/>
  <c r="AY56" i="1"/>
  <c r="AT56" i="1"/>
  <c r="AN56" i="1"/>
  <c r="AO56" i="1" s="1"/>
  <c r="AJ56" i="1"/>
  <c r="AH56" i="1" s="1"/>
  <c r="AI56" i="1"/>
  <c r="W56" i="1"/>
  <c r="V56" i="1"/>
  <c r="U56" i="1" s="1"/>
  <c r="N56" i="1"/>
  <c r="L56" i="1"/>
  <c r="BL55" i="1"/>
  <c r="BK55" i="1"/>
  <c r="BI55" i="1"/>
  <c r="BJ55" i="1" s="1"/>
  <c r="BH55" i="1"/>
  <c r="BG55" i="1"/>
  <c r="BF55" i="1"/>
  <c r="BE55" i="1"/>
  <c r="BD55" i="1"/>
  <c r="AY55" i="1" s="1"/>
  <c r="BA55" i="1"/>
  <c r="AT55" i="1"/>
  <c r="AO55" i="1"/>
  <c r="AN55" i="1"/>
  <c r="AJ55" i="1"/>
  <c r="AH55" i="1" s="1"/>
  <c r="AI55" i="1"/>
  <c r="W55" i="1"/>
  <c r="V55" i="1"/>
  <c r="U55" i="1" s="1"/>
  <c r="N55" i="1"/>
  <c r="BL54" i="1"/>
  <c r="BK54" i="1"/>
  <c r="BI54" i="1"/>
  <c r="BJ54" i="1" s="1"/>
  <c r="AV54" i="1" s="1"/>
  <c r="BH54" i="1"/>
  <c r="BG54" i="1"/>
  <c r="BF54" i="1"/>
  <c r="BE54" i="1"/>
  <c r="BD54" i="1"/>
  <c r="AY54" i="1" s="1"/>
  <c r="BA54" i="1"/>
  <c r="AT54" i="1"/>
  <c r="AX54" i="1" s="1"/>
  <c r="AO54" i="1"/>
  <c r="AN54" i="1"/>
  <c r="AJ54" i="1"/>
  <c r="AH54" i="1"/>
  <c r="W54" i="1"/>
  <c r="V54" i="1"/>
  <c r="U54" i="1"/>
  <c r="Q54" i="1"/>
  <c r="N54" i="1"/>
  <c r="BL53" i="1"/>
  <c r="BK53" i="1"/>
  <c r="BJ53" i="1"/>
  <c r="AV53" i="1" s="1"/>
  <c r="AX53" i="1" s="1"/>
  <c r="BI53" i="1"/>
  <c r="BH53" i="1"/>
  <c r="BG53" i="1"/>
  <c r="BF53" i="1"/>
  <c r="BE53" i="1"/>
  <c r="BD53" i="1"/>
  <c r="AY53" i="1" s="1"/>
  <c r="BA53" i="1"/>
  <c r="AT53" i="1"/>
  <c r="AN53" i="1"/>
  <c r="AO53" i="1" s="1"/>
  <c r="AJ53" i="1"/>
  <c r="AH53" i="1" s="1"/>
  <c r="W53" i="1"/>
  <c r="V53" i="1"/>
  <c r="U53" i="1"/>
  <c r="N53" i="1"/>
  <c r="BL52" i="1"/>
  <c r="BK52" i="1"/>
  <c r="BI52" i="1"/>
  <c r="BJ52" i="1" s="1"/>
  <c r="AV52" i="1" s="1"/>
  <c r="BH52" i="1"/>
  <c r="BG52" i="1"/>
  <c r="BF52" i="1"/>
  <c r="BE52" i="1"/>
  <c r="BD52" i="1"/>
  <c r="AY52" i="1" s="1"/>
  <c r="BA52" i="1"/>
  <c r="AT52" i="1"/>
  <c r="AO52" i="1"/>
  <c r="AN52" i="1"/>
  <c r="AJ52" i="1"/>
  <c r="AH52" i="1" s="1"/>
  <c r="W52" i="1"/>
  <c r="V52" i="1"/>
  <c r="U52" i="1" s="1"/>
  <c r="N52" i="1"/>
  <c r="BL51" i="1"/>
  <c r="BK51" i="1"/>
  <c r="BI51" i="1"/>
  <c r="BJ51" i="1" s="1"/>
  <c r="BH51" i="1"/>
  <c r="BG51" i="1"/>
  <c r="BF51" i="1"/>
  <c r="BE51" i="1"/>
  <c r="BD51" i="1"/>
  <c r="BA51" i="1"/>
  <c r="AY51" i="1"/>
  <c r="AT51" i="1"/>
  <c r="AO51" i="1"/>
  <c r="AN51" i="1"/>
  <c r="AJ51" i="1"/>
  <c r="AI51" i="1"/>
  <c r="AH51" i="1"/>
  <c r="W51" i="1"/>
  <c r="V51" i="1"/>
  <c r="U51" i="1"/>
  <c r="N51" i="1"/>
  <c r="L51" i="1"/>
  <c r="BL50" i="1"/>
  <c r="BK50" i="1"/>
  <c r="BJ50" i="1" s="1"/>
  <c r="BI50" i="1"/>
  <c r="BH50" i="1"/>
  <c r="BG50" i="1"/>
  <c r="BF50" i="1"/>
  <c r="BE50" i="1"/>
  <c r="BD50" i="1"/>
  <c r="AY50" i="1" s="1"/>
  <c r="BA50" i="1"/>
  <c r="AT50" i="1"/>
  <c r="AN50" i="1"/>
  <c r="AO50" i="1" s="1"/>
  <c r="AJ50" i="1"/>
  <c r="AH50" i="1" s="1"/>
  <c r="W50" i="1"/>
  <c r="U50" i="1" s="1"/>
  <c r="V50" i="1"/>
  <c r="N50" i="1"/>
  <c r="H50" i="1"/>
  <c r="AW50" i="1" s="1"/>
  <c r="BL49" i="1"/>
  <c r="BK49" i="1"/>
  <c r="BJ49" i="1" s="1"/>
  <c r="Q49" i="1" s="1"/>
  <c r="BI49" i="1"/>
  <c r="BH49" i="1"/>
  <c r="BG49" i="1"/>
  <c r="BF49" i="1"/>
  <c r="BE49" i="1"/>
  <c r="BD49" i="1"/>
  <c r="AY49" i="1" s="1"/>
  <c r="BA49" i="1"/>
  <c r="AT49" i="1"/>
  <c r="AN49" i="1"/>
  <c r="AO49" i="1" s="1"/>
  <c r="AJ49" i="1"/>
  <c r="AH49" i="1"/>
  <c r="I49" i="1" s="1"/>
  <c r="W49" i="1"/>
  <c r="V49" i="1"/>
  <c r="U49" i="1"/>
  <c r="N49" i="1"/>
  <c r="L49" i="1"/>
  <c r="H49" i="1"/>
  <c r="AW49" i="1" s="1"/>
  <c r="G49" i="1"/>
  <c r="Y49" i="1" s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N48" i="1"/>
  <c r="AO48" i="1" s="1"/>
  <c r="AJ48" i="1"/>
  <c r="AH48" i="1"/>
  <c r="W48" i="1"/>
  <c r="V48" i="1"/>
  <c r="U48" i="1" s="1"/>
  <c r="N48" i="1"/>
  <c r="BL47" i="1"/>
  <c r="BK47" i="1"/>
  <c r="BI47" i="1"/>
  <c r="BJ47" i="1" s="1"/>
  <c r="AV47" i="1" s="1"/>
  <c r="BH47" i="1"/>
  <c r="BG47" i="1"/>
  <c r="BF47" i="1"/>
  <c r="BE47" i="1"/>
  <c r="BD47" i="1"/>
  <c r="AY47" i="1" s="1"/>
  <c r="BA47" i="1"/>
  <c r="AT47" i="1"/>
  <c r="AO47" i="1"/>
  <c r="AN47" i="1"/>
  <c r="AJ47" i="1"/>
  <c r="AI47" i="1"/>
  <c r="AH47" i="1"/>
  <c r="G47" i="1" s="1"/>
  <c r="Y47" i="1" s="1"/>
  <c r="W47" i="1"/>
  <c r="V47" i="1"/>
  <c r="U47" i="1" s="1"/>
  <c r="Q47" i="1"/>
  <c r="N47" i="1"/>
  <c r="I47" i="1"/>
  <c r="H47" i="1"/>
  <c r="AW47" i="1" s="1"/>
  <c r="AZ47" i="1" s="1"/>
  <c r="BL46" i="1"/>
  <c r="BK46" i="1"/>
  <c r="BI46" i="1"/>
  <c r="BJ46" i="1" s="1"/>
  <c r="BH46" i="1"/>
  <c r="BG46" i="1"/>
  <c r="BF46" i="1"/>
  <c r="BE46" i="1"/>
  <c r="BD46" i="1"/>
  <c r="AY46" i="1" s="1"/>
  <c r="BA46" i="1"/>
  <c r="AT46" i="1"/>
  <c r="AO46" i="1"/>
  <c r="AN46" i="1"/>
  <c r="AJ46" i="1"/>
  <c r="AH46" i="1"/>
  <c r="W46" i="1"/>
  <c r="V46" i="1"/>
  <c r="U46" i="1"/>
  <c r="N46" i="1"/>
  <c r="L46" i="1"/>
  <c r="BL45" i="1"/>
  <c r="BK45" i="1"/>
  <c r="BI45" i="1"/>
  <c r="BH45" i="1"/>
  <c r="BG45" i="1"/>
  <c r="BF45" i="1"/>
  <c r="BE45" i="1"/>
  <c r="BD45" i="1"/>
  <c r="BA45" i="1"/>
  <c r="AY45" i="1"/>
  <c r="AT45" i="1"/>
  <c r="AN45" i="1"/>
  <c r="AO45" i="1" s="1"/>
  <c r="AJ45" i="1"/>
  <c r="AH45" i="1" s="1"/>
  <c r="W45" i="1"/>
  <c r="V45" i="1"/>
  <c r="N45" i="1"/>
  <c r="H45" i="1"/>
  <c r="AW45" i="1" s="1"/>
  <c r="BL44" i="1"/>
  <c r="Q44" i="1" s="1"/>
  <c r="BK44" i="1"/>
  <c r="BJ44" i="1"/>
  <c r="BI44" i="1"/>
  <c r="BH44" i="1"/>
  <c r="BG44" i="1"/>
  <c r="BF44" i="1"/>
  <c r="BE44" i="1"/>
  <c r="BD44" i="1"/>
  <c r="AY44" i="1" s="1"/>
  <c r="BA44" i="1"/>
  <c r="AV44" i="1"/>
  <c r="AT44" i="1"/>
  <c r="AX44" i="1" s="1"/>
  <c r="AO44" i="1"/>
  <c r="AN44" i="1"/>
  <c r="AJ44" i="1"/>
  <c r="AH44" i="1" s="1"/>
  <c r="W44" i="1"/>
  <c r="V44" i="1"/>
  <c r="U44" i="1" s="1"/>
  <c r="N44" i="1"/>
  <c r="G44" i="1"/>
  <c r="Y44" i="1" s="1"/>
  <c r="BL43" i="1"/>
  <c r="BK43" i="1"/>
  <c r="BJ43" i="1"/>
  <c r="BI43" i="1"/>
  <c r="BH43" i="1"/>
  <c r="BG43" i="1"/>
  <c r="BF43" i="1"/>
  <c r="BE43" i="1"/>
  <c r="BD43" i="1"/>
  <c r="AY43" i="1" s="1"/>
  <c r="BA43" i="1"/>
  <c r="AT43" i="1"/>
  <c r="AO43" i="1"/>
  <c r="AN43" i="1"/>
  <c r="AJ43" i="1"/>
  <c r="AH43" i="1" s="1"/>
  <c r="AI43" i="1"/>
  <c r="W43" i="1"/>
  <c r="U43" i="1" s="1"/>
  <c r="V43" i="1"/>
  <c r="N43" i="1"/>
  <c r="I43" i="1"/>
  <c r="BL42" i="1"/>
  <c r="BK42" i="1"/>
  <c r="BJ42" i="1"/>
  <c r="AV42" i="1" s="1"/>
  <c r="BI42" i="1"/>
  <c r="BH42" i="1"/>
  <c r="BG42" i="1"/>
  <c r="BF42" i="1"/>
  <c r="BE42" i="1"/>
  <c r="BD42" i="1"/>
  <c r="AY42" i="1" s="1"/>
  <c r="BA42" i="1"/>
  <c r="AX42" i="1"/>
  <c r="AT42" i="1"/>
  <c r="AO42" i="1"/>
  <c r="AN42" i="1"/>
  <c r="AJ42" i="1"/>
  <c r="AH42" i="1" s="1"/>
  <c r="W42" i="1"/>
  <c r="U42" i="1" s="1"/>
  <c r="V42" i="1"/>
  <c r="Q42" i="1"/>
  <c r="N42" i="1"/>
  <c r="H42" i="1"/>
  <c r="AW42" i="1" s="1"/>
  <c r="AZ42" i="1" s="1"/>
  <c r="BL41" i="1"/>
  <c r="BK41" i="1"/>
  <c r="BJ41" i="1" s="1"/>
  <c r="BI41" i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 s="1"/>
  <c r="W41" i="1"/>
  <c r="U41" i="1" s="1"/>
  <c r="V41" i="1"/>
  <c r="N41" i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N40" i="1"/>
  <c r="AO40" i="1" s="1"/>
  <c r="AJ40" i="1"/>
  <c r="AH40" i="1" s="1"/>
  <c r="W40" i="1"/>
  <c r="U40" i="1" s="1"/>
  <c r="V40" i="1"/>
  <c r="N40" i="1"/>
  <c r="BL39" i="1"/>
  <c r="BK39" i="1"/>
  <c r="BI39" i="1"/>
  <c r="BH39" i="1"/>
  <c r="BG39" i="1"/>
  <c r="BF39" i="1"/>
  <c r="BE39" i="1"/>
  <c r="BD39" i="1"/>
  <c r="BA39" i="1"/>
  <c r="AY39" i="1"/>
  <c r="AT39" i="1"/>
  <c r="AN39" i="1"/>
  <c r="AO39" i="1" s="1"/>
  <c r="AJ39" i="1"/>
  <c r="AI39" i="1"/>
  <c r="AH39" i="1"/>
  <c r="W39" i="1"/>
  <c r="V39" i="1"/>
  <c r="U39" i="1"/>
  <c r="N39" i="1"/>
  <c r="BL38" i="1"/>
  <c r="BK38" i="1"/>
  <c r="BI38" i="1"/>
  <c r="BH38" i="1"/>
  <c r="BG38" i="1"/>
  <c r="BF38" i="1"/>
  <c r="BE38" i="1"/>
  <c r="BD38" i="1"/>
  <c r="BA38" i="1"/>
  <c r="AY38" i="1"/>
  <c r="AT38" i="1"/>
  <c r="AN38" i="1"/>
  <c r="AO38" i="1" s="1"/>
  <c r="AJ38" i="1"/>
  <c r="AH38" i="1"/>
  <c r="H38" i="1" s="1"/>
  <c r="AW38" i="1" s="1"/>
  <c r="W38" i="1"/>
  <c r="U38" i="1" s="1"/>
  <c r="V38" i="1"/>
  <c r="N38" i="1"/>
  <c r="L38" i="1"/>
  <c r="BL37" i="1"/>
  <c r="BK37" i="1"/>
  <c r="BJ37" i="1"/>
  <c r="Q37" i="1" s="1"/>
  <c r="BI37" i="1"/>
  <c r="BH37" i="1"/>
  <c r="BG37" i="1"/>
  <c r="BF37" i="1"/>
  <c r="BE37" i="1"/>
  <c r="BD37" i="1"/>
  <c r="AY37" i="1" s="1"/>
  <c r="BA37" i="1"/>
  <c r="AT37" i="1"/>
  <c r="AN37" i="1"/>
  <c r="AO37" i="1" s="1"/>
  <c r="AJ37" i="1"/>
  <c r="AH37" i="1" s="1"/>
  <c r="W37" i="1"/>
  <c r="U37" i="1" s="1"/>
  <c r="V37" i="1"/>
  <c r="N37" i="1"/>
  <c r="G37" i="1"/>
  <c r="Y37" i="1" s="1"/>
  <c r="BL36" i="1"/>
  <c r="BK36" i="1"/>
  <c r="BI36" i="1"/>
  <c r="BJ36" i="1" s="1"/>
  <c r="Q36" i="1" s="1"/>
  <c r="BH36" i="1"/>
  <c r="BG36" i="1"/>
  <c r="BF36" i="1"/>
  <c r="BE36" i="1"/>
  <c r="BD36" i="1"/>
  <c r="BA36" i="1"/>
  <c r="AY36" i="1"/>
  <c r="AV36" i="1"/>
  <c r="AX36" i="1" s="1"/>
  <c r="AT36" i="1"/>
  <c r="AN36" i="1"/>
  <c r="AO36" i="1" s="1"/>
  <c r="AJ36" i="1"/>
  <c r="AH36" i="1"/>
  <c r="AI36" i="1" s="1"/>
  <c r="W36" i="1"/>
  <c r="V36" i="1"/>
  <c r="U36" i="1"/>
  <c r="N36" i="1"/>
  <c r="BL35" i="1"/>
  <c r="BK35" i="1"/>
  <c r="BI35" i="1"/>
  <c r="BH35" i="1"/>
  <c r="BG35" i="1"/>
  <c r="BF35" i="1"/>
  <c r="BE35" i="1"/>
  <c r="BD35" i="1"/>
  <c r="AY35" i="1" s="1"/>
  <c r="BA35" i="1"/>
  <c r="AT35" i="1"/>
  <c r="AO35" i="1"/>
  <c r="AN35" i="1"/>
  <c r="AJ35" i="1"/>
  <c r="AI35" i="1"/>
  <c r="AH35" i="1"/>
  <c r="W35" i="1"/>
  <c r="V35" i="1"/>
  <c r="U35" i="1" s="1"/>
  <c r="N35" i="1"/>
  <c r="I35" i="1"/>
  <c r="H35" i="1"/>
  <c r="AW35" i="1" s="1"/>
  <c r="BL34" i="1"/>
  <c r="BK34" i="1"/>
  <c r="BI34" i="1"/>
  <c r="BH34" i="1"/>
  <c r="BG34" i="1"/>
  <c r="BF34" i="1"/>
  <c r="BE34" i="1"/>
  <c r="BD34" i="1"/>
  <c r="AY34" i="1" s="1"/>
  <c r="BA34" i="1"/>
  <c r="AT34" i="1"/>
  <c r="AN34" i="1"/>
  <c r="AO34" i="1" s="1"/>
  <c r="AJ34" i="1"/>
  <c r="AH34" i="1" s="1"/>
  <c r="L34" i="1" s="1"/>
  <c r="W34" i="1"/>
  <c r="V34" i="1"/>
  <c r="U34" i="1" s="1"/>
  <c r="N34" i="1"/>
  <c r="H34" i="1"/>
  <c r="AW34" i="1" s="1"/>
  <c r="BL33" i="1"/>
  <c r="BK33" i="1"/>
  <c r="BJ33" i="1"/>
  <c r="Q33" i="1" s="1"/>
  <c r="BI33" i="1"/>
  <c r="BH33" i="1"/>
  <c r="BG33" i="1"/>
  <c r="BF33" i="1"/>
  <c r="BE33" i="1"/>
  <c r="BD33" i="1"/>
  <c r="BA33" i="1"/>
  <c r="AY33" i="1"/>
  <c r="AT33" i="1"/>
  <c r="AO33" i="1"/>
  <c r="AN33" i="1"/>
  <c r="AJ33" i="1"/>
  <c r="AH33" i="1" s="1"/>
  <c r="L33" i="1" s="1"/>
  <c r="AI33" i="1"/>
  <c r="W33" i="1"/>
  <c r="V33" i="1"/>
  <c r="N33" i="1"/>
  <c r="G33" i="1"/>
  <c r="Y33" i="1" s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H32" i="1" s="1"/>
  <c r="W32" i="1"/>
  <c r="V32" i="1"/>
  <c r="U32" i="1" s="1"/>
  <c r="N32" i="1"/>
  <c r="BL31" i="1"/>
  <c r="Q31" i="1" s="1"/>
  <c r="BK31" i="1"/>
  <c r="BJ31" i="1"/>
  <c r="AV31" i="1" s="1"/>
  <c r="BI31" i="1"/>
  <c r="BH31" i="1"/>
  <c r="BG31" i="1"/>
  <c r="BF31" i="1"/>
  <c r="BE31" i="1"/>
  <c r="BD31" i="1"/>
  <c r="AY31" i="1" s="1"/>
  <c r="BA31" i="1"/>
  <c r="AT31" i="1"/>
  <c r="AX31" i="1" s="1"/>
  <c r="AO31" i="1"/>
  <c r="AN31" i="1"/>
  <c r="AJ31" i="1"/>
  <c r="AH31" i="1"/>
  <c r="W31" i="1"/>
  <c r="V31" i="1"/>
  <c r="U31" i="1"/>
  <c r="N31" i="1"/>
  <c r="BL30" i="1"/>
  <c r="BK30" i="1"/>
  <c r="BJ30" i="1" s="1"/>
  <c r="BI30" i="1"/>
  <c r="BH30" i="1"/>
  <c r="BG30" i="1"/>
  <c r="BF30" i="1"/>
  <c r="BE30" i="1"/>
  <c r="BD30" i="1"/>
  <c r="BA30" i="1"/>
  <c r="AY30" i="1"/>
  <c r="AT30" i="1"/>
  <c r="AN30" i="1"/>
  <c r="AO30" i="1" s="1"/>
  <c r="AJ30" i="1"/>
  <c r="AH30" i="1"/>
  <c r="L30" i="1" s="1"/>
  <c r="W30" i="1"/>
  <c r="U30" i="1" s="1"/>
  <c r="V30" i="1"/>
  <c r="N30" i="1"/>
  <c r="BL29" i="1"/>
  <c r="BK29" i="1"/>
  <c r="BJ29" i="1"/>
  <c r="Q29" i="1" s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 s="1"/>
  <c r="H29" i="1" s="1"/>
  <c r="AW29" i="1" s="1"/>
  <c r="W29" i="1"/>
  <c r="U29" i="1" s="1"/>
  <c r="V29" i="1"/>
  <c r="N29" i="1"/>
  <c r="BL28" i="1"/>
  <c r="BK28" i="1"/>
  <c r="BI28" i="1"/>
  <c r="BJ28" i="1" s="1"/>
  <c r="Q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/>
  <c r="AI28" i="1" s="1"/>
  <c r="W28" i="1"/>
  <c r="V28" i="1"/>
  <c r="U28" i="1" s="1"/>
  <c r="N28" i="1"/>
  <c r="BL27" i="1"/>
  <c r="BK27" i="1"/>
  <c r="BI27" i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AI27" i="1" s="1"/>
  <c r="W27" i="1"/>
  <c r="V27" i="1"/>
  <c r="U27" i="1" s="1"/>
  <c r="N27" i="1"/>
  <c r="I27" i="1"/>
  <c r="BL26" i="1"/>
  <c r="BK26" i="1"/>
  <c r="BI26" i="1"/>
  <c r="BH26" i="1"/>
  <c r="BG26" i="1"/>
  <c r="BF26" i="1"/>
  <c r="BE26" i="1"/>
  <c r="BD26" i="1"/>
  <c r="BA26" i="1"/>
  <c r="AY26" i="1"/>
  <c r="AT26" i="1"/>
  <c r="AN26" i="1"/>
  <c r="AO26" i="1" s="1"/>
  <c r="AJ26" i="1"/>
  <c r="AH26" i="1" s="1"/>
  <c r="L26" i="1" s="1"/>
  <c r="W26" i="1"/>
  <c r="V26" i="1"/>
  <c r="U26" i="1" s="1"/>
  <c r="N26" i="1"/>
  <c r="I26" i="1"/>
  <c r="H26" i="1"/>
  <c r="AW26" i="1" s="1"/>
  <c r="BL25" i="1"/>
  <c r="Q25" i="1" s="1"/>
  <c r="BK25" i="1"/>
  <c r="BJ25" i="1"/>
  <c r="AV25" i="1" s="1"/>
  <c r="AX25" i="1" s="1"/>
  <c r="BI25" i="1"/>
  <c r="BH25" i="1"/>
  <c r="BG25" i="1"/>
  <c r="BF25" i="1"/>
  <c r="BE25" i="1"/>
  <c r="BD25" i="1"/>
  <c r="AY25" i="1" s="1"/>
  <c r="BA25" i="1"/>
  <c r="AT25" i="1"/>
  <c r="AO25" i="1"/>
  <c r="AN25" i="1"/>
  <c r="AJ25" i="1"/>
  <c r="AH25" i="1" s="1"/>
  <c r="W25" i="1"/>
  <c r="U25" i="1" s="1"/>
  <c r="V25" i="1"/>
  <c r="N25" i="1"/>
  <c r="BL24" i="1"/>
  <c r="BK24" i="1"/>
  <c r="BJ24" i="1"/>
  <c r="AV24" i="1" s="1"/>
  <c r="BI24" i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W24" i="1"/>
  <c r="V24" i="1"/>
  <c r="U24" i="1" s="1"/>
  <c r="N24" i="1"/>
  <c r="BL23" i="1"/>
  <c r="BK23" i="1"/>
  <c r="BJ23" i="1"/>
  <c r="AV23" i="1" s="1"/>
  <c r="BI23" i="1"/>
  <c r="BH23" i="1"/>
  <c r="BG23" i="1"/>
  <c r="BF23" i="1"/>
  <c r="BE23" i="1"/>
  <c r="BD23" i="1"/>
  <c r="BA23" i="1"/>
  <c r="AY23" i="1"/>
  <c r="AT23" i="1"/>
  <c r="AX23" i="1" s="1"/>
  <c r="AO23" i="1"/>
  <c r="AN23" i="1"/>
  <c r="AJ23" i="1"/>
  <c r="AH23" i="1" s="1"/>
  <c r="W23" i="1"/>
  <c r="U23" i="1" s="1"/>
  <c r="V23" i="1"/>
  <c r="N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N22" i="1"/>
  <c r="AO22" i="1" s="1"/>
  <c r="AJ22" i="1"/>
  <c r="AH22" i="1"/>
  <c r="I22" i="1" s="1"/>
  <c r="W22" i="1"/>
  <c r="V22" i="1"/>
  <c r="U22" i="1"/>
  <c r="N22" i="1"/>
  <c r="BL21" i="1"/>
  <c r="BK21" i="1"/>
  <c r="BJ21" i="1" s="1"/>
  <c r="BI21" i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/>
  <c r="L21" i="1" s="1"/>
  <c r="W21" i="1"/>
  <c r="V21" i="1"/>
  <c r="U21" i="1"/>
  <c r="N21" i="1"/>
  <c r="H21" i="1"/>
  <c r="AW21" i="1" s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O19" i="1"/>
  <c r="AN19" i="1"/>
  <c r="AJ19" i="1"/>
  <c r="AH19" i="1" s="1"/>
  <c r="W19" i="1"/>
  <c r="V19" i="1"/>
  <c r="U19" i="1" s="1"/>
  <c r="N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O18" i="1"/>
  <c r="AN18" i="1"/>
  <c r="AJ18" i="1"/>
  <c r="AI18" i="1"/>
  <c r="AH18" i="1"/>
  <c r="G18" i="1" s="1"/>
  <c r="W18" i="1"/>
  <c r="V18" i="1"/>
  <c r="U18" i="1" s="1"/>
  <c r="N18" i="1"/>
  <c r="L18" i="1"/>
  <c r="I18" i="1"/>
  <c r="H18" i="1"/>
  <c r="AW18" i="1" s="1"/>
  <c r="BL17" i="1"/>
  <c r="BK17" i="1"/>
  <c r="BJ17" i="1"/>
  <c r="AV17" i="1" s="1"/>
  <c r="AX17" i="1" s="1"/>
  <c r="BI17" i="1"/>
  <c r="BH17" i="1"/>
  <c r="BG17" i="1"/>
  <c r="BF17" i="1"/>
  <c r="BE17" i="1"/>
  <c r="BD17" i="1"/>
  <c r="AY17" i="1" s="1"/>
  <c r="BA17" i="1"/>
  <c r="AT17" i="1"/>
  <c r="AO17" i="1"/>
  <c r="AN17" i="1"/>
  <c r="AJ17" i="1"/>
  <c r="AH17" i="1" s="1"/>
  <c r="W17" i="1"/>
  <c r="U17" i="1" s="1"/>
  <c r="V17" i="1"/>
  <c r="N17" i="1"/>
  <c r="R44" i="1" l="1"/>
  <c r="S44" i="1" s="1"/>
  <c r="Z44" i="1" s="1"/>
  <c r="AB44" i="1" s="1"/>
  <c r="R37" i="1"/>
  <c r="S37" i="1" s="1"/>
  <c r="R49" i="1"/>
  <c r="S49" i="1" s="1"/>
  <c r="I24" i="1"/>
  <c r="H24" i="1"/>
  <c r="AW24" i="1" s="1"/>
  <c r="AZ24" i="1" s="1"/>
  <c r="G24" i="1"/>
  <c r="AI24" i="1"/>
  <c r="L24" i="1"/>
  <c r="I41" i="1"/>
  <c r="AI41" i="1"/>
  <c r="H41" i="1"/>
  <c r="AW41" i="1" s="1"/>
  <c r="G41" i="1"/>
  <c r="L41" i="1"/>
  <c r="I19" i="1"/>
  <c r="H19" i="1"/>
  <c r="AW19" i="1" s="1"/>
  <c r="AI19" i="1"/>
  <c r="G19" i="1"/>
  <c r="L19" i="1"/>
  <c r="H25" i="1"/>
  <c r="AW25" i="1" s="1"/>
  <c r="AZ25" i="1" s="1"/>
  <c r="G25" i="1"/>
  <c r="AI25" i="1"/>
  <c r="L25" i="1"/>
  <c r="I25" i="1"/>
  <c r="AZ29" i="1"/>
  <c r="H17" i="1"/>
  <c r="AW17" i="1" s="1"/>
  <c r="AZ17" i="1" s="1"/>
  <c r="G17" i="1"/>
  <c r="AI17" i="1"/>
  <c r="L17" i="1"/>
  <c r="I17" i="1"/>
  <c r="G20" i="1"/>
  <c r="AI20" i="1"/>
  <c r="L20" i="1"/>
  <c r="H20" i="1"/>
  <c r="AW20" i="1" s="1"/>
  <c r="AZ20" i="1" s="1"/>
  <c r="I20" i="1"/>
  <c r="AX24" i="1"/>
  <c r="AZ18" i="1"/>
  <c r="AV19" i="1"/>
  <c r="AX19" i="1" s="1"/>
  <c r="Q19" i="1"/>
  <c r="AV20" i="1"/>
  <c r="AX20" i="1" s="1"/>
  <c r="Q20" i="1"/>
  <c r="Q22" i="1"/>
  <c r="AV22" i="1"/>
  <c r="AX22" i="1" s="1"/>
  <c r="AV32" i="1"/>
  <c r="Q32" i="1"/>
  <c r="T37" i="1"/>
  <c r="X37" i="1" s="1"/>
  <c r="Z37" i="1"/>
  <c r="AA37" i="1"/>
  <c r="AB37" i="1" s="1"/>
  <c r="AA49" i="1"/>
  <c r="Z49" i="1"/>
  <c r="T49" i="1"/>
  <c r="X49" i="1" s="1"/>
  <c r="AI53" i="1"/>
  <c r="L53" i="1"/>
  <c r="I53" i="1"/>
  <c r="H53" i="1"/>
  <c r="AW53" i="1" s="1"/>
  <c r="AZ53" i="1" s="1"/>
  <c r="G53" i="1"/>
  <c r="AV30" i="1"/>
  <c r="AX30" i="1" s="1"/>
  <c r="Q30" i="1"/>
  <c r="AV18" i="1"/>
  <c r="AX18" i="1" s="1"/>
  <c r="Q18" i="1"/>
  <c r="Y18" i="1"/>
  <c r="AI23" i="1"/>
  <c r="L23" i="1"/>
  <c r="I23" i="1"/>
  <c r="H23" i="1"/>
  <c r="AW23" i="1" s="1"/>
  <c r="AZ23" i="1" s="1"/>
  <c r="G23" i="1"/>
  <c r="R25" i="1"/>
  <c r="S25" i="1" s="1"/>
  <c r="AZ21" i="1"/>
  <c r="AV21" i="1"/>
  <c r="AX21" i="1" s="1"/>
  <c r="Q21" i="1"/>
  <c r="Q17" i="1"/>
  <c r="AI21" i="1"/>
  <c r="G26" i="1"/>
  <c r="AI26" i="1"/>
  <c r="G29" i="1"/>
  <c r="R29" i="1" s="1"/>
  <c r="S29" i="1" s="1"/>
  <c r="BJ34" i="1"/>
  <c r="O37" i="1"/>
  <c r="M37" i="1" s="1"/>
  <c r="P37" i="1" s="1"/>
  <c r="G38" i="1"/>
  <c r="H44" i="1"/>
  <c r="AW44" i="1" s="1"/>
  <c r="AZ44" i="1" s="1"/>
  <c r="AI44" i="1"/>
  <c r="L44" i="1"/>
  <c r="I44" i="1"/>
  <c r="Q59" i="1"/>
  <c r="AV59" i="1"/>
  <c r="AX59" i="1" s="1"/>
  <c r="Y70" i="1"/>
  <c r="L27" i="1"/>
  <c r="G27" i="1"/>
  <c r="I28" i="1"/>
  <c r="G28" i="1"/>
  <c r="L28" i="1"/>
  <c r="L32" i="1"/>
  <c r="H32" i="1"/>
  <c r="AW32" i="1" s="1"/>
  <c r="AZ32" i="1" s="1"/>
  <c r="AV33" i="1"/>
  <c r="AX33" i="1" s="1"/>
  <c r="L40" i="1"/>
  <c r="I40" i="1"/>
  <c r="G40" i="1"/>
  <c r="Q41" i="1"/>
  <c r="AV41" i="1"/>
  <c r="AX41" i="1" s="1"/>
  <c r="AI50" i="1"/>
  <c r="L50" i="1"/>
  <c r="I50" i="1"/>
  <c r="G21" i="1"/>
  <c r="L22" i="1"/>
  <c r="Q23" i="1"/>
  <c r="H27" i="1"/>
  <c r="AW27" i="1" s="1"/>
  <c r="H28" i="1"/>
  <c r="AW28" i="1" s="1"/>
  <c r="AZ28" i="1" s="1"/>
  <c r="AV29" i="1"/>
  <c r="AX29" i="1" s="1"/>
  <c r="AI37" i="1"/>
  <c r="L37" i="1"/>
  <c r="I37" i="1"/>
  <c r="AI42" i="1"/>
  <c r="L42" i="1"/>
  <c r="I42" i="1"/>
  <c r="G42" i="1"/>
  <c r="R42" i="1" s="1"/>
  <c r="S42" i="1" s="1"/>
  <c r="H43" i="1"/>
  <c r="AW43" i="1" s="1"/>
  <c r="G43" i="1"/>
  <c r="L43" i="1"/>
  <c r="G50" i="1"/>
  <c r="AV50" i="1"/>
  <c r="AZ50" i="1" s="1"/>
  <c r="Q50" i="1"/>
  <c r="AV51" i="1"/>
  <c r="AX51" i="1" s="1"/>
  <c r="Q51" i="1"/>
  <c r="H52" i="1"/>
  <c r="AW52" i="1" s="1"/>
  <c r="AZ52" i="1" s="1"/>
  <c r="G52" i="1"/>
  <c r="AI52" i="1"/>
  <c r="L52" i="1"/>
  <c r="I52" i="1"/>
  <c r="AV68" i="1"/>
  <c r="Q68" i="1"/>
  <c r="I69" i="1"/>
  <c r="H69" i="1"/>
  <c r="AW69" i="1" s="1"/>
  <c r="AI69" i="1"/>
  <c r="G69" i="1"/>
  <c r="L69" i="1"/>
  <c r="I30" i="1"/>
  <c r="AI30" i="1"/>
  <c r="H31" i="1"/>
  <c r="AW31" i="1" s="1"/>
  <c r="AZ31" i="1" s="1"/>
  <c r="G31" i="1"/>
  <c r="R31" i="1" s="1"/>
  <c r="S31" i="1" s="1"/>
  <c r="AI31" i="1"/>
  <c r="R47" i="1"/>
  <c r="S47" i="1" s="1"/>
  <c r="AX32" i="1"/>
  <c r="R33" i="1"/>
  <c r="S33" i="1" s="1"/>
  <c r="O33" i="1" s="1"/>
  <c r="M33" i="1" s="1"/>
  <c r="P33" i="1" s="1"/>
  <c r="Q40" i="1"/>
  <c r="AV40" i="1"/>
  <c r="AX40" i="1" s="1"/>
  <c r="L48" i="1"/>
  <c r="I48" i="1"/>
  <c r="H48" i="1"/>
  <c r="AW48" i="1" s="1"/>
  <c r="I21" i="1"/>
  <c r="AI22" i="1"/>
  <c r="G32" i="1"/>
  <c r="I33" i="1"/>
  <c r="H33" i="1"/>
  <c r="AW33" i="1" s="1"/>
  <c r="AZ33" i="1" s="1"/>
  <c r="T44" i="1"/>
  <c r="X44" i="1" s="1"/>
  <c r="AA44" i="1"/>
  <c r="Q46" i="1"/>
  <c r="AV46" i="1"/>
  <c r="AX46" i="1" s="1"/>
  <c r="AI48" i="1"/>
  <c r="AV89" i="1"/>
  <c r="Q89" i="1"/>
  <c r="Z33" i="1"/>
  <c r="I36" i="1"/>
  <c r="H36" i="1"/>
  <c r="AW36" i="1" s="1"/>
  <c r="AZ36" i="1" s="1"/>
  <c r="G36" i="1"/>
  <c r="L36" i="1"/>
  <c r="G22" i="1"/>
  <c r="Q24" i="1"/>
  <c r="AV28" i="1"/>
  <c r="AX28" i="1" s="1"/>
  <c r="I31" i="1"/>
  <c r="I32" i="1"/>
  <c r="G34" i="1"/>
  <c r="AI34" i="1"/>
  <c r="BJ35" i="1"/>
  <c r="H37" i="1"/>
  <c r="AW37" i="1" s="1"/>
  <c r="AZ37" i="1" s="1"/>
  <c r="AV37" i="1"/>
  <c r="AX37" i="1" s="1"/>
  <c r="L45" i="1"/>
  <c r="I45" i="1"/>
  <c r="AI45" i="1"/>
  <c r="G45" i="1"/>
  <c r="AX52" i="1"/>
  <c r="R54" i="1"/>
  <c r="S54" i="1" s="1"/>
  <c r="AX60" i="1"/>
  <c r="AV62" i="1"/>
  <c r="AX62" i="1" s="1"/>
  <c r="Q62" i="1"/>
  <c r="G30" i="1"/>
  <c r="I38" i="1"/>
  <c r="AI38" i="1"/>
  <c r="H40" i="1"/>
  <c r="AW40" i="1" s="1"/>
  <c r="AV43" i="1"/>
  <c r="AX43" i="1" s="1"/>
  <c r="Q43" i="1"/>
  <c r="Q52" i="1"/>
  <c r="AV60" i="1"/>
  <c r="AZ60" i="1" s="1"/>
  <c r="Q60" i="1"/>
  <c r="AV66" i="1"/>
  <c r="AX66" i="1" s="1"/>
  <c r="Q66" i="1"/>
  <c r="AV83" i="1"/>
  <c r="AX83" i="1" s="1"/>
  <c r="Q83" i="1"/>
  <c r="H22" i="1"/>
  <c r="AW22" i="1" s="1"/>
  <c r="AZ22" i="1" s="1"/>
  <c r="BJ26" i="1"/>
  <c r="BJ27" i="1"/>
  <c r="AI29" i="1"/>
  <c r="L29" i="1"/>
  <c r="I29" i="1"/>
  <c r="H30" i="1"/>
  <c r="AW30" i="1" s="1"/>
  <c r="L31" i="1"/>
  <c r="AI32" i="1"/>
  <c r="U33" i="1"/>
  <c r="I34" i="1"/>
  <c r="L35" i="1"/>
  <c r="G35" i="1"/>
  <c r="L39" i="1"/>
  <c r="I39" i="1"/>
  <c r="H39" i="1"/>
  <c r="AW39" i="1" s="1"/>
  <c r="G39" i="1"/>
  <c r="AI40" i="1"/>
  <c r="BJ45" i="1"/>
  <c r="G48" i="1"/>
  <c r="AV48" i="1"/>
  <c r="AX48" i="1" s="1"/>
  <c r="Q48" i="1"/>
  <c r="AV73" i="1"/>
  <c r="AX73" i="1" s="1"/>
  <c r="Q73" i="1"/>
  <c r="AV78" i="1"/>
  <c r="AZ78" i="1" s="1"/>
  <c r="Q78" i="1"/>
  <c r="BJ38" i="1"/>
  <c r="I51" i="1"/>
  <c r="H51" i="1"/>
  <c r="AW51" i="1" s="1"/>
  <c r="G51" i="1"/>
  <c r="Q53" i="1"/>
  <c r="Y57" i="1"/>
  <c r="I61" i="1"/>
  <c r="H61" i="1"/>
  <c r="AW61" i="1" s="1"/>
  <c r="AI61" i="1"/>
  <c r="L61" i="1"/>
  <c r="G61" i="1"/>
  <c r="AV71" i="1"/>
  <c r="AX71" i="1" s="1"/>
  <c r="Q71" i="1"/>
  <c r="L55" i="1"/>
  <c r="H55" i="1"/>
  <c r="AW55" i="1" s="1"/>
  <c r="AZ55" i="1" s="1"/>
  <c r="Q56" i="1"/>
  <c r="AV56" i="1"/>
  <c r="R57" i="1"/>
  <c r="S57" i="1" s="1"/>
  <c r="O57" i="1" s="1"/>
  <c r="M57" i="1" s="1"/>
  <c r="P57" i="1" s="1"/>
  <c r="J57" i="1" s="1"/>
  <c r="K57" i="1" s="1"/>
  <c r="Y89" i="1"/>
  <c r="I46" i="1"/>
  <c r="H46" i="1"/>
  <c r="AW46" i="1" s="1"/>
  <c r="G46" i="1"/>
  <c r="AI46" i="1"/>
  <c r="AV49" i="1"/>
  <c r="AZ49" i="1" s="1"/>
  <c r="G55" i="1"/>
  <c r="L58" i="1"/>
  <c r="I58" i="1"/>
  <c r="G58" i="1"/>
  <c r="BJ65" i="1"/>
  <c r="AI70" i="1"/>
  <c r="L70" i="1"/>
  <c r="I70" i="1"/>
  <c r="H70" i="1"/>
  <c r="AW70" i="1" s="1"/>
  <c r="AZ70" i="1" s="1"/>
  <c r="I55" i="1"/>
  <c r="AV55" i="1"/>
  <c r="AX55" i="1" s="1"/>
  <c r="Q55" i="1"/>
  <c r="AX63" i="1"/>
  <c r="AI68" i="1"/>
  <c r="L68" i="1"/>
  <c r="I68" i="1"/>
  <c r="H68" i="1"/>
  <c r="AW68" i="1" s="1"/>
  <c r="AZ68" i="1" s="1"/>
  <c r="G68" i="1"/>
  <c r="Y75" i="1"/>
  <c r="BJ39" i="1"/>
  <c r="U45" i="1"/>
  <c r="AX47" i="1"/>
  <c r="H54" i="1"/>
  <c r="AW54" i="1" s="1"/>
  <c r="AZ54" i="1" s="1"/>
  <c r="G54" i="1"/>
  <c r="AI54" i="1"/>
  <c r="L54" i="1"/>
  <c r="I54" i="1"/>
  <c r="I59" i="1"/>
  <c r="H59" i="1"/>
  <c r="AW59" i="1" s="1"/>
  <c r="G59" i="1"/>
  <c r="AI59" i="1"/>
  <c r="L59" i="1"/>
  <c r="AZ66" i="1"/>
  <c r="L66" i="1"/>
  <c r="I66" i="1"/>
  <c r="G66" i="1"/>
  <c r="AX68" i="1"/>
  <c r="I74" i="1"/>
  <c r="H74" i="1"/>
  <c r="AW74" i="1" s="1"/>
  <c r="AZ74" i="1" s="1"/>
  <c r="G74" i="1"/>
  <c r="AI74" i="1"/>
  <c r="AV84" i="1"/>
  <c r="AX84" i="1" s="1"/>
  <c r="Q84" i="1"/>
  <c r="AV86" i="1"/>
  <c r="Q86" i="1"/>
  <c r="L47" i="1"/>
  <c r="AI49" i="1"/>
  <c r="I56" i="1"/>
  <c r="H56" i="1"/>
  <c r="AW56" i="1" s="1"/>
  <c r="AZ56" i="1" s="1"/>
  <c r="G56" i="1"/>
  <c r="G63" i="1"/>
  <c r="R63" i="1" s="1"/>
  <c r="S63" i="1" s="1"/>
  <c r="Z63" i="1" s="1"/>
  <c r="AI66" i="1"/>
  <c r="R70" i="1"/>
  <c r="S70" i="1" s="1"/>
  <c r="O70" i="1" s="1"/>
  <c r="M70" i="1" s="1"/>
  <c r="P70" i="1" s="1"/>
  <c r="O49" i="1"/>
  <c r="M49" i="1" s="1"/>
  <c r="P49" i="1" s="1"/>
  <c r="J49" i="1" s="1"/>
  <c r="K49" i="1" s="1"/>
  <c r="AV58" i="1"/>
  <c r="AX58" i="1" s="1"/>
  <c r="Q58" i="1"/>
  <c r="AV61" i="1"/>
  <c r="AX61" i="1" s="1"/>
  <c r="Q61" i="1"/>
  <c r="L63" i="1"/>
  <c r="H63" i="1"/>
  <c r="AW63" i="1" s="1"/>
  <c r="AZ63" i="1" s="1"/>
  <c r="I71" i="1"/>
  <c r="H71" i="1"/>
  <c r="AW71" i="1" s="1"/>
  <c r="AI71" i="1"/>
  <c r="R75" i="1"/>
  <c r="S75" i="1" s="1"/>
  <c r="AI78" i="1"/>
  <c r="L78" i="1"/>
  <c r="I78" i="1"/>
  <c r="Y83" i="1"/>
  <c r="AX56" i="1"/>
  <c r="I67" i="1"/>
  <c r="H67" i="1"/>
  <c r="AW67" i="1" s="1"/>
  <c r="AZ67" i="1" s="1"/>
  <c r="G67" i="1"/>
  <c r="AI67" i="1"/>
  <c r="L67" i="1"/>
  <c r="AV69" i="1"/>
  <c r="AX69" i="1" s="1"/>
  <c r="Q69" i="1"/>
  <c r="L73" i="1"/>
  <c r="H73" i="1"/>
  <c r="AW73" i="1" s="1"/>
  <c r="AI73" i="1"/>
  <c r="G73" i="1"/>
  <c r="AV81" i="1"/>
  <c r="AX81" i="1" s="1"/>
  <c r="Q81" i="1"/>
  <c r="AV88" i="1"/>
  <c r="Q88" i="1"/>
  <c r="L89" i="1"/>
  <c r="I89" i="1"/>
  <c r="H89" i="1"/>
  <c r="AW89" i="1" s="1"/>
  <c r="AZ89" i="1" s="1"/>
  <c r="AI60" i="1"/>
  <c r="L60" i="1"/>
  <c r="I60" i="1"/>
  <c r="I64" i="1"/>
  <c r="H64" i="1"/>
  <c r="AW64" i="1" s="1"/>
  <c r="AZ64" i="1" s="1"/>
  <c r="G64" i="1"/>
  <c r="R64" i="1" s="1"/>
  <c r="S64" i="1" s="1"/>
  <c r="Z64" i="1" s="1"/>
  <c r="R67" i="1"/>
  <c r="S67" i="1" s="1"/>
  <c r="G71" i="1"/>
  <c r="AV76" i="1"/>
  <c r="AX76" i="1" s="1"/>
  <c r="Q76" i="1"/>
  <c r="G78" i="1"/>
  <c r="L84" i="1"/>
  <c r="I84" i="1"/>
  <c r="H84" i="1"/>
  <c r="AW84" i="1" s="1"/>
  <c r="AZ84" i="1" s="1"/>
  <c r="G84" i="1"/>
  <c r="AI84" i="1"/>
  <c r="AX85" i="1"/>
  <c r="AX88" i="1"/>
  <c r="Q80" i="1"/>
  <c r="U81" i="1"/>
  <c r="R82" i="1"/>
  <c r="S82" i="1" s="1"/>
  <c r="I87" i="1"/>
  <c r="H87" i="1"/>
  <c r="AW87" i="1" s="1"/>
  <c r="AZ87" i="1" s="1"/>
  <c r="G87" i="1"/>
  <c r="AI87" i="1"/>
  <c r="I90" i="1"/>
  <c r="H90" i="1"/>
  <c r="AW90" i="1" s="1"/>
  <c r="AZ90" i="1" s="1"/>
  <c r="G90" i="1"/>
  <c r="AI90" i="1"/>
  <c r="AI86" i="1"/>
  <c r="L86" i="1"/>
  <c r="I86" i="1"/>
  <c r="AX89" i="1"/>
  <c r="AV92" i="1"/>
  <c r="AX92" i="1" s="1"/>
  <c r="Q92" i="1"/>
  <c r="AI62" i="1"/>
  <c r="AX80" i="1"/>
  <c r="L81" i="1"/>
  <c r="I81" i="1"/>
  <c r="H81" i="1"/>
  <c r="AW81" i="1" s="1"/>
  <c r="H86" i="1"/>
  <c r="AW86" i="1" s="1"/>
  <c r="AZ86" i="1" s="1"/>
  <c r="AZ88" i="1"/>
  <c r="AI57" i="1"/>
  <c r="G62" i="1"/>
  <c r="AI65" i="1"/>
  <c r="L76" i="1"/>
  <c r="I76" i="1"/>
  <c r="H76" i="1"/>
  <c r="AW76" i="1" s="1"/>
  <c r="G76" i="1"/>
  <c r="I79" i="1"/>
  <c r="H79" i="1"/>
  <c r="AW79" i="1" s="1"/>
  <c r="AZ79" i="1" s="1"/>
  <c r="G79" i="1"/>
  <c r="AI79" i="1"/>
  <c r="I82" i="1"/>
  <c r="H82" i="1"/>
  <c r="AW82" i="1" s="1"/>
  <c r="AZ82" i="1" s="1"/>
  <c r="G82" i="1"/>
  <c r="AI82" i="1"/>
  <c r="AX86" i="1"/>
  <c r="R90" i="1"/>
  <c r="S90" i="1" s="1"/>
  <c r="Q72" i="1"/>
  <c r="AI76" i="1"/>
  <c r="G81" i="1"/>
  <c r="BJ91" i="1"/>
  <c r="L92" i="1"/>
  <c r="I92" i="1"/>
  <c r="H92" i="1"/>
  <c r="AW92" i="1" s="1"/>
  <c r="AZ92" i="1" s="1"/>
  <c r="G92" i="1"/>
  <c r="L77" i="1"/>
  <c r="L85" i="1"/>
  <c r="L93" i="1"/>
  <c r="AI77" i="1"/>
  <c r="AI85" i="1"/>
  <c r="AI93" i="1"/>
  <c r="AI72" i="1"/>
  <c r="G77" i="1"/>
  <c r="Q79" i="1"/>
  <c r="AI80" i="1"/>
  <c r="G85" i="1"/>
  <c r="R85" i="1" s="1"/>
  <c r="S85" i="1" s="1"/>
  <c r="Q87" i="1"/>
  <c r="AI88" i="1"/>
  <c r="G93" i="1"/>
  <c r="G72" i="1"/>
  <c r="AI75" i="1"/>
  <c r="H77" i="1"/>
  <c r="AW77" i="1" s="1"/>
  <c r="AZ77" i="1" s="1"/>
  <c r="G80" i="1"/>
  <c r="AI83" i="1"/>
  <c r="H85" i="1"/>
  <c r="AW85" i="1" s="1"/>
  <c r="AZ85" i="1" s="1"/>
  <c r="G88" i="1"/>
  <c r="AI91" i="1"/>
  <c r="H93" i="1"/>
  <c r="AW93" i="1" s="1"/>
  <c r="AZ93" i="1" s="1"/>
  <c r="J37" i="1" l="1"/>
  <c r="K37" i="1" s="1"/>
  <c r="O44" i="1"/>
  <c r="M44" i="1" s="1"/>
  <c r="P44" i="1" s="1"/>
  <c r="AA82" i="1"/>
  <c r="T82" i="1"/>
  <c r="X82" i="1" s="1"/>
  <c r="Y88" i="1"/>
  <c r="T75" i="1"/>
  <c r="X75" i="1" s="1"/>
  <c r="AA75" i="1"/>
  <c r="Y74" i="1"/>
  <c r="R87" i="1"/>
  <c r="S87" i="1" s="1"/>
  <c r="Y76" i="1"/>
  <c r="AX78" i="1"/>
  <c r="AZ46" i="1"/>
  <c r="AX49" i="1"/>
  <c r="AZ51" i="1"/>
  <c r="AA54" i="1"/>
  <c r="Z54" i="1"/>
  <c r="T54" i="1"/>
  <c r="X54" i="1" s="1"/>
  <c r="T33" i="1"/>
  <c r="X33" i="1" s="1"/>
  <c r="AA33" i="1"/>
  <c r="AB33" i="1" s="1"/>
  <c r="O31" i="1"/>
  <c r="M31" i="1" s="1"/>
  <c r="P31" i="1" s="1"/>
  <c r="J31" i="1" s="1"/>
  <c r="K31" i="1" s="1"/>
  <c r="Y31" i="1"/>
  <c r="AZ69" i="1"/>
  <c r="Y21" i="1"/>
  <c r="R59" i="1"/>
  <c r="S59" i="1" s="1"/>
  <c r="O59" i="1" s="1"/>
  <c r="M59" i="1" s="1"/>
  <c r="P59" i="1" s="1"/>
  <c r="J59" i="1" s="1"/>
  <c r="K59" i="1" s="1"/>
  <c r="R20" i="1"/>
  <c r="S20" i="1" s="1"/>
  <c r="Y24" i="1"/>
  <c r="R72" i="1"/>
  <c r="S72" i="1" s="1"/>
  <c r="Y79" i="1"/>
  <c r="R69" i="1"/>
  <c r="S69" i="1" s="1"/>
  <c r="Y55" i="1"/>
  <c r="AV45" i="1"/>
  <c r="Q45" i="1"/>
  <c r="R43" i="1"/>
  <c r="S43" i="1" s="1"/>
  <c r="T47" i="1"/>
  <c r="X47" i="1" s="1"/>
  <c r="AA47" i="1"/>
  <c r="Z47" i="1"/>
  <c r="Z75" i="1"/>
  <c r="J70" i="1"/>
  <c r="K70" i="1" s="1"/>
  <c r="AB49" i="1"/>
  <c r="T67" i="1"/>
  <c r="X67" i="1" s="1"/>
  <c r="AA67" i="1"/>
  <c r="Z67" i="1"/>
  <c r="R61" i="1"/>
  <c r="S61" i="1" s="1"/>
  <c r="Y61" i="1"/>
  <c r="AZ40" i="1"/>
  <c r="R46" i="1"/>
  <c r="S46" i="1" s="1"/>
  <c r="R40" i="1"/>
  <c r="S40" i="1" s="1"/>
  <c r="O40" i="1" s="1"/>
  <c r="M40" i="1" s="1"/>
  <c r="P40" i="1" s="1"/>
  <c r="J40" i="1" s="1"/>
  <c r="K40" i="1" s="1"/>
  <c r="R55" i="1"/>
  <c r="S55" i="1" s="1"/>
  <c r="O55" i="1" s="1"/>
  <c r="M55" i="1" s="1"/>
  <c r="P55" i="1" s="1"/>
  <c r="J55" i="1" s="1"/>
  <c r="K55" i="1" s="1"/>
  <c r="AZ62" i="1"/>
  <c r="Y39" i="1"/>
  <c r="AV26" i="1"/>
  <c r="Q26" i="1"/>
  <c r="R66" i="1"/>
  <c r="S66" i="1" s="1"/>
  <c r="T25" i="1"/>
  <c r="X25" i="1" s="1"/>
  <c r="AA25" i="1"/>
  <c r="Z25" i="1"/>
  <c r="T29" i="1"/>
  <c r="X29" i="1" s="1"/>
  <c r="AA29" i="1"/>
  <c r="Z29" i="1"/>
  <c r="Y80" i="1"/>
  <c r="Y82" i="1"/>
  <c r="O82" i="1"/>
  <c r="M82" i="1" s="1"/>
  <c r="P82" i="1" s="1"/>
  <c r="J82" i="1" s="1"/>
  <c r="K82" i="1" s="1"/>
  <c r="AZ76" i="1"/>
  <c r="AZ71" i="1"/>
  <c r="R58" i="1"/>
  <c r="S58" i="1" s="1"/>
  <c r="R86" i="1"/>
  <c r="S86" i="1" s="1"/>
  <c r="Q65" i="1"/>
  <c r="AV65" i="1"/>
  <c r="R79" i="1"/>
  <c r="S79" i="1" s="1"/>
  <c r="O79" i="1" s="1"/>
  <c r="M79" i="1" s="1"/>
  <c r="P79" i="1" s="1"/>
  <c r="J79" i="1" s="1"/>
  <c r="K79" i="1" s="1"/>
  <c r="Z82" i="1"/>
  <c r="AZ83" i="1"/>
  <c r="Y87" i="1"/>
  <c r="O87" i="1"/>
  <c r="M87" i="1" s="1"/>
  <c r="P87" i="1" s="1"/>
  <c r="J87" i="1" s="1"/>
  <c r="K87" i="1" s="1"/>
  <c r="O63" i="1"/>
  <c r="M63" i="1" s="1"/>
  <c r="P63" i="1" s="1"/>
  <c r="J63" i="1" s="1"/>
  <c r="K63" i="1" s="1"/>
  <c r="Y63" i="1"/>
  <c r="Y59" i="1"/>
  <c r="Y68" i="1"/>
  <c r="Y58" i="1"/>
  <c r="O58" i="1"/>
  <c r="M58" i="1" s="1"/>
  <c r="P58" i="1" s="1"/>
  <c r="J58" i="1" s="1"/>
  <c r="K58" i="1" s="1"/>
  <c r="T57" i="1"/>
  <c r="X57" i="1" s="1"/>
  <c r="Z57" i="1"/>
  <c r="AA57" i="1"/>
  <c r="AZ61" i="1"/>
  <c r="R48" i="1"/>
  <c r="S48" i="1" s="1"/>
  <c r="R60" i="1"/>
  <c r="S60" i="1" s="1"/>
  <c r="R89" i="1"/>
  <c r="S89" i="1" s="1"/>
  <c r="Y52" i="1"/>
  <c r="O43" i="1"/>
  <c r="M43" i="1" s="1"/>
  <c r="P43" i="1" s="1"/>
  <c r="J43" i="1" s="1"/>
  <c r="K43" i="1" s="1"/>
  <c r="Y43" i="1"/>
  <c r="Y40" i="1"/>
  <c r="Y28" i="1"/>
  <c r="R28" i="1"/>
  <c r="S28" i="1" s="1"/>
  <c r="O28" i="1" s="1"/>
  <c r="M28" i="1" s="1"/>
  <c r="P28" i="1" s="1"/>
  <c r="J28" i="1" s="1"/>
  <c r="K28" i="1" s="1"/>
  <c r="Q34" i="1"/>
  <c r="AV34" i="1"/>
  <c r="R21" i="1"/>
  <c r="S21" i="1" s="1"/>
  <c r="Y23" i="1"/>
  <c r="R18" i="1"/>
  <c r="S18" i="1" s="1"/>
  <c r="R32" i="1"/>
  <c r="S32" i="1" s="1"/>
  <c r="O32" i="1" s="1"/>
  <c r="M32" i="1" s="1"/>
  <c r="P32" i="1" s="1"/>
  <c r="J32" i="1" s="1"/>
  <c r="K32" i="1" s="1"/>
  <c r="Y62" i="1"/>
  <c r="R81" i="1"/>
  <c r="S81" i="1" s="1"/>
  <c r="R71" i="1"/>
  <c r="S71" i="1" s="1"/>
  <c r="R78" i="1"/>
  <c r="S78" i="1" s="1"/>
  <c r="R83" i="1"/>
  <c r="S83" i="1" s="1"/>
  <c r="R62" i="1"/>
  <c r="S62" i="1" s="1"/>
  <c r="T63" i="1"/>
  <c r="X63" i="1" s="1"/>
  <c r="AA63" i="1"/>
  <c r="AB63" i="1" s="1"/>
  <c r="R22" i="1"/>
  <c r="S22" i="1" s="1"/>
  <c r="Y90" i="1"/>
  <c r="O90" i="1"/>
  <c r="M90" i="1" s="1"/>
  <c r="P90" i="1" s="1"/>
  <c r="J90" i="1" s="1"/>
  <c r="K90" i="1" s="1"/>
  <c r="Y34" i="1"/>
  <c r="R50" i="1"/>
  <c r="S50" i="1" s="1"/>
  <c r="Y26" i="1"/>
  <c r="Y53" i="1"/>
  <c r="Y19" i="1"/>
  <c r="Y84" i="1"/>
  <c r="T70" i="1"/>
  <c r="X70" i="1" s="1"/>
  <c r="Z70" i="1"/>
  <c r="AA70" i="1"/>
  <c r="AB70" i="1" s="1"/>
  <c r="AV39" i="1"/>
  <c r="AX39" i="1" s="1"/>
  <c r="Q39" i="1"/>
  <c r="J33" i="1"/>
  <c r="K33" i="1" s="1"/>
  <c r="Y69" i="1"/>
  <c r="O69" i="1"/>
  <c r="M69" i="1" s="1"/>
  <c r="P69" i="1" s="1"/>
  <c r="J69" i="1" s="1"/>
  <c r="K69" i="1" s="1"/>
  <c r="R23" i="1"/>
  <c r="S23" i="1" s="1"/>
  <c r="Y38" i="1"/>
  <c r="Y20" i="1"/>
  <c r="Y64" i="1"/>
  <c r="O64" i="1"/>
  <c r="M64" i="1" s="1"/>
  <c r="P64" i="1" s="1"/>
  <c r="J64" i="1" s="1"/>
  <c r="K64" i="1" s="1"/>
  <c r="Y46" i="1"/>
  <c r="O46" i="1"/>
  <c r="M46" i="1" s="1"/>
  <c r="P46" i="1" s="1"/>
  <c r="J46" i="1" s="1"/>
  <c r="K46" i="1" s="1"/>
  <c r="R17" i="1"/>
  <c r="S17" i="1" s="1"/>
  <c r="AZ19" i="1"/>
  <c r="Y73" i="1"/>
  <c r="Y67" i="1"/>
  <c r="O67" i="1"/>
  <c r="M67" i="1" s="1"/>
  <c r="P67" i="1" s="1"/>
  <c r="J67" i="1" s="1"/>
  <c r="K67" i="1" s="1"/>
  <c r="O75" i="1"/>
  <c r="M75" i="1" s="1"/>
  <c r="P75" i="1" s="1"/>
  <c r="J75" i="1" s="1"/>
  <c r="K75" i="1" s="1"/>
  <c r="Y77" i="1"/>
  <c r="R77" i="1"/>
  <c r="S77" i="1" s="1"/>
  <c r="O77" i="1" s="1"/>
  <c r="M77" i="1" s="1"/>
  <c r="P77" i="1" s="1"/>
  <c r="J77" i="1" s="1"/>
  <c r="K77" i="1" s="1"/>
  <c r="Y92" i="1"/>
  <c r="Y81" i="1"/>
  <c r="O81" i="1"/>
  <c r="M81" i="1" s="1"/>
  <c r="P81" i="1" s="1"/>
  <c r="J81" i="1" s="1"/>
  <c r="K81" i="1" s="1"/>
  <c r="AZ81" i="1"/>
  <c r="R92" i="1"/>
  <c r="S92" i="1" s="1"/>
  <c r="O92" i="1" s="1"/>
  <c r="M92" i="1" s="1"/>
  <c r="P92" i="1" s="1"/>
  <c r="J92" i="1" s="1"/>
  <c r="K92" i="1" s="1"/>
  <c r="Y78" i="1"/>
  <c r="R88" i="1"/>
  <c r="S88" i="1" s="1"/>
  <c r="AZ73" i="1"/>
  <c r="Y56" i="1"/>
  <c r="R84" i="1"/>
  <c r="S84" i="1" s="1"/>
  <c r="O84" i="1" s="1"/>
  <c r="M84" i="1" s="1"/>
  <c r="P84" i="1" s="1"/>
  <c r="J84" i="1" s="1"/>
  <c r="K84" i="1" s="1"/>
  <c r="Y66" i="1"/>
  <c r="AZ59" i="1"/>
  <c r="O54" i="1"/>
  <c r="M54" i="1" s="1"/>
  <c r="P54" i="1" s="1"/>
  <c r="J54" i="1" s="1"/>
  <c r="K54" i="1" s="1"/>
  <c r="Y54" i="1"/>
  <c r="AX50" i="1"/>
  <c r="O47" i="1"/>
  <c r="M47" i="1" s="1"/>
  <c r="P47" i="1" s="1"/>
  <c r="J47" i="1" s="1"/>
  <c r="K47" i="1" s="1"/>
  <c r="AZ30" i="1"/>
  <c r="Y30" i="1"/>
  <c r="Y45" i="1"/>
  <c r="R24" i="1"/>
  <c r="S24" i="1" s="1"/>
  <c r="AZ48" i="1"/>
  <c r="AZ58" i="1"/>
  <c r="R68" i="1"/>
  <c r="S68" i="1" s="1"/>
  <c r="O68" i="1" s="1"/>
  <c r="M68" i="1" s="1"/>
  <c r="P68" i="1" s="1"/>
  <c r="J68" i="1" s="1"/>
  <c r="K68" i="1" s="1"/>
  <c r="AZ43" i="1"/>
  <c r="Y17" i="1"/>
  <c r="O25" i="1"/>
  <c r="M25" i="1" s="1"/>
  <c r="P25" i="1" s="1"/>
  <c r="J25" i="1" s="1"/>
  <c r="K25" i="1" s="1"/>
  <c r="Y25" i="1"/>
  <c r="Y41" i="1"/>
  <c r="Y93" i="1"/>
  <c r="R93" i="1"/>
  <c r="S93" i="1" s="1"/>
  <c r="O93" i="1" s="1"/>
  <c r="M93" i="1" s="1"/>
  <c r="P93" i="1" s="1"/>
  <c r="J93" i="1" s="1"/>
  <c r="K93" i="1" s="1"/>
  <c r="R56" i="1"/>
  <c r="S56" i="1" s="1"/>
  <c r="O56" i="1" s="1"/>
  <c r="M56" i="1" s="1"/>
  <c r="P56" i="1" s="1"/>
  <c r="J56" i="1" s="1"/>
  <c r="K56" i="1" s="1"/>
  <c r="T90" i="1"/>
  <c r="X90" i="1" s="1"/>
  <c r="AA90" i="1"/>
  <c r="Y71" i="1"/>
  <c r="O71" i="1"/>
  <c r="M71" i="1" s="1"/>
  <c r="P71" i="1" s="1"/>
  <c r="J71" i="1" s="1"/>
  <c r="K71" i="1" s="1"/>
  <c r="T85" i="1"/>
  <c r="X85" i="1" s="1"/>
  <c r="AA85" i="1"/>
  <c r="Z85" i="1"/>
  <c r="Y36" i="1"/>
  <c r="O36" i="1"/>
  <c r="M36" i="1" s="1"/>
  <c r="P36" i="1" s="1"/>
  <c r="J36" i="1" s="1"/>
  <c r="K36" i="1" s="1"/>
  <c r="R36" i="1"/>
  <c r="S36" i="1" s="1"/>
  <c r="AA31" i="1"/>
  <c r="T31" i="1"/>
  <c r="X31" i="1" s="1"/>
  <c r="Z31" i="1"/>
  <c r="AV91" i="1"/>
  <c r="Q91" i="1"/>
  <c r="R80" i="1"/>
  <c r="S80" i="1" s="1"/>
  <c r="O80" i="1" s="1"/>
  <c r="M80" i="1" s="1"/>
  <c r="P80" i="1" s="1"/>
  <c r="J80" i="1" s="1"/>
  <c r="K80" i="1" s="1"/>
  <c r="Z90" i="1"/>
  <c r="AA64" i="1"/>
  <c r="T64" i="1"/>
  <c r="X64" i="1" s="1"/>
  <c r="R53" i="1"/>
  <c r="S53" i="1" s="1"/>
  <c r="O53" i="1" s="1"/>
  <c r="M53" i="1" s="1"/>
  <c r="P53" i="1" s="1"/>
  <c r="J53" i="1" s="1"/>
  <c r="K53" i="1" s="1"/>
  <c r="R73" i="1"/>
  <c r="S73" i="1" s="1"/>
  <c r="AV27" i="1"/>
  <c r="AX27" i="1" s="1"/>
  <c r="Q27" i="1"/>
  <c r="J44" i="1"/>
  <c r="K44" i="1" s="1"/>
  <c r="Y85" i="1"/>
  <c r="O85" i="1"/>
  <c r="M85" i="1" s="1"/>
  <c r="P85" i="1" s="1"/>
  <c r="J85" i="1" s="1"/>
  <c r="K85" i="1" s="1"/>
  <c r="R74" i="1"/>
  <c r="S74" i="1" s="1"/>
  <c r="O74" i="1" s="1"/>
  <c r="M74" i="1" s="1"/>
  <c r="P74" i="1" s="1"/>
  <c r="J74" i="1" s="1"/>
  <c r="K74" i="1" s="1"/>
  <c r="Y51" i="1"/>
  <c r="AA42" i="1"/>
  <c r="T42" i="1"/>
  <c r="X42" i="1" s="1"/>
  <c r="Z42" i="1"/>
  <c r="Y32" i="1"/>
  <c r="O50" i="1"/>
  <c r="M50" i="1" s="1"/>
  <c r="P50" i="1" s="1"/>
  <c r="J50" i="1" s="1"/>
  <c r="K50" i="1" s="1"/>
  <c r="Y50" i="1"/>
  <c r="R41" i="1"/>
  <c r="S41" i="1" s="1"/>
  <c r="O72" i="1"/>
  <c r="M72" i="1" s="1"/>
  <c r="P72" i="1" s="1"/>
  <c r="J72" i="1" s="1"/>
  <c r="K72" i="1" s="1"/>
  <c r="Y72" i="1"/>
  <c r="R76" i="1"/>
  <c r="S76" i="1" s="1"/>
  <c r="AV38" i="1"/>
  <c r="Q38" i="1"/>
  <c r="Y48" i="1"/>
  <c r="O48" i="1"/>
  <c r="M48" i="1" s="1"/>
  <c r="P48" i="1" s="1"/>
  <c r="J48" i="1" s="1"/>
  <c r="K48" i="1" s="1"/>
  <c r="Y35" i="1"/>
  <c r="R52" i="1"/>
  <c r="S52" i="1" s="1"/>
  <c r="AV35" i="1"/>
  <c r="Q35" i="1"/>
  <c r="Y22" i="1"/>
  <c r="O22" i="1"/>
  <c r="M22" i="1" s="1"/>
  <c r="P22" i="1" s="1"/>
  <c r="J22" i="1" s="1"/>
  <c r="K22" i="1" s="1"/>
  <c r="R51" i="1"/>
  <c r="S51" i="1" s="1"/>
  <c r="O51" i="1" s="1"/>
  <c r="M51" i="1" s="1"/>
  <c r="P51" i="1" s="1"/>
  <c r="J51" i="1" s="1"/>
  <c r="K51" i="1" s="1"/>
  <c r="Y42" i="1"/>
  <c r="O42" i="1"/>
  <c r="M42" i="1" s="1"/>
  <c r="P42" i="1" s="1"/>
  <c r="J42" i="1" s="1"/>
  <c r="K42" i="1" s="1"/>
  <c r="Y27" i="1"/>
  <c r="Y29" i="1"/>
  <c r="O29" i="1"/>
  <c r="M29" i="1" s="1"/>
  <c r="P29" i="1" s="1"/>
  <c r="J29" i="1" s="1"/>
  <c r="K29" i="1" s="1"/>
  <c r="R30" i="1"/>
  <c r="S30" i="1" s="1"/>
  <c r="O30" i="1" s="1"/>
  <c r="M30" i="1" s="1"/>
  <c r="P30" i="1" s="1"/>
  <c r="J30" i="1" s="1"/>
  <c r="K30" i="1" s="1"/>
  <c r="R19" i="1"/>
  <c r="S19" i="1" s="1"/>
  <c r="AZ41" i="1"/>
  <c r="AB67" i="1" l="1"/>
  <c r="AB64" i="1"/>
  <c r="AB42" i="1"/>
  <c r="AB85" i="1"/>
  <c r="T17" i="1"/>
  <c r="X17" i="1" s="1"/>
  <c r="AA17" i="1"/>
  <c r="Z17" i="1"/>
  <c r="AA62" i="1"/>
  <c r="T62" i="1"/>
  <c r="X62" i="1" s="1"/>
  <c r="Z62" i="1"/>
  <c r="T86" i="1"/>
  <c r="X86" i="1" s="1"/>
  <c r="AA86" i="1"/>
  <c r="Z86" i="1"/>
  <c r="O86" i="1"/>
  <c r="M86" i="1" s="1"/>
  <c r="P86" i="1" s="1"/>
  <c r="J86" i="1" s="1"/>
  <c r="K86" i="1" s="1"/>
  <c r="T73" i="1"/>
  <c r="X73" i="1" s="1"/>
  <c r="AA73" i="1"/>
  <c r="AB73" i="1" s="1"/>
  <c r="Z73" i="1"/>
  <c r="T83" i="1"/>
  <c r="X83" i="1" s="1"/>
  <c r="AA83" i="1"/>
  <c r="Z83" i="1"/>
  <c r="O83" i="1"/>
  <c r="M83" i="1" s="1"/>
  <c r="P83" i="1" s="1"/>
  <c r="J83" i="1" s="1"/>
  <c r="K83" i="1" s="1"/>
  <c r="AA61" i="1"/>
  <c r="AB61" i="1" s="1"/>
  <c r="T61" i="1"/>
  <c r="X61" i="1" s="1"/>
  <c r="Z61" i="1"/>
  <c r="AB47" i="1"/>
  <c r="T66" i="1"/>
  <c r="X66" i="1" s="1"/>
  <c r="AA66" i="1"/>
  <c r="Z66" i="1"/>
  <c r="T21" i="1"/>
  <c r="X21" i="1" s="1"/>
  <c r="AA21" i="1"/>
  <c r="AB21" i="1" s="1"/>
  <c r="Z21" i="1"/>
  <c r="T40" i="1"/>
  <c r="X40" i="1" s="1"/>
  <c r="AA40" i="1"/>
  <c r="Z40" i="1"/>
  <c r="AA20" i="1"/>
  <c r="T20" i="1"/>
  <c r="X20" i="1" s="1"/>
  <c r="Z20" i="1"/>
  <c r="R35" i="1"/>
  <c r="S35" i="1" s="1"/>
  <c r="R38" i="1"/>
  <c r="S38" i="1" s="1"/>
  <c r="R91" i="1"/>
  <c r="S91" i="1" s="1"/>
  <c r="T56" i="1"/>
  <c r="X56" i="1" s="1"/>
  <c r="AA56" i="1"/>
  <c r="Z56" i="1"/>
  <c r="AA24" i="1"/>
  <c r="Z24" i="1"/>
  <c r="T24" i="1"/>
  <c r="X24" i="1" s="1"/>
  <c r="T23" i="1"/>
  <c r="X23" i="1" s="1"/>
  <c r="AA23" i="1"/>
  <c r="Z23" i="1"/>
  <c r="O62" i="1"/>
  <c r="M62" i="1" s="1"/>
  <c r="P62" i="1" s="1"/>
  <c r="J62" i="1" s="1"/>
  <c r="K62" i="1" s="1"/>
  <c r="T48" i="1"/>
  <c r="X48" i="1" s="1"/>
  <c r="AA48" i="1"/>
  <c r="Z48" i="1"/>
  <c r="T58" i="1"/>
  <c r="X58" i="1" s="1"/>
  <c r="AA58" i="1"/>
  <c r="Z58" i="1"/>
  <c r="R26" i="1"/>
  <c r="S26" i="1" s="1"/>
  <c r="AA69" i="1"/>
  <c r="AB69" i="1" s="1"/>
  <c r="T69" i="1"/>
  <c r="X69" i="1" s="1"/>
  <c r="Z69" i="1"/>
  <c r="AB75" i="1"/>
  <c r="T52" i="1"/>
  <c r="X52" i="1" s="1"/>
  <c r="AA52" i="1"/>
  <c r="Z52" i="1"/>
  <c r="T76" i="1"/>
  <c r="X76" i="1" s="1"/>
  <c r="AA76" i="1"/>
  <c r="AB76" i="1" s="1"/>
  <c r="Z76" i="1"/>
  <c r="AA53" i="1"/>
  <c r="T53" i="1"/>
  <c r="X53" i="1" s="1"/>
  <c r="Z53" i="1"/>
  <c r="T88" i="1"/>
  <c r="X88" i="1" s="1"/>
  <c r="AA88" i="1"/>
  <c r="AB88" i="1" s="1"/>
  <c r="Z88" i="1"/>
  <c r="AZ27" i="1"/>
  <c r="R34" i="1"/>
  <c r="S34" i="1" s="1"/>
  <c r="T46" i="1"/>
  <c r="X46" i="1" s="1"/>
  <c r="AA46" i="1"/>
  <c r="Z46" i="1"/>
  <c r="AA43" i="1"/>
  <c r="AB43" i="1" s="1"/>
  <c r="T43" i="1"/>
  <c r="X43" i="1" s="1"/>
  <c r="Z43" i="1"/>
  <c r="O76" i="1"/>
  <c r="M76" i="1" s="1"/>
  <c r="P76" i="1" s="1"/>
  <c r="J76" i="1" s="1"/>
  <c r="K76" i="1" s="1"/>
  <c r="AA41" i="1"/>
  <c r="AB41" i="1" s="1"/>
  <c r="Z41" i="1"/>
  <c r="T41" i="1"/>
  <c r="X41" i="1" s="1"/>
  <c r="T60" i="1"/>
  <c r="X60" i="1" s="1"/>
  <c r="AA60" i="1"/>
  <c r="Z60" i="1"/>
  <c r="O60" i="1"/>
  <c r="M60" i="1" s="1"/>
  <c r="P60" i="1" s="1"/>
  <c r="J60" i="1" s="1"/>
  <c r="K60" i="1" s="1"/>
  <c r="AA74" i="1"/>
  <c r="AB74" i="1" s="1"/>
  <c r="T74" i="1"/>
  <c r="X74" i="1" s="1"/>
  <c r="Z74" i="1"/>
  <c r="AZ91" i="1"/>
  <c r="AX91" i="1"/>
  <c r="O17" i="1"/>
  <c r="M17" i="1" s="1"/>
  <c r="P17" i="1" s="1"/>
  <c r="J17" i="1" s="1"/>
  <c r="K17" i="1" s="1"/>
  <c r="T78" i="1"/>
  <c r="X78" i="1" s="1"/>
  <c r="AA78" i="1"/>
  <c r="Z78" i="1"/>
  <c r="AA19" i="1"/>
  <c r="T19" i="1"/>
  <c r="X19" i="1" s="1"/>
  <c r="Z19" i="1"/>
  <c r="T68" i="1"/>
  <c r="X68" i="1" s="1"/>
  <c r="AA68" i="1"/>
  <c r="Z68" i="1"/>
  <c r="O66" i="1"/>
  <c r="M66" i="1" s="1"/>
  <c r="P66" i="1" s="1"/>
  <c r="J66" i="1" s="1"/>
  <c r="K66" i="1" s="1"/>
  <c r="O73" i="1"/>
  <c r="M73" i="1" s="1"/>
  <c r="P73" i="1" s="1"/>
  <c r="J73" i="1" s="1"/>
  <c r="K73" i="1" s="1"/>
  <c r="T50" i="1"/>
  <c r="X50" i="1" s="1"/>
  <c r="AA50" i="1"/>
  <c r="Z50" i="1"/>
  <c r="T18" i="1"/>
  <c r="X18" i="1" s="1"/>
  <c r="AA18" i="1"/>
  <c r="AB18" i="1" s="1"/>
  <c r="O18" i="1"/>
  <c r="M18" i="1" s="1"/>
  <c r="P18" i="1" s="1"/>
  <c r="J18" i="1" s="1"/>
  <c r="K18" i="1" s="1"/>
  <c r="Z18" i="1"/>
  <c r="T28" i="1"/>
  <c r="X28" i="1" s="1"/>
  <c r="AA28" i="1"/>
  <c r="AB28" i="1" s="1"/>
  <c r="Z28" i="1"/>
  <c r="O52" i="1"/>
  <c r="M52" i="1" s="1"/>
  <c r="P52" i="1" s="1"/>
  <c r="J52" i="1" s="1"/>
  <c r="K52" i="1" s="1"/>
  <c r="AB57" i="1"/>
  <c r="AA79" i="1"/>
  <c r="T79" i="1"/>
  <c r="X79" i="1" s="1"/>
  <c r="Z79" i="1"/>
  <c r="R45" i="1"/>
  <c r="S45" i="1" s="1"/>
  <c r="AA72" i="1"/>
  <c r="Z72" i="1"/>
  <c r="T72" i="1"/>
  <c r="X72" i="1" s="1"/>
  <c r="O21" i="1"/>
  <c r="M21" i="1" s="1"/>
  <c r="P21" i="1" s="1"/>
  <c r="J21" i="1" s="1"/>
  <c r="K21" i="1" s="1"/>
  <c r="O88" i="1"/>
  <c r="M88" i="1" s="1"/>
  <c r="P88" i="1" s="1"/>
  <c r="J88" i="1" s="1"/>
  <c r="K88" i="1" s="1"/>
  <c r="T80" i="1"/>
  <c r="X80" i="1" s="1"/>
  <c r="AA80" i="1"/>
  <c r="Z80" i="1"/>
  <c r="T22" i="1"/>
  <c r="X22" i="1" s="1"/>
  <c r="Z22" i="1"/>
  <c r="AA22" i="1"/>
  <c r="AB22" i="1" s="1"/>
  <c r="T32" i="1"/>
  <c r="X32" i="1" s="1"/>
  <c r="AA32" i="1"/>
  <c r="AB32" i="1" s="1"/>
  <c r="Z32" i="1"/>
  <c r="AX34" i="1"/>
  <c r="AZ34" i="1"/>
  <c r="AB29" i="1"/>
  <c r="AX26" i="1"/>
  <c r="AZ26" i="1"/>
  <c r="AB31" i="1"/>
  <c r="O41" i="1"/>
  <c r="M41" i="1" s="1"/>
  <c r="P41" i="1" s="1"/>
  <c r="J41" i="1" s="1"/>
  <c r="K41" i="1" s="1"/>
  <c r="O78" i="1"/>
  <c r="M78" i="1" s="1"/>
  <c r="P78" i="1" s="1"/>
  <c r="J78" i="1" s="1"/>
  <c r="K78" i="1" s="1"/>
  <c r="AA71" i="1"/>
  <c r="AB71" i="1" s="1"/>
  <c r="T71" i="1"/>
  <c r="X71" i="1" s="1"/>
  <c r="Z71" i="1"/>
  <c r="T89" i="1"/>
  <c r="X89" i="1" s="1"/>
  <c r="AA89" i="1"/>
  <c r="AB89" i="1" s="1"/>
  <c r="O89" i="1"/>
  <c r="M89" i="1" s="1"/>
  <c r="P89" i="1" s="1"/>
  <c r="J89" i="1" s="1"/>
  <c r="K89" i="1" s="1"/>
  <c r="Z89" i="1"/>
  <c r="AX65" i="1"/>
  <c r="AZ65" i="1"/>
  <c r="AB25" i="1"/>
  <c r="O61" i="1"/>
  <c r="M61" i="1" s="1"/>
  <c r="P61" i="1" s="1"/>
  <c r="J61" i="1" s="1"/>
  <c r="K61" i="1" s="1"/>
  <c r="AX45" i="1"/>
  <c r="AZ45" i="1"/>
  <c r="AB54" i="1"/>
  <c r="T92" i="1"/>
  <c r="X92" i="1" s="1"/>
  <c r="AA92" i="1"/>
  <c r="Z92" i="1"/>
  <c r="AX35" i="1"/>
  <c r="AZ35" i="1"/>
  <c r="AX38" i="1"/>
  <c r="AZ38" i="1"/>
  <c r="T93" i="1"/>
  <c r="X93" i="1" s="1"/>
  <c r="Z93" i="1"/>
  <c r="AA93" i="1"/>
  <c r="T59" i="1"/>
  <c r="X59" i="1" s="1"/>
  <c r="AA59" i="1"/>
  <c r="Z59" i="1"/>
  <c r="AA30" i="1"/>
  <c r="Z30" i="1"/>
  <c r="T30" i="1"/>
  <c r="X30" i="1" s="1"/>
  <c r="AA51" i="1"/>
  <c r="T51" i="1"/>
  <c r="X51" i="1" s="1"/>
  <c r="Z51" i="1"/>
  <c r="R27" i="1"/>
  <c r="S27" i="1" s="1"/>
  <c r="T36" i="1"/>
  <c r="X36" i="1" s="1"/>
  <c r="AA36" i="1"/>
  <c r="Z36" i="1"/>
  <c r="AB90" i="1"/>
  <c r="T84" i="1"/>
  <c r="X84" i="1" s="1"/>
  <c r="AA84" i="1"/>
  <c r="Z84" i="1"/>
  <c r="T77" i="1"/>
  <c r="X77" i="1" s="1"/>
  <c r="AA77" i="1"/>
  <c r="Z77" i="1"/>
  <c r="O20" i="1"/>
  <c r="M20" i="1" s="1"/>
  <c r="P20" i="1" s="1"/>
  <c r="J20" i="1" s="1"/>
  <c r="K20" i="1" s="1"/>
  <c r="R39" i="1"/>
  <c r="S39" i="1" s="1"/>
  <c r="O19" i="1"/>
  <c r="M19" i="1" s="1"/>
  <c r="P19" i="1" s="1"/>
  <c r="J19" i="1" s="1"/>
  <c r="K19" i="1" s="1"/>
  <c r="T81" i="1"/>
  <c r="X81" i="1" s="1"/>
  <c r="AA81" i="1"/>
  <c r="Z81" i="1"/>
  <c r="O23" i="1"/>
  <c r="M23" i="1" s="1"/>
  <c r="P23" i="1" s="1"/>
  <c r="J23" i="1" s="1"/>
  <c r="K23" i="1" s="1"/>
  <c r="R65" i="1"/>
  <c r="S65" i="1" s="1"/>
  <c r="T55" i="1"/>
  <c r="X55" i="1" s="1"/>
  <c r="AA55" i="1"/>
  <c r="AB55" i="1" s="1"/>
  <c r="Z55" i="1"/>
  <c r="O24" i="1"/>
  <c r="M24" i="1" s="1"/>
  <c r="P24" i="1" s="1"/>
  <c r="J24" i="1" s="1"/>
  <c r="K24" i="1" s="1"/>
  <c r="AZ39" i="1"/>
  <c r="AA87" i="1"/>
  <c r="AB87" i="1" s="1"/>
  <c r="T87" i="1"/>
  <c r="X87" i="1" s="1"/>
  <c r="Z87" i="1"/>
  <c r="AB82" i="1"/>
  <c r="AB50" i="1" l="1"/>
  <c r="AB53" i="1"/>
  <c r="AB48" i="1"/>
  <c r="AB86" i="1"/>
  <c r="AB19" i="1"/>
  <c r="AB20" i="1"/>
  <c r="AB81" i="1"/>
  <c r="AB80" i="1"/>
  <c r="AB40" i="1"/>
  <c r="AB84" i="1"/>
  <c r="AB92" i="1"/>
  <c r="AB62" i="1"/>
  <c r="AB51" i="1"/>
  <c r="AB79" i="1"/>
  <c r="AB68" i="1"/>
  <c r="AB60" i="1"/>
  <c r="AB36" i="1"/>
  <c r="AB23" i="1"/>
  <c r="AB66" i="1"/>
  <c r="AB77" i="1"/>
  <c r="AB30" i="1"/>
  <c r="AB46" i="1"/>
  <c r="AB58" i="1"/>
  <c r="T91" i="1"/>
  <c r="X91" i="1" s="1"/>
  <c r="AA91" i="1"/>
  <c r="Z91" i="1"/>
  <c r="O91" i="1"/>
  <c r="M91" i="1" s="1"/>
  <c r="P91" i="1" s="1"/>
  <c r="J91" i="1" s="1"/>
  <c r="K91" i="1" s="1"/>
  <c r="T27" i="1"/>
  <c r="X27" i="1" s="1"/>
  <c r="AA27" i="1"/>
  <c r="Z27" i="1"/>
  <c r="O27" i="1"/>
  <c r="M27" i="1" s="1"/>
  <c r="P27" i="1" s="1"/>
  <c r="J27" i="1" s="1"/>
  <c r="K27" i="1" s="1"/>
  <c r="AB72" i="1"/>
  <c r="AA26" i="1"/>
  <c r="T26" i="1"/>
  <c r="X26" i="1" s="1"/>
  <c r="Z26" i="1"/>
  <c r="O26" i="1"/>
  <c r="M26" i="1" s="1"/>
  <c r="P26" i="1" s="1"/>
  <c r="J26" i="1" s="1"/>
  <c r="K26" i="1" s="1"/>
  <c r="AB52" i="1"/>
  <c r="AB83" i="1"/>
  <c r="AB59" i="1"/>
  <c r="T45" i="1"/>
  <c r="X45" i="1" s="1"/>
  <c r="AA45" i="1"/>
  <c r="Z45" i="1"/>
  <c r="O45" i="1"/>
  <c r="M45" i="1" s="1"/>
  <c r="P45" i="1" s="1"/>
  <c r="J45" i="1" s="1"/>
  <c r="K45" i="1" s="1"/>
  <c r="AA38" i="1"/>
  <c r="AB38" i="1" s="1"/>
  <c r="Z38" i="1"/>
  <c r="T38" i="1"/>
  <c r="X38" i="1" s="1"/>
  <c r="O38" i="1"/>
  <c r="M38" i="1" s="1"/>
  <c r="P38" i="1" s="1"/>
  <c r="J38" i="1" s="1"/>
  <c r="K38" i="1" s="1"/>
  <c r="T34" i="1"/>
  <c r="X34" i="1" s="1"/>
  <c r="AA34" i="1"/>
  <c r="Z34" i="1"/>
  <c r="O34" i="1"/>
  <c r="M34" i="1" s="1"/>
  <c r="P34" i="1" s="1"/>
  <c r="J34" i="1" s="1"/>
  <c r="K34" i="1" s="1"/>
  <c r="AB24" i="1"/>
  <c r="T35" i="1"/>
  <c r="X35" i="1" s="1"/>
  <c r="AA35" i="1"/>
  <c r="Z35" i="1"/>
  <c r="O35" i="1"/>
  <c r="M35" i="1" s="1"/>
  <c r="P35" i="1" s="1"/>
  <c r="J35" i="1" s="1"/>
  <c r="K35" i="1" s="1"/>
  <c r="T39" i="1"/>
  <c r="X39" i="1" s="1"/>
  <c r="AA39" i="1"/>
  <c r="Z39" i="1"/>
  <c r="O39" i="1"/>
  <c r="M39" i="1" s="1"/>
  <c r="P39" i="1" s="1"/>
  <c r="J39" i="1" s="1"/>
  <c r="K39" i="1" s="1"/>
  <c r="AB93" i="1"/>
  <c r="AB78" i="1"/>
  <c r="AB17" i="1"/>
  <c r="T65" i="1"/>
  <c r="X65" i="1" s="1"/>
  <c r="Z65" i="1"/>
  <c r="AA65" i="1"/>
  <c r="AB65" i="1" s="1"/>
  <c r="O65" i="1"/>
  <c r="M65" i="1" s="1"/>
  <c r="P65" i="1" s="1"/>
  <c r="J65" i="1" s="1"/>
  <c r="K65" i="1" s="1"/>
  <c r="AB56" i="1"/>
  <c r="AB27" i="1" l="1"/>
  <c r="AB35" i="1"/>
  <c r="AB39" i="1"/>
  <c r="AB34" i="1"/>
  <c r="AB45" i="1"/>
  <c r="AB26" i="1"/>
  <c r="AB91" i="1"/>
</calcChain>
</file>

<file path=xl/sharedStrings.xml><?xml version="1.0" encoding="utf-8"?>
<sst xmlns="http://schemas.openxmlformats.org/spreadsheetml/2006/main" count="1086" uniqueCount="486">
  <si>
    <t>File opened</t>
  </si>
  <si>
    <t>2023-02-01 13:21:18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</si>
  <si>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</si>
  <si>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</si>
  <si>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</si>
  <si>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</si>
  <si>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</si>
  <si>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</si>
  <si>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</si>
  <si>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</si>
  <si>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</si>
  <si>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</si>
  <si>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</si>
  <si>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{"tbzero": "0.305447", "h2obspanconc1": "12.27", "h2obspan2a": "0.0692186", "co2aspan1": "0.999297", "h2obspan2b": "0.0691233", "flowazero": "0.31195", "chamberpressurezero": "2.51199", "ssb_ref": "34260.8", "co2bspanconc2": "301.5", "co2bspanconc1": "2500", "tazero": "0.200024", "flowbzero": "0.28845", "oxygen": "21", "co2aspanconc1": "2500", "co2bspan1": "0.999307", "h2oaspan2b": "0.0690461", "h2oaspanconc2": "0", "ssa_ref": "34202.9", "h2oaspan2": "0", "co2bspan2": "-0.0282607", "flowmeterzero": "0.987779", "h2oaspan1": "1.00238", "h2obspanconc2": "0", "co2bzero": "0.956083", "h2obspan1": "0.998622", "h2obspan2": "0", "co2aspan2b": "0.285496", "h2obzero": "1.10204", "co2aspan2a": "0.288024", "co2aspanconc2": "301.5", "h2oazero": "1.09778", "co2aspan2": "-0.0280352", "co2azero": "0.956047", "h2oaspanconc1": "12.27", "h2oaspan2a": "0.0688822", "co2bspan2a": "0.289677",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</si>
  <si>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</si>
  <si>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</si>
  <si>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</si>
  <si>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</si>
  <si>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</si>
  <si>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</si>
  <si>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</si>
  <si>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</si>
  <si>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</si>
  <si>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</si>
  <si>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13:21:18</t>
  </si>
  <si>
    <t>Stability Definition:	F (FlrLS): Slp&lt;1	ΔCO2 (Meas2): Slp&lt;0.5	ΔH2O (Meas2): Slp&lt;0.1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</si>
  <si>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</si>
  <si>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</si>
  <si>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</si>
  <si>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</si>
  <si>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</si>
  <si>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</si>
  <si>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</si>
  <si>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</si>
  <si>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</si>
  <si>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</si>
  <si>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</si>
  <si>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</si>
  <si>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</si>
  <si>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</si>
  <si>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</si>
  <si>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</si>
  <si>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</si>
  <si>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</si>
  <si>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</si>
  <si>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</si>
  <si>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</si>
  <si>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</si>
  <si>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</si>
  <si>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</si>
  <si>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</si>
  <si>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</si>
  <si>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</si>
  <si>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</si>
  <si>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</si>
  <si>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</si>
  <si>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</si>
  <si>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</si>
  <si>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</si>
  <si>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</si>
  <si>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</si>
  <si>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</si>
  <si>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</si>
  <si>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</si>
  <si>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</si>
  <si>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</si>
  <si>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</si>
  <si>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</si>
  <si>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</si>
  <si>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</si>
  <si>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</si>
  <si>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</si>
  <si>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</si>
  <si>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</si>
  <si>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</si>
  <si>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</si>
  <si>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</si>
  <si>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</si>
  <si>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</si>
  <si>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</si>
  <si>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</si>
  <si>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</si>
  <si>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</si>
  <si>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</si>
  <si>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</si>
  <si>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</si>
  <si>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</si>
  <si>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</si>
  <si>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</si>
  <si>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</si>
  <si>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</si>
  <si>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</si>
  <si>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</si>
  <si>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</si>
  <si>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</si>
  <si>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</si>
  <si>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</si>
  <si>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</si>
  <si>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</si>
  <si>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</si>
  <si>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</si>
  <si>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</si>
  <si>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</si>
  <si>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</si>
  <si>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</si>
  <si>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</si>
  <si>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</si>
  <si>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</si>
  <si>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</si>
  <si>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</si>
  <si>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</si>
  <si>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</si>
  <si>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</si>
  <si>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</si>
  <si>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</si>
  <si>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</si>
  <si>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</si>
  <si>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</si>
  <si>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</si>
  <si>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</si>
  <si>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</si>
  <si>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</si>
  <si>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</si>
  <si>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</si>
  <si>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</si>
  <si>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</si>
  <si>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</si>
  <si>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</si>
  <si>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</si>
  <si>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</si>
  <si>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</si>
  <si>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</si>
  <si>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</si>
  <si>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</si>
  <si>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</si>
  <si>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</si>
  <si>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</si>
  <si>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</si>
  <si>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</si>
  <si>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</si>
  <si>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</si>
  <si>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</si>
  <si>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</si>
  <si>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</si>
  <si>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</si>
  <si>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</si>
  <si>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</si>
  <si>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</si>
  <si>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</si>
  <si>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</si>
  <si>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</si>
  <si>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</si>
  <si>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</si>
  <si>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</si>
  <si>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</si>
  <si>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</si>
  <si>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</si>
  <si>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</si>
  <si>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</si>
  <si>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</si>
  <si>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</si>
  <si>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</si>
  <si>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</si>
  <si>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</si>
  <si>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</si>
  <si>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</si>
  <si>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</si>
  <si>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</si>
  <si>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</si>
  <si>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</si>
  <si>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</si>
  <si>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</si>
  <si>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</si>
  <si>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</si>
  <si>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</si>
  <si>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</si>
  <si>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</si>
  <si>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</si>
  <si>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</si>
  <si>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</si>
  <si>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</si>
  <si>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</si>
  <si>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</si>
  <si>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</si>
  <si>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</si>
  <si>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</si>
  <si>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</si>
  <si>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</si>
  <si>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</si>
  <si>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</si>
  <si>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</si>
  <si>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</si>
  <si>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</si>
  <si>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</si>
  <si>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</si>
  <si>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</si>
  <si>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</si>
  <si>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</si>
  <si>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</si>
  <si>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</si>
  <si>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</si>
  <si>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</si>
  <si>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</si>
  <si>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</si>
  <si>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</si>
  <si>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</si>
  <si>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</si>
  <si>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</si>
  <si>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</si>
  <si>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</si>
  <si>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</si>
  <si>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</si>
  <si>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</si>
  <si>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</si>
  <si>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</si>
  <si>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</si>
  <si>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</si>
  <si>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</si>
  <si>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</si>
  <si>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</si>
  <si>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</si>
  <si>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</si>
  <si>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</si>
  <si>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</si>
  <si>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</si>
  <si>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</si>
  <si>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</si>
  <si>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</si>
  <si>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</si>
  <si>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</si>
  <si>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</si>
  <si>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</si>
  <si>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</si>
  <si>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</si>
  <si>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</si>
  <si>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</si>
  <si>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</si>
  <si>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</si>
  <si>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</si>
  <si>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</si>
  <si>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</si>
  <si>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</si>
  <si>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</si>
  <si>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</si>
  <si>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</si>
  <si>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</si>
  <si>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</si>
  <si>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</si>
  <si>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</si>
  <si>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20230201 13:24:30</t>
  </si>
  <si>
    <t>13:24:30</t>
  </si>
  <si>
    <t>MPF-8232-20230201-13_12_40</t>
  </si>
  <si>
    <t>MPF-8233-20230201-13_24_32</t>
  </si>
  <si>
    <t>-</t>
  </si>
  <si>
    <t>0: Broadleaf</t>
  </si>
  <si>
    <t>13:22:06</t>
  </si>
  <si>
    <t>2/3</t>
  </si>
  <si>
    <t>20230201 13:25:30</t>
  </si>
  <si>
    <t>13:25:30</t>
  </si>
  <si>
    <t>MPF-8234-20230201-13_25_32</t>
  </si>
  <si>
    <t>20230201 13:26:30</t>
  </si>
  <si>
    <t>13:26:30</t>
  </si>
  <si>
    <t>MPF-8235-20230201-13_26_32</t>
  </si>
  <si>
    <t>3/3</t>
  </si>
  <si>
    <t>20230201 13:27:30</t>
  </si>
  <si>
    <t>13:27:30</t>
  </si>
  <si>
    <t>MPF-8236-20230201-13_27_32</t>
  </si>
  <si>
    <t>20230201 13:28:30</t>
  </si>
  <si>
    <t>13:28:30</t>
  </si>
  <si>
    <t>MPF-8237-20230201-13_28_32</t>
  </si>
  <si>
    <t>20230201 13:29:30</t>
  </si>
  <si>
    <t>13:29:30</t>
  </si>
  <si>
    <t>MPF-8238-20230201-13_29_32</t>
  </si>
  <si>
    <t>20230201 13:30:30</t>
  </si>
  <si>
    <t>13:30:30</t>
  </si>
  <si>
    <t>MPF-8239-20230201-13_30_32</t>
  </si>
  <si>
    <t>20230201 13:31:30</t>
  </si>
  <si>
    <t>13:31:30</t>
  </si>
  <si>
    <t>MPF-8240-20230201-13_31_32</t>
  </si>
  <si>
    <t>20230201 13:32:30</t>
  </si>
  <si>
    <t>13:32:30</t>
  </si>
  <si>
    <t>MPF-8241-20230201-13_32_32</t>
  </si>
  <si>
    <t>20230201 13:33:30</t>
  </si>
  <si>
    <t>13:33:30</t>
  </si>
  <si>
    <t>MPF-8242-20230201-13_33_32</t>
  </si>
  <si>
    <t>20230201 13:34:30</t>
  </si>
  <si>
    <t>13:34:30</t>
  </si>
  <si>
    <t>MPF-8243-20230201-13_34_32</t>
  </si>
  <si>
    <t>20230201 13:35:30</t>
  </si>
  <si>
    <t>13:35:30</t>
  </si>
  <si>
    <t>MPF-8244-20230201-13_35_32</t>
  </si>
  <si>
    <t>20230201 13:36:31</t>
  </si>
  <si>
    <t>13:36:31</t>
  </si>
  <si>
    <t>MPF-8245-20230201-13_36_32</t>
  </si>
  <si>
    <t>20230201 13:37:31</t>
  </si>
  <si>
    <t>13:37:31</t>
  </si>
  <si>
    <t>MPF-8246-20230201-13_37_32</t>
  </si>
  <si>
    <t>20230201 13:38:31</t>
  </si>
  <si>
    <t>13:38:31</t>
  </si>
  <si>
    <t>MPF-8247-20230201-13_38_32</t>
  </si>
  <si>
    <t>20230201 13:39:31</t>
  </si>
  <si>
    <t>13:39:31</t>
  </si>
  <si>
    <t>MPF-8248-20230201-13_39_32</t>
  </si>
  <si>
    <t>20230201 13:40:31</t>
  </si>
  <si>
    <t>13:40:31</t>
  </si>
  <si>
    <t>MPF-8249-20230201-13_40_32</t>
  </si>
  <si>
    <t>20230201 13:41:31</t>
  </si>
  <si>
    <t>13:41:31</t>
  </si>
  <si>
    <t>MPF-8250-20230201-13_41_33</t>
  </si>
  <si>
    <t>20230201 13:42:31</t>
  </si>
  <si>
    <t>13:42:31</t>
  </si>
  <si>
    <t>MPF-8251-20230201-13_42_33</t>
  </si>
  <si>
    <t>20230201 13:44:31</t>
  </si>
  <si>
    <t>13:44:31</t>
  </si>
  <si>
    <t>MPF-8252-20230201-13_44_32</t>
  </si>
  <si>
    <t>20230201 13:45:31</t>
  </si>
  <si>
    <t>13:45:31</t>
  </si>
  <si>
    <t>MPF-8253-20230201-13_45_32</t>
  </si>
  <si>
    <t>20230201 13:46:31</t>
  </si>
  <si>
    <t>13:46:31</t>
  </si>
  <si>
    <t>MPF-8254-20230201-13_46_32</t>
  </si>
  <si>
    <t>20230201 13:47:31</t>
  </si>
  <si>
    <t>13:47:31</t>
  </si>
  <si>
    <t>MPF-8255-20230201-13_47_32</t>
  </si>
  <si>
    <t>20230201 13:48:31</t>
  </si>
  <si>
    <t>13:48:31</t>
  </si>
  <si>
    <t>MPF-8256-20230201-13_48_32</t>
  </si>
  <si>
    <t>20230201 13:49:31</t>
  </si>
  <si>
    <t>13:49:31</t>
  </si>
  <si>
    <t>MPF-8257-20230201-13_49_32</t>
  </si>
  <si>
    <t>20230201 13:50:31</t>
  </si>
  <si>
    <t>13:50:31</t>
  </si>
  <si>
    <t>MPF-8258-20230201-13_50_32</t>
  </si>
  <si>
    <t>20230201 13:51:31</t>
  </si>
  <si>
    <t>13:51:31</t>
  </si>
  <si>
    <t>MPF-8259-20230201-13_51_32</t>
  </si>
  <si>
    <t>20230201 13:52:31</t>
  </si>
  <si>
    <t>13:52:31</t>
  </si>
  <si>
    <t>MPF-8260-20230201-13_52_32</t>
  </si>
  <si>
    <t>20230201 13:53:31</t>
  </si>
  <si>
    <t>13:53:31</t>
  </si>
  <si>
    <t>MPF-8261-20230201-13_53_32</t>
  </si>
  <si>
    <t>20230201 13:54:31</t>
  </si>
  <si>
    <t>13:54:31</t>
  </si>
  <si>
    <t>MPF-8262-20230201-13_54_32</t>
  </si>
  <si>
    <t>20230201 13:55:31</t>
  </si>
  <si>
    <t>13:55:31</t>
  </si>
  <si>
    <t>MPF-8263-20230201-13_55_32</t>
  </si>
  <si>
    <t>20230201 13:56:31</t>
  </si>
  <si>
    <t>13:56:31</t>
  </si>
  <si>
    <t>MPF-8264-20230201-13_56_32</t>
  </si>
  <si>
    <t>20230201 13:57:31</t>
  </si>
  <si>
    <t>13:57:31</t>
  </si>
  <si>
    <t>MPF-8265-20230201-13_57_32</t>
  </si>
  <si>
    <t>20230201 13:58:31</t>
  </si>
  <si>
    <t>13:58:31</t>
  </si>
  <si>
    <t>MPF-8266-20230201-13_58_32</t>
  </si>
  <si>
    <t>20230201 13:59:31</t>
  </si>
  <si>
    <t>13:59:31</t>
  </si>
  <si>
    <t>MPF-8267-20230201-13_59_32</t>
  </si>
  <si>
    <t>20230201 14:00:31</t>
  </si>
  <si>
    <t>14:00:31</t>
  </si>
  <si>
    <t>MPF-8268-20230201-14_00_32</t>
  </si>
  <si>
    <t>20230201 14:01:31</t>
  </si>
  <si>
    <t>14:01:31</t>
  </si>
  <si>
    <t>MPF-8269-20230201-14_01_32</t>
  </si>
  <si>
    <t>20230201 14:02:31</t>
  </si>
  <si>
    <t>14:02:31</t>
  </si>
  <si>
    <t>MPF-8270-20230201-14_02_32</t>
  </si>
  <si>
    <t>20230201 14:03:31</t>
  </si>
  <si>
    <t>14:03:31</t>
  </si>
  <si>
    <t>MPF-8271-20230201-14_03_32</t>
  </si>
  <si>
    <t>20230201 14:04:31</t>
  </si>
  <si>
    <t>14:04:31</t>
  </si>
  <si>
    <t>MPF-8272-20230201-14_04_32</t>
  </si>
  <si>
    <t>20230201 14:05:31</t>
  </si>
  <si>
    <t>14:05:31</t>
  </si>
  <si>
    <t>MPF-8273-20230201-14_05_32</t>
  </si>
  <si>
    <t>20230201 14:06:31</t>
  </si>
  <si>
    <t>14:06:31</t>
  </si>
  <si>
    <t>MPF-8274-20230201-14_06_32</t>
  </si>
  <si>
    <t>20230201 14:07:31</t>
  </si>
  <si>
    <t>14:07:31</t>
  </si>
  <si>
    <t>MPF-8275-20230201-14_07_32</t>
  </si>
  <si>
    <t>20230201 14:08:31</t>
  </si>
  <si>
    <t>14:08:31</t>
  </si>
  <si>
    <t>MPF-8276-20230201-14_08_32</t>
  </si>
  <si>
    <t>20230201 14:09:31</t>
  </si>
  <si>
    <t>14:09:31</t>
  </si>
  <si>
    <t>MPF-8277-20230201-14_09_32</t>
  </si>
  <si>
    <t>20230201 14:10:31</t>
  </si>
  <si>
    <t>14:10:31</t>
  </si>
  <si>
    <t>MPF-8278-20230201-14_10_32</t>
  </si>
  <si>
    <t>20230201 14:11:31</t>
  </si>
  <si>
    <t>14:11:31</t>
  </si>
  <si>
    <t>MPF-8279-20230201-14_11_32</t>
  </si>
  <si>
    <t>20230201 14:12:31</t>
  </si>
  <si>
    <t>14:12:31</t>
  </si>
  <si>
    <t>MPF-8280-20230201-14_12_32</t>
  </si>
  <si>
    <t>20230201 14:13:31</t>
  </si>
  <si>
    <t>14:13:31</t>
  </si>
  <si>
    <t>MPF-8281-20230201-14_13_32</t>
  </si>
  <si>
    <t>20230201 14:14:31</t>
  </si>
  <si>
    <t>14:14:31</t>
  </si>
  <si>
    <t>MPF-8282-20230201-14_14_32</t>
  </si>
  <si>
    <t>20230201 14:15:31</t>
  </si>
  <si>
    <t>14:15:31</t>
  </si>
  <si>
    <t>MPF-8283-20230201-14_15_32</t>
  </si>
  <si>
    <t>20230201 14:16:31</t>
  </si>
  <si>
    <t>14:16:31</t>
  </si>
  <si>
    <t>MPF-8284-20230201-14_16_32</t>
  </si>
  <si>
    <t>20230201 14:17:31</t>
  </si>
  <si>
    <t>14:17:31</t>
  </si>
  <si>
    <t>MPF-8285-20230201-14_17_32</t>
  </si>
  <si>
    <t>20230201 14:18:31</t>
  </si>
  <si>
    <t>14:18:31</t>
  </si>
  <si>
    <t>MPF-8286-20230201-14_18_32</t>
  </si>
  <si>
    <t>20230201 14:19:31</t>
  </si>
  <si>
    <t>14:19:31</t>
  </si>
  <si>
    <t>MPF-8287-20230201-14_19_32</t>
  </si>
  <si>
    <t>20230201 14:20:31</t>
  </si>
  <si>
    <t>14:20:31</t>
  </si>
  <si>
    <t>MPF-8288-20230201-14_20_33</t>
  </si>
  <si>
    <t>20230201 14:21:31</t>
  </si>
  <si>
    <t>14:21:31</t>
  </si>
  <si>
    <t>MPF-8289-20230201-14_21_33</t>
  </si>
  <si>
    <t>20230201 14:22:31</t>
  </si>
  <si>
    <t>14:22:31</t>
  </si>
  <si>
    <t>MPF-8290-20230201-14_22_33</t>
  </si>
  <si>
    <t>20230201 14:24:31</t>
  </si>
  <si>
    <t>14:24:31</t>
  </si>
  <si>
    <t>MPF-8291-20230201-14_24_32</t>
  </si>
  <si>
    <t>20230201 14:25:31</t>
  </si>
  <si>
    <t>14:25:31</t>
  </si>
  <si>
    <t>MPF-8292-20230201-14_25_32</t>
  </si>
  <si>
    <t>20230201 14:26:31</t>
  </si>
  <si>
    <t>14:26:31</t>
  </si>
  <si>
    <t>MPF-8293-20230201-14_26_32</t>
  </si>
  <si>
    <t>20230201 14:27:31</t>
  </si>
  <si>
    <t>14:27:31</t>
  </si>
  <si>
    <t>MPF-8294-20230201-14_27_32</t>
  </si>
  <si>
    <t>20230201 14:28:31</t>
  </si>
  <si>
    <t>14:28:31</t>
  </si>
  <si>
    <t>MPF-8295-20230201-14_28_32</t>
  </si>
  <si>
    <t>20230201 14:29:31</t>
  </si>
  <si>
    <t>14:29:31</t>
  </si>
  <si>
    <t>MPF-8296-20230201-14_29_32</t>
  </si>
  <si>
    <t>20230201 14:30:31</t>
  </si>
  <si>
    <t>14:30:31</t>
  </si>
  <si>
    <t>MPF-8297-20230201-14_30_32</t>
  </si>
  <si>
    <t>20230201 14:31:31</t>
  </si>
  <si>
    <t>14:31:31</t>
  </si>
  <si>
    <t>MPF-8298-20230201-14_31_32</t>
  </si>
  <si>
    <t>20230201 14:32:31</t>
  </si>
  <si>
    <t>14:32:31</t>
  </si>
  <si>
    <t>MPF-8299-20230201-14_32_32</t>
  </si>
  <si>
    <t>20230201 14:33:31</t>
  </si>
  <si>
    <t>14:33:31</t>
  </si>
  <si>
    <t>MPF-8300-20230201-14_33_33</t>
  </si>
  <si>
    <t>20230201 14:34:31</t>
  </si>
  <si>
    <t>14:34:31</t>
  </si>
  <si>
    <t>MPF-8301-20230201-14_34_33</t>
  </si>
  <si>
    <t>20230201 14:35:31</t>
  </si>
  <si>
    <t>14:35:31</t>
  </si>
  <si>
    <t>MPF-8302-20230201-14_35_33</t>
  </si>
  <si>
    <t>20230201 14:36:31</t>
  </si>
  <si>
    <t>14:36:31</t>
  </si>
  <si>
    <t>MPF-8303-20230201-14_36_33</t>
  </si>
  <si>
    <t>20230201 14:37:31</t>
  </si>
  <si>
    <t>14:37:31</t>
  </si>
  <si>
    <t>MPF-8304-20230201-14_37_33</t>
  </si>
  <si>
    <t>20230201 14:38:31</t>
  </si>
  <si>
    <t>14:38:31</t>
  </si>
  <si>
    <t>MPF-8305-20230201-14_38_33</t>
  </si>
  <si>
    <t>20230201 14:39:32</t>
  </si>
  <si>
    <t>14:39:32</t>
  </si>
  <si>
    <t>MPF-8306-20230201-14_39_33</t>
  </si>
  <si>
    <t>20230201 14:40:31</t>
  </si>
  <si>
    <t>14:40:31</t>
  </si>
  <si>
    <t>MPF-8307-20230201-14_40_33</t>
  </si>
  <si>
    <t>20230201 14:41:32</t>
  </si>
  <si>
    <t>14:41:32</t>
  </si>
  <si>
    <t>MPF-8308-20230201-14_41_33</t>
  </si>
  <si>
    <t>20230201 14:42:32</t>
  </si>
  <si>
    <t>14:42:32</t>
  </si>
  <si>
    <t>MPF-8309-20230201-14_42_33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</si>
</sst>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Measurements!$M$17:$M$93</c:f>
              <c:numCache>
                <c:formatCode>General</c:formatCode>
                <c:ptCount val="77"/>
                <c:pt idx="0">
                  <c:v>8.7074129840771342E-2</c:v>
                </c:pt>
                <c:pt idx="1">
                  <c:v>7.7346459554492278E-2</c:v>
                </c:pt>
                <c:pt idx="2">
                  <c:v>7.0515719458895759E-2</c:v>
                </c:pt>
                <c:pt idx="3">
                  <c:v>6.4199127295834671E-2</c:v>
                </c:pt>
                <c:pt idx="4">
                  <c:v>6.8427645644668883E-2</c:v>
                </c:pt>
                <c:pt idx="5">
                  <c:v>7.3980891202334725E-2</c:v>
                </c:pt>
                <c:pt idx="6">
                  <c:v>7.7605990508681527E-2</c:v>
                </c:pt>
                <c:pt idx="7">
                  <c:v>8.4857019463134578E-2</c:v>
                </c:pt>
                <c:pt idx="8">
                  <c:v>8.8409819446207571E-2</c:v>
                </c:pt>
                <c:pt idx="9">
                  <c:v>9.4620428055990316E-2</c:v>
                </c:pt>
                <c:pt idx="10">
                  <c:v>0.10445903598870306</c:v>
                </c:pt>
                <c:pt idx="11">
                  <c:v>0.10518318320783381</c:v>
                </c:pt>
                <c:pt idx="12">
                  <c:v>0.11475733821954505</c:v>
                </c:pt>
                <c:pt idx="13">
                  <c:v>0.1145382994003849</c:v>
                </c:pt>
                <c:pt idx="14">
                  <c:v>0.12262078417347198</c:v>
                </c:pt>
                <c:pt idx="15">
                  <c:v>0.12738859289449742</c:v>
                </c:pt>
                <c:pt idx="16">
                  <c:v>0.13019271462687884</c:v>
                </c:pt>
                <c:pt idx="17">
                  <c:v>0.14213915708842004</c:v>
                </c:pt>
                <c:pt idx="18">
                  <c:v>0.14082909130450078</c:v>
                </c:pt>
                <c:pt idx="19">
                  <c:v>0.14721836126448337</c:v>
                </c:pt>
                <c:pt idx="20">
                  <c:v>0.11605679875663616</c:v>
                </c:pt>
                <c:pt idx="21">
                  <c:v>0.12481028876328917</c:v>
                </c:pt>
                <c:pt idx="22">
                  <c:v>0.12240654471266058</c:v>
                </c:pt>
                <c:pt idx="23">
                  <c:v>0.10943225909544105</c:v>
                </c:pt>
                <c:pt idx="24">
                  <c:v>0.10335103166571992</c:v>
                </c:pt>
                <c:pt idx="25">
                  <c:v>9.0003461647032865E-2</c:v>
                </c:pt>
                <c:pt idx="26">
                  <c:v>7.854008206589265E-2</c:v>
                </c:pt>
                <c:pt idx="27">
                  <c:v>7.472813834887912E-2</c:v>
                </c:pt>
                <c:pt idx="28">
                  <c:v>6.9713375018076271E-2</c:v>
                </c:pt>
                <c:pt idx="29">
                  <c:v>6.5152119990878846E-2</c:v>
                </c:pt>
                <c:pt idx="30">
                  <c:v>6.2469013764634693E-2</c:v>
                </c:pt>
                <c:pt idx="31">
                  <c:v>5.9446790755121513E-2</c:v>
                </c:pt>
                <c:pt idx="32">
                  <c:v>5.8191996808955079E-2</c:v>
                </c:pt>
                <c:pt idx="33">
                  <c:v>5.6744518429571074E-2</c:v>
                </c:pt>
                <c:pt idx="34">
                  <c:v>5.9823031258910656E-2</c:v>
                </c:pt>
                <c:pt idx="35">
                  <c:v>6.4084745277692853E-2</c:v>
                </c:pt>
                <c:pt idx="36">
                  <c:v>5.9404318842432559E-2</c:v>
                </c:pt>
                <c:pt idx="37">
                  <c:v>5.7935054399825325E-2</c:v>
                </c:pt>
                <c:pt idx="38">
                  <c:v>5.9298720958999837E-2</c:v>
                </c:pt>
                <c:pt idx="39">
                  <c:v>6.3013345999664253E-2</c:v>
                </c:pt>
                <c:pt idx="40">
                  <c:v>0.10397632359886583</c:v>
                </c:pt>
                <c:pt idx="41">
                  <c:v>0.1016546385412371</c:v>
                </c:pt>
                <c:pt idx="42">
                  <c:v>0.11487783445946771</c:v>
                </c:pt>
                <c:pt idx="43">
                  <c:v>0.115801025333753</c:v>
                </c:pt>
                <c:pt idx="44">
                  <c:v>0.1211624245690483</c:v>
                </c:pt>
                <c:pt idx="45">
                  <c:v>0.12587057766122622</c:v>
                </c:pt>
                <c:pt idx="46">
                  <c:v>0.13305634004621009</c:v>
                </c:pt>
                <c:pt idx="47">
                  <c:v>0.14075683382651813</c:v>
                </c:pt>
                <c:pt idx="48">
                  <c:v>0.13930042505081447</c:v>
                </c:pt>
                <c:pt idx="49">
                  <c:v>0.14030144660094154</c:v>
                </c:pt>
                <c:pt idx="50">
                  <c:v>0.140355519678424</c:v>
                </c:pt>
                <c:pt idx="51">
                  <c:v>0.14064864172708136</c:v>
                </c:pt>
                <c:pt idx="52">
                  <c:v>0.13925620526934601</c:v>
                </c:pt>
                <c:pt idx="53">
                  <c:v>0.13892281044791005</c:v>
                </c:pt>
                <c:pt idx="54">
                  <c:v>0.13778989913849218</c:v>
                </c:pt>
                <c:pt idx="55">
                  <c:v>0.13651764848567324</c:v>
                </c:pt>
                <c:pt idx="56">
                  <c:v>0.13650359171252063</c:v>
                </c:pt>
                <c:pt idx="57">
                  <c:v>0.13535132354504403</c:v>
                </c:pt>
                <c:pt idx="58">
                  <c:v>0.14858951793957317</c:v>
                </c:pt>
                <c:pt idx="59">
                  <c:v>0.10104410876069629</c:v>
                </c:pt>
                <c:pt idx="60">
                  <c:v>0.10612619125072634</c:v>
                </c:pt>
                <c:pt idx="61">
                  <c:v>9.9483266652175092E-2</c:v>
                </c:pt>
                <c:pt idx="62">
                  <c:v>9.4582591880680703E-2</c:v>
                </c:pt>
                <c:pt idx="63">
                  <c:v>7.7173347496122965E-2</c:v>
                </c:pt>
                <c:pt idx="64">
                  <c:v>6.0731706549998328E-2</c:v>
                </c:pt>
                <c:pt idx="65">
                  <c:v>5.8628052070574727E-2</c:v>
                </c:pt>
                <c:pt idx="66">
                  <c:v>5.962718082311954E-2</c:v>
                </c:pt>
                <c:pt idx="67">
                  <c:v>5.7330986283278998E-2</c:v>
                </c:pt>
                <c:pt idx="68">
                  <c:v>5.6299241268685483E-2</c:v>
                </c:pt>
                <c:pt idx="69">
                  <c:v>4.9876256139608333E-2</c:v>
                </c:pt>
                <c:pt idx="70">
                  <c:v>5.2624340862692943E-2</c:v>
                </c:pt>
                <c:pt idx="71">
                  <c:v>5.2270977127609169E-2</c:v>
                </c:pt>
                <c:pt idx="72">
                  <c:v>5.2262067129572133E-2</c:v>
                </c:pt>
                <c:pt idx="73">
                  <c:v>5.1899043139592947E-2</c:v>
                </c:pt>
                <c:pt idx="74">
                  <c:v>5.0018734645894583E-2</c:v>
                </c:pt>
                <c:pt idx="75">
                  <c:v>5.1201856255700867E-2</c:v>
                </c:pt>
                <c:pt idx="76">
                  <c:v>5.1162636841261787E-2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1-4A4C-9696-C2D3D051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02287"/>
        <c:axId val="1073703119"/>
      </c:scatterChart>
      <c:valAx>
        <c:axId val="10737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703119"/>
        <c:crosses val="autoZero"/>
        <c:crossBetween val="midCat"/>
      </c:valAx>
      <c:valAx>
        <c:axId val="10737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37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12D038-D79A-17DD-801C-B4F9DA101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workbookViewId="0">
      <selection activeCell="C16" sqref="C16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1675254270.9000001</v>
      </c>
      <c r="C17">
        <v>0</v>
      </c>
      <c r="D17" t="s">
        <v>249</v>
      </c>
      <c r="E17" t="s">
        <v>250</v>
      </c>
      <c r="F17">
        <v>1675254262.9000001</v>
      </c>
      <c r="G17">
        <f t="shared" ref="G17:G48" si="0">BU17*AH17*(BS17-BT17)/(100*BM17*(1000-AH17*BS17))</f>
        <v>2.103474340750647E-3</v>
      </c>
      <c r="H17">
        <f t="shared" ref="H17:H48" si="1">BU17*AH17*(BR17-BQ17*(1000-AH17*BT17)/(1000-AH17*BS17))/(100*BM17)</f>
        <v>2.963755615332631</v>
      </c>
      <c r="I17">
        <f t="shared" ref="I17:I48" si="2">BQ17 - IF(AH17&gt;1, H17*BM17*100/(AJ17*CA17), 0)</f>
        <v>400.008451612903</v>
      </c>
      <c r="J17">
        <f t="shared" ref="J17:J48" si="3">((P17-G17/2)*I17-H17)/(P17+G17/2)</f>
        <v>330.59078810732564</v>
      </c>
      <c r="K17">
        <f t="shared" ref="K17:K48" si="4">J17*(BV17+BW17)/1000</f>
        <v>31.894733917301593</v>
      </c>
      <c r="L17">
        <f t="shared" ref="L17:L48" si="5">(BQ17 - IF(AH17&gt;1, H17*BM17*100/(AJ17*CA17), 0))*(BV17+BW17)/1000</f>
        <v>38.592010388152254</v>
      </c>
      <c r="M17">
        <f t="shared" ref="M17:M48" si="6">2/((1/O17-1/N17)+SIGN(O17)*SQRT((1/O17-1/N17)*(1/O17-1/N17) + 4*BN17/((BN17+1)*(BN17+1))*(2*1/O17*1/N17-1/N17*1/N17)))</f>
        <v>8.7074129840771342E-2</v>
      </c>
      <c r="N17">
        <f t="shared" ref="N17:N48" si="7">AE17+AD17*BM17+AC17*BM17*BM17</f>
        <v>3.3832712017283297</v>
      </c>
      <c r="O17">
        <f t="shared" ref="O17:O48" si="8">G17*(1000-(1000*0.61365*EXP(17.502*S17/(240.97+S17))/(BV17+BW17)+BS17)/2)/(1000*0.61365*EXP(17.502*S17/(240.97+S17))/(BV17+BW17)-BS17)</f>
        <v>8.5848049776071175E-2</v>
      </c>
      <c r="P17">
        <f t="shared" ref="P17:P48" si="9">1/((BN17+1)/(M17/1.6)+1/(N17/1.37)) + BN17/((BN17+1)/(M17/1.6) + BN17/(N17/1.37))</f>
        <v>5.3763751240265875E-2</v>
      </c>
      <c r="Q17">
        <f t="shared" ref="Q17:Q48" si="10">(BJ17*BL17)</f>
        <v>161.85070736840709</v>
      </c>
      <c r="R17">
        <f t="shared" ref="R17:R48" si="11">(BX17+(Q17+2*0.95*0.0000000567*(((BX17+$B$7)+273)^4-(BX17+273)^4)-44100*G17)/(1.84*29.3*N17+8*0.95*0.0000000567*(BX17+273)^3))</f>
        <v>28.146283552720643</v>
      </c>
      <c r="S17">
        <f t="shared" ref="S17:S48" si="12">($C$7*BY17+$D$7*BZ17+$E$7*R17)</f>
        <v>28.0011677419355</v>
      </c>
      <c r="T17">
        <f t="shared" ref="T17:T48" si="13">0.61365*EXP(17.502*S17/(240.97+S17))</f>
        <v>3.7950980222221866</v>
      </c>
      <c r="U17">
        <f t="shared" ref="U17:U48" si="14">(V17/W17*100)</f>
        <v>39.906671983053926</v>
      </c>
      <c r="V17">
        <f t="shared" ref="V17:V48" si="15">BS17*(BV17+BW17)/1000</f>
        <v>1.4959876739249029</v>
      </c>
      <c r="W17">
        <f t="shared" ref="W17:W48" si="16">0.61365*EXP(17.502*BX17/(240.97+BX17))</f>
        <v>3.7487156898479608</v>
      </c>
      <c r="X17">
        <f t="shared" ref="X17:X48" si="17">(T17-BS17*(BV17+BW17)/1000)</f>
        <v>2.2991103482972837</v>
      </c>
      <c r="Y17">
        <f t="shared" ref="Y17:Y48" si="18">(-G17*44100)</f>
        <v>-92.763218427103538</v>
      </c>
      <c r="Z17">
        <f t="shared" ref="Z17:Z48" si="19">2*29.3*N17*0.92*(BX17-S17)</f>
        <v>-38.444984640589098</v>
      </c>
      <c r="AA17">
        <f t="shared" ref="AA17:AA48" si="20">2*0.95*0.0000000567*(((BX17+$B$7)+273)^4-(S17+273)^4)</f>
        <v>-2.4743574241637738</v>
      </c>
      <c r="AB17">
        <f t="shared" ref="AB17:AB48" si="21">Q17+AA17+Y17+Z17</f>
        <v>28.168146876550679</v>
      </c>
      <c r="AC17">
        <v>-3.9946271682654598E-2</v>
      </c>
      <c r="AD17">
        <v>4.4843189449380601E-2</v>
      </c>
      <c r="AE17">
        <v>3.3726159228532699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50802.811445163388</v>
      </c>
      <c r="AK17" t="s">
        <v>251</v>
      </c>
      <c r="AL17">
        <v>2.3533615384615398</v>
      </c>
      <c r="AM17">
        <v>1.86415</v>
      </c>
      <c r="AN17">
        <f t="shared" ref="AN17:AN48" si="25">AM17-AL17</f>
        <v>-0.48921153846153986</v>
      </c>
      <c r="AO17">
        <f t="shared" ref="AO17:AO48" si="26">AN17/AM17</f>
        <v>-0.26243142368454248</v>
      </c>
      <c r="AP17">
        <v>-0.430228273221272</v>
      </c>
      <c r="AQ17" t="s">
        <v>252</v>
      </c>
      <c r="AR17">
        <v>2.44460384615385</v>
      </c>
      <c r="AS17">
        <v>1.2327999999999999</v>
      </c>
      <c r="AT17">
        <f t="shared" ref="AT17:AT48" si="27">1-AR17/AS17</f>
        <v>-0.98296872660111134</v>
      </c>
      <c r="AU17">
        <v>0.5</v>
      </c>
      <c r="AV17">
        <f t="shared" ref="AV17:AV48" si="28">BJ17</f>
        <v>841.21645710957296</v>
      </c>
      <c r="AW17">
        <f t="shared" ref="AW17:AW48" si="29">H17</f>
        <v>2.963755615332631</v>
      </c>
      <c r="AX17">
        <f t="shared" ref="AX17:AX48" si="30">AT17*AU17*AV17</f>
        <v>-413.44473482044765</v>
      </c>
      <c r="AY17">
        <f t="shared" ref="AY17:AY48" si="31">BD17/AS17</f>
        <v>1</v>
      </c>
      <c r="AZ17">
        <f t="shared" ref="AZ17:AZ48" si="32">(AW17-AP17)/AV17</f>
        <v>4.0346142302251919E-3</v>
      </c>
      <c r="BA17">
        <f t="shared" ref="BA17:BA48" si="33">(AM17-AS17)/AS17</f>
        <v>0.5121268656716419</v>
      </c>
      <c r="BB17" t="s">
        <v>253</v>
      </c>
      <c r="BC17">
        <v>0</v>
      </c>
      <c r="BD17">
        <f t="shared" ref="BD17:BD48" si="34">AS17-BC17</f>
        <v>1.2327999999999999</v>
      </c>
      <c r="BE17">
        <f t="shared" ref="BE17:BE48" si="35">(AS17-AR17)/(AS17-BC17)</f>
        <v>-0.98296872660111145</v>
      </c>
      <c r="BF17">
        <f t="shared" ref="BF17:BF48" si="36">(AM17-AS17)/(AM17-BC17)</f>
        <v>0.33867982726711909</v>
      </c>
      <c r="BG17">
        <f t="shared" ref="BG17:BG48" si="37">(AS17-AR17)/(AS17-AL17)</f>
        <v>1.0814255215448318</v>
      </c>
      <c r="BH17">
        <f t="shared" ref="BH17:BH48" si="38">(AM17-AS17)/(AM17-AL17)</f>
        <v>-1.2905460120287713</v>
      </c>
      <c r="BI17">
        <f t="shared" ref="BI17:BI48" si="39">$B$11*CB17+$C$11*CC17+$F$11*CD17</f>
        <v>1000.01909677419</v>
      </c>
      <c r="BJ17">
        <f t="shared" ref="BJ17:BJ48" si="40">BI17*BK17</f>
        <v>841.21645710957296</v>
      </c>
      <c r="BK17">
        <f t="shared" ref="BK17:BK48" si="41">($B$11*$D$9+$C$11*$D$9+$F$11*((CQ17+CI17)/MAX(CQ17+CI17+CR17, 0.1)*$I$9+CR17/MAX(CQ17+CI17+CR17, 0.1)*$J$9))/($B$11+$C$11+$F$11)</f>
        <v>0.84120039289562132</v>
      </c>
      <c r="BL17">
        <f t="shared" ref="BL17:BL48" si="42">($B$11*$K$9+$C$11*$K$9+$F$11*((CQ17+CI17)/MAX(CQ17+CI17+CR17, 0.1)*$P$9+CR17/MAX(CQ17+CI17+CR17, 0.1)*$Q$9))/($B$11+$C$11+$F$11)</f>
        <v>0.19240078579124276</v>
      </c>
      <c r="BM17">
        <v>0.78109023802247268</v>
      </c>
      <c r="BN17">
        <v>0.5</v>
      </c>
      <c r="BO17" t="s">
        <v>254</v>
      </c>
      <c r="BP17">
        <v>1675254262.9000001</v>
      </c>
      <c r="BQ17">
        <v>400.008451612903</v>
      </c>
      <c r="BR17">
        <v>400.60287096774198</v>
      </c>
      <c r="BS17">
        <v>15.506</v>
      </c>
      <c r="BT17">
        <v>15.182503225806499</v>
      </c>
      <c r="BU17">
        <v>500.01329032258099</v>
      </c>
      <c r="BV17">
        <v>96.278025806451595</v>
      </c>
      <c r="BW17">
        <v>0.199961677419355</v>
      </c>
      <c r="BX17">
        <v>27.790393548387101</v>
      </c>
      <c r="BY17">
        <v>28.0011677419355</v>
      </c>
      <c r="BZ17">
        <v>999.9</v>
      </c>
      <c r="CA17">
        <v>10005.6451612903</v>
      </c>
      <c r="CB17">
        <v>0</v>
      </c>
      <c r="CC17">
        <v>380.48312903225798</v>
      </c>
      <c r="CD17">
        <v>1000.01909677419</v>
      </c>
      <c r="CE17">
        <v>0.95998948387096805</v>
      </c>
      <c r="CF17">
        <v>4.0010364516129E-2</v>
      </c>
      <c r="CG17">
        <v>0</v>
      </c>
      <c r="CH17">
        <v>2.4122645161290301</v>
      </c>
      <c r="CI17">
        <v>0</v>
      </c>
      <c r="CJ17">
        <v>469.71322580645199</v>
      </c>
      <c r="CK17">
        <v>9334.4658064516098</v>
      </c>
      <c r="CL17">
        <v>37.673064516129003</v>
      </c>
      <c r="CM17">
        <v>41.441064516129003</v>
      </c>
      <c r="CN17">
        <v>39.076258064516097</v>
      </c>
      <c r="CO17">
        <v>39.9695161290323</v>
      </c>
      <c r="CP17">
        <v>37.902999999999999</v>
      </c>
      <c r="CQ17">
        <v>960.00548387096796</v>
      </c>
      <c r="CR17">
        <v>40.013870967741902</v>
      </c>
      <c r="CS17">
        <v>0</v>
      </c>
      <c r="CT17">
        <v>711.40000009536698</v>
      </c>
      <c r="CU17">
        <v>2.44460384615385</v>
      </c>
      <c r="CV17">
        <v>0.54559658207838502</v>
      </c>
      <c r="CW17">
        <v>-28.394735048392299</v>
      </c>
      <c r="CX17">
        <v>469.41592307692298</v>
      </c>
      <c r="CY17">
        <v>15</v>
      </c>
      <c r="CZ17">
        <v>1675254126.4000001</v>
      </c>
      <c r="DA17" t="s">
        <v>255</v>
      </c>
      <c r="DB17">
        <v>4</v>
      </c>
      <c r="DC17">
        <v>-3.8210000000000002</v>
      </c>
      <c r="DD17">
        <v>0.38500000000000001</v>
      </c>
      <c r="DE17">
        <v>400</v>
      </c>
      <c r="DF17">
        <v>16</v>
      </c>
      <c r="DG17">
        <v>1.25</v>
      </c>
      <c r="DH17">
        <v>0.4</v>
      </c>
      <c r="DI17">
        <v>-0.60853516666666696</v>
      </c>
      <c r="DJ17">
        <v>0.114019947398532</v>
      </c>
      <c r="DK17">
        <v>0.115141395382623</v>
      </c>
      <c r="DL17">
        <v>1</v>
      </c>
      <c r="DM17">
        <v>2.4351422222222201</v>
      </c>
      <c r="DN17">
        <v>-1.98777522181862E-2</v>
      </c>
      <c r="DO17">
        <v>0.17684291018853601</v>
      </c>
      <c r="DP17">
        <v>1</v>
      </c>
      <c r="DQ17">
        <v>0.35437600000000002</v>
      </c>
      <c r="DR17">
        <v>-0.32733750485992102</v>
      </c>
      <c r="DS17">
        <v>4.3746134144969098E-2</v>
      </c>
      <c r="DT17">
        <v>0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-3.8210000000000002</v>
      </c>
      <c r="EA17">
        <v>0.38500000000000001</v>
      </c>
      <c r="EB17">
        <v>2</v>
      </c>
      <c r="EC17">
        <v>516.43899999999996</v>
      </c>
      <c r="ED17">
        <v>412.72399999999999</v>
      </c>
      <c r="EE17">
        <v>25.365200000000002</v>
      </c>
      <c r="EF17">
        <v>31.197500000000002</v>
      </c>
      <c r="EG17">
        <v>29.9983</v>
      </c>
      <c r="EH17">
        <v>31.367599999999999</v>
      </c>
      <c r="EI17">
        <v>31.3996</v>
      </c>
      <c r="EJ17">
        <v>20.1678</v>
      </c>
      <c r="EK17">
        <v>29.5623</v>
      </c>
      <c r="EL17">
        <v>0</v>
      </c>
      <c r="EM17">
        <v>25.464099999999998</v>
      </c>
      <c r="EN17">
        <v>400.67</v>
      </c>
      <c r="EO17">
        <v>15.2941</v>
      </c>
      <c r="EP17">
        <v>100.337</v>
      </c>
      <c r="EQ17">
        <v>90.664000000000001</v>
      </c>
    </row>
    <row r="18" spans="1:147" x14ac:dyDescent="0.3">
      <c r="A18">
        <v>2</v>
      </c>
      <c r="B18">
        <v>1675254330.9000001</v>
      </c>
      <c r="C18">
        <v>60</v>
      </c>
      <c r="D18" t="s">
        <v>257</v>
      </c>
      <c r="E18" t="s">
        <v>258</v>
      </c>
      <c r="F18">
        <v>1675254322.9000001</v>
      </c>
      <c r="G18">
        <f t="shared" si="0"/>
        <v>1.8575099794093835E-3</v>
      </c>
      <c r="H18">
        <f t="shared" si="1"/>
        <v>2.2825610744530058</v>
      </c>
      <c r="I18">
        <f t="shared" si="2"/>
        <v>399.96870967741899</v>
      </c>
      <c r="J18">
        <f t="shared" si="3"/>
        <v>337.9076199824222</v>
      </c>
      <c r="K18">
        <f t="shared" si="4"/>
        <v>32.613353318999529</v>
      </c>
      <c r="L18">
        <f t="shared" si="5"/>
        <v>38.603216008957041</v>
      </c>
      <c r="M18">
        <f t="shared" si="6"/>
        <v>7.7346459554492278E-2</v>
      </c>
      <c r="N18">
        <f t="shared" si="7"/>
        <v>3.3818879563884674</v>
      </c>
      <c r="O18">
        <f t="shared" si="8"/>
        <v>7.637699032287032E-2</v>
      </c>
      <c r="P18">
        <f t="shared" si="9"/>
        <v>4.7821709415599059E-2</v>
      </c>
      <c r="Q18">
        <f t="shared" si="10"/>
        <v>161.8453942902145</v>
      </c>
      <c r="R18">
        <f t="shared" si="11"/>
        <v>28.12787041884129</v>
      </c>
      <c r="S18">
        <f t="shared" si="12"/>
        <v>27.936219354838698</v>
      </c>
      <c r="T18">
        <f t="shared" si="13"/>
        <v>3.7807525998282556</v>
      </c>
      <c r="U18">
        <f t="shared" si="14"/>
        <v>40.125143469137981</v>
      </c>
      <c r="V18">
        <f t="shared" si="15"/>
        <v>1.4976523363297813</v>
      </c>
      <c r="W18">
        <f t="shared" si="16"/>
        <v>3.7324535362264606</v>
      </c>
      <c r="X18">
        <f t="shared" si="17"/>
        <v>2.2831002634984743</v>
      </c>
      <c r="Y18">
        <f t="shared" si="18"/>
        <v>-81.916190091953808</v>
      </c>
      <c r="Z18">
        <f t="shared" si="19"/>
        <v>-40.159583300625549</v>
      </c>
      <c r="AA18">
        <f t="shared" si="20"/>
        <v>-2.5839715825328962</v>
      </c>
      <c r="AB18">
        <f t="shared" si="21"/>
        <v>37.18564931510226</v>
      </c>
      <c r="AC18">
        <v>-3.9925739058925498E-2</v>
      </c>
      <c r="AD18">
        <v>4.48201397804881E-2</v>
      </c>
      <c r="AE18">
        <v>3.3712381543907899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50791.143742348293</v>
      </c>
      <c r="AK18" t="s">
        <v>251</v>
      </c>
      <c r="AL18">
        <v>2.3533615384615398</v>
      </c>
      <c r="AM18">
        <v>1.86415</v>
      </c>
      <c r="AN18">
        <f t="shared" si="25"/>
        <v>-0.48921153846153986</v>
      </c>
      <c r="AO18">
        <f t="shared" si="26"/>
        <v>-0.26243142368454248</v>
      </c>
      <c r="AP18">
        <v>-0.430228273221272</v>
      </c>
      <c r="AQ18" t="s">
        <v>259</v>
      </c>
      <c r="AR18">
        <v>2.3778769230769199</v>
      </c>
      <c r="AS18">
        <v>1.5456000000000001</v>
      </c>
      <c r="AT18">
        <f t="shared" si="27"/>
        <v>-0.5384814460901397</v>
      </c>
      <c r="AU18">
        <v>0.5</v>
      </c>
      <c r="AV18">
        <f t="shared" si="28"/>
        <v>841.18951594850887</v>
      </c>
      <c r="AW18">
        <f t="shared" si="29"/>
        <v>2.2825610744530058</v>
      </c>
      <c r="AX18">
        <f t="shared" si="30"/>
        <v>-226.48247349190885</v>
      </c>
      <c r="AY18">
        <f t="shared" si="31"/>
        <v>1</v>
      </c>
      <c r="AZ18">
        <f t="shared" si="32"/>
        <v>3.2249443154499964E-3</v>
      </c>
      <c r="BA18">
        <f t="shared" si="33"/>
        <v>0.20610119047619038</v>
      </c>
      <c r="BB18" t="s">
        <v>253</v>
      </c>
      <c r="BC18">
        <v>0</v>
      </c>
      <c r="BD18">
        <f t="shared" si="34"/>
        <v>1.5456000000000001</v>
      </c>
      <c r="BE18">
        <f t="shared" si="35"/>
        <v>-0.53848144609013959</v>
      </c>
      <c r="BF18">
        <f t="shared" si="36"/>
        <v>0.17088217149907459</v>
      </c>
      <c r="BG18">
        <f t="shared" si="37"/>
        <v>1.0303497795427001</v>
      </c>
      <c r="BH18">
        <f t="shared" si="38"/>
        <v>-0.65114980934784961</v>
      </c>
      <c r="BI18">
        <f t="shared" si="39"/>
        <v>999.98716129032198</v>
      </c>
      <c r="BJ18">
        <f t="shared" si="40"/>
        <v>841.18951594850887</v>
      </c>
      <c r="BK18">
        <f t="shared" si="41"/>
        <v>0.84120031587514543</v>
      </c>
      <c r="BL18">
        <f t="shared" si="42"/>
        <v>0.1924006317502909</v>
      </c>
      <c r="BM18">
        <v>0.78109023802247268</v>
      </c>
      <c r="BN18">
        <v>0.5</v>
      </c>
      <c r="BO18" t="s">
        <v>254</v>
      </c>
      <c r="BP18">
        <v>1675254322.9000001</v>
      </c>
      <c r="BQ18">
        <v>399.96870967741899</v>
      </c>
      <c r="BR18">
        <v>400.44129032258098</v>
      </c>
      <c r="BS18">
        <v>15.5172064516129</v>
      </c>
      <c r="BT18">
        <v>15.2315677419355</v>
      </c>
      <c r="BU18">
        <v>500.06151612903199</v>
      </c>
      <c r="BV18">
        <v>96.315483870967796</v>
      </c>
      <c r="BW18">
        <v>0.20010616129032299</v>
      </c>
      <c r="BX18">
        <v>27.715954838709699</v>
      </c>
      <c r="BY18">
        <v>27.936219354838698</v>
      </c>
      <c r="BZ18">
        <v>999.9</v>
      </c>
      <c r="CA18">
        <v>9996.6129032258104</v>
      </c>
      <c r="CB18">
        <v>0</v>
      </c>
      <c r="CC18">
        <v>383.86074193548399</v>
      </c>
      <c r="CD18">
        <v>999.98716129032198</v>
      </c>
      <c r="CE18">
        <v>0.95998770967741898</v>
      </c>
      <c r="CF18">
        <v>4.0012116129032202E-2</v>
      </c>
      <c r="CG18">
        <v>0</v>
      </c>
      <c r="CH18">
        <v>2.3920709677419398</v>
      </c>
      <c r="CI18">
        <v>0</v>
      </c>
      <c r="CJ18">
        <v>448.99222580645198</v>
      </c>
      <c r="CK18">
        <v>9334.1706451612899</v>
      </c>
      <c r="CL18">
        <v>38.122838709677403</v>
      </c>
      <c r="CM18">
        <v>41.590451612903202</v>
      </c>
      <c r="CN18">
        <v>39.402999999999999</v>
      </c>
      <c r="CO18">
        <v>40.106709677419403</v>
      </c>
      <c r="CP18">
        <v>38.251838709677401</v>
      </c>
      <c r="CQ18">
        <v>959.97677419354898</v>
      </c>
      <c r="CR18">
        <v>40.01</v>
      </c>
      <c r="CS18">
        <v>0</v>
      </c>
      <c r="CT18">
        <v>59.399999856948902</v>
      </c>
      <c r="CU18">
        <v>2.3778769230769199</v>
      </c>
      <c r="CV18">
        <v>-0.35673162137188802</v>
      </c>
      <c r="CW18">
        <v>-11.511452988974501</v>
      </c>
      <c r="CX18">
        <v>448.89707692307701</v>
      </c>
      <c r="CY18">
        <v>15</v>
      </c>
      <c r="CZ18">
        <v>1675254126.4000001</v>
      </c>
      <c r="DA18" t="s">
        <v>255</v>
      </c>
      <c r="DB18">
        <v>4</v>
      </c>
      <c r="DC18">
        <v>-3.8210000000000002</v>
      </c>
      <c r="DD18">
        <v>0.38500000000000001</v>
      </c>
      <c r="DE18">
        <v>400</v>
      </c>
      <c r="DF18">
        <v>16</v>
      </c>
      <c r="DG18">
        <v>1.25</v>
      </c>
      <c r="DH18">
        <v>0.4</v>
      </c>
      <c r="DI18">
        <v>-0.52363243333333298</v>
      </c>
      <c r="DJ18">
        <v>0.83964887547177303</v>
      </c>
      <c r="DK18">
        <v>0.25985496695454002</v>
      </c>
      <c r="DL18">
        <v>0</v>
      </c>
      <c r="DM18">
        <v>2.37100222222222</v>
      </c>
      <c r="DN18">
        <v>3.18974865546751E-2</v>
      </c>
      <c r="DO18">
        <v>0.15569614922646799</v>
      </c>
      <c r="DP18">
        <v>1</v>
      </c>
      <c r="DQ18">
        <v>0.29378979629629598</v>
      </c>
      <c r="DR18">
        <v>-8.2482355631792806E-2</v>
      </c>
      <c r="DS18">
        <v>1.1227262362758301E-2</v>
      </c>
      <c r="DT18">
        <v>1</v>
      </c>
      <c r="DU18">
        <v>2</v>
      </c>
      <c r="DV18">
        <v>3</v>
      </c>
      <c r="DW18" t="s">
        <v>256</v>
      </c>
      <c r="DX18">
        <v>100</v>
      </c>
      <c r="DY18">
        <v>100</v>
      </c>
      <c r="DZ18">
        <v>-3.8210000000000002</v>
      </c>
      <c r="EA18">
        <v>0.38500000000000001</v>
      </c>
      <c r="EB18">
        <v>2</v>
      </c>
      <c r="EC18">
        <v>518.70899999999995</v>
      </c>
      <c r="ED18">
        <v>416.87200000000001</v>
      </c>
      <c r="EE18">
        <v>25.645</v>
      </c>
      <c r="EF18">
        <v>31.211200000000002</v>
      </c>
      <c r="EG18">
        <v>30</v>
      </c>
      <c r="EH18">
        <v>31.378499999999999</v>
      </c>
      <c r="EI18">
        <v>31.407699999999998</v>
      </c>
      <c r="EJ18">
        <v>20.187999999999999</v>
      </c>
      <c r="EK18">
        <v>29.835000000000001</v>
      </c>
      <c r="EL18">
        <v>0</v>
      </c>
      <c r="EM18">
        <v>25.6736</v>
      </c>
      <c r="EN18">
        <v>400.892</v>
      </c>
      <c r="EO18">
        <v>15.2079</v>
      </c>
      <c r="EP18">
        <v>100.334</v>
      </c>
      <c r="EQ18">
        <v>90.665099999999995</v>
      </c>
    </row>
    <row r="19" spans="1:147" x14ac:dyDescent="0.3">
      <c r="A19">
        <v>3</v>
      </c>
      <c r="B19">
        <v>1675254390.9000001</v>
      </c>
      <c r="C19">
        <v>120</v>
      </c>
      <c r="D19" t="s">
        <v>260</v>
      </c>
      <c r="E19" t="s">
        <v>261</v>
      </c>
      <c r="F19">
        <v>1675254382.9000001</v>
      </c>
      <c r="G19">
        <f t="shared" si="0"/>
        <v>1.7004256070714341E-3</v>
      </c>
      <c r="H19">
        <f t="shared" si="1"/>
        <v>3.1088531323473596</v>
      </c>
      <c r="I19">
        <f t="shared" si="2"/>
        <v>400.00609677419402</v>
      </c>
      <c r="J19">
        <f t="shared" si="3"/>
        <v>314.83964904897897</v>
      </c>
      <c r="K19">
        <f t="shared" si="4"/>
        <v>30.375122745802969</v>
      </c>
      <c r="L19">
        <f t="shared" si="5"/>
        <v>38.591817534059999</v>
      </c>
      <c r="M19">
        <f t="shared" si="6"/>
        <v>7.0515719458895759E-2</v>
      </c>
      <c r="N19">
        <f t="shared" si="7"/>
        <v>3.3796719367420462</v>
      </c>
      <c r="O19">
        <f t="shared" si="8"/>
        <v>6.9708437905277199E-2</v>
      </c>
      <c r="P19">
        <f t="shared" si="9"/>
        <v>4.3639534549929242E-2</v>
      </c>
      <c r="Q19">
        <f t="shared" si="10"/>
        <v>161.84931731530068</v>
      </c>
      <c r="R19">
        <f t="shared" si="11"/>
        <v>28.183177824137839</v>
      </c>
      <c r="S19">
        <f t="shared" si="12"/>
        <v>27.9427967741935</v>
      </c>
      <c r="T19">
        <f t="shared" si="13"/>
        <v>3.7822032257557514</v>
      </c>
      <c r="U19">
        <f t="shared" si="14"/>
        <v>39.958512928254855</v>
      </c>
      <c r="V19">
        <f t="shared" si="15"/>
        <v>1.4931167593312491</v>
      </c>
      <c r="W19">
        <f t="shared" si="16"/>
        <v>3.7366674831271292</v>
      </c>
      <c r="X19">
        <f t="shared" si="17"/>
        <v>2.2890864664245023</v>
      </c>
      <c r="Y19">
        <f t="shared" si="18"/>
        <v>-74.988769271850245</v>
      </c>
      <c r="Z19">
        <f t="shared" si="19"/>
        <v>-37.812213302877652</v>
      </c>
      <c r="AA19">
        <f t="shared" si="20"/>
        <v>-2.4348452763740389</v>
      </c>
      <c r="AB19">
        <f t="shared" si="21"/>
        <v>46.61348946419875</v>
      </c>
      <c r="AC19">
        <v>-3.9892852125743603E-2</v>
      </c>
      <c r="AD19">
        <v>4.47832213169378E-2</v>
      </c>
      <c r="AE19">
        <v>3.3690309070134599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50746.948132976155</v>
      </c>
      <c r="AK19" t="s">
        <v>251</v>
      </c>
      <c r="AL19">
        <v>2.3533615384615398</v>
      </c>
      <c r="AM19">
        <v>1.86415</v>
      </c>
      <c r="AN19">
        <f t="shared" si="25"/>
        <v>-0.48921153846153986</v>
      </c>
      <c r="AO19">
        <f t="shared" si="26"/>
        <v>-0.26243142368454248</v>
      </c>
      <c r="AP19">
        <v>-0.430228273221272</v>
      </c>
      <c r="AQ19" t="s">
        <v>262</v>
      </c>
      <c r="AR19">
        <v>2.41256153846154</v>
      </c>
      <c r="AS19">
        <v>1.4728000000000001</v>
      </c>
      <c r="AT19">
        <f t="shared" si="27"/>
        <v>-0.63807817657627641</v>
      </c>
      <c r="AU19">
        <v>0.5</v>
      </c>
      <c r="AV19">
        <f t="shared" si="28"/>
        <v>841.21001759939645</v>
      </c>
      <c r="AW19">
        <f t="shared" si="29"/>
        <v>3.1088531323473596</v>
      </c>
      <c r="AX19">
        <f t="shared" si="30"/>
        <v>-268.37887707376012</v>
      </c>
      <c r="AY19">
        <f t="shared" si="31"/>
        <v>1</v>
      </c>
      <c r="AZ19">
        <f t="shared" si="32"/>
        <v>4.2071317881690077E-3</v>
      </c>
      <c r="BA19">
        <f t="shared" si="33"/>
        <v>0.26571835958718076</v>
      </c>
      <c r="BB19" t="s">
        <v>253</v>
      </c>
      <c r="BC19">
        <v>0</v>
      </c>
      <c r="BD19">
        <f t="shared" si="34"/>
        <v>1.4728000000000001</v>
      </c>
      <c r="BE19">
        <f t="shared" si="35"/>
        <v>-0.6380781765762763</v>
      </c>
      <c r="BF19">
        <f t="shared" si="36"/>
        <v>0.20993482284150947</v>
      </c>
      <c r="BG19">
        <f t="shared" si="37"/>
        <v>1.0672298271208058</v>
      </c>
      <c r="BH19">
        <f t="shared" si="38"/>
        <v>-0.79996069027870331</v>
      </c>
      <c r="BI19">
        <f t="shared" si="39"/>
        <v>1000.0115483871</v>
      </c>
      <c r="BJ19">
        <f t="shared" si="40"/>
        <v>841.21001759939645</v>
      </c>
      <c r="BK19">
        <f t="shared" si="41"/>
        <v>0.84120030309266769</v>
      </c>
      <c r="BL19">
        <f t="shared" si="42"/>
        <v>0.19240060618533555</v>
      </c>
      <c r="BM19">
        <v>0.78109023802247302</v>
      </c>
      <c r="BN19">
        <v>0.5</v>
      </c>
      <c r="BO19" t="s">
        <v>254</v>
      </c>
      <c r="BP19">
        <v>1675254382.9000001</v>
      </c>
      <c r="BQ19">
        <v>400.00609677419402</v>
      </c>
      <c r="BR19">
        <v>400.59796774193597</v>
      </c>
      <c r="BS19">
        <v>15.4762290322581</v>
      </c>
      <c r="BT19">
        <v>15.2147225806452</v>
      </c>
      <c r="BU19">
        <v>500.03758064516097</v>
      </c>
      <c r="BV19">
        <v>96.278090322580695</v>
      </c>
      <c r="BW19">
        <v>0.19998299999999999</v>
      </c>
      <c r="BX19">
        <v>27.735270967741901</v>
      </c>
      <c r="BY19">
        <v>27.9427967741935</v>
      </c>
      <c r="BZ19">
        <v>999.9</v>
      </c>
      <c r="CA19">
        <v>9992.2580645161306</v>
      </c>
      <c r="CB19">
        <v>0</v>
      </c>
      <c r="CC19">
        <v>387.72567741935501</v>
      </c>
      <c r="CD19">
        <v>1000.0115483871</v>
      </c>
      <c r="CE19">
        <v>0.95999125806451602</v>
      </c>
      <c r="CF19">
        <v>4.0008496774193499E-2</v>
      </c>
      <c r="CG19">
        <v>0</v>
      </c>
      <c r="CH19">
        <v>2.4141354838709699</v>
      </c>
      <c r="CI19">
        <v>0</v>
      </c>
      <c r="CJ19">
        <v>439.30390322580598</v>
      </c>
      <c r="CK19">
        <v>9334.4016129032207</v>
      </c>
      <c r="CL19">
        <v>38.497967741935497</v>
      </c>
      <c r="CM19">
        <v>41.804000000000002</v>
      </c>
      <c r="CN19">
        <v>39.731709677419303</v>
      </c>
      <c r="CO19">
        <v>40.25</v>
      </c>
      <c r="CP19">
        <v>38.566064516129003</v>
      </c>
      <c r="CQ19">
        <v>960.00290322580599</v>
      </c>
      <c r="CR19">
        <v>40.010645161290299</v>
      </c>
      <c r="CS19">
        <v>0</v>
      </c>
      <c r="CT19">
        <v>59.399999856948902</v>
      </c>
      <c r="CU19">
        <v>2.41256153846154</v>
      </c>
      <c r="CV19">
        <v>-0.38855385403510401</v>
      </c>
      <c r="CW19">
        <v>-5.24369229140469</v>
      </c>
      <c r="CX19">
        <v>439.243615384615</v>
      </c>
      <c r="CY19">
        <v>15</v>
      </c>
      <c r="CZ19">
        <v>1675254126.4000001</v>
      </c>
      <c r="DA19" t="s">
        <v>255</v>
      </c>
      <c r="DB19">
        <v>4</v>
      </c>
      <c r="DC19">
        <v>-3.8210000000000002</v>
      </c>
      <c r="DD19">
        <v>0.38500000000000001</v>
      </c>
      <c r="DE19">
        <v>400</v>
      </c>
      <c r="DF19">
        <v>16</v>
      </c>
      <c r="DG19">
        <v>1.25</v>
      </c>
      <c r="DH19">
        <v>0.4</v>
      </c>
      <c r="DI19">
        <v>-0.58055001851851895</v>
      </c>
      <c r="DJ19">
        <v>-6.43948084619861E-2</v>
      </c>
      <c r="DK19">
        <v>0.107206619207351</v>
      </c>
      <c r="DL19">
        <v>1</v>
      </c>
      <c r="DM19">
        <v>2.3843200000000002</v>
      </c>
      <c r="DN19">
        <v>0.19851190868202601</v>
      </c>
      <c r="DO19">
        <v>0.20966271813981999</v>
      </c>
      <c r="DP19">
        <v>1</v>
      </c>
      <c r="DQ19">
        <v>0.26285718518518503</v>
      </c>
      <c r="DR19">
        <v>-1.0297486563750799E-2</v>
      </c>
      <c r="DS19">
        <v>3.20249520816176E-3</v>
      </c>
      <c r="DT19">
        <v>1</v>
      </c>
      <c r="DU19">
        <v>3</v>
      </c>
      <c r="DV19">
        <v>3</v>
      </c>
      <c r="DW19" t="s">
        <v>263</v>
      </c>
      <c r="DX19">
        <v>100</v>
      </c>
      <c r="DY19">
        <v>100</v>
      </c>
      <c r="DZ19">
        <v>-3.8210000000000002</v>
      </c>
      <c r="EA19">
        <v>0.38500000000000001</v>
      </c>
      <c r="EB19">
        <v>2</v>
      </c>
      <c r="EC19">
        <v>516.16300000000001</v>
      </c>
      <c r="ED19">
        <v>412.69400000000002</v>
      </c>
      <c r="EE19">
        <v>25.9526</v>
      </c>
      <c r="EF19">
        <v>31.2057</v>
      </c>
      <c r="EG19">
        <v>30.0001</v>
      </c>
      <c r="EH19">
        <v>31.3812</v>
      </c>
      <c r="EI19">
        <v>31.4132</v>
      </c>
      <c r="EJ19">
        <v>20.165400000000002</v>
      </c>
      <c r="EK19">
        <v>29.835000000000001</v>
      </c>
      <c r="EL19">
        <v>0</v>
      </c>
      <c r="EM19">
        <v>25.979099999999999</v>
      </c>
      <c r="EN19">
        <v>400.65100000000001</v>
      </c>
      <c r="EO19">
        <v>15.235099999999999</v>
      </c>
      <c r="EP19">
        <v>100.33499999999999</v>
      </c>
      <c r="EQ19">
        <v>90.666600000000003</v>
      </c>
    </row>
    <row r="20" spans="1:147" x14ac:dyDescent="0.3">
      <c r="A20">
        <v>4</v>
      </c>
      <c r="B20">
        <v>1675254450.9000001</v>
      </c>
      <c r="C20">
        <v>180</v>
      </c>
      <c r="D20" t="s">
        <v>264</v>
      </c>
      <c r="E20" t="s">
        <v>265</v>
      </c>
      <c r="F20">
        <v>1675254442.9000001</v>
      </c>
      <c r="G20">
        <f t="shared" si="0"/>
        <v>1.5495054421353963E-3</v>
      </c>
      <c r="H20">
        <f t="shared" si="1"/>
        <v>3.0571139096534727</v>
      </c>
      <c r="I20">
        <f t="shared" si="2"/>
        <v>400.02590322580699</v>
      </c>
      <c r="J20">
        <f t="shared" si="3"/>
        <v>309.32693934716224</v>
      </c>
      <c r="K20">
        <f t="shared" si="4"/>
        <v>29.843381735626867</v>
      </c>
      <c r="L20">
        <f t="shared" si="5"/>
        <v>38.59387662549608</v>
      </c>
      <c r="M20">
        <f t="shared" si="6"/>
        <v>6.4199127295834671E-2</v>
      </c>
      <c r="N20">
        <f t="shared" si="7"/>
        <v>3.3804630262951849</v>
      </c>
      <c r="O20">
        <f t="shared" si="8"/>
        <v>6.3529409871883213E-2</v>
      </c>
      <c r="P20">
        <f t="shared" si="9"/>
        <v>3.9765470303053649E-2</v>
      </c>
      <c r="Q20">
        <f t="shared" si="10"/>
        <v>161.84964554820988</v>
      </c>
      <c r="R20">
        <f t="shared" si="11"/>
        <v>28.284870935156636</v>
      </c>
      <c r="S20">
        <f t="shared" si="12"/>
        <v>27.9924580645161</v>
      </c>
      <c r="T20">
        <f t="shared" si="13"/>
        <v>3.7931715263702013</v>
      </c>
      <c r="U20">
        <f t="shared" si="14"/>
        <v>40.108355275424898</v>
      </c>
      <c r="V20">
        <f t="shared" si="15"/>
        <v>1.5046348611368887</v>
      </c>
      <c r="W20">
        <f t="shared" si="16"/>
        <v>3.7514249856533142</v>
      </c>
      <c r="X20">
        <f t="shared" si="17"/>
        <v>2.2885366652333126</v>
      </c>
      <c r="Y20">
        <f t="shared" si="18"/>
        <v>-68.33318999817098</v>
      </c>
      <c r="Z20">
        <f t="shared" si="19"/>
        <v>-34.570591365475195</v>
      </c>
      <c r="AA20">
        <f t="shared" si="20"/>
        <v>-2.226886572262353</v>
      </c>
      <c r="AB20">
        <f t="shared" si="21"/>
        <v>56.718977612301359</v>
      </c>
      <c r="AC20">
        <v>-3.9904591302254398E-2</v>
      </c>
      <c r="AD20">
        <v>4.47963995709795E-2</v>
      </c>
      <c r="AE20">
        <v>3.3698188652556098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50749.890560187734</v>
      </c>
      <c r="AK20" t="s">
        <v>251</v>
      </c>
      <c r="AL20">
        <v>2.3533615384615398</v>
      </c>
      <c r="AM20">
        <v>1.86415</v>
      </c>
      <c r="AN20">
        <f t="shared" si="25"/>
        <v>-0.48921153846153986</v>
      </c>
      <c r="AO20">
        <f t="shared" si="26"/>
        <v>-0.26243142368454248</v>
      </c>
      <c r="AP20">
        <v>-0.430228273221272</v>
      </c>
      <c r="AQ20" t="s">
        <v>266</v>
      </c>
      <c r="AR20">
        <v>2.3737692307692302</v>
      </c>
      <c r="AS20">
        <v>1.7804</v>
      </c>
      <c r="AT20">
        <f t="shared" si="27"/>
        <v>-0.3332786063633062</v>
      </c>
      <c r="AU20">
        <v>0.5</v>
      </c>
      <c r="AV20">
        <f t="shared" si="28"/>
        <v>841.2114832639968</v>
      </c>
      <c r="AW20">
        <f t="shared" si="29"/>
        <v>3.0571139096534727</v>
      </c>
      <c r="AX20">
        <f t="shared" si="30"/>
        <v>-140.17889539951727</v>
      </c>
      <c r="AY20">
        <f t="shared" si="31"/>
        <v>1</v>
      </c>
      <c r="AZ20">
        <f t="shared" si="32"/>
        <v>4.1456188512114193E-3</v>
      </c>
      <c r="BA20">
        <f t="shared" si="33"/>
        <v>4.7039991013255442E-2</v>
      </c>
      <c r="BB20" t="s">
        <v>253</v>
      </c>
      <c r="BC20">
        <v>0</v>
      </c>
      <c r="BD20">
        <f t="shared" si="34"/>
        <v>1.7804</v>
      </c>
      <c r="BE20">
        <f t="shared" si="35"/>
        <v>-0.33327860636330614</v>
      </c>
      <c r="BF20">
        <f t="shared" si="36"/>
        <v>4.4926642169353319E-2</v>
      </c>
      <c r="BG20">
        <f t="shared" si="37"/>
        <v>1.0356179096462339</v>
      </c>
      <c r="BH20">
        <f t="shared" si="38"/>
        <v>-0.17119383623570059</v>
      </c>
      <c r="BI20">
        <f t="shared" si="39"/>
        <v>1000.01325806452</v>
      </c>
      <c r="BJ20">
        <f t="shared" si="40"/>
        <v>841.2114832639968</v>
      </c>
      <c r="BK20">
        <f t="shared" si="41"/>
        <v>0.84120033057573984</v>
      </c>
      <c r="BL20">
        <f t="shared" si="42"/>
        <v>0.19240066115147969</v>
      </c>
      <c r="BM20">
        <v>0.78109023802247302</v>
      </c>
      <c r="BN20">
        <v>0.5</v>
      </c>
      <c r="BO20" t="s">
        <v>254</v>
      </c>
      <c r="BP20">
        <v>1675254442.9000001</v>
      </c>
      <c r="BQ20">
        <v>400.02590322580699</v>
      </c>
      <c r="BR20">
        <v>400.60029032258097</v>
      </c>
      <c r="BS20">
        <v>15.595554838709701</v>
      </c>
      <c r="BT20">
        <v>15.3572774193548</v>
      </c>
      <c r="BU20">
        <v>500.017258064516</v>
      </c>
      <c r="BV20">
        <v>96.278448387096802</v>
      </c>
      <c r="BW20">
        <v>0.199995419354839</v>
      </c>
      <c r="BX20">
        <v>27.802767741935501</v>
      </c>
      <c r="BY20">
        <v>27.9924580645161</v>
      </c>
      <c r="BZ20">
        <v>999.9</v>
      </c>
      <c r="CA20">
        <v>9995.1612903225796</v>
      </c>
      <c r="CB20">
        <v>0</v>
      </c>
      <c r="CC20">
        <v>387.60925806451598</v>
      </c>
      <c r="CD20">
        <v>1000.01325806452</v>
      </c>
      <c r="CE20">
        <v>0.95999319354838697</v>
      </c>
      <c r="CF20">
        <v>4.0006522580645097E-2</v>
      </c>
      <c r="CG20">
        <v>0</v>
      </c>
      <c r="CH20">
        <v>2.3817193548387099</v>
      </c>
      <c r="CI20">
        <v>0</v>
      </c>
      <c r="CJ20">
        <v>433.84083870967697</v>
      </c>
      <c r="CK20">
        <v>9334.4280645161307</v>
      </c>
      <c r="CL20">
        <v>38.822161290322597</v>
      </c>
      <c r="CM20">
        <v>42.003999999999998</v>
      </c>
      <c r="CN20">
        <v>40.033999999999999</v>
      </c>
      <c r="CO20">
        <v>40.433</v>
      </c>
      <c r="CP20">
        <v>38.8546774193548</v>
      </c>
      <c r="CQ20">
        <v>960.00322580645195</v>
      </c>
      <c r="CR20">
        <v>40.011612903225803</v>
      </c>
      <c r="CS20">
        <v>0</v>
      </c>
      <c r="CT20">
        <v>59.399999856948902</v>
      </c>
      <c r="CU20">
        <v>2.3737692307692302</v>
      </c>
      <c r="CV20">
        <v>-0.71705297985471605</v>
      </c>
      <c r="CW20">
        <v>-1.3568546981107901</v>
      </c>
      <c r="CX20">
        <v>433.82646153846201</v>
      </c>
      <c r="CY20">
        <v>15</v>
      </c>
      <c r="CZ20">
        <v>1675254126.4000001</v>
      </c>
      <c r="DA20" t="s">
        <v>255</v>
      </c>
      <c r="DB20">
        <v>4</v>
      </c>
      <c r="DC20">
        <v>-3.8210000000000002</v>
      </c>
      <c r="DD20">
        <v>0.38500000000000001</v>
      </c>
      <c r="DE20">
        <v>400</v>
      </c>
      <c r="DF20">
        <v>16</v>
      </c>
      <c r="DG20">
        <v>1.25</v>
      </c>
      <c r="DH20">
        <v>0.4</v>
      </c>
      <c r="DI20">
        <v>-0.57869974074074104</v>
      </c>
      <c r="DJ20">
        <v>8.8144128073194994E-2</v>
      </c>
      <c r="DK20">
        <v>0.12322974594081</v>
      </c>
      <c r="DL20">
        <v>1</v>
      </c>
      <c r="DM20">
        <v>2.4141066666666702</v>
      </c>
      <c r="DN20">
        <v>-0.37766942148760702</v>
      </c>
      <c r="DO20">
        <v>0.19171254106082899</v>
      </c>
      <c r="DP20">
        <v>1</v>
      </c>
      <c r="DQ20">
        <v>0.231108351851852</v>
      </c>
      <c r="DR20">
        <v>6.8631743853644706E-2</v>
      </c>
      <c r="DS20">
        <v>9.8618639102153408E-3</v>
      </c>
      <c r="DT20">
        <v>1</v>
      </c>
      <c r="DU20">
        <v>3</v>
      </c>
      <c r="DV20">
        <v>3</v>
      </c>
      <c r="DW20" t="s">
        <v>263</v>
      </c>
      <c r="DX20">
        <v>100</v>
      </c>
      <c r="DY20">
        <v>100</v>
      </c>
      <c r="DZ20">
        <v>-3.8210000000000002</v>
      </c>
      <c r="EA20">
        <v>0.38500000000000001</v>
      </c>
      <c r="EB20">
        <v>2</v>
      </c>
      <c r="EC20">
        <v>517.18799999999999</v>
      </c>
      <c r="ED20">
        <v>412.57</v>
      </c>
      <c r="EE20">
        <v>25.9892</v>
      </c>
      <c r="EF20">
        <v>31.192</v>
      </c>
      <c r="EG20">
        <v>30.0002</v>
      </c>
      <c r="EH20">
        <v>31.3812</v>
      </c>
      <c r="EI20">
        <v>31.4132</v>
      </c>
      <c r="EJ20">
        <v>20.165500000000002</v>
      </c>
      <c r="EK20">
        <v>28.974299999999999</v>
      </c>
      <c r="EL20">
        <v>0</v>
      </c>
      <c r="EM20">
        <v>26.0031</v>
      </c>
      <c r="EN20">
        <v>400.52199999999999</v>
      </c>
      <c r="EO20">
        <v>15.3552</v>
      </c>
      <c r="EP20">
        <v>100.334</v>
      </c>
      <c r="EQ20">
        <v>90.668099999999995</v>
      </c>
    </row>
    <row r="21" spans="1:147" x14ac:dyDescent="0.3">
      <c r="A21">
        <v>5</v>
      </c>
      <c r="B21">
        <v>1675254510.9000001</v>
      </c>
      <c r="C21">
        <v>240</v>
      </c>
      <c r="D21" t="s">
        <v>267</v>
      </c>
      <c r="E21" t="s">
        <v>268</v>
      </c>
      <c r="F21">
        <v>1675254502.9000001</v>
      </c>
      <c r="G21">
        <f t="shared" si="0"/>
        <v>1.6547921101549331E-3</v>
      </c>
      <c r="H21">
        <f t="shared" si="1"/>
        <v>3.3583002689734958</v>
      </c>
      <c r="I21">
        <f t="shared" si="2"/>
        <v>399.98777419354798</v>
      </c>
      <c r="J21">
        <f t="shared" si="3"/>
        <v>306.90001321833722</v>
      </c>
      <c r="K21">
        <f t="shared" si="4"/>
        <v>29.610599444143361</v>
      </c>
      <c r="L21">
        <f t="shared" si="5"/>
        <v>38.5919754124401</v>
      </c>
      <c r="M21">
        <f t="shared" si="6"/>
        <v>6.8427645644668883E-2</v>
      </c>
      <c r="N21">
        <f t="shared" si="7"/>
        <v>3.3810210064206911</v>
      </c>
      <c r="O21">
        <f t="shared" si="8"/>
        <v>6.7667487528059372E-2</v>
      </c>
      <c r="P21">
        <f t="shared" si="9"/>
        <v>4.2359773125390743E-2</v>
      </c>
      <c r="Q21">
        <f t="shared" si="10"/>
        <v>161.84468262184114</v>
      </c>
      <c r="R21">
        <f t="shared" si="11"/>
        <v>28.291529151295162</v>
      </c>
      <c r="S21">
        <f t="shared" si="12"/>
        <v>28.016938709677401</v>
      </c>
      <c r="T21">
        <f t="shared" si="13"/>
        <v>3.7985885791308451</v>
      </c>
      <c r="U21">
        <f t="shared" si="14"/>
        <v>40.018558252724354</v>
      </c>
      <c r="V21">
        <f t="shared" si="15"/>
        <v>1.5039590658722923</v>
      </c>
      <c r="W21">
        <f t="shared" si="16"/>
        <v>3.7581540453669562</v>
      </c>
      <c r="X21">
        <f t="shared" si="17"/>
        <v>2.2946295132585526</v>
      </c>
      <c r="Y21">
        <f t="shared" si="18"/>
        <v>-72.976332057832551</v>
      </c>
      <c r="Z21">
        <f t="shared" si="19"/>
        <v>-33.442648494951428</v>
      </c>
      <c r="AA21">
        <f t="shared" si="20"/>
        <v>-2.1544664262543054</v>
      </c>
      <c r="AB21">
        <f t="shared" si="21"/>
        <v>53.27123564280285</v>
      </c>
      <c r="AC21">
        <v>-3.99128719914527E-2</v>
      </c>
      <c r="AD21">
        <v>4.4805695370032803E-2</v>
      </c>
      <c r="AE21">
        <v>3.3703746365879299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50754.907753416534</v>
      </c>
      <c r="AK21" t="s">
        <v>251</v>
      </c>
      <c r="AL21">
        <v>2.3533615384615398</v>
      </c>
      <c r="AM21">
        <v>1.86415</v>
      </c>
      <c r="AN21">
        <f t="shared" si="25"/>
        <v>-0.48921153846153986</v>
      </c>
      <c r="AO21">
        <f t="shared" si="26"/>
        <v>-0.26243142368454248</v>
      </c>
      <c r="AP21">
        <v>-0.430228273221272</v>
      </c>
      <c r="AQ21" t="s">
        <v>269</v>
      </c>
      <c r="AR21">
        <v>2.2486307692307701</v>
      </c>
      <c r="AS21">
        <v>1.4516</v>
      </c>
      <c r="AT21">
        <f t="shared" si="27"/>
        <v>-0.5490705216525007</v>
      </c>
      <c r="AU21">
        <v>0.5</v>
      </c>
      <c r="AV21">
        <f t="shared" si="28"/>
        <v>841.18843018065263</v>
      </c>
      <c r="AW21">
        <f t="shared" si="29"/>
        <v>3.3583002689734958</v>
      </c>
      <c r="AX21">
        <f t="shared" si="30"/>
        <v>-230.93588508366955</v>
      </c>
      <c r="AY21">
        <f t="shared" si="31"/>
        <v>1</v>
      </c>
      <c r="AZ21">
        <f t="shared" si="32"/>
        <v>4.5037810866955788E-3</v>
      </c>
      <c r="BA21">
        <f t="shared" si="33"/>
        <v>0.28420363736566545</v>
      </c>
      <c r="BB21" t="s">
        <v>253</v>
      </c>
      <c r="BC21">
        <v>0</v>
      </c>
      <c r="BD21">
        <f t="shared" si="34"/>
        <v>1.4516</v>
      </c>
      <c r="BE21">
        <f t="shared" si="35"/>
        <v>-0.54907052165250081</v>
      </c>
      <c r="BF21">
        <f t="shared" si="36"/>
        <v>0.22130729823243836</v>
      </c>
      <c r="BG21">
        <f t="shared" si="37"/>
        <v>0.88385979578431917</v>
      </c>
      <c r="BH21">
        <f t="shared" si="38"/>
        <v>-0.84329572703329281</v>
      </c>
      <c r="BI21">
        <f t="shared" si="39"/>
        <v>999.98622580645201</v>
      </c>
      <c r="BJ21">
        <f t="shared" si="40"/>
        <v>841.18843018065263</v>
      </c>
      <c r="BK21">
        <f t="shared" si="41"/>
        <v>0.8412000170324998</v>
      </c>
      <c r="BL21">
        <f t="shared" si="42"/>
        <v>0.19240003406499964</v>
      </c>
      <c r="BM21">
        <v>0.78109023802247302</v>
      </c>
      <c r="BN21">
        <v>0.5</v>
      </c>
      <c r="BO21" t="s">
        <v>254</v>
      </c>
      <c r="BP21">
        <v>1675254502.9000001</v>
      </c>
      <c r="BQ21">
        <v>399.98777419354798</v>
      </c>
      <c r="BR21">
        <v>400.61577419354802</v>
      </c>
      <c r="BS21">
        <v>15.5878322580645</v>
      </c>
      <c r="BT21">
        <v>15.333364516129</v>
      </c>
      <c r="BU21">
        <v>500.02174193548399</v>
      </c>
      <c r="BV21">
        <v>96.282890322580698</v>
      </c>
      <c r="BW21">
        <v>0.19999716129032299</v>
      </c>
      <c r="BX21">
        <v>27.8334677419355</v>
      </c>
      <c r="BY21">
        <v>28.016938709677401</v>
      </c>
      <c r="BZ21">
        <v>999.9</v>
      </c>
      <c r="CA21">
        <v>9996.77419354839</v>
      </c>
      <c r="CB21">
        <v>0</v>
      </c>
      <c r="CC21">
        <v>387.76841935483901</v>
      </c>
      <c r="CD21">
        <v>999.98622580645201</v>
      </c>
      <c r="CE21">
        <v>0.95999674193548401</v>
      </c>
      <c r="CF21">
        <v>4.0002903225806401E-2</v>
      </c>
      <c r="CG21">
        <v>0</v>
      </c>
      <c r="CH21">
        <v>2.26008387096774</v>
      </c>
      <c r="CI21">
        <v>0</v>
      </c>
      <c r="CJ21">
        <v>431.16764516129001</v>
      </c>
      <c r="CK21">
        <v>9334.1867741935494</v>
      </c>
      <c r="CL21">
        <v>39.1046774193548</v>
      </c>
      <c r="CM21">
        <v>42.1991935483871</v>
      </c>
      <c r="CN21">
        <v>40.308</v>
      </c>
      <c r="CO21">
        <v>40.596548387096803</v>
      </c>
      <c r="CP21">
        <v>39.100612903225802</v>
      </c>
      <c r="CQ21">
        <v>959.98580645161303</v>
      </c>
      <c r="CR21">
        <v>40</v>
      </c>
      <c r="CS21">
        <v>0</v>
      </c>
      <c r="CT21">
        <v>59.200000047683702</v>
      </c>
      <c r="CU21">
        <v>2.2486307692307701</v>
      </c>
      <c r="CV21">
        <v>4.0601711066933603E-2</v>
      </c>
      <c r="CW21">
        <v>-0.41275212494540697</v>
      </c>
      <c r="CX21">
        <v>431.177192307692</v>
      </c>
      <c r="CY21">
        <v>15</v>
      </c>
      <c r="CZ21">
        <v>1675254126.4000001</v>
      </c>
      <c r="DA21" t="s">
        <v>255</v>
      </c>
      <c r="DB21">
        <v>4</v>
      </c>
      <c r="DC21">
        <v>-3.8210000000000002</v>
      </c>
      <c r="DD21">
        <v>0.38500000000000001</v>
      </c>
      <c r="DE21">
        <v>400</v>
      </c>
      <c r="DF21">
        <v>16</v>
      </c>
      <c r="DG21">
        <v>1.25</v>
      </c>
      <c r="DH21">
        <v>0.4</v>
      </c>
      <c r="DI21">
        <v>-0.61756951851851805</v>
      </c>
      <c r="DJ21">
        <v>-0.10933177815894</v>
      </c>
      <c r="DK21">
        <v>0.114065541170456</v>
      </c>
      <c r="DL21">
        <v>1</v>
      </c>
      <c r="DM21">
        <v>2.2658511111111101</v>
      </c>
      <c r="DN21">
        <v>-6.2062597246658399E-2</v>
      </c>
      <c r="DO21">
        <v>0.13521985656654301</v>
      </c>
      <c r="DP21">
        <v>1</v>
      </c>
      <c r="DQ21">
        <v>0.253851833333333</v>
      </c>
      <c r="DR21">
        <v>3.7957095483125E-3</v>
      </c>
      <c r="DS21">
        <v>2.3512661896187901E-3</v>
      </c>
      <c r="DT21">
        <v>1</v>
      </c>
      <c r="DU21">
        <v>3</v>
      </c>
      <c r="DV21">
        <v>3</v>
      </c>
      <c r="DW21" t="s">
        <v>263</v>
      </c>
      <c r="DX21">
        <v>100</v>
      </c>
      <c r="DY21">
        <v>100</v>
      </c>
      <c r="DZ21">
        <v>-3.8210000000000002</v>
      </c>
      <c r="EA21">
        <v>0.38500000000000001</v>
      </c>
      <c r="EB21">
        <v>2</v>
      </c>
      <c r="EC21">
        <v>516.24699999999996</v>
      </c>
      <c r="ED21">
        <v>413.17</v>
      </c>
      <c r="EE21">
        <v>25.751200000000001</v>
      </c>
      <c r="EF21">
        <v>31.175799999999999</v>
      </c>
      <c r="EG21">
        <v>30</v>
      </c>
      <c r="EH21">
        <v>31.375800000000002</v>
      </c>
      <c r="EI21">
        <v>31.410499999999999</v>
      </c>
      <c r="EJ21">
        <v>20.166899999999998</v>
      </c>
      <c r="EK21">
        <v>28.974299999999999</v>
      </c>
      <c r="EL21">
        <v>0</v>
      </c>
      <c r="EM21">
        <v>25.747599999999998</v>
      </c>
      <c r="EN21">
        <v>400.72</v>
      </c>
      <c r="EO21">
        <v>15.3552</v>
      </c>
      <c r="EP21">
        <v>100.336</v>
      </c>
      <c r="EQ21">
        <v>90.671899999999994</v>
      </c>
    </row>
    <row r="22" spans="1:147" x14ac:dyDescent="0.3">
      <c r="A22">
        <v>6</v>
      </c>
      <c r="B22">
        <v>1675254570.9000001</v>
      </c>
      <c r="C22">
        <v>300</v>
      </c>
      <c r="D22" t="s">
        <v>270</v>
      </c>
      <c r="E22" t="s">
        <v>271</v>
      </c>
      <c r="F22">
        <v>1675254562.9000001</v>
      </c>
      <c r="G22">
        <f t="shared" si="0"/>
        <v>1.7824737705717623E-3</v>
      </c>
      <c r="H22">
        <f t="shared" si="1"/>
        <v>3.2674996816382014</v>
      </c>
      <c r="I22">
        <f t="shared" si="2"/>
        <v>400.012870967742</v>
      </c>
      <c r="J22">
        <f t="shared" si="3"/>
        <v>314.69109718798802</v>
      </c>
      <c r="K22">
        <f t="shared" si="4"/>
        <v>30.3621753486884</v>
      </c>
      <c r="L22">
        <f t="shared" si="5"/>
        <v>38.594231100219517</v>
      </c>
      <c r="M22">
        <f t="shared" si="6"/>
        <v>7.3980891202334725E-2</v>
      </c>
      <c r="N22">
        <f t="shared" si="7"/>
        <v>3.3780557564942777</v>
      </c>
      <c r="O22">
        <f t="shared" si="8"/>
        <v>7.3092439450576294E-2</v>
      </c>
      <c r="P22">
        <f t="shared" si="9"/>
        <v>4.5761709434189779E-2</v>
      </c>
      <c r="Q22">
        <f t="shared" si="10"/>
        <v>161.84696383730258</v>
      </c>
      <c r="R22">
        <f t="shared" si="11"/>
        <v>28.243886240718599</v>
      </c>
      <c r="S22">
        <f t="shared" si="12"/>
        <v>27.9855290322581</v>
      </c>
      <c r="T22">
        <f t="shared" si="13"/>
        <v>3.7916395013361726</v>
      </c>
      <c r="U22">
        <f t="shared" si="14"/>
        <v>40.046082966299593</v>
      </c>
      <c r="V22">
        <f t="shared" si="15"/>
        <v>1.5033260943760485</v>
      </c>
      <c r="W22">
        <f t="shared" si="16"/>
        <v>3.7539903606581415</v>
      </c>
      <c r="X22">
        <f t="shared" si="17"/>
        <v>2.2883134069601239</v>
      </c>
      <c r="Y22">
        <f t="shared" si="18"/>
        <v>-78.60709328221472</v>
      </c>
      <c r="Z22">
        <f t="shared" si="19"/>
        <v>-31.151533497848281</v>
      </c>
      <c r="AA22">
        <f t="shared" si="20"/>
        <v>-2.0081235860246909</v>
      </c>
      <c r="AB22">
        <f t="shared" si="21"/>
        <v>50.080213471214904</v>
      </c>
      <c r="AC22">
        <v>-3.9868872744937597E-2</v>
      </c>
      <c r="AD22">
        <v>4.4756302361273897E-2</v>
      </c>
      <c r="AE22">
        <v>3.3674211230319502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50704.420282177736</v>
      </c>
      <c r="AK22" t="s">
        <v>251</v>
      </c>
      <c r="AL22">
        <v>2.3533615384615398</v>
      </c>
      <c r="AM22">
        <v>1.86415</v>
      </c>
      <c r="AN22">
        <f t="shared" si="25"/>
        <v>-0.48921153846153986</v>
      </c>
      <c r="AO22">
        <f t="shared" si="26"/>
        <v>-0.26243142368454248</v>
      </c>
      <c r="AP22">
        <v>-0.430228273221272</v>
      </c>
      <c r="AQ22" t="s">
        <v>272</v>
      </c>
      <c r="AR22">
        <v>2.2112730769230802</v>
      </c>
      <c r="AS22">
        <v>1.3764000000000001</v>
      </c>
      <c r="AT22">
        <f t="shared" si="27"/>
        <v>-0.60656282833702413</v>
      </c>
      <c r="AU22">
        <v>0.5</v>
      </c>
      <c r="AV22">
        <f t="shared" si="28"/>
        <v>841.20036127741571</v>
      </c>
      <c r="AW22">
        <f t="shared" si="29"/>
        <v>3.2674996816382014</v>
      </c>
      <c r="AX22">
        <f t="shared" si="30"/>
        <v>-255.12043516727789</v>
      </c>
      <c r="AY22">
        <f t="shared" si="31"/>
        <v>1</v>
      </c>
      <c r="AZ22">
        <f t="shared" si="32"/>
        <v>4.3957755192166595E-3</v>
      </c>
      <c r="BA22">
        <f t="shared" si="33"/>
        <v>0.35436646323743087</v>
      </c>
      <c r="BB22" t="s">
        <v>253</v>
      </c>
      <c r="BC22">
        <v>0</v>
      </c>
      <c r="BD22">
        <f t="shared" si="34"/>
        <v>1.3764000000000001</v>
      </c>
      <c r="BE22">
        <f t="shared" si="35"/>
        <v>-0.60656282833702413</v>
      </c>
      <c r="BF22">
        <f t="shared" si="36"/>
        <v>0.26164739961912931</v>
      </c>
      <c r="BG22">
        <f t="shared" si="37"/>
        <v>0.85456084406125954</v>
      </c>
      <c r="BH22">
        <f t="shared" si="38"/>
        <v>-0.99701246118164721</v>
      </c>
      <c r="BI22">
        <f t="shared" si="39"/>
        <v>1000.00041935484</v>
      </c>
      <c r="BJ22">
        <f t="shared" si="40"/>
        <v>841.20036127741571</v>
      </c>
      <c r="BK22">
        <f t="shared" si="41"/>
        <v>0.84120000851612076</v>
      </c>
      <c r="BL22">
        <f t="shared" si="42"/>
        <v>0.1924000170322416</v>
      </c>
      <c r="BM22">
        <v>0.78109023802247302</v>
      </c>
      <c r="BN22">
        <v>0.5</v>
      </c>
      <c r="BO22" t="s">
        <v>254</v>
      </c>
      <c r="BP22">
        <v>1675254562.9000001</v>
      </c>
      <c r="BQ22">
        <v>400.012870967742</v>
      </c>
      <c r="BR22">
        <v>400.634677419355</v>
      </c>
      <c r="BS22">
        <v>15.5813387096774</v>
      </c>
      <c r="BT22">
        <v>15.3072322580645</v>
      </c>
      <c r="BU22">
        <v>500.01719354838701</v>
      </c>
      <c r="BV22">
        <v>96.282383870967806</v>
      </c>
      <c r="BW22">
        <v>0.20008932258064499</v>
      </c>
      <c r="BX22">
        <v>27.814477419354802</v>
      </c>
      <c r="BY22">
        <v>27.9855290322581</v>
      </c>
      <c r="BZ22">
        <v>999.9</v>
      </c>
      <c r="CA22">
        <v>9985.8064516128998</v>
      </c>
      <c r="CB22">
        <v>0</v>
      </c>
      <c r="CC22">
        <v>387.82532258064498</v>
      </c>
      <c r="CD22">
        <v>1000.00041935484</v>
      </c>
      <c r="CE22">
        <v>0.95999970967741899</v>
      </c>
      <c r="CF22">
        <v>3.9999941935483903E-2</v>
      </c>
      <c r="CG22">
        <v>0</v>
      </c>
      <c r="CH22">
        <v>2.2226258064516098</v>
      </c>
      <c r="CI22">
        <v>0</v>
      </c>
      <c r="CJ22">
        <v>429.97293548387103</v>
      </c>
      <c r="CK22">
        <v>9334.3280645161303</v>
      </c>
      <c r="CL22">
        <v>39.370935483871001</v>
      </c>
      <c r="CM22">
        <v>42.408999999999999</v>
      </c>
      <c r="CN22">
        <v>40.576225806451603</v>
      </c>
      <c r="CO22">
        <v>40.756</v>
      </c>
      <c r="CP22">
        <v>39.3343548387097</v>
      </c>
      <c r="CQ22">
        <v>960.00064516128998</v>
      </c>
      <c r="CR22">
        <v>40.000322580645197</v>
      </c>
      <c r="CS22">
        <v>0</v>
      </c>
      <c r="CT22">
        <v>59.599999904632597</v>
      </c>
      <c r="CU22">
        <v>2.2112730769230802</v>
      </c>
      <c r="CV22">
        <v>0.20860512478006499</v>
      </c>
      <c r="CW22">
        <v>-1.4688546892044401</v>
      </c>
      <c r="CX22">
        <v>429.96130769230803</v>
      </c>
      <c r="CY22">
        <v>15</v>
      </c>
      <c r="CZ22">
        <v>1675254126.4000001</v>
      </c>
      <c r="DA22" t="s">
        <v>255</v>
      </c>
      <c r="DB22">
        <v>4</v>
      </c>
      <c r="DC22">
        <v>-3.8210000000000002</v>
      </c>
      <c r="DD22">
        <v>0.38500000000000001</v>
      </c>
      <c r="DE22">
        <v>400</v>
      </c>
      <c r="DF22">
        <v>16</v>
      </c>
      <c r="DG22">
        <v>1.25</v>
      </c>
      <c r="DH22">
        <v>0.4</v>
      </c>
      <c r="DI22">
        <v>-0.64225090740740798</v>
      </c>
      <c r="DJ22">
        <v>2.3745742710101599E-2</v>
      </c>
      <c r="DK22">
        <v>0.103031229265203</v>
      </c>
      <c r="DL22">
        <v>1</v>
      </c>
      <c r="DM22">
        <v>2.26155333333333</v>
      </c>
      <c r="DN22">
        <v>-0.29518830101878601</v>
      </c>
      <c r="DO22">
        <v>0.211547834989841</v>
      </c>
      <c r="DP22">
        <v>1</v>
      </c>
      <c r="DQ22">
        <v>0.27121440740740699</v>
      </c>
      <c r="DR22">
        <v>2.8382078902229699E-2</v>
      </c>
      <c r="DS22">
        <v>4.5604991991151896E-3</v>
      </c>
      <c r="DT22">
        <v>1</v>
      </c>
      <c r="DU22">
        <v>3</v>
      </c>
      <c r="DV22">
        <v>3</v>
      </c>
      <c r="DW22" t="s">
        <v>263</v>
      </c>
      <c r="DX22">
        <v>100</v>
      </c>
      <c r="DY22">
        <v>100</v>
      </c>
      <c r="DZ22">
        <v>-3.8210000000000002</v>
      </c>
      <c r="EA22">
        <v>0.38500000000000001</v>
      </c>
      <c r="EB22">
        <v>2</v>
      </c>
      <c r="EC22">
        <v>516.92999999999995</v>
      </c>
      <c r="ED22">
        <v>412.61900000000003</v>
      </c>
      <c r="EE22">
        <v>25.698399999999999</v>
      </c>
      <c r="EF22">
        <v>31.156700000000001</v>
      </c>
      <c r="EG22">
        <v>30</v>
      </c>
      <c r="EH22">
        <v>31.364899999999999</v>
      </c>
      <c r="EI22">
        <v>31.4023</v>
      </c>
      <c r="EJ22">
        <v>20.1646</v>
      </c>
      <c r="EK22">
        <v>28.974299999999999</v>
      </c>
      <c r="EL22">
        <v>0</v>
      </c>
      <c r="EM22">
        <v>25.704899999999999</v>
      </c>
      <c r="EN22">
        <v>400.565</v>
      </c>
      <c r="EO22">
        <v>15.3552</v>
      </c>
      <c r="EP22">
        <v>100.339</v>
      </c>
      <c r="EQ22">
        <v>90.675200000000004</v>
      </c>
    </row>
    <row r="23" spans="1:147" x14ac:dyDescent="0.3">
      <c r="A23">
        <v>7</v>
      </c>
      <c r="B23">
        <v>1675254630.9000001</v>
      </c>
      <c r="C23">
        <v>360</v>
      </c>
      <c r="D23" t="s">
        <v>273</v>
      </c>
      <c r="E23" t="s">
        <v>274</v>
      </c>
      <c r="F23">
        <v>1675254622.9000001</v>
      </c>
      <c r="G23">
        <f t="shared" si="0"/>
        <v>1.8617055483726042E-3</v>
      </c>
      <c r="H23">
        <f t="shared" si="1"/>
        <v>3.674551377347</v>
      </c>
      <c r="I23">
        <f t="shared" si="2"/>
        <v>399.98396774193498</v>
      </c>
      <c r="J23">
        <f t="shared" si="3"/>
        <v>309.63300938168157</v>
      </c>
      <c r="K23">
        <f t="shared" si="4"/>
        <v>29.874085064577287</v>
      </c>
      <c r="L23">
        <f t="shared" si="5"/>
        <v>38.591347546088336</v>
      </c>
      <c r="M23">
        <f t="shared" si="6"/>
        <v>7.7605990508681527E-2</v>
      </c>
      <c r="N23">
        <f t="shared" si="7"/>
        <v>3.3834349400901447</v>
      </c>
      <c r="O23">
        <f t="shared" si="8"/>
        <v>7.6630488824633233E-2</v>
      </c>
      <c r="P23">
        <f t="shared" si="9"/>
        <v>4.7980678764103585E-2</v>
      </c>
      <c r="Q23">
        <f t="shared" si="10"/>
        <v>161.84712483950079</v>
      </c>
      <c r="R23">
        <f t="shared" si="11"/>
        <v>28.218861934845581</v>
      </c>
      <c r="S23">
        <f t="shared" si="12"/>
        <v>27.958970967741902</v>
      </c>
      <c r="T23">
        <f t="shared" si="13"/>
        <v>3.7857724508116557</v>
      </c>
      <c r="U23">
        <f t="shared" si="14"/>
        <v>40.133830119280297</v>
      </c>
      <c r="V23">
        <f t="shared" si="15"/>
        <v>1.5060584470490985</v>
      </c>
      <c r="W23">
        <f t="shared" si="16"/>
        <v>3.752590875510752</v>
      </c>
      <c r="X23">
        <f t="shared" si="17"/>
        <v>2.2797140037625572</v>
      </c>
      <c r="Y23">
        <f t="shared" si="18"/>
        <v>-82.101214683231845</v>
      </c>
      <c r="Z23">
        <f t="shared" si="19"/>
        <v>-27.521798171090087</v>
      </c>
      <c r="AA23">
        <f t="shared" si="20"/>
        <v>-1.771028135207906</v>
      </c>
      <c r="AB23">
        <f t="shared" si="21"/>
        <v>50.453083849970966</v>
      </c>
      <c r="AC23">
        <v>-3.9948702412630897E-2</v>
      </c>
      <c r="AD23">
        <v>4.4845918156722703E-2</v>
      </c>
      <c r="AE23">
        <v>3.3727790128415398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50802.880259714831</v>
      </c>
      <c r="AK23" t="s">
        <v>251</v>
      </c>
      <c r="AL23">
        <v>2.3533615384615398</v>
      </c>
      <c r="AM23">
        <v>1.86415</v>
      </c>
      <c r="AN23">
        <f t="shared" si="25"/>
        <v>-0.48921153846153986</v>
      </c>
      <c r="AO23">
        <f t="shared" si="26"/>
        <v>-0.26243142368454248</v>
      </c>
      <c r="AP23">
        <v>-0.430228273221272</v>
      </c>
      <c r="AQ23" t="s">
        <v>275</v>
      </c>
      <c r="AR23">
        <v>2.3225038461538499</v>
      </c>
      <c r="AS23">
        <v>2.2882699999999998</v>
      </c>
      <c r="AT23">
        <f t="shared" si="27"/>
        <v>-1.4960579893915416E-2</v>
      </c>
      <c r="AU23">
        <v>0.5</v>
      </c>
      <c r="AV23">
        <f t="shared" si="28"/>
        <v>841.20105592252162</v>
      </c>
      <c r="AW23">
        <f t="shared" si="29"/>
        <v>3.674551377347</v>
      </c>
      <c r="AX23">
        <f t="shared" si="30"/>
        <v>-6.2924278019874471</v>
      </c>
      <c r="AY23">
        <f t="shared" si="31"/>
        <v>1</v>
      </c>
      <c r="AZ23">
        <f t="shared" si="32"/>
        <v>4.8796653566568282E-3</v>
      </c>
      <c r="BA23">
        <f t="shared" si="33"/>
        <v>-0.18534526083023414</v>
      </c>
      <c r="BB23" t="s">
        <v>253</v>
      </c>
      <c r="BC23">
        <v>0</v>
      </c>
      <c r="BD23">
        <f t="shared" si="34"/>
        <v>2.2882699999999998</v>
      </c>
      <c r="BE23">
        <f t="shared" si="35"/>
        <v>-1.4960579893915516E-2</v>
      </c>
      <c r="BF23">
        <f t="shared" si="36"/>
        <v>-0.22751388032078954</v>
      </c>
      <c r="BG23">
        <f t="shared" si="37"/>
        <v>0.52593389191557449</v>
      </c>
      <c r="BH23">
        <f t="shared" si="38"/>
        <v>0.86694602775266039</v>
      </c>
      <c r="BI23">
        <f t="shared" si="39"/>
        <v>1000.00122580645</v>
      </c>
      <c r="BJ23">
        <f t="shared" si="40"/>
        <v>841.20105592252162</v>
      </c>
      <c r="BK23">
        <f t="shared" si="41"/>
        <v>0.8412000247741056</v>
      </c>
      <c r="BL23">
        <f t="shared" si="42"/>
        <v>0.19240004954821127</v>
      </c>
      <c r="BM23">
        <v>0.78109023802247302</v>
      </c>
      <c r="BN23">
        <v>0.5</v>
      </c>
      <c r="BO23" t="s">
        <v>254</v>
      </c>
      <c r="BP23">
        <v>1675254622.9000001</v>
      </c>
      <c r="BQ23">
        <v>399.98396774193498</v>
      </c>
      <c r="BR23">
        <v>400.67432258064503</v>
      </c>
      <c r="BS23">
        <v>15.6096967741935</v>
      </c>
      <c r="BT23">
        <v>15.3234064516129</v>
      </c>
      <c r="BU23">
        <v>500.00329032258099</v>
      </c>
      <c r="BV23">
        <v>96.2823322580645</v>
      </c>
      <c r="BW23">
        <v>0.199903677419355</v>
      </c>
      <c r="BX23">
        <v>27.8080903225806</v>
      </c>
      <c r="BY23">
        <v>27.958970967741902</v>
      </c>
      <c r="BZ23">
        <v>999.9</v>
      </c>
      <c r="CA23">
        <v>10005.8064516129</v>
      </c>
      <c r="CB23">
        <v>0</v>
      </c>
      <c r="CC23">
        <v>387.74348387096802</v>
      </c>
      <c r="CD23">
        <v>1000.00122580645</v>
      </c>
      <c r="CE23">
        <v>0.96000148387096795</v>
      </c>
      <c r="CF23">
        <v>3.9998296774193497E-2</v>
      </c>
      <c r="CG23">
        <v>0</v>
      </c>
      <c r="CH23">
        <v>2.3215903225806498</v>
      </c>
      <c r="CI23">
        <v>0</v>
      </c>
      <c r="CJ23">
        <v>428.28987096774199</v>
      </c>
      <c r="CK23">
        <v>9334.3387096774204</v>
      </c>
      <c r="CL23">
        <v>39.5843548387097</v>
      </c>
      <c r="CM23">
        <v>42.596548387096803</v>
      </c>
      <c r="CN23">
        <v>40.804000000000002</v>
      </c>
      <c r="CO23">
        <v>40.917000000000002</v>
      </c>
      <c r="CP23">
        <v>39.549999999999997</v>
      </c>
      <c r="CQ23">
        <v>960.00258064516095</v>
      </c>
      <c r="CR23">
        <v>40.000967741935497</v>
      </c>
      <c r="CS23">
        <v>0</v>
      </c>
      <c r="CT23">
        <v>59.399999856948902</v>
      </c>
      <c r="CU23">
        <v>2.3225038461538499</v>
      </c>
      <c r="CV23">
        <v>-0.72502905351493696</v>
      </c>
      <c r="CW23">
        <v>1.2441709360384601</v>
      </c>
      <c r="CX23">
        <v>428.228461538462</v>
      </c>
      <c r="CY23">
        <v>15</v>
      </c>
      <c r="CZ23">
        <v>1675254126.4000001</v>
      </c>
      <c r="DA23" t="s">
        <v>255</v>
      </c>
      <c r="DB23">
        <v>4</v>
      </c>
      <c r="DC23">
        <v>-3.8210000000000002</v>
      </c>
      <c r="DD23">
        <v>0.38500000000000001</v>
      </c>
      <c r="DE23">
        <v>400</v>
      </c>
      <c r="DF23">
        <v>16</v>
      </c>
      <c r="DG23">
        <v>1.25</v>
      </c>
      <c r="DH23">
        <v>0.4</v>
      </c>
      <c r="DI23">
        <v>-0.673543277777778</v>
      </c>
      <c r="DJ23">
        <v>-0.22844411663790301</v>
      </c>
      <c r="DK23">
        <v>9.5461796438353605E-2</v>
      </c>
      <c r="DL23">
        <v>1</v>
      </c>
      <c r="DM23">
        <v>2.2980466666666701</v>
      </c>
      <c r="DN23">
        <v>9.2272856985925494E-2</v>
      </c>
      <c r="DO23">
        <v>0.202852337756638</v>
      </c>
      <c r="DP23">
        <v>1</v>
      </c>
      <c r="DQ23">
        <v>0.27906105555555499</v>
      </c>
      <c r="DR23">
        <v>6.8916340766135703E-2</v>
      </c>
      <c r="DS23">
        <v>9.6894364710515095E-3</v>
      </c>
      <c r="DT23">
        <v>1</v>
      </c>
      <c r="DU23">
        <v>3</v>
      </c>
      <c r="DV23">
        <v>3</v>
      </c>
      <c r="DW23" t="s">
        <v>263</v>
      </c>
      <c r="DX23">
        <v>100</v>
      </c>
      <c r="DY23">
        <v>100</v>
      </c>
      <c r="DZ23">
        <v>-3.8210000000000002</v>
      </c>
      <c r="EA23">
        <v>0.38500000000000001</v>
      </c>
      <c r="EB23">
        <v>2</v>
      </c>
      <c r="EC23">
        <v>516.84500000000003</v>
      </c>
      <c r="ED23">
        <v>413.05700000000002</v>
      </c>
      <c r="EE23">
        <v>25.822099999999999</v>
      </c>
      <c r="EF23">
        <v>31.1404</v>
      </c>
      <c r="EG23">
        <v>29.9999</v>
      </c>
      <c r="EH23">
        <v>31.353999999999999</v>
      </c>
      <c r="EI23">
        <v>31.394200000000001</v>
      </c>
      <c r="EJ23">
        <v>20.1691</v>
      </c>
      <c r="EK23">
        <v>28.698499999999999</v>
      </c>
      <c r="EL23">
        <v>0</v>
      </c>
      <c r="EM23">
        <v>25.835899999999999</v>
      </c>
      <c r="EN23">
        <v>400.67899999999997</v>
      </c>
      <c r="EO23">
        <v>15.3552</v>
      </c>
      <c r="EP23">
        <v>100.343</v>
      </c>
      <c r="EQ23">
        <v>90.679699999999997</v>
      </c>
    </row>
    <row r="24" spans="1:147" x14ac:dyDescent="0.3">
      <c r="A24">
        <v>8</v>
      </c>
      <c r="B24">
        <v>1675254690.9000001</v>
      </c>
      <c r="C24">
        <v>420</v>
      </c>
      <c r="D24" t="s">
        <v>276</v>
      </c>
      <c r="E24" t="s">
        <v>277</v>
      </c>
      <c r="F24">
        <v>1675254682.9000001</v>
      </c>
      <c r="G24">
        <f t="shared" si="0"/>
        <v>2.0346512633615207E-3</v>
      </c>
      <c r="H24">
        <f t="shared" si="1"/>
        <v>3.5371076158518879</v>
      </c>
      <c r="I24">
        <f t="shared" si="2"/>
        <v>399.98880645161302</v>
      </c>
      <c r="J24">
        <f t="shared" si="3"/>
        <v>318.5533010791691</v>
      </c>
      <c r="K24">
        <f t="shared" si="4"/>
        <v>30.733576739566807</v>
      </c>
      <c r="L24">
        <f t="shared" si="5"/>
        <v>38.590360345985616</v>
      </c>
      <c r="M24">
        <f t="shared" si="6"/>
        <v>8.4857019463134578E-2</v>
      </c>
      <c r="N24">
        <f t="shared" si="7"/>
        <v>3.3825926479803008</v>
      </c>
      <c r="O24">
        <f t="shared" si="8"/>
        <v>8.369190159740908E-2</v>
      </c>
      <c r="P24">
        <f t="shared" si="9"/>
        <v>5.2410786913702906E-2</v>
      </c>
      <c r="Q24">
        <f t="shared" si="10"/>
        <v>161.84310276684977</v>
      </c>
      <c r="R24">
        <f t="shared" si="11"/>
        <v>28.209693224136313</v>
      </c>
      <c r="S24">
        <f t="shared" si="12"/>
        <v>27.971858064516098</v>
      </c>
      <c r="T24">
        <f t="shared" si="13"/>
        <v>3.7886184020292286</v>
      </c>
      <c r="U24">
        <f t="shared" si="14"/>
        <v>40.101404981783908</v>
      </c>
      <c r="V24">
        <f t="shared" si="15"/>
        <v>1.5074843605145589</v>
      </c>
      <c r="W24">
        <f t="shared" si="16"/>
        <v>3.7591809094951527</v>
      </c>
      <c r="X24">
        <f t="shared" si="17"/>
        <v>2.2811340415146697</v>
      </c>
      <c r="Y24">
        <f t="shared" si="18"/>
        <v>-89.728120714243062</v>
      </c>
      <c r="Z24">
        <f t="shared" si="19"/>
        <v>-24.383608964607337</v>
      </c>
      <c r="AA24">
        <f t="shared" si="20"/>
        <v>-1.5698123464278795</v>
      </c>
      <c r="AB24">
        <f t="shared" si="21"/>
        <v>46.161560741571492</v>
      </c>
      <c r="AC24">
        <v>-3.9936198929730299E-2</v>
      </c>
      <c r="AD24">
        <v>4.4831881901801499E-2</v>
      </c>
      <c r="AE24">
        <v>3.3719400559139698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50782.475545032081</v>
      </c>
      <c r="AK24" t="s">
        <v>251</v>
      </c>
      <c r="AL24">
        <v>2.3533615384615398</v>
      </c>
      <c r="AM24">
        <v>1.86415</v>
      </c>
      <c r="AN24">
        <f t="shared" si="25"/>
        <v>-0.48921153846153986</v>
      </c>
      <c r="AO24">
        <f t="shared" si="26"/>
        <v>-0.26243142368454248</v>
      </c>
      <c r="AP24">
        <v>-0.430228273221272</v>
      </c>
      <c r="AQ24" t="s">
        <v>278</v>
      </c>
      <c r="AR24">
        <v>2.2671230769230801</v>
      </c>
      <c r="AS24">
        <v>1.3057300000000001</v>
      </c>
      <c r="AT24">
        <f t="shared" si="27"/>
        <v>-0.73628780599594101</v>
      </c>
      <c r="AU24">
        <v>0.5</v>
      </c>
      <c r="AV24">
        <f t="shared" si="28"/>
        <v>841.18081800005814</v>
      </c>
      <c r="AW24">
        <f t="shared" si="29"/>
        <v>3.5371076158518879</v>
      </c>
      <c r="AX24">
        <f t="shared" si="30"/>
        <v>-309.67558946556687</v>
      </c>
      <c r="AY24">
        <f t="shared" si="31"/>
        <v>1</v>
      </c>
      <c r="AZ24">
        <f t="shared" si="32"/>
        <v>4.716388919216755E-3</v>
      </c>
      <c r="BA24">
        <f t="shared" si="33"/>
        <v>0.42766881361384046</v>
      </c>
      <c r="BB24" t="s">
        <v>253</v>
      </c>
      <c r="BC24">
        <v>0</v>
      </c>
      <c r="BD24">
        <f t="shared" si="34"/>
        <v>1.3057300000000001</v>
      </c>
      <c r="BE24">
        <f t="shared" si="35"/>
        <v>-0.73628780599594101</v>
      </c>
      <c r="BF24">
        <f t="shared" si="36"/>
        <v>0.29955743904728693</v>
      </c>
      <c r="BG24">
        <f t="shared" si="37"/>
        <v>0.91768245000995108</v>
      </c>
      <c r="BH24">
        <f t="shared" si="38"/>
        <v>-1.1414693973819692</v>
      </c>
      <c r="BI24">
        <f t="shared" si="39"/>
        <v>999.97725806451604</v>
      </c>
      <c r="BJ24">
        <f t="shared" si="40"/>
        <v>841.18081800005814</v>
      </c>
      <c r="BK24">
        <f t="shared" si="41"/>
        <v>0.84119994851501634</v>
      </c>
      <c r="BL24">
        <f t="shared" si="42"/>
        <v>0.19239989703003257</v>
      </c>
      <c r="BM24">
        <v>0.78109023802247302</v>
      </c>
      <c r="BN24">
        <v>0.5</v>
      </c>
      <c r="BO24" t="s">
        <v>254</v>
      </c>
      <c r="BP24">
        <v>1675254682.9000001</v>
      </c>
      <c r="BQ24">
        <v>399.98880645161302</v>
      </c>
      <c r="BR24">
        <v>400.66848387096798</v>
      </c>
      <c r="BS24">
        <v>15.625064516128999</v>
      </c>
      <c r="BT24">
        <v>15.3121903225806</v>
      </c>
      <c r="BU24">
        <v>500.01380645161299</v>
      </c>
      <c r="BV24">
        <v>96.278580645161298</v>
      </c>
      <c r="BW24">
        <v>0.200020064516129</v>
      </c>
      <c r="BX24">
        <v>27.838148387096801</v>
      </c>
      <c r="BY24">
        <v>27.971858064516098</v>
      </c>
      <c r="BZ24">
        <v>999.9</v>
      </c>
      <c r="CA24">
        <v>10003.064516128999</v>
      </c>
      <c r="CB24">
        <v>0</v>
      </c>
      <c r="CC24">
        <v>387.72987096774199</v>
      </c>
      <c r="CD24">
        <v>999.97725806451604</v>
      </c>
      <c r="CE24">
        <v>0.96000290322580695</v>
      </c>
      <c r="CF24">
        <v>3.9996980645161301E-2</v>
      </c>
      <c r="CG24">
        <v>0</v>
      </c>
      <c r="CH24">
        <v>2.2771225806451598</v>
      </c>
      <c r="CI24">
        <v>0</v>
      </c>
      <c r="CJ24">
        <v>427.28296774193598</v>
      </c>
      <c r="CK24">
        <v>9334.1170967741891</v>
      </c>
      <c r="CL24">
        <v>39.786000000000001</v>
      </c>
      <c r="CM24">
        <v>42.758000000000003</v>
      </c>
      <c r="CN24">
        <v>41.008000000000003</v>
      </c>
      <c r="CO24">
        <v>41.061999999999998</v>
      </c>
      <c r="CP24">
        <v>39.695129032258102</v>
      </c>
      <c r="CQ24">
        <v>959.98096774193596</v>
      </c>
      <c r="CR24">
        <v>39.997419354838698</v>
      </c>
      <c r="CS24">
        <v>0</v>
      </c>
      <c r="CT24">
        <v>59.399999856948902</v>
      </c>
      <c r="CU24">
        <v>2.2671230769230801</v>
      </c>
      <c r="CV24">
        <v>-0.61210258326880296</v>
      </c>
      <c r="CW24">
        <v>0.26085471304319102</v>
      </c>
      <c r="CX24">
        <v>427.25753846153799</v>
      </c>
      <c r="CY24">
        <v>15</v>
      </c>
      <c r="CZ24">
        <v>1675254126.4000001</v>
      </c>
      <c r="DA24" t="s">
        <v>255</v>
      </c>
      <c r="DB24">
        <v>4</v>
      </c>
      <c r="DC24">
        <v>-3.8210000000000002</v>
      </c>
      <c r="DD24">
        <v>0.38500000000000001</v>
      </c>
      <c r="DE24">
        <v>400</v>
      </c>
      <c r="DF24">
        <v>16</v>
      </c>
      <c r="DG24">
        <v>1.25</v>
      </c>
      <c r="DH24">
        <v>0.4</v>
      </c>
      <c r="DI24">
        <v>-0.69511694444444405</v>
      </c>
      <c r="DJ24">
        <v>0.18825679130919301</v>
      </c>
      <c r="DK24">
        <v>9.2098430588111596E-2</v>
      </c>
      <c r="DL24">
        <v>1</v>
      </c>
      <c r="DM24">
        <v>2.2821400000000001</v>
      </c>
      <c r="DN24">
        <v>-0.319043573702119</v>
      </c>
      <c r="DO24">
        <v>0.21097902728839099</v>
      </c>
      <c r="DP24">
        <v>1</v>
      </c>
      <c r="DQ24">
        <v>0.310105962962963</v>
      </c>
      <c r="DR24">
        <v>2.5989781589477699E-2</v>
      </c>
      <c r="DS24">
        <v>4.1256234050273902E-3</v>
      </c>
      <c r="DT24">
        <v>1</v>
      </c>
      <c r="DU24">
        <v>3</v>
      </c>
      <c r="DV24">
        <v>3</v>
      </c>
      <c r="DW24" t="s">
        <v>263</v>
      </c>
      <c r="DX24">
        <v>100</v>
      </c>
      <c r="DY24">
        <v>100</v>
      </c>
      <c r="DZ24">
        <v>-3.8210000000000002</v>
      </c>
      <c r="EA24">
        <v>0.38500000000000001</v>
      </c>
      <c r="EB24">
        <v>2</v>
      </c>
      <c r="EC24">
        <v>516.37400000000002</v>
      </c>
      <c r="ED24">
        <v>413.35199999999998</v>
      </c>
      <c r="EE24">
        <v>25.943300000000001</v>
      </c>
      <c r="EF24">
        <v>31.123999999999999</v>
      </c>
      <c r="EG24">
        <v>30</v>
      </c>
      <c r="EH24">
        <v>31.3431</v>
      </c>
      <c r="EI24">
        <v>31.383299999999998</v>
      </c>
      <c r="EJ24">
        <v>20.1707</v>
      </c>
      <c r="EK24">
        <v>28.698499999999999</v>
      </c>
      <c r="EL24">
        <v>0</v>
      </c>
      <c r="EM24">
        <v>25.956199999999999</v>
      </c>
      <c r="EN24">
        <v>400.59800000000001</v>
      </c>
      <c r="EO24">
        <v>15.354799999999999</v>
      </c>
      <c r="EP24">
        <v>100.345</v>
      </c>
      <c r="EQ24">
        <v>90.683899999999994</v>
      </c>
    </row>
    <row r="25" spans="1:147" x14ac:dyDescent="0.3">
      <c r="A25">
        <v>9</v>
      </c>
      <c r="B25">
        <v>1675254750.9000001</v>
      </c>
      <c r="C25">
        <v>480</v>
      </c>
      <c r="D25" t="s">
        <v>279</v>
      </c>
      <c r="E25" t="s">
        <v>280</v>
      </c>
      <c r="F25">
        <v>1675254742.9000001</v>
      </c>
      <c r="G25">
        <f t="shared" si="0"/>
        <v>2.117834435261077E-3</v>
      </c>
      <c r="H25">
        <f t="shared" si="1"/>
        <v>3.7753427396839103</v>
      </c>
      <c r="I25">
        <f t="shared" si="2"/>
        <v>399.99306451612898</v>
      </c>
      <c r="J25">
        <f t="shared" si="3"/>
        <v>316.91134201755841</v>
      </c>
      <c r="K25">
        <f t="shared" si="4"/>
        <v>30.5749605249914</v>
      </c>
      <c r="L25">
        <f t="shared" si="5"/>
        <v>38.590515820583647</v>
      </c>
      <c r="M25">
        <f t="shared" si="6"/>
        <v>8.8409819446207571E-2</v>
      </c>
      <c r="N25">
        <f t="shared" si="7"/>
        <v>3.384530655675976</v>
      </c>
      <c r="O25">
        <f t="shared" si="8"/>
        <v>8.7146592858829544E-2</v>
      </c>
      <c r="P25">
        <f t="shared" si="9"/>
        <v>5.4578612753673345E-2</v>
      </c>
      <c r="Q25">
        <f t="shared" si="10"/>
        <v>161.84460880952437</v>
      </c>
      <c r="R25">
        <f t="shared" si="11"/>
        <v>28.226768174873662</v>
      </c>
      <c r="S25">
        <f t="shared" si="12"/>
        <v>27.996832258064501</v>
      </c>
      <c r="T25">
        <f t="shared" si="13"/>
        <v>3.7941389487222952</v>
      </c>
      <c r="U25">
        <f t="shared" si="14"/>
        <v>40.190704724219934</v>
      </c>
      <c r="V25">
        <f t="shared" si="15"/>
        <v>1.5140333315229868</v>
      </c>
      <c r="W25">
        <f t="shared" si="16"/>
        <v>3.7671231243939647</v>
      </c>
      <c r="X25">
        <f t="shared" si="17"/>
        <v>2.2801056171993084</v>
      </c>
      <c r="Y25">
        <f t="shared" si="18"/>
        <v>-93.396498595013497</v>
      </c>
      <c r="Z25">
        <f t="shared" si="19"/>
        <v>-22.355716662634105</v>
      </c>
      <c r="AA25">
        <f t="shared" si="20"/>
        <v>-1.4388713067531562</v>
      </c>
      <c r="AB25">
        <f t="shared" si="21"/>
        <v>44.653522245123611</v>
      </c>
      <c r="AC25">
        <v>-3.9964969789852797E-2</v>
      </c>
      <c r="AD25">
        <v>4.48641797127547E-2</v>
      </c>
      <c r="AE25">
        <v>3.37387038926295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50811.439625452796</v>
      </c>
      <c r="AK25" t="s">
        <v>251</v>
      </c>
      <c r="AL25">
        <v>2.3533615384615398</v>
      </c>
      <c r="AM25">
        <v>1.86415</v>
      </c>
      <c r="AN25">
        <f t="shared" si="25"/>
        <v>-0.48921153846153986</v>
      </c>
      <c r="AO25">
        <f t="shared" si="26"/>
        <v>-0.26243142368454248</v>
      </c>
      <c r="AP25">
        <v>-0.430228273221272</v>
      </c>
      <c r="AQ25" t="s">
        <v>281</v>
      </c>
      <c r="AR25">
        <v>2.2923269230769199</v>
      </c>
      <c r="AS25">
        <v>1.2856000000000001</v>
      </c>
      <c r="AT25">
        <f t="shared" si="27"/>
        <v>-0.78307943612081488</v>
      </c>
      <c r="AU25">
        <v>0.5</v>
      </c>
      <c r="AV25">
        <f t="shared" si="28"/>
        <v>841.19043627066185</v>
      </c>
      <c r="AW25">
        <f t="shared" si="29"/>
        <v>3.7753427396839103</v>
      </c>
      <c r="AX25">
        <f t="shared" si="30"/>
        <v>-329.35946625252609</v>
      </c>
      <c r="AY25">
        <f t="shared" si="31"/>
        <v>1</v>
      </c>
      <c r="AZ25">
        <f t="shared" si="32"/>
        <v>4.9995468702071595E-3</v>
      </c>
      <c r="BA25">
        <f t="shared" si="33"/>
        <v>0.45002333540759171</v>
      </c>
      <c r="BB25" t="s">
        <v>253</v>
      </c>
      <c r="BC25">
        <v>0</v>
      </c>
      <c r="BD25">
        <f t="shared" si="34"/>
        <v>1.2856000000000001</v>
      </c>
      <c r="BE25">
        <f t="shared" si="35"/>
        <v>-0.78307943612081499</v>
      </c>
      <c r="BF25">
        <f t="shared" si="36"/>
        <v>0.31035592629348491</v>
      </c>
      <c r="BG25">
        <f t="shared" si="37"/>
        <v>0.94283872083221842</v>
      </c>
      <c r="BH25">
        <f t="shared" si="38"/>
        <v>-1.1826172412437559</v>
      </c>
      <c r="BI25">
        <f t="shared" si="39"/>
        <v>999.98893548387105</v>
      </c>
      <c r="BJ25">
        <f t="shared" si="40"/>
        <v>841.19043627066185</v>
      </c>
      <c r="BK25">
        <f t="shared" si="41"/>
        <v>0.84119974373879414</v>
      </c>
      <c r="BL25">
        <f t="shared" si="42"/>
        <v>0.19239948747758845</v>
      </c>
      <c r="BM25">
        <v>0.78109023802247302</v>
      </c>
      <c r="BN25">
        <v>0.5</v>
      </c>
      <c r="BO25" t="s">
        <v>254</v>
      </c>
      <c r="BP25">
        <v>1675254742.9000001</v>
      </c>
      <c r="BQ25">
        <v>399.99306451612898</v>
      </c>
      <c r="BR25">
        <v>400.71516129032199</v>
      </c>
      <c r="BS25">
        <v>15.6930483870968</v>
      </c>
      <c r="BT25">
        <v>15.3674032258065</v>
      </c>
      <c r="BU25">
        <v>500.010516129032</v>
      </c>
      <c r="BV25">
        <v>96.278083870967706</v>
      </c>
      <c r="BW25">
        <v>0.19987848387096799</v>
      </c>
      <c r="BX25">
        <v>27.8743129032258</v>
      </c>
      <c r="BY25">
        <v>27.996832258064501</v>
      </c>
      <c r="BZ25">
        <v>999.9</v>
      </c>
      <c r="CA25">
        <v>10010.322580645199</v>
      </c>
      <c r="CB25">
        <v>0</v>
      </c>
      <c r="CC25">
        <v>387.70706451612898</v>
      </c>
      <c r="CD25">
        <v>999.98893548387105</v>
      </c>
      <c r="CE25">
        <v>0.96000574193548405</v>
      </c>
      <c r="CF25">
        <v>3.9994348387096798E-2</v>
      </c>
      <c r="CG25">
        <v>0</v>
      </c>
      <c r="CH25">
        <v>2.3120806451612901</v>
      </c>
      <c r="CI25">
        <v>0</v>
      </c>
      <c r="CJ25">
        <v>426.65274193548402</v>
      </c>
      <c r="CK25">
        <v>9334.2412903225795</v>
      </c>
      <c r="CL25">
        <v>39.957322580645098</v>
      </c>
      <c r="CM25">
        <v>42.936999999999998</v>
      </c>
      <c r="CN25">
        <v>41.191064516129003</v>
      </c>
      <c r="CO25">
        <v>41.203258064516099</v>
      </c>
      <c r="CP25">
        <v>39.875</v>
      </c>
      <c r="CQ25">
        <v>959.99677419354805</v>
      </c>
      <c r="CR25">
        <v>39.990967741935499</v>
      </c>
      <c r="CS25">
        <v>0</v>
      </c>
      <c r="CT25">
        <v>59.399999856948902</v>
      </c>
      <c r="CU25">
        <v>2.2923269230769199</v>
      </c>
      <c r="CV25">
        <v>0.33646152822731201</v>
      </c>
      <c r="CW25">
        <v>0.60608547280317804</v>
      </c>
      <c r="CX25">
        <v>426.66753846153802</v>
      </c>
      <c r="CY25">
        <v>15</v>
      </c>
      <c r="CZ25">
        <v>1675254126.4000001</v>
      </c>
      <c r="DA25" t="s">
        <v>255</v>
      </c>
      <c r="DB25">
        <v>4</v>
      </c>
      <c r="DC25">
        <v>-3.8210000000000002</v>
      </c>
      <c r="DD25">
        <v>0.38500000000000001</v>
      </c>
      <c r="DE25">
        <v>400</v>
      </c>
      <c r="DF25">
        <v>16</v>
      </c>
      <c r="DG25">
        <v>1.25</v>
      </c>
      <c r="DH25">
        <v>0.4</v>
      </c>
      <c r="DI25">
        <v>-0.711885240740741</v>
      </c>
      <c r="DJ25">
        <v>4.5137084048108601E-2</v>
      </c>
      <c r="DK25">
        <v>0.103893799266355</v>
      </c>
      <c r="DL25">
        <v>1</v>
      </c>
      <c r="DM25">
        <v>2.2780222222222202</v>
      </c>
      <c r="DN25">
        <v>0.196332473590208</v>
      </c>
      <c r="DO25">
        <v>0.18215146065097601</v>
      </c>
      <c r="DP25">
        <v>1</v>
      </c>
      <c r="DQ25">
        <v>0.32128701851851799</v>
      </c>
      <c r="DR25">
        <v>4.2193971412236103E-2</v>
      </c>
      <c r="DS25">
        <v>6.0713136246850798E-3</v>
      </c>
      <c r="DT25">
        <v>1</v>
      </c>
      <c r="DU25">
        <v>3</v>
      </c>
      <c r="DV25">
        <v>3</v>
      </c>
      <c r="DW25" t="s">
        <v>263</v>
      </c>
      <c r="DX25">
        <v>100</v>
      </c>
      <c r="DY25">
        <v>100</v>
      </c>
      <c r="DZ25">
        <v>-3.8210000000000002</v>
      </c>
      <c r="EA25">
        <v>0.38500000000000001</v>
      </c>
      <c r="EB25">
        <v>2</v>
      </c>
      <c r="EC25">
        <v>516.79999999999995</v>
      </c>
      <c r="ED25">
        <v>413.40100000000001</v>
      </c>
      <c r="EE25">
        <v>25.875</v>
      </c>
      <c r="EF25">
        <v>31.105</v>
      </c>
      <c r="EG25">
        <v>29.9998</v>
      </c>
      <c r="EH25">
        <v>31.3322</v>
      </c>
      <c r="EI25">
        <v>31.372499999999999</v>
      </c>
      <c r="EJ25">
        <v>20.170300000000001</v>
      </c>
      <c r="EK25">
        <v>28.414200000000001</v>
      </c>
      <c r="EL25">
        <v>0</v>
      </c>
      <c r="EM25">
        <v>25.8719</v>
      </c>
      <c r="EN25">
        <v>400.65800000000002</v>
      </c>
      <c r="EO25">
        <v>15.3811</v>
      </c>
      <c r="EP25">
        <v>100.345</v>
      </c>
      <c r="EQ25">
        <v>90.685699999999997</v>
      </c>
    </row>
    <row r="26" spans="1:147" x14ac:dyDescent="0.3">
      <c r="A26">
        <v>10</v>
      </c>
      <c r="B26">
        <v>1675254810.9000001</v>
      </c>
      <c r="C26">
        <v>540</v>
      </c>
      <c r="D26" t="s">
        <v>282</v>
      </c>
      <c r="E26" t="s">
        <v>283</v>
      </c>
      <c r="F26">
        <v>1675254802.9000001</v>
      </c>
      <c r="G26">
        <f t="shared" si="0"/>
        <v>2.2592124367002073E-3</v>
      </c>
      <c r="H26">
        <f t="shared" si="1"/>
        <v>3.7521213963142568</v>
      </c>
      <c r="I26">
        <f t="shared" si="2"/>
        <v>399.985322580645</v>
      </c>
      <c r="J26">
        <f t="shared" si="3"/>
        <v>321.72444448786899</v>
      </c>
      <c r="K26">
        <f t="shared" si="4"/>
        <v>31.037001442001973</v>
      </c>
      <c r="L26">
        <f t="shared" si="5"/>
        <v>38.586887774339445</v>
      </c>
      <c r="M26">
        <f t="shared" si="6"/>
        <v>9.4620428055990316E-2</v>
      </c>
      <c r="N26">
        <f t="shared" si="7"/>
        <v>3.3774262611855881</v>
      </c>
      <c r="O26">
        <f t="shared" si="8"/>
        <v>9.3172063764790716E-2</v>
      </c>
      <c r="P26">
        <f t="shared" si="9"/>
        <v>5.8360822780756091E-2</v>
      </c>
      <c r="Q26">
        <f t="shared" si="10"/>
        <v>161.84575124781358</v>
      </c>
      <c r="R26">
        <f t="shared" si="11"/>
        <v>28.189829704215047</v>
      </c>
      <c r="S26">
        <f t="shared" si="12"/>
        <v>27.9747709677419</v>
      </c>
      <c r="T26">
        <f t="shared" si="13"/>
        <v>3.7892619381886083</v>
      </c>
      <c r="U26">
        <f t="shared" si="14"/>
        <v>40.212327073694134</v>
      </c>
      <c r="V26">
        <f t="shared" si="15"/>
        <v>1.5143640589757366</v>
      </c>
      <c r="W26">
        <f t="shared" si="16"/>
        <v>3.7659199782207944</v>
      </c>
      <c r="X26">
        <f t="shared" si="17"/>
        <v>2.2748978792128716</v>
      </c>
      <c r="Y26">
        <f t="shared" si="18"/>
        <v>-99.631268458479141</v>
      </c>
      <c r="Z26">
        <f t="shared" si="19"/>
        <v>-19.288548577515414</v>
      </c>
      <c r="AA26">
        <f t="shared" si="20"/>
        <v>-1.2439011469111085</v>
      </c>
      <c r="AB26">
        <f t="shared" si="21"/>
        <v>41.682033064907927</v>
      </c>
      <c r="AC26">
        <v>-3.9859534158315203E-2</v>
      </c>
      <c r="AD26">
        <v>4.4745818979685201E-2</v>
      </c>
      <c r="AE26">
        <v>3.3667941187002799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50683.616671818294</v>
      </c>
      <c r="AK26" t="s">
        <v>251</v>
      </c>
      <c r="AL26">
        <v>2.3533615384615398</v>
      </c>
      <c r="AM26">
        <v>1.86415</v>
      </c>
      <c r="AN26">
        <f t="shared" si="25"/>
        <v>-0.48921153846153986</v>
      </c>
      <c r="AO26">
        <f t="shared" si="26"/>
        <v>-0.26243142368454248</v>
      </c>
      <c r="AP26">
        <v>-0.430228273221272</v>
      </c>
      <c r="AQ26" t="s">
        <v>284</v>
      </c>
      <c r="AR26">
        <v>2.3097115384615399</v>
      </c>
      <c r="AS26">
        <v>1.1752</v>
      </c>
      <c r="AT26">
        <f t="shared" si="27"/>
        <v>-0.96537741530083365</v>
      </c>
      <c r="AU26">
        <v>0.5</v>
      </c>
      <c r="AV26">
        <f t="shared" si="28"/>
        <v>841.19671935483848</v>
      </c>
      <c r="AW26">
        <f t="shared" si="29"/>
        <v>3.7521213963142568</v>
      </c>
      <c r="AX26">
        <f t="shared" si="30"/>
        <v>-406.03615734515733</v>
      </c>
      <c r="AY26">
        <f t="shared" si="31"/>
        <v>1</v>
      </c>
      <c r="AZ26">
        <f t="shared" si="32"/>
        <v>4.9719043991793147E-3</v>
      </c>
      <c r="BA26">
        <f t="shared" si="33"/>
        <v>0.58624063989108233</v>
      </c>
      <c r="BB26" t="s">
        <v>253</v>
      </c>
      <c r="BC26">
        <v>0</v>
      </c>
      <c r="BD26">
        <f t="shared" si="34"/>
        <v>1.1752</v>
      </c>
      <c r="BE26">
        <f t="shared" si="35"/>
        <v>-0.96537741530083376</v>
      </c>
      <c r="BF26">
        <f t="shared" si="36"/>
        <v>0.3695786283292653</v>
      </c>
      <c r="BG26">
        <f t="shared" si="37"/>
        <v>0.96295075117033713</v>
      </c>
      <c r="BH26">
        <f t="shared" si="38"/>
        <v>-1.4082864892487872</v>
      </c>
      <c r="BI26">
        <f t="shared" si="39"/>
        <v>999.996451612903</v>
      </c>
      <c r="BJ26">
        <f t="shared" si="40"/>
        <v>841.19671935483848</v>
      </c>
      <c r="BK26">
        <f t="shared" si="41"/>
        <v>0.84119970425701507</v>
      </c>
      <c r="BL26">
        <f t="shared" si="42"/>
        <v>0.1923994085140302</v>
      </c>
      <c r="BM26">
        <v>0.78109023802247302</v>
      </c>
      <c r="BN26">
        <v>0.5</v>
      </c>
      <c r="BO26" t="s">
        <v>254</v>
      </c>
      <c r="BP26">
        <v>1675254802.9000001</v>
      </c>
      <c r="BQ26">
        <v>399.985322580645</v>
      </c>
      <c r="BR26">
        <v>400.71261290322599</v>
      </c>
      <c r="BS26">
        <v>15.6976483870968</v>
      </c>
      <c r="BT26">
        <v>15.350270967741899</v>
      </c>
      <c r="BU26">
        <v>500.017516129032</v>
      </c>
      <c r="BV26">
        <v>96.270716129032294</v>
      </c>
      <c r="BW26">
        <v>0.20004316129032301</v>
      </c>
      <c r="BX26">
        <v>27.868838709677402</v>
      </c>
      <c r="BY26">
        <v>27.9747709677419</v>
      </c>
      <c r="BZ26">
        <v>999.9</v>
      </c>
      <c r="CA26">
        <v>9984.6774193548408</v>
      </c>
      <c r="CB26">
        <v>0</v>
      </c>
      <c r="CC26">
        <v>387.806451612903</v>
      </c>
      <c r="CD26">
        <v>999.996451612903</v>
      </c>
      <c r="CE26">
        <v>0.96000929032258098</v>
      </c>
      <c r="CF26">
        <v>3.9991058064516097E-2</v>
      </c>
      <c r="CG26">
        <v>0</v>
      </c>
      <c r="CH26">
        <v>2.2805774193548398</v>
      </c>
      <c r="CI26">
        <v>0</v>
      </c>
      <c r="CJ26">
        <v>426.297741935484</v>
      </c>
      <c r="CK26">
        <v>9334.3222580645197</v>
      </c>
      <c r="CL26">
        <v>40.133000000000003</v>
      </c>
      <c r="CM26">
        <v>43.082322580645098</v>
      </c>
      <c r="CN26">
        <v>41.375</v>
      </c>
      <c r="CO26">
        <v>41.336387096774203</v>
      </c>
      <c r="CP26">
        <v>40.036000000000001</v>
      </c>
      <c r="CQ26">
        <v>960.00645161290299</v>
      </c>
      <c r="CR26">
        <v>39.99</v>
      </c>
      <c r="CS26">
        <v>0</v>
      </c>
      <c r="CT26">
        <v>59.399999856948902</v>
      </c>
      <c r="CU26">
        <v>2.3097115384615399</v>
      </c>
      <c r="CV26">
        <v>-0.47594870457217298</v>
      </c>
      <c r="CW26">
        <v>2.9430085440660001</v>
      </c>
      <c r="CX26">
        <v>426.25826923076897</v>
      </c>
      <c r="CY26">
        <v>15</v>
      </c>
      <c r="CZ26">
        <v>1675254126.4000001</v>
      </c>
      <c r="DA26" t="s">
        <v>255</v>
      </c>
      <c r="DB26">
        <v>4</v>
      </c>
      <c r="DC26">
        <v>-3.8210000000000002</v>
      </c>
      <c r="DD26">
        <v>0.38500000000000001</v>
      </c>
      <c r="DE26">
        <v>400</v>
      </c>
      <c r="DF26">
        <v>16</v>
      </c>
      <c r="DG26">
        <v>1.25</v>
      </c>
      <c r="DH26">
        <v>0.4</v>
      </c>
      <c r="DI26">
        <v>-0.72720625925925897</v>
      </c>
      <c r="DJ26">
        <v>1.35672864495205E-2</v>
      </c>
      <c r="DK26">
        <v>0.110623654844165</v>
      </c>
      <c r="DL26">
        <v>1</v>
      </c>
      <c r="DM26">
        <v>2.2952311111111099</v>
      </c>
      <c r="DN26">
        <v>0.217462284609727</v>
      </c>
      <c r="DO26">
        <v>0.19925244381294799</v>
      </c>
      <c r="DP26">
        <v>1</v>
      </c>
      <c r="DQ26">
        <v>0.34618944444444399</v>
      </c>
      <c r="DR26">
        <v>1.3687071469409E-2</v>
      </c>
      <c r="DS26">
        <v>3.1760844730968499E-3</v>
      </c>
      <c r="DT26">
        <v>1</v>
      </c>
      <c r="DU26">
        <v>3</v>
      </c>
      <c r="DV26">
        <v>3</v>
      </c>
      <c r="DW26" t="s">
        <v>263</v>
      </c>
      <c r="DX26">
        <v>100</v>
      </c>
      <c r="DY26">
        <v>100</v>
      </c>
      <c r="DZ26">
        <v>-3.8210000000000002</v>
      </c>
      <c r="EA26">
        <v>0.38500000000000001</v>
      </c>
      <c r="EB26">
        <v>2</v>
      </c>
      <c r="EC26">
        <v>516.82100000000003</v>
      </c>
      <c r="ED26">
        <v>413.30700000000002</v>
      </c>
      <c r="EE26">
        <v>25.8201</v>
      </c>
      <c r="EF26">
        <v>31.088699999999999</v>
      </c>
      <c r="EG26">
        <v>29.999300000000002</v>
      </c>
      <c r="EH26">
        <v>31.3186</v>
      </c>
      <c r="EI26">
        <v>31.358899999999998</v>
      </c>
      <c r="EJ26">
        <v>20.1738</v>
      </c>
      <c r="EK26">
        <v>28.414200000000001</v>
      </c>
      <c r="EL26">
        <v>0</v>
      </c>
      <c r="EM26">
        <v>25.823599999999999</v>
      </c>
      <c r="EN26">
        <v>400.73899999999998</v>
      </c>
      <c r="EO26">
        <v>15.3088</v>
      </c>
      <c r="EP26">
        <v>100.351</v>
      </c>
      <c r="EQ26">
        <v>90.690700000000007</v>
      </c>
    </row>
    <row r="27" spans="1:147" x14ac:dyDescent="0.3">
      <c r="A27">
        <v>11</v>
      </c>
      <c r="B27">
        <v>1675254870.9000001</v>
      </c>
      <c r="C27">
        <v>600</v>
      </c>
      <c r="D27" t="s">
        <v>285</v>
      </c>
      <c r="E27" t="s">
        <v>286</v>
      </c>
      <c r="F27">
        <v>1675254862.90645</v>
      </c>
      <c r="G27">
        <f t="shared" si="0"/>
        <v>2.4987512299464954E-3</v>
      </c>
      <c r="H27">
        <f t="shared" si="1"/>
        <v>3.8479815288219985</v>
      </c>
      <c r="I27">
        <f t="shared" si="2"/>
        <v>399.99406451612901</v>
      </c>
      <c r="J27">
        <f t="shared" si="3"/>
        <v>326.09077733685012</v>
      </c>
      <c r="K27">
        <f t="shared" si="4"/>
        <v>31.458714843909913</v>
      </c>
      <c r="L27">
        <f t="shared" si="5"/>
        <v>38.588332113026688</v>
      </c>
      <c r="M27">
        <f t="shared" si="6"/>
        <v>0.10445903598870306</v>
      </c>
      <c r="N27">
        <f t="shared" si="7"/>
        <v>3.3821117692303297</v>
      </c>
      <c r="O27">
        <f t="shared" si="8"/>
        <v>0.10269923212295258</v>
      </c>
      <c r="P27">
        <f t="shared" si="9"/>
        <v>6.4342661958994324E-2</v>
      </c>
      <c r="Q27">
        <f t="shared" si="10"/>
        <v>161.84596022378801</v>
      </c>
      <c r="R27">
        <f t="shared" si="11"/>
        <v>28.135949084116508</v>
      </c>
      <c r="S27">
        <f t="shared" si="12"/>
        <v>27.972158064516101</v>
      </c>
      <c r="T27">
        <f t="shared" si="13"/>
        <v>3.7886846754348271</v>
      </c>
      <c r="U27">
        <f t="shared" si="14"/>
        <v>39.983999834571868</v>
      </c>
      <c r="V27">
        <f t="shared" si="15"/>
        <v>1.5058504721774428</v>
      </c>
      <c r="W27">
        <f t="shared" si="16"/>
        <v>3.7661326490788456</v>
      </c>
      <c r="X27">
        <f t="shared" si="17"/>
        <v>2.2828342032573845</v>
      </c>
      <c r="Y27">
        <f t="shared" si="18"/>
        <v>-110.19492924064045</v>
      </c>
      <c r="Z27">
        <f t="shared" si="19"/>
        <v>-18.66242562405515</v>
      </c>
      <c r="AA27">
        <f t="shared" si="20"/>
        <v>-1.201845846417015</v>
      </c>
      <c r="AB27">
        <f t="shared" si="21"/>
        <v>31.786759512675413</v>
      </c>
      <c r="AC27">
        <v>-3.9929061057762297E-2</v>
      </c>
      <c r="AD27">
        <v>4.4823869015205402E-2</v>
      </c>
      <c r="AE27">
        <v>3.37146108112182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50768.291193156314</v>
      </c>
      <c r="AK27" t="s">
        <v>251</v>
      </c>
      <c r="AL27">
        <v>2.3533615384615398</v>
      </c>
      <c r="AM27">
        <v>1.86415</v>
      </c>
      <c r="AN27">
        <f t="shared" si="25"/>
        <v>-0.48921153846153986</v>
      </c>
      <c r="AO27">
        <f t="shared" si="26"/>
        <v>-0.26243142368454248</v>
      </c>
      <c r="AP27">
        <v>-0.430228273221272</v>
      </c>
      <c r="AQ27" t="s">
        <v>287</v>
      </c>
      <c r="AR27">
        <v>2.3583346153846199</v>
      </c>
      <c r="AS27">
        <v>1.4328000000000001</v>
      </c>
      <c r="AT27">
        <f t="shared" si="27"/>
        <v>-0.64596218270841699</v>
      </c>
      <c r="AU27">
        <v>0.5</v>
      </c>
      <c r="AV27">
        <f t="shared" si="28"/>
        <v>841.19782920027899</v>
      </c>
      <c r="AW27">
        <f t="shared" si="29"/>
        <v>3.8479815288219985</v>
      </c>
      <c r="AX27">
        <f t="shared" si="30"/>
        <v>-271.69099291989716</v>
      </c>
      <c r="AY27">
        <f t="shared" si="31"/>
        <v>1</v>
      </c>
      <c r="AZ27">
        <f t="shared" si="32"/>
        <v>5.0858545440024914E-3</v>
      </c>
      <c r="BA27">
        <f t="shared" si="33"/>
        <v>0.30105388051367943</v>
      </c>
      <c r="BB27" t="s">
        <v>253</v>
      </c>
      <c r="BC27">
        <v>0</v>
      </c>
      <c r="BD27">
        <f t="shared" si="34"/>
        <v>1.4328000000000001</v>
      </c>
      <c r="BE27">
        <f t="shared" si="35"/>
        <v>-0.64596218270841688</v>
      </c>
      <c r="BF27">
        <f t="shared" si="36"/>
        <v>0.23139232357911108</v>
      </c>
      <c r="BG27">
        <f t="shared" si="37"/>
        <v>1.005402221052371</v>
      </c>
      <c r="BH27">
        <f t="shared" si="38"/>
        <v>-0.88172491057038127</v>
      </c>
      <c r="BI27">
        <f t="shared" si="39"/>
        <v>999.99777419354803</v>
      </c>
      <c r="BJ27">
        <f t="shared" si="40"/>
        <v>841.19782920027899</v>
      </c>
      <c r="BK27">
        <f t="shared" si="41"/>
        <v>0.84119970154800205</v>
      </c>
      <c r="BL27">
        <f t="shared" si="42"/>
        <v>0.19239940309600401</v>
      </c>
      <c r="BM27">
        <v>0.78109023802247302</v>
      </c>
      <c r="BN27">
        <v>0.5</v>
      </c>
      <c r="BO27" t="s">
        <v>254</v>
      </c>
      <c r="BP27">
        <v>1675254862.90645</v>
      </c>
      <c r="BQ27">
        <v>399.99406451612901</v>
      </c>
      <c r="BR27">
        <v>400.75129032258099</v>
      </c>
      <c r="BS27">
        <v>15.609154838709699</v>
      </c>
      <c r="BT27">
        <v>15.2249161290323</v>
      </c>
      <c r="BU27">
        <v>500.02380645161298</v>
      </c>
      <c r="BV27">
        <v>96.272238709677396</v>
      </c>
      <c r="BW27">
        <v>0.200023096774194</v>
      </c>
      <c r="BX27">
        <v>27.869806451612899</v>
      </c>
      <c r="BY27">
        <v>27.972158064516101</v>
      </c>
      <c r="BZ27">
        <v>999.9</v>
      </c>
      <c r="CA27">
        <v>10001.935483871001</v>
      </c>
      <c r="CB27">
        <v>0</v>
      </c>
      <c r="CC27">
        <v>387.749741935484</v>
      </c>
      <c r="CD27">
        <v>999.99777419354803</v>
      </c>
      <c r="CE27">
        <v>0.96001064516129098</v>
      </c>
      <c r="CF27">
        <v>3.9989741935483901E-2</v>
      </c>
      <c r="CG27">
        <v>0</v>
      </c>
      <c r="CH27">
        <v>2.3638193548387099</v>
      </c>
      <c r="CI27">
        <v>0</v>
      </c>
      <c r="CJ27">
        <v>426.30819354838701</v>
      </c>
      <c r="CK27">
        <v>9334.3358064516106</v>
      </c>
      <c r="CL27">
        <v>40.311999999999998</v>
      </c>
      <c r="CM27">
        <v>43.227645161290297</v>
      </c>
      <c r="CN27">
        <v>41.527999999999999</v>
      </c>
      <c r="CO27">
        <v>41.436999999999998</v>
      </c>
      <c r="CP27">
        <v>40.183</v>
      </c>
      <c r="CQ27">
        <v>960.00870967742003</v>
      </c>
      <c r="CR27">
        <v>39.99</v>
      </c>
      <c r="CS27">
        <v>0</v>
      </c>
      <c r="CT27">
        <v>59.200000047683702</v>
      </c>
      <c r="CU27">
        <v>2.3583346153846199</v>
      </c>
      <c r="CV27">
        <v>0.119374361702245</v>
      </c>
      <c r="CW27">
        <v>-0.58314527524957005</v>
      </c>
      <c r="CX27">
        <v>426.32080769230799</v>
      </c>
      <c r="CY27">
        <v>15</v>
      </c>
      <c r="CZ27">
        <v>1675254126.4000001</v>
      </c>
      <c r="DA27" t="s">
        <v>255</v>
      </c>
      <c r="DB27">
        <v>4</v>
      </c>
      <c r="DC27">
        <v>-3.8210000000000002</v>
      </c>
      <c r="DD27">
        <v>0.38500000000000001</v>
      </c>
      <c r="DE27">
        <v>400</v>
      </c>
      <c r="DF27">
        <v>16</v>
      </c>
      <c r="DG27">
        <v>1.25</v>
      </c>
      <c r="DH27">
        <v>0.4</v>
      </c>
      <c r="DI27">
        <v>-0.77507868518518497</v>
      </c>
      <c r="DJ27">
        <v>0.115571718943266</v>
      </c>
      <c r="DK27">
        <v>9.80932077757386E-2</v>
      </c>
      <c r="DL27">
        <v>1</v>
      </c>
      <c r="DM27">
        <v>2.31547777777778</v>
      </c>
      <c r="DN27">
        <v>0.360501718521894</v>
      </c>
      <c r="DO27">
        <v>0.22045043069829001</v>
      </c>
      <c r="DP27">
        <v>1</v>
      </c>
      <c r="DQ27">
        <v>0.38773548148148101</v>
      </c>
      <c r="DR27">
        <v>-3.4021894503713998E-2</v>
      </c>
      <c r="DS27">
        <v>5.7916188574868898E-3</v>
      </c>
      <c r="DT27">
        <v>1</v>
      </c>
      <c r="DU27">
        <v>3</v>
      </c>
      <c r="DV27">
        <v>3</v>
      </c>
      <c r="DW27" t="s">
        <v>263</v>
      </c>
      <c r="DX27">
        <v>100</v>
      </c>
      <c r="DY27">
        <v>100</v>
      </c>
      <c r="DZ27">
        <v>-3.8210000000000002</v>
      </c>
      <c r="EA27">
        <v>0.38500000000000001</v>
      </c>
      <c r="EB27">
        <v>2</v>
      </c>
      <c r="EC27">
        <v>516.71299999999997</v>
      </c>
      <c r="ED27">
        <v>413.60399999999998</v>
      </c>
      <c r="EE27">
        <v>25.892499999999998</v>
      </c>
      <c r="EF27">
        <v>31.072399999999998</v>
      </c>
      <c r="EG27">
        <v>29.9998</v>
      </c>
      <c r="EH27">
        <v>31.305</v>
      </c>
      <c r="EI27">
        <v>31.348099999999999</v>
      </c>
      <c r="EJ27">
        <v>20.1694</v>
      </c>
      <c r="EK27">
        <v>28.970600000000001</v>
      </c>
      <c r="EL27">
        <v>0</v>
      </c>
      <c r="EM27">
        <v>25.901399999999999</v>
      </c>
      <c r="EN27">
        <v>400.77199999999999</v>
      </c>
      <c r="EO27">
        <v>15.2456</v>
      </c>
      <c r="EP27">
        <v>100.352</v>
      </c>
      <c r="EQ27">
        <v>90.694000000000003</v>
      </c>
    </row>
    <row r="28" spans="1:147" x14ac:dyDescent="0.3">
      <c r="A28">
        <v>12</v>
      </c>
      <c r="B28">
        <v>1675254930.9000001</v>
      </c>
      <c r="C28">
        <v>660</v>
      </c>
      <c r="D28" t="s">
        <v>288</v>
      </c>
      <c r="E28" t="s">
        <v>289</v>
      </c>
      <c r="F28">
        <v>1675254922.9000001</v>
      </c>
      <c r="G28">
        <f t="shared" si="0"/>
        <v>2.5099192626748027E-3</v>
      </c>
      <c r="H28">
        <f t="shared" si="1"/>
        <v>3.9488376045957478</v>
      </c>
      <c r="I28">
        <f t="shared" si="2"/>
        <v>399.99051612903202</v>
      </c>
      <c r="J28">
        <f t="shared" si="3"/>
        <v>324.99035849607492</v>
      </c>
      <c r="K28">
        <f t="shared" si="4"/>
        <v>31.350431703525388</v>
      </c>
      <c r="L28">
        <f t="shared" si="5"/>
        <v>38.585376550832471</v>
      </c>
      <c r="M28">
        <f t="shared" si="6"/>
        <v>0.10518318320783381</v>
      </c>
      <c r="N28">
        <f t="shared" si="7"/>
        <v>3.3812784471491222</v>
      </c>
      <c r="O28">
        <f t="shared" si="8"/>
        <v>0.10339868857329332</v>
      </c>
      <c r="P28">
        <f t="shared" si="9"/>
        <v>6.478198831954067E-2</v>
      </c>
      <c r="Q28">
        <f t="shared" si="10"/>
        <v>161.84834864145097</v>
      </c>
      <c r="R28">
        <f t="shared" si="11"/>
        <v>28.152881583619408</v>
      </c>
      <c r="S28">
        <f t="shared" si="12"/>
        <v>27.987348387096802</v>
      </c>
      <c r="T28">
        <f t="shared" si="13"/>
        <v>3.7920417126186572</v>
      </c>
      <c r="U28">
        <f t="shared" si="14"/>
        <v>40.17677395118551</v>
      </c>
      <c r="V28">
        <f t="shared" si="15"/>
        <v>1.5148243626982654</v>
      </c>
      <c r="W28">
        <f t="shared" si="16"/>
        <v>3.7703982020526738</v>
      </c>
      <c r="X28">
        <f t="shared" si="17"/>
        <v>2.2772173499203916</v>
      </c>
      <c r="Y28">
        <f t="shared" si="18"/>
        <v>-110.6874394839588</v>
      </c>
      <c r="Z28">
        <f t="shared" si="19"/>
        <v>-17.89043902692697</v>
      </c>
      <c r="AA28">
        <f t="shared" si="20"/>
        <v>-1.1526131590063173</v>
      </c>
      <c r="AB28">
        <f t="shared" si="21"/>
        <v>32.117856971558894</v>
      </c>
      <c r="AC28">
        <v>-3.9916692723962102E-2</v>
      </c>
      <c r="AD28">
        <v>4.4809984476989202E-2</v>
      </c>
      <c r="AE28">
        <v>3.37063105817318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50749.795042451828</v>
      </c>
      <c r="AK28" t="s">
        <v>251</v>
      </c>
      <c r="AL28">
        <v>2.3533615384615398</v>
      </c>
      <c r="AM28">
        <v>1.86415</v>
      </c>
      <c r="AN28">
        <f t="shared" si="25"/>
        <v>-0.48921153846153986</v>
      </c>
      <c r="AO28">
        <f t="shared" si="26"/>
        <v>-0.26243142368454248</v>
      </c>
      <c r="AP28">
        <v>-0.430228273221272</v>
      </c>
      <c r="AQ28" t="s">
        <v>290</v>
      </c>
      <c r="AR28">
        <v>2.4101846153846198</v>
      </c>
      <c r="AS28">
        <v>1.6008</v>
      </c>
      <c r="AT28">
        <f t="shared" si="27"/>
        <v>-0.50561257832622419</v>
      </c>
      <c r="AU28">
        <v>0.5</v>
      </c>
      <c r="AV28">
        <f t="shared" si="28"/>
        <v>841.21015838779647</v>
      </c>
      <c r="AW28">
        <f t="shared" si="29"/>
        <v>3.9488376045957478</v>
      </c>
      <c r="AX28">
        <f t="shared" si="30"/>
        <v>-212.66321854833259</v>
      </c>
      <c r="AY28">
        <f t="shared" si="31"/>
        <v>1</v>
      </c>
      <c r="AZ28">
        <f t="shared" si="32"/>
        <v>5.2056740330021995E-3</v>
      </c>
      <c r="BA28">
        <f t="shared" si="33"/>
        <v>0.16451149425287354</v>
      </c>
      <c r="BB28" t="s">
        <v>253</v>
      </c>
      <c r="BC28">
        <v>0</v>
      </c>
      <c r="BD28">
        <f t="shared" si="34"/>
        <v>1.6008</v>
      </c>
      <c r="BE28">
        <f t="shared" si="35"/>
        <v>-0.5056125783262243</v>
      </c>
      <c r="BF28">
        <f t="shared" si="36"/>
        <v>0.14127082048118444</v>
      </c>
      <c r="BG28">
        <f t="shared" si="37"/>
        <v>1.0755062197826948</v>
      </c>
      <c r="BH28">
        <f t="shared" si="38"/>
        <v>-0.53831518534533429</v>
      </c>
      <c r="BI28">
        <f t="shared" si="39"/>
        <v>1000.0124193548399</v>
      </c>
      <c r="BJ28">
        <f t="shared" si="40"/>
        <v>841.21015838779647</v>
      </c>
      <c r="BK28">
        <f t="shared" si="41"/>
        <v>0.84119971123009141</v>
      </c>
      <c r="BL28">
        <f t="shared" si="42"/>
        <v>0.19239942246018285</v>
      </c>
      <c r="BM28">
        <v>0.78109023802247302</v>
      </c>
      <c r="BN28">
        <v>0.5</v>
      </c>
      <c r="BO28" t="s">
        <v>254</v>
      </c>
      <c r="BP28">
        <v>1675254922.9000001</v>
      </c>
      <c r="BQ28">
        <v>399.99051612903202</v>
      </c>
      <c r="BR28">
        <v>400.76419354838703</v>
      </c>
      <c r="BS28">
        <v>15.7032387096774</v>
      </c>
      <c r="BT28">
        <v>15.3173193548387</v>
      </c>
      <c r="BU28">
        <v>500.02354838709698</v>
      </c>
      <c r="BV28">
        <v>96.265703225806504</v>
      </c>
      <c r="BW28">
        <v>0.20002532258064501</v>
      </c>
      <c r="BX28">
        <v>27.8892064516129</v>
      </c>
      <c r="BY28">
        <v>27.987348387096802</v>
      </c>
      <c r="BZ28">
        <v>999.9</v>
      </c>
      <c r="CA28">
        <v>9999.5161290322594</v>
      </c>
      <c r="CB28">
        <v>0</v>
      </c>
      <c r="CC28">
        <v>387.78593548387101</v>
      </c>
      <c r="CD28">
        <v>1000.0124193548399</v>
      </c>
      <c r="CE28">
        <v>0.96001161290322601</v>
      </c>
      <c r="CF28">
        <v>3.99887548387097E-2</v>
      </c>
      <c r="CG28">
        <v>0</v>
      </c>
      <c r="CH28">
        <v>2.3880806451612901</v>
      </c>
      <c r="CI28">
        <v>0</v>
      </c>
      <c r="CJ28">
        <v>425.93309677419398</v>
      </c>
      <c r="CK28">
        <v>9334.4687096774196</v>
      </c>
      <c r="CL28">
        <v>40.436999999999998</v>
      </c>
      <c r="CM28">
        <v>43.3343548387097</v>
      </c>
      <c r="CN28">
        <v>41.670999999999999</v>
      </c>
      <c r="CO28">
        <v>41.561999999999998</v>
      </c>
      <c r="CP28">
        <v>40.304000000000002</v>
      </c>
      <c r="CQ28">
        <v>960.02387096774203</v>
      </c>
      <c r="CR28">
        <v>39.990967741935499</v>
      </c>
      <c r="CS28">
        <v>0</v>
      </c>
      <c r="CT28">
        <v>59.599999904632597</v>
      </c>
      <c r="CU28">
        <v>2.4101846153846198</v>
      </c>
      <c r="CV28">
        <v>-1.29912184523507E-4</v>
      </c>
      <c r="CW28">
        <v>-2.23124784872949</v>
      </c>
      <c r="CX28">
        <v>425.93138461538501</v>
      </c>
      <c r="CY28">
        <v>15</v>
      </c>
      <c r="CZ28">
        <v>1675254126.4000001</v>
      </c>
      <c r="DA28" t="s">
        <v>255</v>
      </c>
      <c r="DB28">
        <v>4</v>
      </c>
      <c r="DC28">
        <v>-3.8210000000000002</v>
      </c>
      <c r="DD28">
        <v>0.38500000000000001</v>
      </c>
      <c r="DE28">
        <v>400</v>
      </c>
      <c r="DF28">
        <v>16</v>
      </c>
      <c r="DG28">
        <v>1.25</v>
      </c>
      <c r="DH28">
        <v>0.4</v>
      </c>
      <c r="DI28">
        <v>-0.76210594444444502</v>
      </c>
      <c r="DJ28">
        <v>-0.12034838449178401</v>
      </c>
      <c r="DK28">
        <v>0.10670912706935801</v>
      </c>
      <c r="DL28">
        <v>1</v>
      </c>
      <c r="DM28">
        <v>2.3610888888888901</v>
      </c>
      <c r="DN28">
        <v>0.19903579969547</v>
      </c>
      <c r="DO28">
        <v>0.201285319023323</v>
      </c>
      <c r="DP28">
        <v>1</v>
      </c>
      <c r="DQ28">
        <v>0.38047170370370398</v>
      </c>
      <c r="DR28">
        <v>5.1640416815486902E-2</v>
      </c>
      <c r="DS28">
        <v>7.1566825120914198E-3</v>
      </c>
      <c r="DT28">
        <v>1</v>
      </c>
      <c r="DU28">
        <v>3</v>
      </c>
      <c r="DV28">
        <v>3</v>
      </c>
      <c r="DW28" t="s">
        <v>263</v>
      </c>
      <c r="DX28">
        <v>100</v>
      </c>
      <c r="DY28">
        <v>100</v>
      </c>
      <c r="DZ28">
        <v>-3.8210000000000002</v>
      </c>
      <c r="EA28">
        <v>0.38500000000000001</v>
      </c>
      <c r="EB28">
        <v>2</v>
      </c>
      <c r="EC28">
        <v>516.58500000000004</v>
      </c>
      <c r="ED28">
        <v>413.75700000000001</v>
      </c>
      <c r="EE28">
        <v>25.922899999999998</v>
      </c>
      <c r="EF28">
        <v>31.0562</v>
      </c>
      <c r="EG28">
        <v>29.9999</v>
      </c>
      <c r="EH28">
        <v>31.288799999999998</v>
      </c>
      <c r="EI28">
        <v>31.334599999999998</v>
      </c>
      <c r="EJ28">
        <v>20.172799999999999</v>
      </c>
      <c r="EK28">
        <v>28.395900000000001</v>
      </c>
      <c r="EL28">
        <v>0</v>
      </c>
      <c r="EM28">
        <v>25.9313</v>
      </c>
      <c r="EN28">
        <v>400.80599999999998</v>
      </c>
      <c r="EO28">
        <v>15.2683</v>
      </c>
      <c r="EP28">
        <v>100.355</v>
      </c>
      <c r="EQ28">
        <v>90.6982</v>
      </c>
    </row>
    <row r="29" spans="1:147" x14ac:dyDescent="0.3">
      <c r="A29">
        <v>13</v>
      </c>
      <c r="B29">
        <v>1675254991</v>
      </c>
      <c r="C29">
        <v>720.09999990463302</v>
      </c>
      <c r="D29" t="s">
        <v>291</v>
      </c>
      <c r="E29" t="s">
        <v>292</v>
      </c>
      <c r="F29">
        <v>1675254983.1064501</v>
      </c>
      <c r="G29">
        <f t="shared" si="0"/>
        <v>2.7286809039463889E-3</v>
      </c>
      <c r="H29">
        <f t="shared" si="1"/>
        <v>3.7933665654515369</v>
      </c>
      <c r="I29">
        <f t="shared" si="2"/>
        <v>400.02419354838702</v>
      </c>
      <c r="J29">
        <f t="shared" si="3"/>
        <v>332.13216364910369</v>
      </c>
      <c r="K29">
        <f t="shared" si="4"/>
        <v>32.03841394658123</v>
      </c>
      <c r="L29">
        <f t="shared" si="5"/>
        <v>38.587472410804374</v>
      </c>
      <c r="M29">
        <f t="shared" si="6"/>
        <v>0.11475733821954505</v>
      </c>
      <c r="N29">
        <f t="shared" si="7"/>
        <v>3.3858852851169932</v>
      </c>
      <c r="O29">
        <f t="shared" si="8"/>
        <v>0.11263955416319101</v>
      </c>
      <c r="P29">
        <f t="shared" si="9"/>
        <v>7.0586740562252712E-2</v>
      </c>
      <c r="Q29">
        <f t="shared" si="10"/>
        <v>161.84731247261163</v>
      </c>
      <c r="R29">
        <f t="shared" si="11"/>
        <v>28.115621933874667</v>
      </c>
      <c r="S29">
        <f t="shared" si="12"/>
        <v>27.969593548387099</v>
      </c>
      <c r="T29">
        <f t="shared" si="13"/>
        <v>3.788118177340845</v>
      </c>
      <c r="U29">
        <f t="shared" si="14"/>
        <v>40.166327587561895</v>
      </c>
      <c r="V29">
        <f t="shared" si="15"/>
        <v>1.5155567214824908</v>
      </c>
      <c r="W29">
        <f t="shared" si="16"/>
        <v>3.7732021135828351</v>
      </c>
      <c r="X29">
        <f t="shared" si="17"/>
        <v>2.2725614558583542</v>
      </c>
      <c r="Y29">
        <f t="shared" si="18"/>
        <v>-120.33482786403574</v>
      </c>
      <c r="Z29">
        <f t="shared" si="19"/>
        <v>-12.347937425450345</v>
      </c>
      <c r="AA29">
        <f t="shared" si="20"/>
        <v>-0.79442853287059412</v>
      </c>
      <c r="AB29">
        <f t="shared" si="21"/>
        <v>28.370118650254945</v>
      </c>
      <c r="AC29">
        <v>-3.9985084104868403E-2</v>
      </c>
      <c r="AD29">
        <v>4.4886759793470503E-2</v>
      </c>
      <c r="AE29">
        <v>3.3752196534063601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50830.960921580765</v>
      </c>
      <c r="AK29" t="s">
        <v>251</v>
      </c>
      <c r="AL29">
        <v>2.3533615384615398</v>
      </c>
      <c r="AM29">
        <v>1.86415</v>
      </c>
      <c r="AN29">
        <f t="shared" si="25"/>
        <v>-0.48921153846153986</v>
      </c>
      <c r="AO29">
        <f t="shared" si="26"/>
        <v>-0.26243142368454248</v>
      </c>
      <c r="AP29">
        <v>-0.430228273221272</v>
      </c>
      <c r="AQ29" t="s">
        <v>293</v>
      </c>
      <c r="AR29">
        <v>2.3916538461538499</v>
      </c>
      <c r="AS29">
        <v>1.3859999999999999</v>
      </c>
      <c r="AT29">
        <f t="shared" si="27"/>
        <v>-0.72557997557997833</v>
      </c>
      <c r="AU29">
        <v>0.5</v>
      </c>
      <c r="AV29">
        <f t="shared" si="28"/>
        <v>841.20461380697282</v>
      </c>
      <c r="AW29">
        <f t="shared" si="29"/>
        <v>3.7933665654515369</v>
      </c>
      <c r="AX29">
        <f t="shared" si="30"/>
        <v>-305.1806115719142</v>
      </c>
      <c r="AY29">
        <f t="shared" si="31"/>
        <v>1</v>
      </c>
      <c r="AZ29">
        <f t="shared" si="32"/>
        <v>5.020888817476192E-3</v>
      </c>
      <c r="BA29">
        <f t="shared" si="33"/>
        <v>0.34498556998557006</v>
      </c>
      <c r="BB29" t="s">
        <v>253</v>
      </c>
      <c r="BC29">
        <v>0</v>
      </c>
      <c r="BD29">
        <f t="shared" si="34"/>
        <v>1.3859999999999999</v>
      </c>
      <c r="BE29">
        <f t="shared" si="35"/>
        <v>-0.72557997557997844</v>
      </c>
      <c r="BF29">
        <f t="shared" si="36"/>
        <v>0.25649759944210504</v>
      </c>
      <c r="BG29">
        <f t="shared" si="37"/>
        <v>1.0395842776147675</v>
      </c>
      <c r="BH29">
        <f t="shared" si="38"/>
        <v>-0.97738904831164486</v>
      </c>
      <c r="BI29">
        <f t="shared" si="39"/>
        <v>1000.0058064516101</v>
      </c>
      <c r="BJ29">
        <f t="shared" si="40"/>
        <v>841.20461380697282</v>
      </c>
      <c r="BK29">
        <f t="shared" si="41"/>
        <v>0.84119972942144949</v>
      </c>
      <c r="BL29">
        <f t="shared" si="42"/>
        <v>0.19239945884289925</v>
      </c>
      <c r="BM29">
        <v>0.78109023802247302</v>
      </c>
      <c r="BN29">
        <v>0.5</v>
      </c>
      <c r="BO29" t="s">
        <v>254</v>
      </c>
      <c r="BP29">
        <v>1675254983.1064501</v>
      </c>
      <c r="BQ29">
        <v>400.02419354838702</v>
      </c>
      <c r="BR29">
        <v>400.78729032258099</v>
      </c>
      <c r="BS29">
        <v>15.7113</v>
      </c>
      <c r="BT29">
        <v>15.291735483870999</v>
      </c>
      <c r="BU29">
        <v>500.00887096774198</v>
      </c>
      <c r="BV29">
        <v>96.262948387096799</v>
      </c>
      <c r="BW29">
        <v>0.199898193548387</v>
      </c>
      <c r="BX29">
        <v>27.901948387096802</v>
      </c>
      <c r="BY29">
        <v>27.969593548387099</v>
      </c>
      <c r="BZ29">
        <v>999.9</v>
      </c>
      <c r="CA29">
        <v>10016.935483871001</v>
      </c>
      <c r="CB29">
        <v>0</v>
      </c>
      <c r="CC29">
        <v>387.75787096774201</v>
      </c>
      <c r="CD29">
        <v>1000.0058064516101</v>
      </c>
      <c r="CE29">
        <v>0.96001258064516104</v>
      </c>
      <c r="CF29">
        <v>3.99877677419355E-2</v>
      </c>
      <c r="CG29">
        <v>0</v>
      </c>
      <c r="CH29">
        <v>2.3819258064516098</v>
      </c>
      <c r="CI29">
        <v>0</v>
      </c>
      <c r="CJ29">
        <v>426.05464516129001</v>
      </c>
      <c r="CK29">
        <v>9334.4222580645201</v>
      </c>
      <c r="CL29">
        <v>40.561999999999998</v>
      </c>
      <c r="CM29">
        <v>43.436999999999998</v>
      </c>
      <c r="CN29">
        <v>41.811999999999998</v>
      </c>
      <c r="CO29">
        <v>41.667000000000002</v>
      </c>
      <c r="CP29">
        <v>40.408999999999999</v>
      </c>
      <c r="CQ29">
        <v>960.01645161290298</v>
      </c>
      <c r="CR29">
        <v>39.991290322580603</v>
      </c>
      <c r="CS29">
        <v>0</v>
      </c>
      <c r="CT29">
        <v>59.399999856948902</v>
      </c>
      <c r="CU29">
        <v>2.3916538461538499</v>
      </c>
      <c r="CV29">
        <v>-0.52146325711943198</v>
      </c>
      <c r="CW29">
        <v>-0.98676922690049995</v>
      </c>
      <c r="CX29">
        <v>426.03142307692298</v>
      </c>
      <c r="CY29">
        <v>15</v>
      </c>
      <c r="CZ29">
        <v>1675254126.4000001</v>
      </c>
      <c r="DA29" t="s">
        <v>255</v>
      </c>
      <c r="DB29">
        <v>4</v>
      </c>
      <c r="DC29">
        <v>-3.8210000000000002</v>
      </c>
      <c r="DD29">
        <v>0.38500000000000001</v>
      </c>
      <c r="DE29">
        <v>400</v>
      </c>
      <c r="DF29">
        <v>16</v>
      </c>
      <c r="DG29">
        <v>1.25</v>
      </c>
      <c r="DH29">
        <v>0.4</v>
      </c>
      <c r="DI29">
        <v>-0.78296750000000004</v>
      </c>
      <c r="DJ29">
        <v>0.34627502972185198</v>
      </c>
      <c r="DK29">
        <v>0.115921879292455</v>
      </c>
      <c r="DL29">
        <v>1</v>
      </c>
      <c r="DM29">
        <v>2.35165333333333</v>
      </c>
      <c r="DN29">
        <v>1.9328890360417201E-2</v>
      </c>
      <c r="DO29">
        <v>0.166427020509158</v>
      </c>
      <c r="DP29">
        <v>1</v>
      </c>
      <c r="DQ29">
        <v>0.41276299999999999</v>
      </c>
      <c r="DR29">
        <v>7.4618202170459794E-2</v>
      </c>
      <c r="DS29">
        <v>1.15050110032622E-2</v>
      </c>
      <c r="DT29">
        <v>1</v>
      </c>
      <c r="DU29">
        <v>3</v>
      </c>
      <c r="DV29">
        <v>3</v>
      </c>
      <c r="DW29" t="s">
        <v>263</v>
      </c>
      <c r="DX29">
        <v>100</v>
      </c>
      <c r="DY29">
        <v>100</v>
      </c>
      <c r="DZ29">
        <v>-3.8210000000000002</v>
      </c>
      <c r="EA29">
        <v>0.38500000000000001</v>
      </c>
      <c r="EB29">
        <v>2</v>
      </c>
      <c r="EC29">
        <v>516.34900000000005</v>
      </c>
      <c r="ED29">
        <v>413.89499999999998</v>
      </c>
      <c r="EE29">
        <v>26.023800000000001</v>
      </c>
      <c r="EF29">
        <v>31.040500000000002</v>
      </c>
      <c r="EG29">
        <v>30</v>
      </c>
      <c r="EH29">
        <v>31.275200000000002</v>
      </c>
      <c r="EI29">
        <v>31.319400000000002</v>
      </c>
      <c r="EJ29">
        <v>20.1707</v>
      </c>
      <c r="EK29">
        <v>28.682600000000001</v>
      </c>
      <c r="EL29">
        <v>0</v>
      </c>
      <c r="EM29">
        <v>26.039100000000001</v>
      </c>
      <c r="EN29">
        <v>400.84399999999999</v>
      </c>
      <c r="EO29">
        <v>15.209300000000001</v>
      </c>
      <c r="EP29">
        <v>100.357</v>
      </c>
      <c r="EQ29">
        <v>90.700999999999993</v>
      </c>
    </row>
    <row r="30" spans="1:147" x14ac:dyDescent="0.3">
      <c r="A30">
        <v>14</v>
      </c>
      <c r="B30">
        <v>1675255051</v>
      </c>
      <c r="C30">
        <v>780.09999990463302</v>
      </c>
      <c r="D30" t="s">
        <v>294</v>
      </c>
      <c r="E30" t="s">
        <v>295</v>
      </c>
      <c r="F30">
        <v>1675255043.0032301</v>
      </c>
      <c r="G30">
        <f t="shared" si="0"/>
        <v>2.7321755527608704E-3</v>
      </c>
      <c r="H30">
        <f t="shared" si="1"/>
        <v>4.1366135617636965</v>
      </c>
      <c r="I30">
        <f t="shared" si="2"/>
        <v>399.98938709677401</v>
      </c>
      <c r="J30">
        <f t="shared" si="3"/>
        <v>327.17417722887058</v>
      </c>
      <c r="K30">
        <f t="shared" si="4"/>
        <v>31.558487526559482</v>
      </c>
      <c r="L30">
        <f t="shared" si="5"/>
        <v>38.582079399925902</v>
      </c>
      <c r="M30">
        <f t="shared" si="6"/>
        <v>0.1145382994003849</v>
      </c>
      <c r="N30">
        <f t="shared" si="7"/>
        <v>3.3796253614180598</v>
      </c>
      <c r="O30">
        <f t="shared" si="8"/>
        <v>0.11242468187674651</v>
      </c>
      <c r="P30">
        <f t="shared" si="9"/>
        <v>7.0452077632196144E-2</v>
      </c>
      <c r="Q30">
        <f t="shared" si="10"/>
        <v>161.84390689684767</v>
      </c>
      <c r="R30">
        <f t="shared" si="11"/>
        <v>28.147880572793074</v>
      </c>
      <c r="S30">
        <f t="shared" si="12"/>
        <v>28.000445161290301</v>
      </c>
      <c r="T30">
        <f t="shared" si="13"/>
        <v>3.7949381619522224</v>
      </c>
      <c r="U30">
        <f t="shared" si="14"/>
        <v>40.083539058760614</v>
      </c>
      <c r="V30">
        <f t="shared" si="15"/>
        <v>1.5153208810281944</v>
      </c>
      <c r="W30">
        <f t="shared" si="16"/>
        <v>3.780406911692114</v>
      </c>
      <c r="X30">
        <f t="shared" si="17"/>
        <v>2.279617280924028</v>
      </c>
      <c r="Y30">
        <f t="shared" si="18"/>
        <v>-120.48894187675438</v>
      </c>
      <c r="Z30">
        <f t="shared" si="19"/>
        <v>-11.987739952386072</v>
      </c>
      <c r="AA30">
        <f t="shared" si="20"/>
        <v>-0.7729278886037052</v>
      </c>
      <c r="AB30">
        <f t="shared" si="21"/>
        <v>28.594297179103513</v>
      </c>
      <c r="AC30">
        <v>-3.9892161018158602E-2</v>
      </c>
      <c r="AD30">
        <v>4.4782445488129298E-2</v>
      </c>
      <c r="AE30">
        <v>3.3689845160356899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50712.047942277655</v>
      </c>
      <c r="AK30" t="s">
        <v>251</v>
      </c>
      <c r="AL30">
        <v>2.3533615384615398</v>
      </c>
      <c r="AM30">
        <v>1.86415</v>
      </c>
      <c r="AN30">
        <f t="shared" si="25"/>
        <v>-0.48921153846153986</v>
      </c>
      <c r="AO30">
        <f t="shared" si="26"/>
        <v>-0.26243142368454248</v>
      </c>
      <c r="AP30">
        <v>-0.430228273221272</v>
      </c>
      <c r="AQ30" t="s">
        <v>296</v>
      </c>
      <c r="AR30">
        <v>2.3505076923076902</v>
      </c>
      <c r="AS30">
        <v>1.3411999999999999</v>
      </c>
      <c r="AT30">
        <f t="shared" si="27"/>
        <v>-0.75254077863681057</v>
      </c>
      <c r="AU30">
        <v>0.5</v>
      </c>
      <c r="AV30">
        <f t="shared" si="28"/>
        <v>841.18677452950851</v>
      </c>
      <c r="AW30">
        <f t="shared" si="29"/>
        <v>4.1366135617636965</v>
      </c>
      <c r="AX30">
        <f t="shared" si="30"/>
        <v>-316.51367514171176</v>
      </c>
      <c r="AY30">
        <f t="shared" si="31"/>
        <v>1</v>
      </c>
      <c r="AZ30">
        <f t="shared" si="32"/>
        <v>5.4290461681821955E-3</v>
      </c>
      <c r="BA30">
        <f t="shared" si="33"/>
        <v>0.38991201908738449</v>
      </c>
      <c r="BB30" t="s">
        <v>253</v>
      </c>
      <c r="BC30">
        <v>0</v>
      </c>
      <c r="BD30">
        <f t="shared" si="34"/>
        <v>1.3411999999999999</v>
      </c>
      <c r="BE30">
        <f t="shared" si="35"/>
        <v>-0.75254077863681057</v>
      </c>
      <c r="BF30">
        <f t="shared" si="36"/>
        <v>0.28053000026821878</v>
      </c>
      <c r="BG30">
        <f t="shared" si="37"/>
        <v>0.99718044398507033</v>
      </c>
      <c r="BH30">
        <f t="shared" si="38"/>
        <v>-1.0689649750383239</v>
      </c>
      <c r="BI30">
        <f t="shared" si="39"/>
        <v>999.98458064516103</v>
      </c>
      <c r="BJ30">
        <f t="shared" si="40"/>
        <v>841.18677452950851</v>
      </c>
      <c r="BK30">
        <f t="shared" si="41"/>
        <v>0.84119974528687158</v>
      </c>
      <c r="BL30">
        <f t="shared" si="42"/>
        <v>0.19239949057374325</v>
      </c>
      <c r="BM30">
        <v>0.78109023802247302</v>
      </c>
      <c r="BN30">
        <v>0.5</v>
      </c>
      <c r="BO30" t="s">
        <v>254</v>
      </c>
      <c r="BP30">
        <v>1675255043.0032301</v>
      </c>
      <c r="BQ30">
        <v>399.98938709677401</v>
      </c>
      <c r="BR30">
        <v>400.80629032258099</v>
      </c>
      <c r="BS30">
        <v>15.7096838709677</v>
      </c>
      <c r="BT30">
        <v>15.289590322580599</v>
      </c>
      <c r="BU30">
        <v>500.019580645161</v>
      </c>
      <c r="BV30">
        <v>96.257777419354895</v>
      </c>
      <c r="BW30">
        <v>0.19998032258064499</v>
      </c>
      <c r="BX30">
        <v>27.934651612903199</v>
      </c>
      <c r="BY30">
        <v>28.000445161290301</v>
      </c>
      <c r="BZ30">
        <v>999.9</v>
      </c>
      <c r="CA30">
        <v>9994.1935483871002</v>
      </c>
      <c r="CB30">
        <v>0</v>
      </c>
      <c r="CC30">
        <v>387.67667741935497</v>
      </c>
      <c r="CD30">
        <v>999.98458064516103</v>
      </c>
      <c r="CE30">
        <v>0.96001290322580701</v>
      </c>
      <c r="CF30">
        <v>3.99874387096774E-2</v>
      </c>
      <c r="CG30">
        <v>0</v>
      </c>
      <c r="CH30">
        <v>2.3450516129032302</v>
      </c>
      <c r="CI30">
        <v>0</v>
      </c>
      <c r="CJ30">
        <v>425.75987096774202</v>
      </c>
      <c r="CK30">
        <v>9334.21677419355</v>
      </c>
      <c r="CL30">
        <v>40.683</v>
      </c>
      <c r="CM30">
        <v>43.561999999999998</v>
      </c>
      <c r="CN30">
        <v>41.917000000000002</v>
      </c>
      <c r="CO30">
        <v>41.753999999999998</v>
      </c>
      <c r="CP30">
        <v>40.5</v>
      </c>
      <c r="CQ30">
        <v>959.99548387096797</v>
      </c>
      <c r="CR30">
        <v>39.990967741935499</v>
      </c>
      <c r="CS30">
        <v>0</v>
      </c>
      <c r="CT30">
        <v>59.600000143051098</v>
      </c>
      <c r="CU30">
        <v>2.3505076923076902</v>
      </c>
      <c r="CV30">
        <v>-0.63271795299968203</v>
      </c>
      <c r="CW30">
        <v>4.0615390526922097E-2</v>
      </c>
      <c r="CX30">
        <v>425.767615384615</v>
      </c>
      <c r="CY30">
        <v>15</v>
      </c>
      <c r="CZ30">
        <v>1675254126.4000001</v>
      </c>
      <c r="DA30" t="s">
        <v>255</v>
      </c>
      <c r="DB30">
        <v>4</v>
      </c>
      <c r="DC30">
        <v>-3.8210000000000002</v>
      </c>
      <c r="DD30">
        <v>0.38500000000000001</v>
      </c>
      <c r="DE30">
        <v>400</v>
      </c>
      <c r="DF30">
        <v>16</v>
      </c>
      <c r="DG30">
        <v>1.25</v>
      </c>
      <c r="DH30">
        <v>0.4</v>
      </c>
      <c r="DI30">
        <v>-0.79748422222222204</v>
      </c>
      <c r="DJ30">
        <v>-2.42797203581273E-2</v>
      </c>
      <c r="DK30">
        <v>0.1006012517943</v>
      </c>
      <c r="DL30">
        <v>1</v>
      </c>
      <c r="DM30">
        <v>2.31280666666667</v>
      </c>
      <c r="DN30">
        <v>0.116045107780086</v>
      </c>
      <c r="DO30">
        <v>0.19567695191593501</v>
      </c>
      <c r="DP30">
        <v>1</v>
      </c>
      <c r="DQ30">
        <v>0.40781962962962998</v>
      </c>
      <c r="DR30">
        <v>0.112772912871192</v>
      </c>
      <c r="DS30">
        <v>1.61652024403315E-2</v>
      </c>
      <c r="DT30">
        <v>0</v>
      </c>
      <c r="DU30">
        <v>2</v>
      </c>
      <c r="DV30">
        <v>3</v>
      </c>
      <c r="DW30" t="s">
        <v>256</v>
      </c>
      <c r="DX30">
        <v>100</v>
      </c>
      <c r="DY30">
        <v>100</v>
      </c>
      <c r="DZ30">
        <v>-3.8210000000000002</v>
      </c>
      <c r="EA30">
        <v>0.38500000000000001</v>
      </c>
      <c r="EB30">
        <v>2</v>
      </c>
      <c r="EC30">
        <v>516.49800000000005</v>
      </c>
      <c r="ED30">
        <v>413.42700000000002</v>
      </c>
      <c r="EE30">
        <v>25.986599999999999</v>
      </c>
      <c r="EF30">
        <v>31.026399999999999</v>
      </c>
      <c r="EG30">
        <v>29.9999</v>
      </c>
      <c r="EH30">
        <v>31.261600000000001</v>
      </c>
      <c r="EI30">
        <v>31.3048</v>
      </c>
      <c r="EJ30">
        <v>20.174900000000001</v>
      </c>
      <c r="EK30">
        <v>28.3918</v>
      </c>
      <c r="EL30">
        <v>0</v>
      </c>
      <c r="EM30">
        <v>25.980499999999999</v>
      </c>
      <c r="EN30">
        <v>400.80599999999998</v>
      </c>
      <c r="EO30">
        <v>15.301600000000001</v>
      </c>
      <c r="EP30">
        <v>100.36199999999999</v>
      </c>
      <c r="EQ30">
        <v>90.703299999999999</v>
      </c>
    </row>
    <row r="31" spans="1:147" x14ac:dyDescent="0.3">
      <c r="A31">
        <v>15</v>
      </c>
      <c r="B31">
        <v>1675255111</v>
      </c>
      <c r="C31">
        <v>840.09999990463302</v>
      </c>
      <c r="D31" t="s">
        <v>297</v>
      </c>
      <c r="E31" t="s">
        <v>298</v>
      </c>
      <c r="F31">
        <v>1675255103.0387101</v>
      </c>
      <c r="G31">
        <f t="shared" si="0"/>
        <v>2.9220631653675668E-3</v>
      </c>
      <c r="H31">
        <f t="shared" si="1"/>
        <v>4.0688703331036269</v>
      </c>
      <c r="I31">
        <f t="shared" si="2"/>
        <v>400.00335483870998</v>
      </c>
      <c r="J31">
        <f t="shared" si="3"/>
        <v>331.80350770606009</v>
      </c>
      <c r="K31">
        <f t="shared" si="4"/>
        <v>32.005080922203007</v>
      </c>
      <c r="L31">
        <f t="shared" si="5"/>
        <v>38.583497291134208</v>
      </c>
      <c r="M31">
        <f t="shared" si="6"/>
        <v>0.12262078417347198</v>
      </c>
      <c r="N31">
        <f t="shared" si="7"/>
        <v>3.376675864811626</v>
      </c>
      <c r="O31">
        <f t="shared" si="8"/>
        <v>0.12019967072524361</v>
      </c>
      <c r="P31">
        <f t="shared" si="9"/>
        <v>7.5338340007018487E-2</v>
      </c>
      <c r="Q31">
        <f t="shared" si="10"/>
        <v>161.84452311489497</v>
      </c>
      <c r="R31">
        <f t="shared" si="11"/>
        <v>28.113342061867243</v>
      </c>
      <c r="S31">
        <f t="shared" si="12"/>
        <v>28.010461290322599</v>
      </c>
      <c r="T31">
        <f t="shared" si="13"/>
        <v>3.7971546059885624</v>
      </c>
      <c r="U31">
        <f t="shared" si="14"/>
        <v>40.10402297193437</v>
      </c>
      <c r="V31">
        <f t="shared" si="15"/>
        <v>1.5168467554309082</v>
      </c>
      <c r="W31">
        <f t="shared" si="16"/>
        <v>3.7822807863750456</v>
      </c>
      <c r="X31">
        <f t="shared" si="17"/>
        <v>2.2803078505576542</v>
      </c>
      <c r="Y31">
        <f t="shared" si="18"/>
        <v>-128.86298559270969</v>
      </c>
      <c r="Z31">
        <f t="shared" si="19"/>
        <v>-12.253866349196624</v>
      </c>
      <c r="AA31">
        <f t="shared" si="20"/>
        <v>-0.79084989462562938</v>
      </c>
      <c r="AB31">
        <f t="shared" si="21"/>
        <v>19.936821278363016</v>
      </c>
      <c r="AC31">
        <v>-3.98484029369632E-2</v>
      </c>
      <c r="AD31">
        <v>4.4733323208569098E-2</v>
      </c>
      <c r="AE31">
        <v>3.36604669147119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50657.249456372352</v>
      </c>
      <c r="AK31" t="s">
        <v>251</v>
      </c>
      <c r="AL31">
        <v>2.3533615384615398</v>
      </c>
      <c r="AM31">
        <v>1.86415</v>
      </c>
      <c r="AN31">
        <f t="shared" si="25"/>
        <v>-0.48921153846153986</v>
      </c>
      <c r="AO31">
        <f t="shared" si="26"/>
        <v>-0.26243142368454248</v>
      </c>
      <c r="AP31">
        <v>-0.430228273221272</v>
      </c>
      <c r="AQ31" t="s">
        <v>299</v>
      </c>
      <c r="AR31">
        <v>2.3677999999999999</v>
      </c>
      <c r="AS31">
        <v>1.29</v>
      </c>
      <c r="AT31">
        <f t="shared" si="27"/>
        <v>-0.83550387596899212</v>
      </c>
      <c r="AU31">
        <v>0.5</v>
      </c>
      <c r="AV31">
        <f t="shared" si="28"/>
        <v>841.18749282585236</v>
      </c>
      <c r="AW31">
        <f t="shared" si="29"/>
        <v>4.0688703331036269</v>
      </c>
      <c r="AX31">
        <f t="shared" si="30"/>
        <v>-351.40770533631922</v>
      </c>
      <c r="AY31">
        <f t="shared" si="31"/>
        <v>1</v>
      </c>
      <c r="AZ31">
        <f t="shared" si="32"/>
        <v>5.3485086793323604E-3</v>
      </c>
      <c r="BA31">
        <f t="shared" si="33"/>
        <v>0.44507751937984491</v>
      </c>
      <c r="BB31" t="s">
        <v>253</v>
      </c>
      <c r="BC31">
        <v>0</v>
      </c>
      <c r="BD31">
        <f t="shared" si="34"/>
        <v>1.29</v>
      </c>
      <c r="BE31">
        <f t="shared" si="35"/>
        <v>-0.83550387596899212</v>
      </c>
      <c r="BF31">
        <f t="shared" si="36"/>
        <v>0.30799560121234876</v>
      </c>
      <c r="BG31">
        <f t="shared" si="37"/>
        <v>1.0135781303124329</v>
      </c>
      <c r="BH31">
        <f t="shared" si="38"/>
        <v>-1.1736231770116714</v>
      </c>
      <c r="BI31">
        <f t="shared" si="39"/>
        <v>999.98509677419395</v>
      </c>
      <c r="BJ31">
        <f t="shared" si="40"/>
        <v>841.18749282585236</v>
      </c>
      <c r="BK31">
        <f t="shared" si="41"/>
        <v>0.84120002941983885</v>
      </c>
      <c r="BL31">
        <f t="shared" si="42"/>
        <v>0.1924000588396777</v>
      </c>
      <c r="BM31">
        <v>0.78109023802247302</v>
      </c>
      <c r="BN31">
        <v>0.5</v>
      </c>
      <c r="BO31" t="s">
        <v>254</v>
      </c>
      <c r="BP31">
        <v>1675255103.0387101</v>
      </c>
      <c r="BQ31">
        <v>400.00335483870998</v>
      </c>
      <c r="BR31">
        <v>400.82154838709698</v>
      </c>
      <c r="BS31">
        <v>15.725474193548401</v>
      </c>
      <c r="BT31">
        <v>15.2761903225806</v>
      </c>
      <c r="BU31">
        <v>500.01867741935501</v>
      </c>
      <c r="BV31">
        <v>96.257825806451606</v>
      </c>
      <c r="BW31">
        <v>0.200108419354839</v>
      </c>
      <c r="BX31">
        <v>27.943148387096802</v>
      </c>
      <c r="BY31">
        <v>28.010461290322599</v>
      </c>
      <c r="BZ31">
        <v>999.9</v>
      </c>
      <c r="CA31">
        <v>9983.22580645161</v>
      </c>
      <c r="CB31">
        <v>0</v>
      </c>
      <c r="CC31">
        <v>387.753774193548</v>
      </c>
      <c r="CD31">
        <v>999.98509677419395</v>
      </c>
      <c r="CE31">
        <v>0.95999861290322597</v>
      </c>
      <c r="CF31">
        <v>4.0001741935483899E-2</v>
      </c>
      <c r="CG31">
        <v>0</v>
      </c>
      <c r="CH31">
        <v>2.3580483870967699</v>
      </c>
      <c r="CI31">
        <v>0</v>
      </c>
      <c r="CJ31">
        <v>425.53754838709699</v>
      </c>
      <c r="CK31">
        <v>9334.1803225806507</v>
      </c>
      <c r="CL31">
        <v>40.75</v>
      </c>
      <c r="CM31">
        <v>43.633000000000003</v>
      </c>
      <c r="CN31">
        <v>42.012</v>
      </c>
      <c r="CO31">
        <v>41.836387096774203</v>
      </c>
      <c r="CP31">
        <v>40.612806451612897</v>
      </c>
      <c r="CQ31">
        <v>959.98322580645197</v>
      </c>
      <c r="CR31">
        <v>40.000322580645197</v>
      </c>
      <c r="CS31">
        <v>0</v>
      </c>
      <c r="CT31">
        <v>59.400000095367403</v>
      </c>
      <c r="CU31">
        <v>2.3677999999999999</v>
      </c>
      <c r="CV31">
        <v>-0.45829743633987102</v>
      </c>
      <c r="CW31">
        <v>1.9445812037215799</v>
      </c>
      <c r="CX31">
        <v>425.54126923076899</v>
      </c>
      <c r="CY31">
        <v>15</v>
      </c>
      <c r="CZ31">
        <v>1675254126.4000001</v>
      </c>
      <c r="DA31" t="s">
        <v>255</v>
      </c>
      <c r="DB31">
        <v>4</v>
      </c>
      <c r="DC31">
        <v>-3.8210000000000002</v>
      </c>
      <c r="DD31">
        <v>0.38500000000000001</v>
      </c>
      <c r="DE31">
        <v>400</v>
      </c>
      <c r="DF31">
        <v>16</v>
      </c>
      <c r="DG31">
        <v>1.25</v>
      </c>
      <c r="DH31">
        <v>0.4</v>
      </c>
      <c r="DI31">
        <v>-0.83364870370370403</v>
      </c>
      <c r="DJ31">
        <v>-3.68565056552786E-2</v>
      </c>
      <c r="DK31">
        <v>9.9468372786348805E-2</v>
      </c>
      <c r="DL31">
        <v>1</v>
      </c>
      <c r="DM31">
        <v>2.3573088888888898</v>
      </c>
      <c r="DN31">
        <v>0.29935345809639802</v>
      </c>
      <c r="DO31">
        <v>0.17835360485684601</v>
      </c>
      <c r="DP31">
        <v>1</v>
      </c>
      <c r="DQ31">
        <v>0.44779868518518501</v>
      </c>
      <c r="DR31">
        <v>1.4201374893955E-2</v>
      </c>
      <c r="DS31">
        <v>2.9700933818969299E-3</v>
      </c>
      <c r="DT31">
        <v>1</v>
      </c>
      <c r="DU31">
        <v>3</v>
      </c>
      <c r="DV31">
        <v>3</v>
      </c>
      <c r="DW31" t="s">
        <v>263</v>
      </c>
      <c r="DX31">
        <v>100</v>
      </c>
      <c r="DY31">
        <v>100</v>
      </c>
      <c r="DZ31">
        <v>-3.8210000000000002</v>
      </c>
      <c r="EA31">
        <v>0.38500000000000001</v>
      </c>
      <c r="EB31">
        <v>2</v>
      </c>
      <c r="EC31">
        <v>516.51900000000001</v>
      </c>
      <c r="ED31">
        <v>413.82799999999997</v>
      </c>
      <c r="EE31">
        <v>25.7501</v>
      </c>
      <c r="EF31">
        <v>31.0107</v>
      </c>
      <c r="EG31">
        <v>30</v>
      </c>
      <c r="EH31">
        <v>31.248100000000001</v>
      </c>
      <c r="EI31">
        <v>31.2913</v>
      </c>
      <c r="EJ31">
        <v>20.172799999999999</v>
      </c>
      <c r="EK31">
        <v>28.3918</v>
      </c>
      <c r="EL31">
        <v>0</v>
      </c>
      <c r="EM31">
        <v>25.7498</v>
      </c>
      <c r="EN31">
        <v>400.82400000000001</v>
      </c>
      <c r="EO31">
        <v>15.315799999999999</v>
      </c>
      <c r="EP31">
        <v>100.364</v>
      </c>
      <c r="EQ31">
        <v>90.706299999999999</v>
      </c>
    </row>
    <row r="32" spans="1:147" x14ac:dyDescent="0.3">
      <c r="A32">
        <v>16</v>
      </c>
      <c r="B32">
        <v>1675255171</v>
      </c>
      <c r="C32">
        <v>900.09999990463302</v>
      </c>
      <c r="D32" t="s">
        <v>300</v>
      </c>
      <c r="E32" t="s">
        <v>301</v>
      </c>
      <c r="F32">
        <v>1675255163.06129</v>
      </c>
      <c r="G32">
        <f t="shared" si="0"/>
        <v>3.0248318886576296E-3</v>
      </c>
      <c r="H32">
        <f t="shared" si="1"/>
        <v>3.925583648527295</v>
      </c>
      <c r="I32">
        <f t="shared" si="2"/>
        <v>399.995580645161</v>
      </c>
      <c r="J32">
        <f t="shared" si="3"/>
        <v>335.58450846739794</v>
      </c>
      <c r="K32">
        <f t="shared" si="4"/>
        <v>32.369503338844645</v>
      </c>
      <c r="L32">
        <f t="shared" si="5"/>
        <v>38.582407579980725</v>
      </c>
      <c r="M32">
        <f t="shared" si="6"/>
        <v>0.12738859289449742</v>
      </c>
      <c r="N32">
        <f t="shared" si="7"/>
        <v>3.3804312896328099</v>
      </c>
      <c r="O32">
        <f t="shared" si="8"/>
        <v>0.12478053763581926</v>
      </c>
      <c r="P32">
        <f t="shared" si="9"/>
        <v>7.8217712161780445E-2</v>
      </c>
      <c r="Q32">
        <f t="shared" si="10"/>
        <v>161.84601042945204</v>
      </c>
      <c r="R32">
        <f t="shared" si="11"/>
        <v>28.066531058009801</v>
      </c>
      <c r="S32">
        <f t="shared" si="12"/>
        <v>27.9813096774194</v>
      </c>
      <c r="T32">
        <f t="shared" si="13"/>
        <v>3.7907068567185087</v>
      </c>
      <c r="U32">
        <f t="shared" si="14"/>
        <v>40.157280989732023</v>
      </c>
      <c r="V32">
        <f t="shared" si="15"/>
        <v>1.5168001021206026</v>
      </c>
      <c r="W32">
        <f t="shared" si="16"/>
        <v>3.7771484142774492</v>
      </c>
      <c r="X32">
        <f t="shared" si="17"/>
        <v>2.2739067545979061</v>
      </c>
      <c r="Y32">
        <f t="shared" si="18"/>
        <v>-133.39508628980147</v>
      </c>
      <c r="Z32">
        <f t="shared" si="19"/>
        <v>-11.197535403863984</v>
      </c>
      <c r="AA32">
        <f t="shared" si="20"/>
        <v>-0.72168409698907121</v>
      </c>
      <c r="AB32">
        <f t="shared" si="21"/>
        <v>16.531704638797518</v>
      </c>
      <c r="AC32">
        <v>-3.9904120332119701E-2</v>
      </c>
      <c r="AD32">
        <v>4.4795870865744103E-2</v>
      </c>
      <c r="AE32">
        <v>3.3697872542199301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50729.109054725413</v>
      </c>
      <c r="AK32" t="s">
        <v>251</v>
      </c>
      <c r="AL32">
        <v>2.3533615384615398</v>
      </c>
      <c r="AM32">
        <v>1.86415</v>
      </c>
      <c r="AN32">
        <f t="shared" si="25"/>
        <v>-0.48921153846153986</v>
      </c>
      <c r="AO32">
        <f t="shared" si="26"/>
        <v>-0.26243142368454248</v>
      </c>
      <c r="AP32">
        <v>-0.430228273221272</v>
      </c>
      <c r="AQ32" t="s">
        <v>302</v>
      </c>
      <c r="AR32">
        <v>2.3640692307692301</v>
      </c>
      <c r="AS32">
        <v>1.476</v>
      </c>
      <c r="AT32">
        <f t="shared" si="27"/>
        <v>-0.60167292057535926</v>
      </c>
      <c r="AU32">
        <v>0.5</v>
      </c>
      <c r="AV32">
        <f t="shared" si="28"/>
        <v>841.19712545781567</v>
      </c>
      <c r="AW32">
        <f t="shared" si="29"/>
        <v>3.925583648527295</v>
      </c>
      <c r="AX32">
        <f t="shared" si="30"/>
        <v>-253.06276562690041</v>
      </c>
      <c r="AY32">
        <f t="shared" si="31"/>
        <v>1</v>
      </c>
      <c r="AZ32">
        <f t="shared" si="32"/>
        <v>5.1781108017671211E-3</v>
      </c>
      <c r="BA32">
        <f t="shared" si="33"/>
        <v>0.26297425474254743</v>
      </c>
      <c r="BB32" t="s">
        <v>253</v>
      </c>
      <c r="BC32">
        <v>0</v>
      </c>
      <c r="BD32">
        <f t="shared" si="34"/>
        <v>1.476</v>
      </c>
      <c r="BE32">
        <f t="shared" si="35"/>
        <v>-0.60167292057535915</v>
      </c>
      <c r="BF32">
        <f t="shared" si="36"/>
        <v>0.20821822278250141</v>
      </c>
      <c r="BG32">
        <f t="shared" si="37"/>
        <v>1.0122044241037353</v>
      </c>
      <c r="BH32">
        <f t="shared" si="38"/>
        <v>-0.79341955265536934</v>
      </c>
      <c r="BI32">
        <f t="shared" si="39"/>
        <v>999.996806451613</v>
      </c>
      <c r="BJ32">
        <f t="shared" si="40"/>
        <v>841.19712545781567</v>
      </c>
      <c r="BK32">
        <f t="shared" si="41"/>
        <v>0.84119981187011805</v>
      </c>
      <c r="BL32">
        <f t="shared" si="42"/>
        <v>0.19239962374023625</v>
      </c>
      <c r="BM32">
        <v>0.78109023802247302</v>
      </c>
      <c r="BN32">
        <v>0.5</v>
      </c>
      <c r="BO32" t="s">
        <v>254</v>
      </c>
      <c r="BP32">
        <v>1675255163.06129</v>
      </c>
      <c r="BQ32">
        <v>399.995580645161</v>
      </c>
      <c r="BR32">
        <v>400.79780645161298</v>
      </c>
      <c r="BS32">
        <v>15.725129032258099</v>
      </c>
      <c r="BT32">
        <v>15.2600451612903</v>
      </c>
      <c r="BU32">
        <v>500.020225806452</v>
      </c>
      <c r="BV32">
        <v>96.257119354838693</v>
      </c>
      <c r="BW32">
        <v>0.19996529032258101</v>
      </c>
      <c r="BX32">
        <v>27.919867741935501</v>
      </c>
      <c r="BY32">
        <v>27.9813096774194</v>
      </c>
      <c r="BZ32">
        <v>999.9</v>
      </c>
      <c r="CA32">
        <v>9997.2580645161306</v>
      </c>
      <c r="CB32">
        <v>0</v>
      </c>
      <c r="CC32">
        <v>387.75558064516099</v>
      </c>
      <c r="CD32">
        <v>999.996806451613</v>
      </c>
      <c r="CE32">
        <v>0.96000474193548402</v>
      </c>
      <c r="CF32">
        <v>3.9995496774193499E-2</v>
      </c>
      <c r="CG32">
        <v>0</v>
      </c>
      <c r="CH32">
        <v>2.3708419354838699</v>
      </c>
      <c r="CI32">
        <v>0</v>
      </c>
      <c r="CJ32">
        <v>425.56864516129002</v>
      </c>
      <c r="CK32">
        <v>9334.3109677419397</v>
      </c>
      <c r="CL32">
        <v>40.875</v>
      </c>
      <c r="CM32">
        <v>43.743903225806399</v>
      </c>
      <c r="CN32">
        <v>42.125</v>
      </c>
      <c r="CO32">
        <v>41.933</v>
      </c>
      <c r="CP32">
        <v>40.686999999999998</v>
      </c>
      <c r="CQ32">
        <v>960.00193548387097</v>
      </c>
      <c r="CR32">
        <v>39.993548387096801</v>
      </c>
      <c r="CS32">
        <v>0</v>
      </c>
      <c r="CT32">
        <v>59.200000047683702</v>
      </c>
      <c r="CU32">
        <v>2.3640692307692301</v>
      </c>
      <c r="CV32">
        <v>-0.16263931201957799</v>
      </c>
      <c r="CW32">
        <v>3.51206837259571</v>
      </c>
      <c r="CX32">
        <v>425.57515384615402</v>
      </c>
      <c r="CY32">
        <v>15</v>
      </c>
      <c r="CZ32">
        <v>1675254126.4000001</v>
      </c>
      <c r="DA32" t="s">
        <v>255</v>
      </c>
      <c r="DB32">
        <v>4</v>
      </c>
      <c r="DC32">
        <v>-3.8210000000000002</v>
      </c>
      <c r="DD32">
        <v>0.38500000000000001</v>
      </c>
      <c r="DE32">
        <v>400</v>
      </c>
      <c r="DF32">
        <v>16</v>
      </c>
      <c r="DG32">
        <v>1.25</v>
      </c>
      <c r="DH32">
        <v>0.4</v>
      </c>
      <c r="DI32">
        <v>-0.82042155555555596</v>
      </c>
      <c r="DJ32">
        <v>5.9887963701300201E-2</v>
      </c>
      <c r="DK32">
        <v>0.100842312671753</v>
      </c>
      <c r="DL32">
        <v>1</v>
      </c>
      <c r="DM32">
        <v>2.3612000000000002</v>
      </c>
      <c r="DN32">
        <v>3.3463769407175797E-2</v>
      </c>
      <c r="DO32">
        <v>0.159549886312157</v>
      </c>
      <c r="DP32">
        <v>1</v>
      </c>
      <c r="DQ32">
        <v>0.46333514814814802</v>
      </c>
      <c r="DR32">
        <v>1.87129313480268E-2</v>
      </c>
      <c r="DS32">
        <v>3.2179219335845802E-3</v>
      </c>
      <c r="DT32">
        <v>1</v>
      </c>
      <c r="DU32">
        <v>3</v>
      </c>
      <c r="DV32">
        <v>3</v>
      </c>
      <c r="DW32" t="s">
        <v>263</v>
      </c>
      <c r="DX32">
        <v>100</v>
      </c>
      <c r="DY32">
        <v>100</v>
      </c>
      <c r="DZ32">
        <v>-3.8210000000000002</v>
      </c>
      <c r="EA32">
        <v>0.38500000000000001</v>
      </c>
      <c r="EB32">
        <v>2</v>
      </c>
      <c r="EC32">
        <v>516.79600000000005</v>
      </c>
      <c r="ED32">
        <v>413.48700000000002</v>
      </c>
      <c r="EE32">
        <v>25.6967</v>
      </c>
      <c r="EF32">
        <v>30.999400000000001</v>
      </c>
      <c r="EG32">
        <v>29.9999</v>
      </c>
      <c r="EH32">
        <v>31.2346</v>
      </c>
      <c r="EI32">
        <v>31.277799999999999</v>
      </c>
      <c r="EJ32">
        <v>20.177800000000001</v>
      </c>
      <c r="EK32">
        <v>28.3918</v>
      </c>
      <c r="EL32">
        <v>0</v>
      </c>
      <c r="EM32">
        <v>25.705400000000001</v>
      </c>
      <c r="EN32">
        <v>400.89</v>
      </c>
      <c r="EO32">
        <v>15.315799999999999</v>
      </c>
      <c r="EP32">
        <v>100.36499999999999</v>
      </c>
      <c r="EQ32">
        <v>90.709800000000001</v>
      </c>
    </row>
    <row r="33" spans="1:147" x14ac:dyDescent="0.3">
      <c r="A33">
        <v>17</v>
      </c>
      <c r="B33">
        <v>1675255231.0999999</v>
      </c>
      <c r="C33">
        <v>960.19999980926502</v>
      </c>
      <c r="D33" t="s">
        <v>303</v>
      </c>
      <c r="E33" t="s">
        <v>304</v>
      </c>
      <c r="F33">
        <v>1675255223.0645199</v>
      </c>
      <c r="G33">
        <f t="shared" si="0"/>
        <v>3.0818884321777641E-3</v>
      </c>
      <c r="H33">
        <f t="shared" si="1"/>
        <v>4.181318948527303</v>
      </c>
      <c r="I33">
        <f t="shared" si="2"/>
        <v>399.97251612903199</v>
      </c>
      <c r="J33">
        <f t="shared" si="3"/>
        <v>333.50140929747886</v>
      </c>
      <c r="K33">
        <f t="shared" si="4"/>
        <v>32.168541327008896</v>
      </c>
      <c r="L33">
        <f t="shared" si="5"/>
        <v>38.580144059564439</v>
      </c>
      <c r="M33">
        <f t="shared" si="6"/>
        <v>0.13019271462687884</v>
      </c>
      <c r="N33">
        <f t="shared" si="7"/>
        <v>3.3786480933012104</v>
      </c>
      <c r="O33">
        <f t="shared" si="8"/>
        <v>0.1274684944844697</v>
      </c>
      <c r="P33">
        <f t="shared" si="9"/>
        <v>7.9907821679959662E-2</v>
      </c>
      <c r="Q33">
        <f t="shared" si="10"/>
        <v>161.84517186269537</v>
      </c>
      <c r="R33">
        <f t="shared" si="11"/>
        <v>28.042194039376778</v>
      </c>
      <c r="S33">
        <f t="shared" si="12"/>
        <v>27.971341935483899</v>
      </c>
      <c r="T33">
        <f t="shared" si="13"/>
        <v>3.7885043856338325</v>
      </c>
      <c r="U33">
        <f t="shared" si="14"/>
        <v>40.284251783758862</v>
      </c>
      <c r="V33">
        <f t="shared" si="15"/>
        <v>1.5205818692683093</v>
      </c>
      <c r="W33">
        <f t="shared" si="16"/>
        <v>3.7746310330662571</v>
      </c>
      <c r="X33">
        <f t="shared" si="17"/>
        <v>2.2679225163655232</v>
      </c>
      <c r="Y33">
        <f t="shared" si="18"/>
        <v>-135.91127985903941</v>
      </c>
      <c r="Z33">
        <f t="shared" si="19"/>
        <v>-11.457802200389215</v>
      </c>
      <c r="AA33">
        <f t="shared" si="20"/>
        <v>-0.73876931487056674</v>
      </c>
      <c r="AB33">
        <f t="shared" si="21"/>
        <v>13.737320488396159</v>
      </c>
      <c r="AC33">
        <v>-3.9877660738947801E-2</v>
      </c>
      <c r="AD33">
        <v>4.4766167654420902E-2</v>
      </c>
      <c r="AE33">
        <v>3.36801111572708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50698.763386219536</v>
      </c>
      <c r="AK33" t="s">
        <v>251</v>
      </c>
      <c r="AL33">
        <v>2.3533615384615398</v>
      </c>
      <c r="AM33">
        <v>1.86415</v>
      </c>
      <c r="AN33">
        <f t="shared" si="25"/>
        <v>-0.48921153846153986</v>
      </c>
      <c r="AO33">
        <f t="shared" si="26"/>
        <v>-0.26243142368454248</v>
      </c>
      <c r="AP33">
        <v>-0.430228273221272</v>
      </c>
      <c r="AQ33" t="s">
        <v>305</v>
      </c>
      <c r="AR33">
        <v>2.4249346153846201</v>
      </c>
      <c r="AS33">
        <v>1.69492</v>
      </c>
      <c r="AT33">
        <f t="shared" si="27"/>
        <v>-0.43070741709615801</v>
      </c>
      <c r="AU33">
        <v>0.5</v>
      </c>
      <c r="AV33">
        <f t="shared" si="28"/>
        <v>841.19297686438654</v>
      </c>
      <c r="AW33">
        <f t="shared" si="29"/>
        <v>4.181318948527303</v>
      </c>
      <c r="AX33">
        <f t="shared" si="30"/>
        <v>-181.15402717234406</v>
      </c>
      <c r="AY33">
        <f t="shared" si="31"/>
        <v>1</v>
      </c>
      <c r="AZ33">
        <f t="shared" si="32"/>
        <v>5.4821513595352195E-3</v>
      </c>
      <c r="BA33">
        <f t="shared" si="33"/>
        <v>9.9845420432822782E-2</v>
      </c>
      <c r="BB33" t="s">
        <v>253</v>
      </c>
      <c r="BC33">
        <v>0</v>
      </c>
      <c r="BD33">
        <f t="shared" si="34"/>
        <v>1.69492</v>
      </c>
      <c r="BE33">
        <f t="shared" si="35"/>
        <v>-0.43070741709615801</v>
      </c>
      <c r="BF33">
        <f t="shared" si="36"/>
        <v>9.0781321245607921E-2</v>
      </c>
      <c r="BG33">
        <f t="shared" si="37"/>
        <v>1.1087007315642814</v>
      </c>
      <c r="BH33">
        <f t="shared" si="38"/>
        <v>-0.34592397499901623</v>
      </c>
      <c r="BI33">
        <f t="shared" si="39"/>
        <v>999.99190322580705</v>
      </c>
      <c r="BJ33">
        <f t="shared" si="40"/>
        <v>841.19297686438654</v>
      </c>
      <c r="BK33">
        <f t="shared" si="41"/>
        <v>0.84119978786912009</v>
      </c>
      <c r="BL33">
        <f t="shared" si="42"/>
        <v>0.19239957573824032</v>
      </c>
      <c r="BM33">
        <v>0.78109023802247302</v>
      </c>
      <c r="BN33">
        <v>0.5</v>
      </c>
      <c r="BO33" t="s">
        <v>254</v>
      </c>
      <c r="BP33">
        <v>1675255223.0645199</v>
      </c>
      <c r="BQ33">
        <v>399.97251612903199</v>
      </c>
      <c r="BR33">
        <v>400.81825806451599</v>
      </c>
      <c r="BS33">
        <v>15.7643516129032</v>
      </c>
      <c r="BT33">
        <v>15.290506451612901</v>
      </c>
      <c r="BU33">
        <v>500.01238709677398</v>
      </c>
      <c r="BV33">
        <v>96.256964516129003</v>
      </c>
      <c r="BW33">
        <v>0.20002316129032299</v>
      </c>
      <c r="BX33">
        <v>27.908438709677402</v>
      </c>
      <c r="BY33">
        <v>27.971341935483899</v>
      </c>
      <c r="BZ33">
        <v>999.9</v>
      </c>
      <c r="CA33">
        <v>9990.6451612903202</v>
      </c>
      <c r="CB33">
        <v>0</v>
      </c>
      <c r="CC33">
        <v>387.80332258064499</v>
      </c>
      <c r="CD33">
        <v>999.99190322580705</v>
      </c>
      <c r="CE33">
        <v>0.96000680645161296</v>
      </c>
      <c r="CF33">
        <v>3.9993396774193599E-2</v>
      </c>
      <c r="CG33">
        <v>0</v>
      </c>
      <c r="CH33">
        <v>2.42926451612903</v>
      </c>
      <c r="CI33">
        <v>0</v>
      </c>
      <c r="CJ33">
        <v>425.687096774194</v>
      </c>
      <c r="CK33">
        <v>9334.2670967741906</v>
      </c>
      <c r="CL33">
        <v>40.936999999999998</v>
      </c>
      <c r="CM33">
        <v>43.811999999999998</v>
      </c>
      <c r="CN33">
        <v>42.186999999999998</v>
      </c>
      <c r="CO33">
        <v>42</v>
      </c>
      <c r="CP33">
        <v>40.75</v>
      </c>
      <c r="CQ33">
        <v>959.99870967741901</v>
      </c>
      <c r="CR33">
        <v>39.992580645161297</v>
      </c>
      <c r="CS33">
        <v>0</v>
      </c>
      <c r="CT33">
        <v>59.600000143051098</v>
      </c>
      <c r="CU33">
        <v>2.4249346153846201</v>
      </c>
      <c r="CV33">
        <v>0.42806494830285402</v>
      </c>
      <c r="CW33">
        <v>-0.187213677946479</v>
      </c>
      <c r="CX33">
        <v>425.72192307692302</v>
      </c>
      <c r="CY33">
        <v>15</v>
      </c>
      <c r="CZ33">
        <v>1675254126.4000001</v>
      </c>
      <c r="DA33" t="s">
        <v>255</v>
      </c>
      <c r="DB33">
        <v>4</v>
      </c>
      <c r="DC33">
        <v>-3.8210000000000002</v>
      </c>
      <c r="DD33">
        <v>0.38500000000000001</v>
      </c>
      <c r="DE33">
        <v>400</v>
      </c>
      <c r="DF33">
        <v>16</v>
      </c>
      <c r="DG33">
        <v>1.25</v>
      </c>
      <c r="DH33">
        <v>0.4</v>
      </c>
      <c r="DI33">
        <v>-0.81320875925925995</v>
      </c>
      <c r="DJ33">
        <v>-0.23488316462108999</v>
      </c>
      <c r="DK33">
        <v>0.10548152385904901</v>
      </c>
      <c r="DL33">
        <v>1</v>
      </c>
      <c r="DM33">
        <v>2.3889733333333298</v>
      </c>
      <c r="DN33">
        <v>0.43287018366236302</v>
      </c>
      <c r="DO33">
        <v>0.17952521877936201</v>
      </c>
      <c r="DP33">
        <v>1</v>
      </c>
      <c r="DQ33">
        <v>0.47124305555555601</v>
      </c>
      <c r="DR33">
        <v>2.53709167178056E-2</v>
      </c>
      <c r="DS33">
        <v>4.2163636931851402E-3</v>
      </c>
      <c r="DT33">
        <v>1</v>
      </c>
      <c r="DU33">
        <v>3</v>
      </c>
      <c r="DV33">
        <v>3</v>
      </c>
      <c r="DW33" t="s">
        <v>263</v>
      </c>
      <c r="DX33">
        <v>100</v>
      </c>
      <c r="DY33">
        <v>100</v>
      </c>
      <c r="DZ33">
        <v>-3.8210000000000002</v>
      </c>
      <c r="EA33">
        <v>0.38500000000000001</v>
      </c>
      <c r="EB33">
        <v>2</v>
      </c>
      <c r="EC33">
        <v>517.05200000000002</v>
      </c>
      <c r="ED33">
        <v>413.76400000000001</v>
      </c>
      <c r="EE33">
        <v>25.806999999999999</v>
      </c>
      <c r="EF33">
        <v>30.9832</v>
      </c>
      <c r="EG33">
        <v>30.0002</v>
      </c>
      <c r="EH33">
        <v>31.218299999999999</v>
      </c>
      <c r="EI33">
        <v>31.264299999999999</v>
      </c>
      <c r="EJ33">
        <v>20.177199999999999</v>
      </c>
      <c r="EK33">
        <v>28.116800000000001</v>
      </c>
      <c r="EL33">
        <v>0</v>
      </c>
      <c r="EM33">
        <v>25.817</v>
      </c>
      <c r="EN33">
        <v>400.88</v>
      </c>
      <c r="EO33">
        <v>15.2247</v>
      </c>
      <c r="EP33">
        <v>100.37</v>
      </c>
      <c r="EQ33">
        <v>90.713099999999997</v>
      </c>
    </row>
    <row r="34" spans="1:147" x14ac:dyDescent="0.3">
      <c r="A34">
        <v>18</v>
      </c>
      <c r="B34">
        <v>1675255291.5999999</v>
      </c>
      <c r="C34">
        <v>1020.69999980927</v>
      </c>
      <c r="D34" t="s">
        <v>306</v>
      </c>
      <c r="E34" t="s">
        <v>307</v>
      </c>
      <c r="F34">
        <v>1675255283.5387101</v>
      </c>
      <c r="G34">
        <f t="shared" si="0"/>
        <v>3.3677597618423983E-3</v>
      </c>
      <c r="H34">
        <f t="shared" si="1"/>
        <v>3.8629405681265014</v>
      </c>
      <c r="I34">
        <f t="shared" si="2"/>
        <v>400.019838709677</v>
      </c>
      <c r="J34">
        <f t="shared" si="3"/>
        <v>341.33575240627317</v>
      </c>
      <c r="K34">
        <f t="shared" si="4"/>
        <v>32.925156960860377</v>
      </c>
      <c r="L34">
        <f t="shared" si="5"/>
        <v>38.585808501237189</v>
      </c>
      <c r="M34">
        <f t="shared" si="6"/>
        <v>0.14213915708842004</v>
      </c>
      <c r="N34">
        <f t="shared" si="7"/>
        <v>3.3821552924022913</v>
      </c>
      <c r="O34">
        <f t="shared" si="8"/>
        <v>0.13890203376603072</v>
      </c>
      <c r="P34">
        <f t="shared" si="9"/>
        <v>8.7098473446260732E-2</v>
      </c>
      <c r="Q34">
        <f t="shared" si="10"/>
        <v>161.84439480760551</v>
      </c>
      <c r="R34">
        <f t="shared" si="11"/>
        <v>28.000968983108873</v>
      </c>
      <c r="S34">
        <f t="shared" si="12"/>
        <v>27.991038709677401</v>
      </c>
      <c r="T34">
        <f t="shared" si="13"/>
        <v>3.7928576597616668</v>
      </c>
      <c r="U34">
        <f t="shared" si="14"/>
        <v>40.173778278868426</v>
      </c>
      <c r="V34">
        <f t="shared" si="15"/>
        <v>1.5185245689517903</v>
      </c>
      <c r="W34">
        <f t="shared" si="16"/>
        <v>3.7798898535529095</v>
      </c>
      <c r="X34">
        <f t="shared" si="17"/>
        <v>2.2743330908098764</v>
      </c>
      <c r="Y34">
        <f t="shared" si="18"/>
        <v>-148.51820549724977</v>
      </c>
      <c r="Z34">
        <f t="shared" si="19"/>
        <v>-10.709166879834653</v>
      </c>
      <c r="AA34">
        <f t="shared" si="20"/>
        <v>-0.68993301743059787</v>
      </c>
      <c r="AB34">
        <f t="shared" si="21"/>
        <v>1.9270894130904868</v>
      </c>
      <c r="AC34">
        <v>-3.9929707072022501E-2</v>
      </c>
      <c r="AD34">
        <v>4.4824594222806498E-2</v>
      </c>
      <c r="AE34">
        <v>3.3715044319757701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50758.26689684447</v>
      </c>
      <c r="AK34" t="s">
        <v>251</v>
      </c>
      <c r="AL34">
        <v>2.3533615384615398</v>
      </c>
      <c r="AM34">
        <v>1.86415</v>
      </c>
      <c r="AN34">
        <f t="shared" si="25"/>
        <v>-0.48921153846153986</v>
      </c>
      <c r="AO34">
        <f t="shared" si="26"/>
        <v>-0.26243142368454248</v>
      </c>
      <c r="AP34">
        <v>-0.430228273221272</v>
      </c>
      <c r="AQ34" t="s">
        <v>308</v>
      </c>
      <c r="AR34">
        <v>2.3253846153846198</v>
      </c>
      <c r="AS34">
        <v>1.2387999999999999</v>
      </c>
      <c r="AT34">
        <f t="shared" si="27"/>
        <v>-0.87712674796950285</v>
      </c>
      <c r="AU34">
        <v>0.5</v>
      </c>
      <c r="AV34">
        <f t="shared" si="28"/>
        <v>841.18983510960652</v>
      </c>
      <c r="AW34">
        <f t="shared" si="29"/>
        <v>3.8629405681265014</v>
      </c>
      <c r="AX34">
        <f t="shared" si="30"/>
        <v>-368.91505224734573</v>
      </c>
      <c r="AY34">
        <f t="shared" si="31"/>
        <v>1</v>
      </c>
      <c r="AZ34">
        <f t="shared" si="32"/>
        <v>5.1036860672340105E-3</v>
      </c>
      <c r="BA34">
        <f t="shared" si="33"/>
        <v>0.50480303519535041</v>
      </c>
      <c r="BB34" t="s">
        <v>253</v>
      </c>
      <c r="BC34">
        <v>0</v>
      </c>
      <c r="BD34">
        <f t="shared" si="34"/>
        <v>1.2387999999999999</v>
      </c>
      <c r="BE34">
        <f t="shared" si="35"/>
        <v>-0.87712674796950274</v>
      </c>
      <c r="BF34">
        <f t="shared" si="36"/>
        <v>0.33546120215647884</v>
      </c>
      <c r="BG34">
        <f t="shared" si="37"/>
        <v>0.97489871836458908</v>
      </c>
      <c r="BH34">
        <f t="shared" si="38"/>
        <v>-1.2782813789850196</v>
      </c>
      <c r="BI34">
        <f t="shared" si="39"/>
        <v>999.98829032258095</v>
      </c>
      <c r="BJ34">
        <f t="shared" si="40"/>
        <v>841.18983510960652</v>
      </c>
      <c r="BK34">
        <f t="shared" si="41"/>
        <v>0.84119968528656619</v>
      </c>
      <c r="BL34">
        <f t="shared" si="42"/>
        <v>0.19239937057313261</v>
      </c>
      <c r="BM34">
        <v>0.78109023802247302</v>
      </c>
      <c r="BN34">
        <v>0.5</v>
      </c>
      <c r="BO34" t="s">
        <v>254</v>
      </c>
      <c r="BP34">
        <v>1675255283.5387101</v>
      </c>
      <c r="BQ34">
        <v>400.019838709677</v>
      </c>
      <c r="BR34">
        <v>400.833741935484</v>
      </c>
      <c r="BS34">
        <v>15.7425741935484</v>
      </c>
      <c r="BT34">
        <v>15.2247580645161</v>
      </c>
      <c r="BU34">
        <v>500.00625806451598</v>
      </c>
      <c r="BV34">
        <v>96.259825806451602</v>
      </c>
      <c r="BW34">
        <v>0.19991135483871</v>
      </c>
      <c r="BX34">
        <v>27.932306451612899</v>
      </c>
      <c r="BY34">
        <v>27.991038709677401</v>
      </c>
      <c r="BZ34">
        <v>999.9</v>
      </c>
      <c r="CA34">
        <v>10003.3870967742</v>
      </c>
      <c r="CB34">
        <v>0</v>
      </c>
      <c r="CC34">
        <v>387.77551612903198</v>
      </c>
      <c r="CD34">
        <v>999.98829032258095</v>
      </c>
      <c r="CE34">
        <v>0.96000987096774204</v>
      </c>
      <c r="CF34">
        <v>3.9990367741935498E-2</v>
      </c>
      <c r="CG34">
        <v>0</v>
      </c>
      <c r="CH34">
        <v>2.3430548387096799</v>
      </c>
      <c r="CI34">
        <v>0</v>
      </c>
      <c r="CJ34">
        <v>425.51248387096803</v>
      </c>
      <c r="CK34">
        <v>9334.2448387096792</v>
      </c>
      <c r="CL34">
        <v>41</v>
      </c>
      <c r="CM34">
        <v>43.875</v>
      </c>
      <c r="CN34">
        <v>42.308</v>
      </c>
      <c r="CO34">
        <v>42.061999999999998</v>
      </c>
      <c r="CP34">
        <v>40.8343548387097</v>
      </c>
      <c r="CQ34">
        <v>959.99903225806497</v>
      </c>
      <c r="CR34">
        <v>39.989032258064498</v>
      </c>
      <c r="CS34">
        <v>0</v>
      </c>
      <c r="CT34">
        <v>60</v>
      </c>
      <c r="CU34">
        <v>2.3253846153846198</v>
      </c>
      <c r="CV34">
        <v>0.44645470878659399</v>
      </c>
      <c r="CW34">
        <v>-5.41880377807877E-2</v>
      </c>
      <c r="CX34">
        <v>425.53550000000001</v>
      </c>
      <c r="CY34">
        <v>15</v>
      </c>
      <c r="CZ34">
        <v>1675254126.4000001</v>
      </c>
      <c r="DA34" t="s">
        <v>255</v>
      </c>
      <c r="DB34">
        <v>4</v>
      </c>
      <c r="DC34">
        <v>-3.8210000000000002</v>
      </c>
      <c r="DD34">
        <v>0.38500000000000001</v>
      </c>
      <c r="DE34">
        <v>400</v>
      </c>
      <c r="DF34">
        <v>16</v>
      </c>
      <c r="DG34">
        <v>1.25</v>
      </c>
      <c r="DH34">
        <v>0.4</v>
      </c>
      <c r="DI34">
        <v>-0.82772042592592598</v>
      </c>
      <c r="DJ34">
        <v>0.115491539659014</v>
      </c>
      <c r="DK34">
        <v>9.6209454154599597E-2</v>
      </c>
      <c r="DL34">
        <v>1</v>
      </c>
      <c r="DM34">
        <v>2.3288622222222202</v>
      </c>
      <c r="DN34">
        <v>-2.29835337411739E-2</v>
      </c>
      <c r="DO34">
        <v>0.21214885684756399</v>
      </c>
      <c r="DP34">
        <v>1</v>
      </c>
      <c r="DQ34">
        <v>0.50792264814814803</v>
      </c>
      <c r="DR34">
        <v>0.100732768610623</v>
      </c>
      <c r="DS34">
        <v>1.5003327013943E-2</v>
      </c>
      <c r="DT34">
        <v>0</v>
      </c>
      <c r="DU34">
        <v>2</v>
      </c>
      <c r="DV34">
        <v>3</v>
      </c>
      <c r="DW34" t="s">
        <v>256</v>
      </c>
      <c r="DX34">
        <v>100</v>
      </c>
      <c r="DY34">
        <v>100</v>
      </c>
      <c r="DZ34">
        <v>-3.8210000000000002</v>
      </c>
      <c r="EA34">
        <v>0.38500000000000001</v>
      </c>
      <c r="EB34">
        <v>2</v>
      </c>
      <c r="EC34">
        <v>515.91999999999996</v>
      </c>
      <c r="ED34">
        <v>413.899</v>
      </c>
      <c r="EE34">
        <v>25.849799999999998</v>
      </c>
      <c r="EF34">
        <v>30.9697</v>
      </c>
      <c r="EG34">
        <v>30.0002</v>
      </c>
      <c r="EH34">
        <v>31.204799999999999</v>
      </c>
      <c r="EI34">
        <v>31.248100000000001</v>
      </c>
      <c r="EJ34">
        <v>20.173200000000001</v>
      </c>
      <c r="EK34">
        <v>28.670500000000001</v>
      </c>
      <c r="EL34">
        <v>0</v>
      </c>
      <c r="EM34">
        <v>25.8535</v>
      </c>
      <c r="EN34">
        <v>400.762</v>
      </c>
      <c r="EO34">
        <v>15.1608</v>
      </c>
      <c r="EP34">
        <v>100.373</v>
      </c>
      <c r="EQ34">
        <v>90.717699999999994</v>
      </c>
    </row>
    <row r="35" spans="1:147" x14ac:dyDescent="0.3">
      <c r="A35">
        <v>19</v>
      </c>
      <c r="B35">
        <v>1675255351.5999999</v>
      </c>
      <c r="C35">
        <v>1080.6999998092699</v>
      </c>
      <c r="D35" t="s">
        <v>309</v>
      </c>
      <c r="E35" t="s">
        <v>310</v>
      </c>
      <c r="F35">
        <v>1675255343.5871</v>
      </c>
      <c r="G35">
        <f t="shared" si="0"/>
        <v>3.3504110808247989E-3</v>
      </c>
      <c r="H35">
        <f t="shared" si="1"/>
        <v>4.2862419502946851</v>
      </c>
      <c r="I35">
        <f t="shared" si="2"/>
        <v>399.98177419354801</v>
      </c>
      <c r="J35">
        <f t="shared" si="3"/>
        <v>336.03572907485051</v>
      </c>
      <c r="K35">
        <f t="shared" si="4"/>
        <v>32.412079456771366</v>
      </c>
      <c r="L35">
        <f t="shared" si="5"/>
        <v>38.579948275482138</v>
      </c>
      <c r="M35">
        <f t="shared" si="6"/>
        <v>0.14082909130450078</v>
      </c>
      <c r="N35">
        <f t="shared" si="7"/>
        <v>3.3808737229401151</v>
      </c>
      <c r="O35">
        <f t="shared" si="8"/>
        <v>0.13764947038426323</v>
      </c>
      <c r="P35">
        <f t="shared" si="9"/>
        <v>8.6310616072746177E-2</v>
      </c>
      <c r="Q35">
        <f t="shared" si="10"/>
        <v>161.84760168704219</v>
      </c>
      <c r="R35">
        <f t="shared" si="11"/>
        <v>28.004459861995837</v>
      </c>
      <c r="S35">
        <f t="shared" si="12"/>
        <v>27.9851064516129</v>
      </c>
      <c r="T35">
        <f t="shared" si="13"/>
        <v>3.7915460852479996</v>
      </c>
      <c r="U35">
        <f t="shared" si="14"/>
        <v>39.905304535494381</v>
      </c>
      <c r="V35">
        <f t="shared" si="15"/>
        <v>1.5083331365825976</v>
      </c>
      <c r="W35">
        <f t="shared" si="16"/>
        <v>3.7797810444999556</v>
      </c>
      <c r="X35">
        <f t="shared" si="17"/>
        <v>2.283212948665402</v>
      </c>
      <c r="Y35">
        <f t="shared" si="18"/>
        <v>-147.75312866437363</v>
      </c>
      <c r="Z35">
        <f t="shared" si="19"/>
        <v>-9.713797165939523</v>
      </c>
      <c r="AA35">
        <f t="shared" si="20"/>
        <v>-0.62602396423734163</v>
      </c>
      <c r="AB35">
        <f t="shared" si="21"/>
        <v>3.7546518924916956</v>
      </c>
      <c r="AC35">
        <v>-3.9910686180067698E-2</v>
      </c>
      <c r="AD35">
        <v>4.4803241605265498E-2</v>
      </c>
      <c r="AE35">
        <v>3.3702279361512502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50735.041074216868</v>
      </c>
      <c r="AK35" t="s">
        <v>251</v>
      </c>
      <c r="AL35">
        <v>2.3533615384615398</v>
      </c>
      <c r="AM35">
        <v>1.86415</v>
      </c>
      <c r="AN35">
        <f t="shared" si="25"/>
        <v>-0.48921153846153986</v>
      </c>
      <c r="AO35">
        <f t="shared" si="26"/>
        <v>-0.26243142368454248</v>
      </c>
      <c r="AP35">
        <v>-0.430228273221272</v>
      </c>
      <c r="AQ35" t="s">
        <v>311</v>
      </c>
      <c r="AR35">
        <v>2.3552</v>
      </c>
      <c r="AS35">
        <v>1.4612000000000001</v>
      </c>
      <c r="AT35">
        <f t="shared" si="27"/>
        <v>-0.61182589652340535</v>
      </c>
      <c r="AU35">
        <v>0.5</v>
      </c>
      <c r="AV35">
        <f t="shared" si="28"/>
        <v>841.20671612902868</v>
      </c>
      <c r="AW35">
        <f t="shared" si="29"/>
        <v>4.2862419502946851</v>
      </c>
      <c r="AX35">
        <f t="shared" si="30"/>
        <v>-257.33602662857635</v>
      </c>
      <c r="AY35">
        <f t="shared" si="31"/>
        <v>1</v>
      </c>
      <c r="AZ35">
        <f t="shared" si="32"/>
        <v>5.6067909743037761E-3</v>
      </c>
      <c r="BA35">
        <f t="shared" si="33"/>
        <v>0.27576649329318365</v>
      </c>
      <c r="BB35" t="s">
        <v>253</v>
      </c>
      <c r="BC35">
        <v>0</v>
      </c>
      <c r="BD35">
        <f t="shared" si="34"/>
        <v>1.4612000000000001</v>
      </c>
      <c r="BE35">
        <f t="shared" si="35"/>
        <v>-0.61182589652340535</v>
      </c>
      <c r="BF35">
        <f t="shared" si="36"/>
        <v>0.21615749805541395</v>
      </c>
      <c r="BG35">
        <f t="shared" si="37"/>
        <v>1.0020606823531424</v>
      </c>
      <c r="BH35">
        <f t="shared" si="38"/>
        <v>-0.82367231416329001</v>
      </c>
      <c r="BI35">
        <f t="shared" si="39"/>
        <v>1000.00838709677</v>
      </c>
      <c r="BJ35">
        <f t="shared" si="40"/>
        <v>841.20671612902868</v>
      </c>
      <c r="BK35">
        <f t="shared" si="41"/>
        <v>0.84119966090606979</v>
      </c>
      <c r="BL35">
        <f t="shared" si="42"/>
        <v>0.19239932181213965</v>
      </c>
      <c r="BM35">
        <v>0.78109023802247302</v>
      </c>
      <c r="BN35">
        <v>0.5</v>
      </c>
      <c r="BO35" t="s">
        <v>254</v>
      </c>
      <c r="BP35">
        <v>1675255343.5871</v>
      </c>
      <c r="BQ35">
        <v>399.98177419354801</v>
      </c>
      <c r="BR35">
        <v>400.860677419355</v>
      </c>
      <c r="BS35">
        <v>15.637806451612899</v>
      </c>
      <c r="BT35">
        <v>15.1226161290323</v>
      </c>
      <c r="BU35">
        <v>500.01903225806399</v>
      </c>
      <c r="BV35">
        <v>96.254322580645194</v>
      </c>
      <c r="BW35">
        <v>0.19994300000000001</v>
      </c>
      <c r="BX35">
        <v>27.931812903225801</v>
      </c>
      <c r="BY35">
        <v>27.9851064516129</v>
      </c>
      <c r="BZ35">
        <v>999.9</v>
      </c>
      <c r="CA35">
        <v>9999.1935483871002</v>
      </c>
      <c r="CB35">
        <v>0</v>
      </c>
      <c r="CC35">
        <v>387.804709677419</v>
      </c>
      <c r="CD35">
        <v>1000.00838709677</v>
      </c>
      <c r="CE35">
        <v>0.96001129032258103</v>
      </c>
      <c r="CF35">
        <v>3.9988954838709699E-2</v>
      </c>
      <c r="CG35">
        <v>0</v>
      </c>
      <c r="CH35">
        <v>2.3646612903225801</v>
      </c>
      <c r="CI35">
        <v>0</v>
      </c>
      <c r="CJ35">
        <v>425.66338709677399</v>
      </c>
      <c r="CK35">
        <v>9334.4354838709696</v>
      </c>
      <c r="CL35">
        <v>41.125</v>
      </c>
      <c r="CM35">
        <v>43.943096774193499</v>
      </c>
      <c r="CN35">
        <v>42.375</v>
      </c>
      <c r="CO35">
        <v>42.125</v>
      </c>
      <c r="CP35">
        <v>40.908999999999999</v>
      </c>
      <c r="CQ35">
        <v>960.01935483871</v>
      </c>
      <c r="CR35">
        <v>39.989032258064498</v>
      </c>
      <c r="CS35">
        <v>0</v>
      </c>
      <c r="CT35">
        <v>59.400000095367403</v>
      </c>
      <c r="CU35">
        <v>2.3552</v>
      </c>
      <c r="CV35">
        <v>-1.9302560272794301E-2</v>
      </c>
      <c r="CW35">
        <v>1.31117949066758</v>
      </c>
      <c r="CX35">
        <v>425.697846153846</v>
      </c>
      <c r="CY35">
        <v>15</v>
      </c>
      <c r="CZ35">
        <v>1675254126.4000001</v>
      </c>
      <c r="DA35" t="s">
        <v>255</v>
      </c>
      <c r="DB35">
        <v>4</v>
      </c>
      <c r="DC35">
        <v>-3.8210000000000002</v>
      </c>
      <c r="DD35">
        <v>0.38500000000000001</v>
      </c>
      <c r="DE35">
        <v>400</v>
      </c>
      <c r="DF35">
        <v>16</v>
      </c>
      <c r="DG35">
        <v>1.25</v>
      </c>
      <c r="DH35">
        <v>0.4</v>
      </c>
      <c r="DI35">
        <v>-0.86121950000000003</v>
      </c>
      <c r="DJ35">
        <v>-0.20478817343185901</v>
      </c>
      <c r="DK35">
        <v>0.10112292992501901</v>
      </c>
      <c r="DL35">
        <v>1</v>
      </c>
      <c r="DM35">
        <v>2.3431466666666698</v>
      </c>
      <c r="DN35">
        <v>2.29841162040107E-2</v>
      </c>
      <c r="DO35">
        <v>0.17350213652222801</v>
      </c>
      <c r="DP35">
        <v>1</v>
      </c>
      <c r="DQ35">
        <v>0.51774579629629602</v>
      </c>
      <c r="DR35">
        <v>-2.70241141891308E-2</v>
      </c>
      <c r="DS35">
        <v>4.4430083334490098E-3</v>
      </c>
      <c r="DT35">
        <v>1</v>
      </c>
      <c r="DU35">
        <v>3</v>
      </c>
      <c r="DV35">
        <v>3</v>
      </c>
      <c r="DW35" t="s">
        <v>263</v>
      </c>
      <c r="DX35">
        <v>100</v>
      </c>
      <c r="DY35">
        <v>100</v>
      </c>
      <c r="DZ35">
        <v>-3.8210000000000002</v>
      </c>
      <c r="EA35">
        <v>0.38500000000000001</v>
      </c>
      <c r="EB35">
        <v>2</v>
      </c>
      <c r="EC35">
        <v>516.58199999999999</v>
      </c>
      <c r="ED35">
        <v>413.68099999999998</v>
      </c>
      <c r="EE35">
        <v>25.866700000000002</v>
      </c>
      <c r="EF35">
        <v>30.956199999999999</v>
      </c>
      <c r="EG35">
        <v>29.9999</v>
      </c>
      <c r="EH35">
        <v>31.191299999999998</v>
      </c>
      <c r="EI35">
        <v>31.2346</v>
      </c>
      <c r="EJ35">
        <v>20.171900000000001</v>
      </c>
      <c r="EK35">
        <v>28.956099999999999</v>
      </c>
      <c r="EL35">
        <v>0</v>
      </c>
      <c r="EM35">
        <v>25.866</v>
      </c>
      <c r="EN35">
        <v>400.75299999999999</v>
      </c>
      <c r="EO35">
        <v>15.153499999999999</v>
      </c>
      <c r="EP35">
        <v>100.375</v>
      </c>
      <c r="EQ35">
        <v>90.721999999999994</v>
      </c>
    </row>
    <row r="36" spans="1:147" x14ac:dyDescent="0.3">
      <c r="A36">
        <v>20</v>
      </c>
      <c r="B36">
        <v>1675255471.0999999</v>
      </c>
      <c r="C36">
        <v>1200.1999998092699</v>
      </c>
      <c r="D36" t="s">
        <v>312</v>
      </c>
      <c r="E36" t="s">
        <v>313</v>
      </c>
      <c r="F36">
        <v>1675255463.0999999</v>
      </c>
      <c r="G36">
        <f t="shared" si="0"/>
        <v>3.3955745254790979E-3</v>
      </c>
      <c r="H36">
        <f t="shared" si="1"/>
        <v>-8.8339553881188707E-2</v>
      </c>
      <c r="I36">
        <f t="shared" si="2"/>
        <v>400.02948387096802</v>
      </c>
      <c r="J36">
        <f t="shared" si="3"/>
        <v>386.20196331705438</v>
      </c>
      <c r="K36">
        <f t="shared" si="4"/>
        <v>37.251448024385581</v>
      </c>
      <c r="L36">
        <f t="shared" si="5"/>
        <v>38.585193608680726</v>
      </c>
      <c r="M36">
        <f t="shared" si="6"/>
        <v>0.14721836126448337</v>
      </c>
      <c r="N36">
        <f t="shared" si="7"/>
        <v>3.3810898679765553</v>
      </c>
      <c r="O36">
        <f t="shared" si="8"/>
        <v>0.14374772991167997</v>
      </c>
      <c r="P36">
        <f t="shared" si="9"/>
        <v>9.0147338986750564E-2</v>
      </c>
      <c r="Q36">
        <f t="shared" si="10"/>
        <v>16.51977476703275</v>
      </c>
      <c r="R36">
        <f t="shared" si="11"/>
        <v>27.484592514499248</v>
      </c>
      <c r="S36">
        <f t="shared" si="12"/>
        <v>27.700829032258099</v>
      </c>
      <c r="T36">
        <f t="shared" si="13"/>
        <v>3.7291566326365597</v>
      </c>
      <c r="U36">
        <f t="shared" si="14"/>
        <v>39.464196404637711</v>
      </c>
      <c r="V36">
        <f t="shared" si="15"/>
        <v>1.5126088858495585</v>
      </c>
      <c r="W36">
        <f t="shared" si="16"/>
        <v>3.8328637693273833</v>
      </c>
      <c r="X36">
        <f t="shared" si="17"/>
        <v>2.2165477467870014</v>
      </c>
      <c r="Y36">
        <f t="shared" si="18"/>
        <v>-149.74483657362822</v>
      </c>
      <c r="Z36">
        <f t="shared" si="19"/>
        <v>85.727491371633135</v>
      </c>
      <c r="AA36">
        <f t="shared" si="20"/>
        <v>5.52328206380444</v>
      </c>
      <c r="AB36">
        <f t="shared" si="21"/>
        <v>-41.974288371157897</v>
      </c>
      <c r="AC36">
        <v>-3.9913893968655002E-2</v>
      </c>
      <c r="AD36">
        <v>4.4806842628972499E-2</v>
      </c>
      <c r="AE36">
        <v>3.3704432255413299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50698.666421184222</v>
      </c>
      <c r="AK36" t="s">
        <v>251</v>
      </c>
      <c r="AL36">
        <v>2.3533615384615398</v>
      </c>
      <c r="AM36">
        <v>1.86415</v>
      </c>
      <c r="AN36">
        <f t="shared" si="25"/>
        <v>-0.48921153846153986</v>
      </c>
      <c r="AO36">
        <f t="shared" si="26"/>
        <v>-0.26243142368454248</v>
      </c>
      <c r="AP36">
        <v>-0.430228273221272</v>
      </c>
      <c r="AQ36" t="s">
        <v>314</v>
      </c>
      <c r="AR36">
        <v>2.3274807692307702</v>
      </c>
      <c r="AS36">
        <v>1.5831999999999999</v>
      </c>
      <c r="AT36">
        <f t="shared" si="27"/>
        <v>-0.47011165312706571</v>
      </c>
      <c r="AU36">
        <v>0.5</v>
      </c>
      <c r="AV36">
        <f t="shared" si="28"/>
        <v>84.286180128702469</v>
      </c>
      <c r="AW36">
        <f t="shared" si="29"/>
        <v>-8.8339553881188707E-2</v>
      </c>
      <c r="AX36">
        <f t="shared" si="30"/>
        <v>-19.811957738034977</v>
      </c>
      <c r="AY36">
        <f t="shared" si="31"/>
        <v>1</v>
      </c>
      <c r="AZ36">
        <f t="shared" si="32"/>
        <v>4.0562844207440588E-3</v>
      </c>
      <c r="BA36">
        <f t="shared" si="33"/>
        <v>0.17745704901465389</v>
      </c>
      <c r="BB36" t="s">
        <v>253</v>
      </c>
      <c r="BC36">
        <v>0</v>
      </c>
      <c r="BD36">
        <f t="shared" si="34"/>
        <v>1.5831999999999999</v>
      </c>
      <c r="BE36">
        <f t="shared" si="35"/>
        <v>-0.4701116531270656</v>
      </c>
      <c r="BF36">
        <f t="shared" si="36"/>
        <v>0.15071212080572918</v>
      </c>
      <c r="BG36">
        <f t="shared" si="37"/>
        <v>0.96639566124988718</v>
      </c>
      <c r="BH36">
        <f t="shared" si="38"/>
        <v>-0.57429144227367268</v>
      </c>
      <c r="BI36">
        <f t="shared" si="39"/>
        <v>99.9838290322581</v>
      </c>
      <c r="BJ36">
        <f t="shared" si="40"/>
        <v>84.286180128702469</v>
      </c>
      <c r="BK36">
        <f t="shared" si="41"/>
        <v>0.84299812224143711</v>
      </c>
      <c r="BL36">
        <f t="shared" si="42"/>
        <v>0.19599624448287431</v>
      </c>
      <c r="BM36">
        <v>0.78109023802247302</v>
      </c>
      <c r="BN36">
        <v>0.5</v>
      </c>
      <c r="BO36" t="s">
        <v>254</v>
      </c>
      <c r="BP36">
        <v>1675255463.0999999</v>
      </c>
      <c r="BQ36">
        <v>400.02948387096802</v>
      </c>
      <c r="BR36">
        <v>400.22787096774198</v>
      </c>
      <c r="BS36">
        <v>15.681874193548399</v>
      </c>
      <c r="BT36">
        <v>15.159764516129</v>
      </c>
      <c r="BU36">
        <v>500.02096774193501</v>
      </c>
      <c r="BV36">
        <v>96.255848387096805</v>
      </c>
      <c r="BW36">
        <v>0.20002590322580599</v>
      </c>
      <c r="BX36">
        <v>28.1711322580645</v>
      </c>
      <c r="BY36">
        <v>27.700829032258099</v>
      </c>
      <c r="BZ36">
        <v>999.9</v>
      </c>
      <c r="CA36">
        <v>9999.8387096774204</v>
      </c>
      <c r="CB36">
        <v>0</v>
      </c>
      <c r="CC36">
        <v>387.64406451612899</v>
      </c>
      <c r="CD36">
        <v>99.9838290322581</v>
      </c>
      <c r="CE36">
        <v>0.90003351612903204</v>
      </c>
      <c r="CF36">
        <v>9.9965777419354807E-2</v>
      </c>
      <c r="CG36">
        <v>0</v>
      </c>
      <c r="CH36">
        <v>2.33653548387097</v>
      </c>
      <c r="CI36">
        <v>0</v>
      </c>
      <c r="CJ36">
        <v>48.580990322580703</v>
      </c>
      <c r="CK36">
        <v>914.20167741935495</v>
      </c>
      <c r="CL36">
        <v>40.467451612903197</v>
      </c>
      <c r="CM36">
        <v>44.061999999999998</v>
      </c>
      <c r="CN36">
        <v>42.375</v>
      </c>
      <c r="CO36">
        <v>42.186999999999998</v>
      </c>
      <c r="CP36">
        <v>40.689193548387102</v>
      </c>
      <c r="CQ36">
        <v>89.99</v>
      </c>
      <c r="CR36">
        <v>9.9919354838709697</v>
      </c>
      <c r="CS36">
        <v>0</v>
      </c>
      <c r="CT36">
        <v>118.799999952316</v>
      </c>
      <c r="CU36">
        <v>2.3274807692307702</v>
      </c>
      <c r="CV36">
        <v>0.59201025591105305</v>
      </c>
      <c r="CW36">
        <v>-5.4482061726460002E-2</v>
      </c>
      <c r="CX36">
        <v>48.5745230769231</v>
      </c>
      <c r="CY36">
        <v>15</v>
      </c>
      <c r="CZ36">
        <v>1675254126.4000001</v>
      </c>
      <c r="DA36" t="s">
        <v>255</v>
      </c>
      <c r="DB36">
        <v>4</v>
      </c>
      <c r="DC36">
        <v>-3.8210000000000002</v>
      </c>
      <c r="DD36">
        <v>0.38500000000000001</v>
      </c>
      <c r="DE36">
        <v>400</v>
      </c>
      <c r="DF36">
        <v>16</v>
      </c>
      <c r="DG36">
        <v>1.25</v>
      </c>
      <c r="DH36">
        <v>0.4</v>
      </c>
      <c r="DI36">
        <v>-0.20142051111111101</v>
      </c>
      <c r="DJ36">
        <v>9.30214559176894E-2</v>
      </c>
      <c r="DK36">
        <v>0.107948952005953</v>
      </c>
      <c r="DL36">
        <v>1</v>
      </c>
      <c r="DM36">
        <v>2.3026133333333298</v>
      </c>
      <c r="DN36">
        <v>0.203780514288885</v>
      </c>
      <c r="DO36">
        <v>0.165738616971289</v>
      </c>
      <c r="DP36">
        <v>1</v>
      </c>
      <c r="DQ36">
        <v>0.53445627777777804</v>
      </c>
      <c r="DR36">
        <v>-0.17086120526013701</v>
      </c>
      <c r="DS36">
        <v>2.8929059877324099E-2</v>
      </c>
      <c r="DT36">
        <v>0</v>
      </c>
      <c r="DU36">
        <v>2</v>
      </c>
      <c r="DV36">
        <v>3</v>
      </c>
      <c r="DW36" t="s">
        <v>256</v>
      </c>
      <c r="DX36">
        <v>100</v>
      </c>
      <c r="DY36">
        <v>100</v>
      </c>
      <c r="DZ36">
        <v>-3.8210000000000002</v>
      </c>
      <c r="EA36">
        <v>0.38500000000000001</v>
      </c>
      <c r="EB36">
        <v>2</v>
      </c>
      <c r="EC36">
        <v>516.51599999999996</v>
      </c>
      <c r="ED36">
        <v>413.637</v>
      </c>
      <c r="EE36">
        <v>29.771799999999999</v>
      </c>
      <c r="EF36">
        <v>30.926500000000001</v>
      </c>
      <c r="EG36">
        <v>29.999600000000001</v>
      </c>
      <c r="EH36">
        <v>31.167000000000002</v>
      </c>
      <c r="EI36">
        <v>31.2104</v>
      </c>
      <c r="EJ36">
        <v>20.154199999999999</v>
      </c>
      <c r="EK36">
        <v>27.799499999999998</v>
      </c>
      <c r="EL36">
        <v>0</v>
      </c>
      <c r="EM36">
        <v>29.808499999999999</v>
      </c>
      <c r="EN36">
        <v>400.18</v>
      </c>
      <c r="EO36">
        <v>15.4053</v>
      </c>
      <c r="EP36">
        <v>100.38</v>
      </c>
      <c r="EQ36">
        <v>90.724800000000002</v>
      </c>
    </row>
    <row r="37" spans="1:147" x14ac:dyDescent="0.3">
      <c r="A37">
        <v>21</v>
      </c>
      <c r="B37">
        <v>1675255531.0999999</v>
      </c>
      <c r="C37">
        <v>1260.1999998092699</v>
      </c>
      <c r="D37" t="s">
        <v>315</v>
      </c>
      <c r="E37" t="s">
        <v>316</v>
      </c>
      <c r="F37">
        <v>1675255523.0999999</v>
      </c>
      <c r="G37">
        <f t="shared" si="0"/>
        <v>2.7647563720660582E-3</v>
      </c>
      <c r="H37">
        <f t="shared" si="1"/>
        <v>0.22414377199609867</v>
      </c>
      <c r="I37">
        <f t="shared" si="2"/>
        <v>400.01948387096797</v>
      </c>
      <c r="J37">
        <f t="shared" si="3"/>
        <v>381.73700107354153</v>
      </c>
      <c r="K37">
        <f t="shared" si="4"/>
        <v>36.822734966265458</v>
      </c>
      <c r="L37">
        <f t="shared" si="5"/>
        <v>38.58628164023655</v>
      </c>
      <c r="M37">
        <f t="shared" si="6"/>
        <v>0.11605679875663616</v>
      </c>
      <c r="N37">
        <f t="shared" si="7"/>
        <v>3.3772832983542127</v>
      </c>
      <c r="O37">
        <f t="shared" si="8"/>
        <v>0.11388586482042078</v>
      </c>
      <c r="P37">
        <f t="shared" si="9"/>
        <v>7.1370332904506673E-2</v>
      </c>
      <c r="Q37">
        <f t="shared" si="10"/>
        <v>16.523994515484954</v>
      </c>
      <c r="R37">
        <f t="shared" si="11"/>
        <v>28.169830882884312</v>
      </c>
      <c r="S37">
        <f t="shared" si="12"/>
        <v>28.2111548387097</v>
      </c>
      <c r="T37">
        <f t="shared" si="13"/>
        <v>3.8418042408503181</v>
      </c>
      <c r="U37">
        <f t="shared" si="14"/>
        <v>39.582369181313574</v>
      </c>
      <c r="V37">
        <f t="shared" si="15"/>
        <v>1.5657012100734413</v>
      </c>
      <c r="W37">
        <f t="shared" si="16"/>
        <v>3.9555520360630472</v>
      </c>
      <c r="X37">
        <f t="shared" si="17"/>
        <v>2.276103030776877</v>
      </c>
      <c r="Y37">
        <f t="shared" si="18"/>
        <v>-121.92575600811317</v>
      </c>
      <c r="Z37">
        <f t="shared" si="19"/>
        <v>91.444489426720651</v>
      </c>
      <c r="AA37">
        <f t="shared" si="20"/>
        <v>5.929259465634976</v>
      </c>
      <c r="AB37">
        <f t="shared" si="21"/>
        <v>-8.0280126002725893</v>
      </c>
      <c r="AC37">
        <v>-3.98574133992778E-2</v>
      </c>
      <c r="AD37">
        <v>4.4743438241877001E-2</v>
      </c>
      <c r="AE37">
        <v>3.3666517215607201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50538.956062704405</v>
      </c>
      <c r="AK37" t="s">
        <v>251</v>
      </c>
      <c r="AL37">
        <v>2.3533615384615398</v>
      </c>
      <c r="AM37">
        <v>1.86415</v>
      </c>
      <c r="AN37">
        <f t="shared" si="25"/>
        <v>-0.48921153846153986</v>
      </c>
      <c r="AO37">
        <f t="shared" si="26"/>
        <v>-0.26243142368454248</v>
      </c>
      <c r="AP37">
        <v>-0.430228273221272</v>
      </c>
      <c r="AQ37" t="s">
        <v>317</v>
      </c>
      <c r="AR37">
        <v>2.3024461538461498</v>
      </c>
      <c r="AS37">
        <v>1.256</v>
      </c>
      <c r="AT37">
        <f t="shared" si="27"/>
        <v>-0.8331577658010747</v>
      </c>
      <c r="AU37">
        <v>0.5</v>
      </c>
      <c r="AV37">
        <f t="shared" si="28"/>
        <v>84.307867631035947</v>
      </c>
      <c r="AW37">
        <f t="shared" si="29"/>
        <v>0.22414377199609867</v>
      </c>
      <c r="AX37">
        <f t="shared" si="30"/>
        <v>-35.120877317463325</v>
      </c>
      <c r="AY37">
        <f t="shared" si="31"/>
        <v>1</v>
      </c>
      <c r="AZ37">
        <f t="shared" si="32"/>
        <v>7.7616960742164362E-3</v>
      </c>
      <c r="BA37">
        <f t="shared" si="33"/>
        <v>0.48419585987261143</v>
      </c>
      <c r="BB37" t="s">
        <v>253</v>
      </c>
      <c r="BC37">
        <v>0</v>
      </c>
      <c r="BD37">
        <f t="shared" si="34"/>
        <v>1.256</v>
      </c>
      <c r="BE37">
        <f t="shared" si="35"/>
        <v>-0.8331577658010747</v>
      </c>
      <c r="BF37">
        <f t="shared" si="36"/>
        <v>0.32623447683931012</v>
      </c>
      <c r="BG37">
        <f t="shared" si="37"/>
        <v>0.9536019963969472</v>
      </c>
      <c r="BH37">
        <f t="shared" si="38"/>
        <v>-1.2431227642595977</v>
      </c>
      <c r="BI37">
        <f t="shared" si="39"/>
        <v>100.009577419355</v>
      </c>
      <c r="BJ37">
        <f t="shared" si="40"/>
        <v>84.307867631035947</v>
      </c>
      <c r="BK37">
        <f t="shared" si="41"/>
        <v>0.84299793886260055</v>
      </c>
      <c r="BL37">
        <f t="shared" si="42"/>
        <v>0.19599587772520102</v>
      </c>
      <c r="BM37">
        <v>0.78109023802247302</v>
      </c>
      <c r="BN37">
        <v>0.5</v>
      </c>
      <c r="BO37" t="s">
        <v>254</v>
      </c>
      <c r="BP37">
        <v>1675255523.0999999</v>
      </c>
      <c r="BQ37">
        <v>400.01948387096797</v>
      </c>
      <c r="BR37">
        <v>400.22725806451598</v>
      </c>
      <c r="BS37">
        <v>16.2314419354839</v>
      </c>
      <c r="BT37">
        <v>15.8065709677419</v>
      </c>
      <c r="BU37">
        <v>500.02758064516098</v>
      </c>
      <c r="BV37">
        <v>96.260929032258105</v>
      </c>
      <c r="BW37">
        <v>0.20007648387096799</v>
      </c>
      <c r="BX37">
        <v>28.713387096774198</v>
      </c>
      <c r="BY37">
        <v>28.2111548387097</v>
      </c>
      <c r="BZ37">
        <v>999.9</v>
      </c>
      <c r="CA37">
        <v>9985.1612903225796</v>
      </c>
      <c r="CB37">
        <v>0</v>
      </c>
      <c r="CC37">
        <v>387.65416129032297</v>
      </c>
      <c r="CD37">
        <v>100.009577419355</v>
      </c>
      <c r="CE37">
        <v>0.90004990322580702</v>
      </c>
      <c r="CF37">
        <v>9.9949435483871002E-2</v>
      </c>
      <c r="CG37">
        <v>0</v>
      </c>
      <c r="CH37">
        <v>2.3088032258064501</v>
      </c>
      <c r="CI37">
        <v>0</v>
      </c>
      <c r="CJ37">
        <v>49.323793548387101</v>
      </c>
      <c r="CK37">
        <v>914.44229032258102</v>
      </c>
      <c r="CL37">
        <v>40.040064516129</v>
      </c>
      <c r="CM37">
        <v>44.003999999999998</v>
      </c>
      <c r="CN37">
        <v>42.140999999999998</v>
      </c>
      <c r="CO37">
        <v>42.125</v>
      </c>
      <c r="CP37">
        <v>40.388967741935502</v>
      </c>
      <c r="CQ37">
        <v>90.013548387096805</v>
      </c>
      <c r="CR37">
        <v>9.9938709677419393</v>
      </c>
      <c r="CS37">
        <v>0</v>
      </c>
      <c r="CT37">
        <v>59.600000143051098</v>
      </c>
      <c r="CU37">
        <v>2.3024461538461498</v>
      </c>
      <c r="CV37">
        <v>0.30080683355098597</v>
      </c>
      <c r="CW37">
        <v>0.136523080051561</v>
      </c>
      <c r="CX37">
        <v>49.3320576923077</v>
      </c>
      <c r="CY37">
        <v>15</v>
      </c>
      <c r="CZ37">
        <v>1675254126.4000001</v>
      </c>
      <c r="DA37" t="s">
        <v>255</v>
      </c>
      <c r="DB37">
        <v>4</v>
      </c>
      <c r="DC37">
        <v>-3.8210000000000002</v>
      </c>
      <c r="DD37">
        <v>0.38500000000000001</v>
      </c>
      <c r="DE37">
        <v>400</v>
      </c>
      <c r="DF37">
        <v>16</v>
      </c>
      <c r="DG37">
        <v>1.25</v>
      </c>
      <c r="DH37">
        <v>0.4</v>
      </c>
      <c r="DI37">
        <v>-0.21109517407407399</v>
      </c>
      <c r="DJ37">
        <v>6.4424898341914602E-2</v>
      </c>
      <c r="DK37">
        <v>9.7755075921818202E-2</v>
      </c>
      <c r="DL37">
        <v>1</v>
      </c>
      <c r="DM37">
        <v>2.3040333333333298</v>
      </c>
      <c r="DN37">
        <v>0.36607404973172097</v>
      </c>
      <c r="DO37">
        <v>0.18912325434312199</v>
      </c>
      <c r="DP37">
        <v>1</v>
      </c>
      <c r="DQ37">
        <v>0.42641420370370398</v>
      </c>
      <c r="DR37">
        <v>1.4488484848491599E-2</v>
      </c>
      <c r="DS37">
        <v>2.33374138681024E-2</v>
      </c>
      <c r="DT37">
        <v>1</v>
      </c>
      <c r="DU37">
        <v>3</v>
      </c>
      <c r="DV37">
        <v>3</v>
      </c>
      <c r="DW37" t="s">
        <v>263</v>
      </c>
      <c r="DX37">
        <v>100</v>
      </c>
      <c r="DY37">
        <v>100</v>
      </c>
      <c r="DZ37">
        <v>-3.8210000000000002</v>
      </c>
      <c r="EA37">
        <v>0.38500000000000001</v>
      </c>
      <c r="EB37">
        <v>2</v>
      </c>
      <c r="EC37">
        <v>517.02800000000002</v>
      </c>
      <c r="ED37">
        <v>414.28500000000003</v>
      </c>
      <c r="EE37">
        <v>29.773</v>
      </c>
      <c r="EF37">
        <v>30.9023</v>
      </c>
      <c r="EG37">
        <v>29.9999</v>
      </c>
      <c r="EH37">
        <v>31.1508</v>
      </c>
      <c r="EI37">
        <v>31.196400000000001</v>
      </c>
      <c r="EJ37">
        <v>20.156300000000002</v>
      </c>
      <c r="EK37">
        <v>25.016100000000002</v>
      </c>
      <c r="EL37">
        <v>0</v>
      </c>
      <c r="EM37">
        <v>29.77</v>
      </c>
      <c r="EN37">
        <v>400.10199999999998</v>
      </c>
      <c r="EO37">
        <v>15.9085</v>
      </c>
      <c r="EP37">
        <v>100.38500000000001</v>
      </c>
      <c r="EQ37">
        <v>90.724999999999994</v>
      </c>
    </row>
    <row r="38" spans="1:147" x14ac:dyDescent="0.3">
      <c r="A38">
        <v>22</v>
      </c>
      <c r="B38">
        <v>1675255591.0999999</v>
      </c>
      <c r="C38">
        <v>1320.1999998092699</v>
      </c>
      <c r="D38" t="s">
        <v>318</v>
      </c>
      <c r="E38" t="s">
        <v>319</v>
      </c>
      <c r="F38">
        <v>1675255583.0999999</v>
      </c>
      <c r="G38">
        <f t="shared" si="0"/>
        <v>2.899750686146911E-3</v>
      </c>
      <c r="H38">
        <f t="shared" si="1"/>
        <v>9.4389170636827557E-2</v>
      </c>
      <c r="I38">
        <f t="shared" si="2"/>
        <v>400.01183870967702</v>
      </c>
      <c r="J38">
        <f t="shared" si="3"/>
        <v>383.95367330003103</v>
      </c>
      <c r="K38">
        <f t="shared" si="4"/>
        <v>37.038523352409996</v>
      </c>
      <c r="L38">
        <f t="shared" si="5"/>
        <v>38.587592357037721</v>
      </c>
      <c r="M38">
        <f t="shared" si="6"/>
        <v>0.12481028876328917</v>
      </c>
      <c r="N38">
        <f t="shared" si="7"/>
        <v>3.3792521294880671</v>
      </c>
      <c r="O38">
        <f t="shared" si="8"/>
        <v>0.12230476398364874</v>
      </c>
      <c r="P38">
        <f t="shared" si="9"/>
        <v>7.6661399662765459E-2</v>
      </c>
      <c r="Q38">
        <f t="shared" si="10"/>
        <v>16.525034347819282</v>
      </c>
      <c r="R38">
        <f t="shared" si="11"/>
        <v>27.994908936775271</v>
      </c>
      <c r="S38">
        <f t="shared" si="12"/>
        <v>28.0536580645161</v>
      </c>
      <c r="T38">
        <f t="shared" si="13"/>
        <v>3.8067264553586617</v>
      </c>
      <c r="U38">
        <f t="shared" si="14"/>
        <v>40.369062568725191</v>
      </c>
      <c r="V38">
        <f t="shared" si="15"/>
        <v>1.5834886544834403</v>
      </c>
      <c r="W38">
        <f t="shared" si="16"/>
        <v>3.9225301597917319</v>
      </c>
      <c r="X38">
        <f t="shared" si="17"/>
        <v>2.2232378008752214</v>
      </c>
      <c r="Y38">
        <f t="shared" si="18"/>
        <v>-127.87900525907878</v>
      </c>
      <c r="Z38">
        <f t="shared" si="19"/>
        <v>93.86734267850369</v>
      </c>
      <c r="AA38">
        <f t="shared" si="20"/>
        <v>6.0736758855581918</v>
      </c>
      <c r="AB38">
        <f t="shared" si="21"/>
        <v>-11.412952347197617</v>
      </c>
      <c r="AC38">
        <v>-3.9886622960966497E-2</v>
      </c>
      <c r="AD38">
        <v>4.4776228533770703E-2</v>
      </c>
      <c r="AE38">
        <v>3.3686127613285102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50598.832884256124</v>
      </c>
      <c r="AK38" t="s">
        <v>251</v>
      </c>
      <c r="AL38">
        <v>2.3533615384615398</v>
      </c>
      <c r="AM38">
        <v>1.86415</v>
      </c>
      <c r="AN38">
        <f t="shared" si="25"/>
        <v>-0.48921153846153986</v>
      </c>
      <c r="AO38">
        <f t="shared" si="26"/>
        <v>-0.26243142368454248</v>
      </c>
      <c r="AP38">
        <v>-0.430228273221272</v>
      </c>
      <c r="AQ38" t="s">
        <v>320</v>
      </c>
      <c r="AR38">
        <v>2.2918461538461501</v>
      </c>
      <c r="AS38">
        <v>1.8548</v>
      </c>
      <c r="AT38">
        <f t="shared" si="27"/>
        <v>-0.23562980043462911</v>
      </c>
      <c r="AU38">
        <v>0.5</v>
      </c>
      <c r="AV38">
        <f t="shared" si="28"/>
        <v>84.313114604548289</v>
      </c>
      <c r="AW38">
        <f t="shared" si="29"/>
        <v>9.4389170636827557E-2</v>
      </c>
      <c r="AX38">
        <f t="shared" si="30"/>
        <v>-9.9333411841458634</v>
      </c>
      <c r="AY38">
        <f t="shared" si="31"/>
        <v>1</v>
      </c>
      <c r="AZ38">
        <f t="shared" si="32"/>
        <v>6.2222519748997493E-3</v>
      </c>
      <c r="BA38">
        <f t="shared" si="33"/>
        <v>5.040974768169058E-3</v>
      </c>
      <c r="BB38" t="s">
        <v>253</v>
      </c>
      <c r="BC38">
        <v>0</v>
      </c>
      <c r="BD38">
        <f t="shared" si="34"/>
        <v>1.8548</v>
      </c>
      <c r="BE38">
        <f t="shared" si="35"/>
        <v>-0.23562980043462911</v>
      </c>
      <c r="BF38">
        <f t="shared" si="36"/>
        <v>5.0156907974143548E-3</v>
      </c>
      <c r="BG38">
        <f t="shared" si="37"/>
        <v>0.87661425948496996</v>
      </c>
      <c r="BH38">
        <f t="shared" si="38"/>
        <v>-1.9112386493179645E-2</v>
      </c>
      <c r="BI38">
        <f t="shared" si="39"/>
        <v>100.01579354838699</v>
      </c>
      <c r="BJ38">
        <f t="shared" si="40"/>
        <v>84.313114604548289</v>
      </c>
      <c r="BK38">
        <f t="shared" si="41"/>
        <v>0.84299800674738579</v>
      </c>
      <c r="BL38">
        <f t="shared" si="42"/>
        <v>0.19599601349477175</v>
      </c>
      <c r="BM38">
        <v>0.78109023802247302</v>
      </c>
      <c r="BN38">
        <v>0.5</v>
      </c>
      <c r="BO38" t="s">
        <v>254</v>
      </c>
      <c r="BP38">
        <v>1675255583.0999999</v>
      </c>
      <c r="BQ38">
        <v>400.01183870967702</v>
      </c>
      <c r="BR38">
        <v>400.207774193548</v>
      </c>
      <c r="BS38">
        <v>16.414970967741901</v>
      </c>
      <c r="BT38">
        <v>15.9694419354839</v>
      </c>
      <c r="BU38">
        <v>500.031967741936</v>
      </c>
      <c r="BV38">
        <v>96.266164516128995</v>
      </c>
      <c r="BW38">
        <v>0.199961290322581</v>
      </c>
      <c r="BX38">
        <v>28.5688967741936</v>
      </c>
      <c r="BY38">
        <v>28.0536580645161</v>
      </c>
      <c r="BZ38">
        <v>999.9</v>
      </c>
      <c r="CA38">
        <v>9991.9354838709696</v>
      </c>
      <c r="CB38">
        <v>0</v>
      </c>
      <c r="CC38">
        <v>387.75474193548399</v>
      </c>
      <c r="CD38">
        <v>100.01579354838699</v>
      </c>
      <c r="CE38">
        <v>0.90005809677419402</v>
      </c>
      <c r="CF38">
        <v>9.9941264516129003E-2</v>
      </c>
      <c r="CG38">
        <v>0</v>
      </c>
      <c r="CH38">
        <v>2.3042161290322598</v>
      </c>
      <c r="CI38">
        <v>0</v>
      </c>
      <c r="CJ38">
        <v>49.129358064516097</v>
      </c>
      <c r="CK38">
        <v>914.501451612903</v>
      </c>
      <c r="CL38">
        <v>39.713451612903199</v>
      </c>
      <c r="CM38">
        <v>43.927</v>
      </c>
      <c r="CN38">
        <v>41.8929677419355</v>
      </c>
      <c r="CO38">
        <v>42.036000000000001</v>
      </c>
      <c r="CP38">
        <v>40.126903225806501</v>
      </c>
      <c r="CQ38">
        <v>90.02</v>
      </c>
      <c r="CR38">
        <v>9.9948387096774205</v>
      </c>
      <c r="CS38">
        <v>0</v>
      </c>
      <c r="CT38">
        <v>59.400000095367403</v>
      </c>
      <c r="CU38">
        <v>2.2918461538461501</v>
      </c>
      <c r="CV38">
        <v>-5.5049585379333799E-2</v>
      </c>
      <c r="CW38">
        <v>0.44442738279577498</v>
      </c>
      <c r="CX38">
        <v>49.104026923076901</v>
      </c>
      <c r="CY38">
        <v>15</v>
      </c>
      <c r="CZ38">
        <v>1675254126.4000001</v>
      </c>
      <c r="DA38" t="s">
        <v>255</v>
      </c>
      <c r="DB38">
        <v>4</v>
      </c>
      <c r="DC38">
        <v>-3.8210000000000002</v>
      </c>
      <c r="DD38">
        <v>0.38500000000000001</v>
      </c>
      <c r="DE38">
        <v>400</v>
      </c>
      <c r="DF38">
        <v>16</v>
      </c>
      <c r="DG38">
        <v>1.25</v>
      </c>
      <c r="DH38">
        <v>0.4</v>
      </c>
      <c r="DI38">
        <v>-0.181785890740741</v>
      </c>
      <c r="DJ38">
        <v>-0.113027628587484</v>
      </c>
      <c r="DK38">
        <v>0.10019159283316501</v>
      </c>
      <c r="DL38">
        <v>1</v>
      </c>
      <c r="DM38">
        <v>2.3019755555555599</v>
      </c>
      <c r="DN38">
        <v>-0.16146613983095001</v>
      </c>
      <c r="DO38">
        <v>0.19007629129794201</v>
      </c>
      <c r="DP38">
        <v>1</v>
      </c>
      <c r="DQ38">
        <v>0.43033592592592601</v>
      </c>
      <c r="DR38">
        <v>0.13314477301315999</v>
      </c>
      <c r="DS38">
        <v>2.3319589500589301E-2</v>
      </c>
      <c r="DT38">
        <v>0</v>
      </c>
      <c r="DU38">
        <v>2</v>
      </c>
      <c r="DV38">
        <v>3</v>
      </c>
      <c r="DW38" t="s">
        <v>256</v>
      </c>
      <c r="DX38">
        <v>100</v>
      </c>
      <c r="DY38">
        <v>100</v>
      </c>
      <c r="DZ38">
        <v>-3.8210000000000002</v>
      </c>
      <c r="EA38">
        <v>0.38500000000000001</v>
      </c>
      <c r="EB38">
        <v>2</v>
      </c>
      <c r="EC38">
        <v>516.64300000000003</v>
      </c>
      <c r="ED38">
        <v>414.66800000000001</v>
      </c>
      <c r="EE38">
        <v>26.755800000000001</v>
      </c>
      <c r="EF38">
        <v>30.894200000000001</v>
      </c>
      <c r="EG38">
        <v>29.9999</v>
      </c>
      <c r="EH38">
        <v>31.134599999999999</v>
      </c>
      <c r="EI38">
        <v>31.180199999999999</v>
      </c>
      <c r="EJ38">
        <v>20.1601</v>
      </c>
      <c r="EK38">
        <v>25.106200000000001</v>
      </c>
      <c r="EL38">
        <v>0</v>
      </c>
      <c r="EM38">
        <v>26.783200000000001</v>
      </c>
      <c r="EN38">
        <v>400.21899999999999</v>
      </c>
      <c r="EO38">
        <v>15.8565</v>
      </c>
      <c r="EP38">
        <v>100.389</v>
      </c>
      <c r="EQ38">
        <v>90.724599999999995</v>
      </c>
    </row>
    <row r="39" spans="1:147" x14ac:dyDescent="0.3">
      <c r="A39">
        <v>23</v>
      </c>
      <c r="B39">
        <v>1675255651.0999999</v>
      </c>
      <c r="C39">
        <v>1380.1999998092699</v>
      </c>
      <c r="D39" t="s">
        <v>321</v>
      </c>
      <c r="E39" t="s">
        <v>322</v>
      </c>
      <c r="F39">
        <v>1675255643.0999999</v>
      </c>
      <c r="G39">
        <f t="shared" si="0"/>
        <v>2.8288044914189753E-3</v>
      </c>
      <c r="H39">
        <f t="shared" si="1"/>
        <v>-7.2643687394610718E-2</v>
      </c>
      <c r="I39">
        <f t="shared" si="2"/>
        <v>400.02406451612899</v>
      </c>
      <c r="J39">
        <f t="shared" si="3"/>
        <v>386.20419219345922</v>
      </c>
      <c r="K39">
        <f t="shared" si="4"/>
        <v>37.254792337969825</v>
      </c>
      <c r="L39">
        <f t="shared" si="5"/>
        <v>38.587912184738379</v>
      </c>
      <c r="M39">
        <f t="shared" si="6"/>
        <v>0.12240654471266058</v>
      </c>
      <c r="N39">
        <f t="shared" si="7"/>
        <v>3.3807979377507063</v>
      </c>
      <c r="O39">
        <f t="shared" si="8"/>
        <v>0.11999667372137958</v>
      </c>
      <c r="P39">
        <f t="shared" si="9"/>
        <v>7.5210486773505558E-2</v>
      </c>
      <c r="Q39">
        <f t="shared" si="10"/>
        <v>16.522978809352573</v>
      </c>
      <c r="R39">
        <f t="shared" si="11"/>
        <v>27.819871669066107</v>
      </c>
      <c r="S39">
        <f t="shared" si="12"/>
        <v>27.9114838709677</v>
      </c>
      <c r="T39">
        <f t="shared" si="13"/>
        <v>3.7753016232082413</v>
      </c>
      <c r="U39">
        <f t="shared" si="14"/>
        <v>40.322868827181338</v>
      </c>
      <c r="V39">
        <f t="shared" si="15"/>
        <v>1.5641941943389648</v>
      </c>
      <c r="W39">
        <f t="shared" si="16"/>
        <v>3.8791738778381597</v>
      </c>
      <c r="X39">
        <f t="shared" si="17"/>
        <v>2.2111074288692762</v>
      </c>
      <c r="Y39">
        <f t="shared" si="18"/>
        <v>-124.75027807157682</v>
      </c>
      <c r="Z39">
        <f t="shared" si="19"/>
        <v>84.951046334186273</v>
      </c>
      <c r="AA39">
        <f t="shared" si="20"/>
        <v>5.4851171106611627</v>
      </c>
      <c r="AB39">
        <f t="shared" si="21"/>
        <v>-17.791135817376798</v>
      </c>
      <c r="AC39">
        <v>-3.99095614790973E-2</v>
      </c>
      <c r="AD39">
        <v>4.4801979029897097E-2</v>
      </c>
      <c r="AE39">
        <v>3.3701524509648699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50658.840374301661</v>
      </c>
      <c r="AK39" t="s">
        <v>251</v>
      </c>
      <c r="AL39">
        <v>2.3533615384615398</v>
      </c>
      <c r="AM39">
        <v>1.86415</v>
      </c>
      <c r="AN39">
        <f t="shared" si="25"/>
        <v>-0.48921153846153986</v>
      </c>
      <c r="AO39">
        <f t="shared" si="26"/>
        <v>-0.26243142368454248</v>
      </c>
      <c r="AP39">
        <v>-0.430228273221272</v>
      </c>
      <c r="AQ39" t="s">
        <v>323</v>
      </c>
      <c r="AR39">
        <v>2.2426307692307699</v>
      </c>
      <c r="AS39">
        <v>1.4204000000000001</v>
      </c>
      <c r="AT39">
        <f t="shared" si="27"/>
        <v>-0.5788726902497674</v>
      </c>
      <c r="AU39">
        <v>0.5</v>
      </c>
      <c r="AV39">
        <f t="shared" si="28"/>
        <v>84.302818624248147</v>
      </c>
      <c r="AW39">
        <f t="shared" si="29"/>
        <v>-7.2643687394610718E-2</v>
      </c>
      <c r="AX39">
        <f t="shared" si="30"/>
        <v>-24.400299706328358</v>
      </c>
      <c r="AY39">
        <f t="shared" si="31"/>
        <v>1</v>
      </c>
      <c r="AZ39">
        <f t="shared" si="32"/>
        <v>4.2416682106499425E-3</v>
      </c>
      <c r="BA39">
        <f t="shared" si="33"/>
        <v>0.3124119966206701</v>
      </c>
      <c r="BB39" t="s">
        <v>253</v>
      </c>
      <c r="BC39">
        <v>0</v>
      </c>
      <c r="BD39">
        <f t="shared" si="34"/>
        <v>1.4204000000000001</v>
      </c>
      <c r="BE39">
        <f t="shared" si="35"/>
        <v>-0.57887269024976751</v>
      </c>
      <c r="BF39">
        <f t="shared" si="36"/>
        <v>0.23804414880776756</v>
      </c>
      <c r="BG39">
        <f t="shared" si="37"/>
        <v>0.88131261079276024</v>
      </c>
      <c r="BH39">
        <f t="shared" si="38"/>
        <v>-0.90707181886080146</v>
      </c>
      <c r="BI39">
        <f t="shared" si="39"/>
        <v>100.003606451613</v>
      </c>
      <c r="BJ39">
        <f t="shared" si="40"/>
        <v>84.302818624248147</v>
      </c>
      <c r="BK39">
        <f t="shared" si="41"/>
        <v>0.84299778393530522</v>
      </c>
      <c r="BL39">
        <f t="shared" si="42"/>
        <v>0.19599556787061023</v>
      </c>
      <c r="BM39">
        <v>0.78109023802247302</v>
      </c>
      <c r="BN39">
        <v>0.5</v>
      </c>
      <c r="BO39" t="s">
        <v>254</v>
      </c>
      <c r="BP39">
        <v>1675255643.0999999</v>
      </c>
      <c r="BQ39">
        <v>400.02406451612899</v>
      </c>
      <c r="BR39">
        <v>400.18948387096799</v>
      </c>
      <c r="BS39">
        <v>16.215319354838702</v>
      </c>
      <c r="BT39">
        <v>15.780593548387101</v>
      </c>
      <c r="BU39">
        <v>500.02161290322601</v>
      </c>
      <c r="BV39">
        <v>96.264032258064503</v>
      </c>
      <c r="BW39">
        <v>0.199944806451613</v>
      </c>
      <c r="BX39">
        <v>28.377567741935501</v>
      </c>
      <c r="BY39">
        <v>27.9114838709677</v>
      </c>
      <c r="BZ39">
        <v>999.9</v>
      </c>
      <c r="CA39">
        <v>9997.9032258064508</v>
      </c>
      <c r="CB39">
        <v>0</v>
      </c>
      <c r="CC39">
        <v>387.70845161290299</v>
      </c>
      <c r="CD39">
        <v>100.003606451613</v>
      </c>
      <c r="CE39">
        <v>0.90006629032258101</v>
      </c>
      <c r="CF39">
        <v>9.99330935483871E-2</v>
      </c>
      <c r="CG39">
        <v>0</v>
      </c>
      <c r="CH39">
        <v>2.2620483870967698</v>
      </c>
      <c r="CI39">
        <v>0</v>
      </c>
      <c r="CJ39">
        <v>48.299758064516098</v>
      </c>
      <c r="CK39">
        <v>914.39319354838699</v>
      </c>
      <c r="CL39">
        <v>39.435129032258097</v>
      </c>
      <c r="CM39">
        <v>43.762</v>
      </c>
      <c r="CN39">
        <v>41.640999999999998</v>
      </c>
      <c r="CO39">
        <v>41.923000000000002</v>
      </c>
      <c r="CP39">
        <v>39.895000000000003</v>
      </c>
      <c r="CQ39">
        <v>90.01</v>
      </c>
      <c r="CR39">
        <v>9.9929032258064492</v>
      </c>
      <c r="CS39">
        <v>0</v>
      </c>
      <c r="CT39">
        <v>59.200000047683702</v>
      </c>
      <c r="CU39">
        <v>2.2426307692307699</v>
      </c>
      <c r="CV39">
        <v>0.12923759741076099</v>
      </c>
      <c r="CW39">
        <v>3.7719658670963899E-2</v>
      </c>
      <c r="CX39">
        <v>48.315657692307703</v>
      </c>
      <c r="CY39">
        <v>15</v>
      </c>
      <c r="CZ39">
        <v>1675254126.4000001</v>
      </c>
      <c r="DA39" t="s">
        <v>255</v>
      </c>
      <c r="DB39">
        <v>4</v>
      </c>
      <c r="DC39">
        <v>-3.8210000000000002</v>
      </c>
      <c r="DD39">
        <v>0.38500000000000001</v>
      </c>
      <c r="DE39">
        <v>400</v>
      </c>
      <c r="DF39">
        <v>16</v>
      </c>
      <c r="DG39">
        <v>1.25</v>
      </c>
      <c r="DH39">
        <v>0.4</v>
      </c>
      <c r="DI39">
        <v>-0.18215770037036999</v>
      </c>
      <c r="DJ39">
        <v>0.26082830097200399</v>
      </c>
      <c r="DK39">
        <v>0.11069203912256501</v>
      </c>
      <c r="DL39">
        <v>1</v>
      </c>
      <c r="DM39">
        <v>2.2691022222222199</v>
      </c>
      <c r="DN39">
        <v>6.0879338843010097E-2</v>
      </c>
      <c r="DO39">
        <v>0.14833392282862501</v>
      </c>
      <c r="DP39">
        <v>1</v>
      </c>
      <c r="DQ39">
        <v>0.42533892592592598</v>
      </c>
      <c r="DR39">
        <v>0.109341639794171</v>
      </c>
      <c r="DS39">
        <v>1.8105365939669001E-2</v>
      </c>
      <c r="DT39">
        <v>0</v>
      </c>
      <c r="DU39">
        <v>2</v>
      </c>
      <c r="DV39">
        <v>3</v>
      </c>
      <c r="DW39" t="s">
        <v>256</v>
      </c>
      <c r="DX39">
        <v>100</v>
      </c>
      <c r="DY39">
        <v>100</v>
      </c>
      <c r="DZ39">
        <v>-3.8210000000000002</v>
      </c>
      <c r="EA39">
        <v>0.38500000000000001</v>
      </c>
      <c r="EB39">
        <v>2</v>
      </c>
      <c r="EC39">
        <v>516.06700000000001</v>
      </c>
      <c r="ED39">
        <v>414.221</v>
      </c>
      <c r="EE39">
        <v>26.983899999999998</v>
      </c>
      <c r="EF39">
        <v>30.9023</v>
      </c>
      <c r="EG39">
        <v>29.9999</v>
      </c>
      <c r="EH39">
        <v>31.1265</v>
      </c>
      <c r="EI39">
        <v>31.17</v>
      </c>
      <c r="EJ39">
        <v>20.159800000000001</v>
      </c>
      <c r="EK39">
        <v>25.933399999999999</v>
      </c>
      <c r="EL39">
        <v>0</v>
      </c>
      <c r="EM39">
        <v>27.0273</v>
      </c>
      <c r="EN39">
        <v>400.20100000000002</v>
      </c>
      <c r="EO39">
        <v>15.677099999999999</v>
      </c>
      <c r="EP39">
        <v>100.38800000000001</v>
      </c>
      <c r="EQ39">
        <v>90.7239</v>
      </c>
    </row>
    <row r="40" spans="1:147" x14ac:dyDescent="0.3">
      <c r="A40">
        <v>24</v>
      </c>
      <c r="B40">
        <v>1675255711.0999999</v>
      </c>
      <c r="C40">
        <v>1440.1999998092699</v>
      </c>
      <c r="D40" t="s">
        <v>324</v>
      </c>
      <c r="E40" t="s">
        <v>325</v>
      </c>
      <c r="F40">
        <v>1675255703.0999999</v>
      </c>
      <c r="G40">
        <f t="shared" si="0"/>
        <v>2.5418747658107373E-3</v>
      </c>
      <c r="H40">
        <f t="shared" si="1"/>
        <v>0.27737852386908907</v>
      </c>
      <c r="I40">
        <f t="shared" si="2"/>
        <v>399.99948387096799</v>
      </c>
      <c r="J40">
        <f t="shared" si="3"/>
        <v>381.14313955431811</v>
      </c>
      <c r="K40">
        <f t="shared" si="4"/>
        <v>36.766833925925944</v>
      </c>
      <c r="L40">
        <f t="shared" si="5"/>
        <v>38.585804302123783</v>
      </c>
      <c r="M40">
        <f t="shared" si="6"/>
        <v>0.10943225909544105</v>
      </c>
      <c r="N40">
        <f t="shared" si="7"/>
        <v>3.3830283258338349</v>
      </c>
      <c r="O40">
        <f t="shared" si="8"/>
        <v>0.10750308162045678</v>
      </c>
      <c r="P40">
        <f t="shared" si="9"/>
        <v>6.7359922158375482E-2</v>
      </c>
      <c r="Q40">
        <f t="shared" si="10"/>
        <v>16.524535172843859</v>
      </c>
      <c r="R40">
        <f t="shared" si="11"/>
        <v>27.841808045950764</v>
      </c>
      <c r="S40">
        <f t="shared" si="12"/>
        <v>27.889187096774201</v>
      </c>
      <c r="T40">
        <f t="shared" si="13"/>
        <v>3.7703939443297667</v>
      </c>
      <c r="U40">
        <f t="shared" si="14"/>
        <v>40.121572633881655</v>
      </c>
      <c r="V40">
        <f t="shared" si="15"/>
        <v>1.552448005834151</v>
      </c>
      <c r="W40">
        <f t="shared" si="16"/>
        <v>3.8693598080030087</v>
      </c>
      <c r="X40">
        <f t="shared" si="17"/>
        <v>2.2179459384956157</v>
      </c>
      <c r="Y40">
        <f t="shared" si="18"/>
        <v>-112.09667717225351</v>
      </c>
      <c r="Z40">
        <f t="shared" si="19"/>
        <v>81.127567481384929</v>
      </c>
      <c r="AA40">
        <f t="shared" si="20"/>
        <v>5.2330718391674367</v>
      </c>
      <c r="AB40">
        <f t="shared" si="21"/>
        <v>-9.2115026788572862</v>
      </c>
      <c r="AC40">
        <v>-3.9942666229145302E-2</v>
      </c>
      <c r="AD40">
        <v>4.4839142011961299E-2</v>
      </c>
      <c r="AE40">
        <v>3.37237400867838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50706.485549671095</v>
      </c>
      <c r="AK40" t="s">
        <v>251</v>
      </c>
      <c r="AL40">
        <v>2.3533615384615398</v>
      </c>
      <c r="AM40">
        <v>1.86415</v>
      </c>
      <c r="AN40">
        <f t="shared" si="25"/>
        <v>-0.48921153846153986</v>
      </c>
      <c r="AO40">
        <f t="shared" si="26"/>
        <v>-0.26243142368454248</v>
      </c>
      <c r="AP40">
        <v>-0.430228273221272</v>
      </c>
      <c r="AQ40" t="s">
        <v>326</v>
      </c>
      <c r="AR40">
        <v>2.2105653846153799</v>
      </c>
      <c r="AS40">
        <v>1.2447999999999999</v>
      </c>
      <c r="AT40">
        <f t="shared" si="27"/>
        <v>-0.77583980126556873</v>
      </c>
      <c r="AU40">
        <v>0.5</v>
      </c>
      <c r="AV40">
        <f t="shared" si="28"/>
        <v>84.311816440132304</v>
      </c>
      <c r="AW40">
        <f t="shared" si="29"/>
        <v>0.27737852386908907</v>
      </c>
      <c r="AX40">
        <f t="shared" si="30"/>
        <v>-32.706231455625677</v>
      </c>
      <c r="AY40">
        <f t="shared" si="31"/>
        <v>1</v>
      </c>
      <c r="AZ40">
        <f t="shared" si="32"/>
        <v>8.3927357631158953E-3</v>
      </c>
      <c r="BA40">
        <f t="shared" si="33"/>
        <v>0.49754980719794356</v>
      </c>
      <c r="BB40" t="s">
        <v>253</v>
      </c>
      <c r="BC40">
        <v>0</v>
      </c>
      <c r="BD40">
        <f t="shared" si="34"/>
        <v>1.2447999999999999</v>
      </c>
      <c r="BE40">
        <f t="shared" si="35"/>
        <v>-0.77583980126556884</v>
      </c>
      <c r="BF40">
        <f t="shared" si="36"/>
        <v>0.33224257704583865</v>
      </c>
      <c r="BG40">
        <f t="shared" si="37"/>
        <v>0.87118788728289076</v>
      </c>
      <c r="BH40">
        <f t="shared" si="38"/>
        <v>-1.2660167459412679</v>
      </c>
      <c r="BI40">
        <f t="shared" si="39"/>
        <v>100.014425806452</v>
      </c>
      <c r="BJ40">
        <f t="shared" si="40"/>
        <v>84.311816440132304</v>
      </c>
      <c r="BK40">
        <f t="shared" si="41"/>
        <v>0.8429965553498513</v>
      </c>
      <c r="BL40">
        <f t="shared" si="42"/>
        <v>0.19599311069970263</v>
      </c>
      <c r="BM40">
        <v>0.78109023802247302</v>
      </c>
      <c r="BN40">
        <v>0.5</v>
      </c>
      <c r="BO40" t="s">
        <v>254</v>
      </c>
      <c r="BP40">
        <v>1675255703.0999999</v>
      </c>
      <c r="BQ40">
        <v>399.99948387096799</v>
      </c>
      <c r="BR40">
        <v>400.20164516129</v>
      </c>
      <c r="BS40">
        <v>16.093441935483899</v>
      </c>
      <c r="BT40">
        <v>15.7027548387097</v>
      </c>
      <c r="BU40">
        <v>500.01167741935501</v>
      </c>
      <c r="BV40">
        <v>96.264680645161306</v>
      </c>
      <c r="BW40">
        <v>0.199954580645161</v>
      </c>
      <c r="BX40">
        <v>28.334</v>
      </c>
      <c r="BY40">
        <v>27.889187096774201</v>
      </c>
      <c r="BZ40">
        <v>999.9</v>
      </c>
      <c r="CA40">
        <v>10006.129032258101</v>
      </c>
      <c r="CB40">
        <v>0</v>
      </c>
      <c r="CC40">
        <v>387.63154838709698</v>
      </c>
      <c r="CD40">
        <v>100.014425806452</v>
      </c>
      <c r="CE40">
        <v>0.90011545161290296</v>
      </c>
      <c r="CF40">
        <v>9.9884067741935506E-2</v>
      </c>
      <c r="CG40">
        <v>0</v>
      </c>
      <c r="CH40">
        <v>2.2075709677419399</v>
      </c>
      <c r="CI40">
        <v>0</v>
      </c>
      <c r="CJ40">
        <v>46.996783870967697</v>
      </c>
      <c r="CK40">
        <v>914.50654838709704</v>
      </c>
      <c r="CL40">
        <v>39.1991935483871</v>
      </c>
      <c r="CM40">
        <v>43.610774193548401</v>
      </c>
      <c r="CN40">
        <v>41.414999999999999</v>
      </c>
      <c r="CO40">
        <v>41.774000000000001</v>
      </c>
      <c r="CP40">
        <v>39.668999999999997</v>
      </c>
      <c r="CQ40">
        <v>90.024838709677397</v>
      </c>
      <c r="CR40">
        <v>9.99</v>
      </c>
      <c r="CS40">
        <v>0</v>
      </c>
      <c r="CT40">
        <v>59.5</v>
      </c>
      <c r="CU40">
        <v>2.2105653846153799</v>
      </c>
      <c r="CV40">
        <v>1.15436239145067</v>
      </c>
      <c r="CW40">
        <v>0.14729573152126901</v>
      </c>
      <c r="CX40">
        <v>46.988492307692297</v>
      </c>
      <c r="CY40">
        <v>15</v>
      </c>
      <c r="CZ40">
        <v>1675254126.4000001</v>
      </c>
      <c r="DA40" t="s">
        <v>255</v>
      </c>
      <c r="DB40">
        <v>4</v>
      </c>
      <c r="DC40">
        <v>-3.8210000000000002</v>
      </c>
      <c r="DD40">
        <v>0.38500000000000001</v>
      </c>
      <c r="DE40">
        <v>400</v>
      </c>
      <c r="DF40">
        <v>16</v>
      </c>
      <c r="DG40">
        <v>1.25</v>
      </c>
      <c r="DH40">
        <v>0.4</v>
      </c>
      <c r="DI40">
        <v>-0.19218441481481499</v>
      </c>
      <c r="DJ40">
        <v>-6.6098530360222896E-2</v>
      </c>
      <c r="DK40">
        <v>7.5105760069834604E-2</v>
      </c>
      <c r="DL40">
        <v>1</v>
      </c>
      <c r="DM40">
        <v>2.27945333333333</v>
      </c>
      <c r="DN40">
        <v>-0.398956512213825</v>
      </c>
      <c r="DO40">
        <v>0.21258435355824701</v>
      </c>
      <c r="DP40">
        <v>1</v>
      </c>
      <c r="DQ40">
        <v>0.39288314814814801</v>
      </c>
      <c r="DR40">
        <v>-1.71902206975433E-2</v>
      </c>
      <c r="DS40">
        <v>3.29320637636201E-3</v>
      </c>
      <c r="DT40">
        <v>1</v>
      </c>
      <c r="DU40">
        <v>3</v>
      </c>
      <c r="DV40">
        <v>3</v>
      </c>
      <c r="DW40" t="s">
        <v>263</v>
      </c>
      <c r="DX40">
        <v>100</v>
      </c>
      <c r="DY40">
        <v>100</v>
      </c>
      <c r="DZ40">
        <v>-3.8210000000000002</v>
      </c>
      <c r="EA40">
        <v>0.38500000000000001</v>
      </c>
      <c r="EB40">
        <v>2</v>
      </c>
      <c r="EC40">
        <v>516.28</v>
      </c>
      <c r="ED40">
        <v>414.28899999999999</v>
      </c>
      <c r="EE40">
        <v>27.685400000000001</v>
      </c>
      <c r="EF40">
        <v>30.9023</v>
      </c>
      <c r="EG40">
        <v>30</v>
      </c>
      <c r="EH40">
        <v>31.121099999999998</v>
      </c>
      <c r="EI40">
        <v>31.161999999999999</v>
      </c>
      <c r="EJ40">
        <v>20.159199999999998</v>
      </c>
      <c r="EK40">
        <v>25.933399999999999</v>
      </c>
      <c r="EL40">
        <v>0</v>
      </c>
      <c r="EM40">
        <v>27.720400000000001</v>
      </c>
      <c r="EN40">
        <v>400.24200000000002</v>
      </c>
      <c r="EO40">
        <v>15.6858</v>
      </c>
      <c r="EP40">
        <v>100.39</v>
      </c>
      <c r="EQ40">
        <v>90.723200000000006</v>
      </c>
    </row>
    <row r="41" spans="1:147" x14ac:dyDescent="0.3">
      <c r="A41">
        <v>25</v>
      </c>
      <c r="B41">
        <v>1675255771.0999999</v>
      </c>
      <c r="C41">
        <v>1500.1999998092699</v>
      </c>
      <c r="D41" t="s">
        <v>327</v>
      </c>
      <c r="E41" t="s">
        <v>328</v>
      </c>
      <c r="F41">
        <v>1675255763.0999999</v>
      </c>
      <c r="G41">
        <f t="shared" si="0"/>
        <v>2.4245538502225559E-3</v>
      </c>
      <c r="H41">
        <f t="shared" si="1"/>
        <v>0.27085111211519453</v>
      </c>
      <c r="I41">
        <f t="shared" si="2"/>
        <v>399.98929032258002</v>
      </c>
      <c r="J41">
        <f t="shared" si="3"/>
        <v>380.86796310887109</v>
      </c>
      <c r="K41">
        <f t="shared" si="4"/>
        <v>36.742682111619274</v>
      </c>
      <c r="L41">
        <f t="shared" si="5"/>
        <v>38.587334105005056</v>
      </c>
      <c r="M41">
        <f t="shared" si="6"/>
        <v>0.10335103166571992</v>
      </c>
      <c r="N41">
        <f t="shared" si="7"/>
        <v>3.3845919056878695</v>
      </c>
      <c r="O41">
        <f t="shared" si="8"/>
        <v>0.1016292704932947</v>
      </c>
      <c r="P41">
        <f t="shared" si="9"/>
        <v>6.3670598209472476E-2</v>
      </c>
      <c r="Q41">
        <f t="shared" si="10"/>
        <v>16.525289238587945</v>
      </c>
      <c r="R41">
        <f t="shared" si="11"/>
        <v>27.943083186104431</v>
      </c>
      <c r="S41">
        <f t="shared" si="12"/>
        <v>27.971316129032299</v>
      </c>
      <c r="T41">
        <f t="shared" si="13"/>
        <v>3.7884986848926485</v>
      </c>
      <c r="U41">
        <f t="shared" si="14"/>
        <v>39.903292395877941</v>
      </c>
      <c r="V41">
        <f t="shared" si="15"/>
        <v>1.5506950116023097</v>
      </c>
      <c r="W41">
        <f t="shared" si="16"/>
        <v>3.886132994285199</v>
      </c>
      <c r="X41">
        <f t="shared" si="17"/>
        <v>2.2378036732903386</v>
      </c>
      <c r="Y41">
        <f t="shared" si="18"/>
        <v>-106.92282479481472</v>
      </c>
      <c r="Z41">
        <f t="shared" si="19"/>
        <v>79.755334482815996</v>
      </c>
      <c r="AA41">
        <f t="shared" si="20"/>
        <v>5.1461910381858402</v>
      </c>
      <c r="AB41">
        <f t="shared" si="21"/>
        <v>-5.496010035224927</v>
      </c>
      <c r="AC41">
        <v>-3.9965879193268598E-2</v>
      </c>
      <c r="AD41">
        <v>4.4865200597757102E-2</v>
      </c>
      <c r="AE41">
        <v>3.3739313967003399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50722.35513829776</v>
      </c>
      <c r="AK41" t="s">
        <v>251</v>
      </c>
      <c r="AL41">
        <v>2.3533615384615398</v>
      </c>
      <c r="AM41">
        <v>1.86415</v>
      </c>
      <c r="AN41">
        <f t="shared" si="25"/>
        <v>-0.48921153846153986</v>
      </c>
      <c r="AO41">
        <f t="shared" si="26"/>
        <v>-0.26243142368454248</v>
      </c>
      <c r="AP41">
        <v>-0.430228273221272</v>
      </c>
      <c r="AQ41" t="s">
        <v>329</v>
      </c>
      <c r="AR41">
        <v>2.2553961538461502</v>
      </c>
      <c r="AS41">
        <v>1.8284</v>
      </c>
      <c r="AT41">
        <f t="shared" si="27"/>
        <v>-0.23353541557982394</v>
      </c>
      <c r="AU41">
        <v>0.5</v>
      </c>
      <c r="AV41">
        <f t="shared" si="28"/>
        <v>84.315089332696957</v>
      </c>
      <c r="AW41">
        <f t="shared" si="29"/>
        <v>0.27085111211519453</v>
      </c>
      <c r="AX41">
        <f t="shared" si="30"/>
        <v>-9.8452797134806822</v>
      </c>
      <c r="AY41">
        <f t="shared" si="31"/>
        <v>1</v>
      </c>
      <c r="AZ41">
        <f t="shared" si="32"/>
        <v>8.3149930918070148E-3</v>
      </c>
      <c r="BA41">
        <f t="shared" si="33"/>
        <v>1.9552614307591309E-2</v>
      </c>
      <c r="BB41" t="s">
        <v>253</v>
      </c>
      <c r="BC41">
        <v>0</v>
      </c>
      <c r="BD41">
        <f t="shared" si="34"/>
        <v>1.8284</v>
      </c>
      <c r="BE41">
        <f t="shared" si="35"/>
        <v>-0.23353541557982399</v>
      </c>
      <c r="BF41">
        <f t="shared" si="36"/>
        <v>1.9177641284231391E-2</v>
      </c>
      <c r="BG41">
        <f t="shared" si="37"/>
        <v>0.81338559601435101</v>
      </c>
      <c r="BH41">
        <f t="shared" si="38"/>
        <v>-7.3076771885687022E-2</v>
      </c>
      <c r="BI41">
        <f t="shared" si="39"/>
        <v>100.01822903225801</v>
      </c>
      <c r="BJ41">
        <f t="shared" si="40"/>
        <v>84.315089332696957</v>
      </c>
      <c r="BK41">
        <f t="shared" si="41"/>
        <v>0.84299722309123815</v>
      </c>
      <c r="BL41">
        <f t="shared" si="42"/>
        <v>0.19599444618247616</v>
      </c>
      <c r="BM41">
        <v>0.78109023802247302</v>
      </c>
      <c r="BN41">
        <v>0.5</v>
      </c>
      <c r="BO41" t="s">
        <v>254</v>
      </c>
      <c r="BP41">
        <v>1675255763.0999999</v>
      </c>
      <c r="BQ41">
        <v>399.98929032258002</v>
      </c>
      <c r="BR41">
        <v>400.18309677419398</v>
      </c>
      <c r="BS41">
        <v>16.074222580645198</v>
      </c>
      <c r="BT41">
        <v>15.7015612903226</v>
      </c>
      <c r="BU41">
        <v>500.01277419354801</v>
      </c>
      <c r="BV41">
        <v>96.270967741935394</v>
      </c>
      <c r="BW41">
        <v>0.19995045161290301</v>
      </c>
      <c r="BX41">
        <v>28.408403225806399</v>
      </c>
      <c r="BY41">
        <v>27.971316129032299</v>
      </c>
      <c r="BZ41">
        <v>999.9</v>
      </c>
      <c r="CA41">
        <v>10011.2903225806</v>
      </c>
      <c r="CB41">
        <v>0</v>
      </c>
      <c r="CC41">
        <v>387.69980645161297</v>
      </c>
      <c r="CD41">
        <v>100.01822903225801</v>
      </c>
      <c r="CE41">
        <v>0.90009906451612898</v>
      </c>
      <c r="CF41">
        <v>9.9900409677419394E-2</v>
      </c>
      <c r="CG41">
        <v>0</v>
      </c>
      <c r="CH41">
        <v>2.2687677419354801</v>
      </c>
      <c r="CI41">
        <v>0</v>
      </c>
      <c r="CJ41">
        <v>45.724590322580603</v>
      </c>
      <c r="CK41">
        <v>914.53654838709701</v>
      </c>
      <c r="CL41">
        <v>38.987774193548397</v>
      </c>
      <c r="CM41">
        <v>43.451225806451603</v>
      </c>
      <c r="CN41">
        <v>41.201225806451603</v>
      </c>
      <c r="CO41">
        <v>41.651000000000003</v>
      </c>
      <c r="CP41">
        <v>39.483741935483899</v>
      </c>
      <c r="CQ41">
        <v>90.025806451612894</v>
      </c>
      <c r="CR41">
        <v>9.99258064516129</v>
      </c>
      <c r="CS41">
        <v>0</v>
      </c>
      <c r="CT41">
        <v>59.400000095367403</v>
      </c>
      <c r="CU41">
        <v>2.2553961538461502</v>
      </c>
      <c r="CV41">
        <v>-0.84753162065519605</v>
      </c>
      <c r="CW41">
        <v>-0.40423248737273298</v>
      </c>
      <c r="CX41">
        <v>45.717353846153799</v>
      </c>
      <c r="CY41">
        <v>15</v>
      </c>
      <c r="CZ41">
        <v>1675254126.4000001</v>
      </c>
      <c r="DA41" t="s">
        <v>255</v>
      </c>
      <c r="DB41">
        <v>4</v>
      </c>
      <c r="DC41">
        <v>-3.8210000000000002</v>
      </c>
      <c r="DD41">
        <v>0.38500000000000001</v>
      </c>
      <c r="DE41">
        <v>400</v>
      </c>
      <c r="DF41">
        <v>16</v>
      </c>
      <c r="DG41">
        <v>1.25</v>
      </c>
      <c r="DH41">
        <v>0.4</v>
      </c>
      <c r="DI41">
        <v>-0.20007380296296301</v>
      </c>
      <c r="DJ41">
        <v>1.24835908062786E-2</v>
      </c>
      <c r="DK41">
        <v>8.7396549288979303E-2</v>
      </c>
      <c r="DL41">
        <v>1</v>
      </c>
      <c r="DM41">
        <v>2.2742577777777799</v>
      </c>
      <c r="DN41">
        <v>-0.223305783846238</v>
      </c>
      <c r="DO41">
        <v>0.194811556226796</v>
      </c>
      <c r="DP41">
        <v>1</v>
      </c>
      <c r="DQ41">
        <v>0.37398572222222198</v>
      </c>
      <c r="DR41">
        <v>-1.37454591194989E-2</v>
      </c>
      <c r="DS41">
        <v>3.3205891736070802E-3</v>
      </c>
      <c r="DT41">
        <v>1</v>
      </c>
      <c r="DU41">
        <v>3</v>
      </c>
      <c r="DV41">
        <v>3</v>
      </c>
      <c r="DW41" t="s">
        <v>263</v>
      </c>
      <c r="DX41">
        <v>100</v>
      </c>
      <c r="DY41">
        <v>100</v>
      </c>
      <c r="DZ41">
        <v>-3.8210000000000002</v>
      </c>
      <c r="EA41">
        <v>0.38500000000000001</v>
      </c>
      <c r="EB41">
        <v>2</v>
      </c>
      <c r="EC41">
        <v>516.49300000000005</v>
      </c>
      <c r="ED41">
        <v>414.25200000000001</v>
      </c>
      <c r="EE41">
        <v>27.942799999999998</v>
      </c>
      <c r="EF41">
        <v>30.896899999999999</v>
      </c>
      <c r="EG41">
        <v>30.000399999999999</v>
      </c>
      <c r="EH41">
        <v>31.1157</v>
      </c>
      <c r="EI41">
        <v>31.156600000000001</v>
      </c>
      <c r="EJ41">
        <v>20.160900000000002</v>
      </c>
      <c r="EK41">
        <v>25.933399999999999</v>
      </c>
      <c r="EL41">
        <v>0</v>
      </c>
      <c r="EM41">
        <v>27.935500000000001</v>
      </c>
      <c r="EN41">
        <v>400.30399999999997</v>
      </c>
      <c r="EO41">
        <v>15.7378</v>
      </c>
      <c r="EP41">
        <v>100.386</v>
      </c>
      <c r="EQ41">
        <v>90.722999999999999</v>
      </c>
    </row>
    <row r="42" spans="1:147" x14ac:dyDescent="0.3">
      <c r="A42">
        <v>26</v>
      </c>
      <c r="B42">
        <v>1675255831.0999999</v>
      </c>
      <c r="C42">
        <v>1560.1999998092699</v>
      </c>
      <c r="D42" t="s">
        <v>330</v>
      </c>
      <c r="E42" t="s">
        <v>331</v>
      </c>
      <c r="F42">
        <v>1675255823.0999999</v>
      </c>
      <c r="G42">
        <f t="shared" si="0"/>
        <v>2.1145479136263868E-3</v>
      </c>
      <c r="H42">
        <f t="shared" si="1"/>
        <v>-0.7091288937108674</v>
      </c>
      <c r="I42">
        <f t="shared" si="2"/>
        <v>400.10212903225801</v>
      </c>
      <c r="J42">
        <f t="shared" si="3"/>
        <v>397.68357251265104</v>
      </c>
      <c r="K42">
        <f t="shared" si="4"/>
        <v>38.365598993161086</v>
      </c>
      <c r="L42">
        <f t="shared" si="5"/>
        <v>38.59892361601959</v>
      </c>
      <c r="M42">
        <f t="shared" si="6"/>
        <v>9.0003461647032865E-2</v>
      </c>
      <c r="N42">
        <f t="shared" si="7"/>
        <v>3.3803897964066061</v>
      </c>
      <c r="O42">
        <f t="shared" si="8"/>
        <v>8.8693069130914806E-2</v>
      </c>
      <c r="P42">
        <f t="shared" si="9"/>
        <v>5.5549312394131301E-2</v>
      </c>
      <c r="Q42">
        <f t="shared" si="10"/>
        <v>16.523739916743001</v>
      </c>
      <c r="R42">
        <f t="shared" si="11"/>
        <v>28.044158705445493</v>
      </c>
      <c r="S42">
        <f t="shared" si="12"/>
        <v>28.001809677419399</v>
      </c>
      <c r="T42">
        <f t="shared" si="13"/>
        <v>3.7952400458722786</v>
      </c>
      <c r="U42">
        <f t="shared" si="14"/>
        <v>40.045523418989816</v>
      </c>
      <c r="V42">
        <f t="shared" si="15"/>
        <v>1.5590432796901379</v>
      </c>
      <c r="W42">
        <f t="shared" si="16"/>
        <v>3.8931774305410394</v>
      </c>
      <c r="X42">
        <f t="shared" si="17"/>
        <v>2.2361967661821405</v>
      </c>
      <c r="Y42">
        <f t="shared" si="18"/>
        <v>-93.251562990923659</v>
      </c>
      <c r="Z42">
        <f t="shared" si="19"/>
        <v>79.778594532863295</v>
      </c>
      <c r="AA42">
        <f t="shared" si="20"/>
        <v>5.1556737500933965</v>
      </c>
      <c r="AB42">
        <f t="shared" si="21"/>
        <v>8.2064452087760316</v>
      </c>
      <c r="AC42">
        <v>-3.9903504577925797E-2</v>
      </c>
      <c r="AD42">
        <v>4.47951796277185E-2</v>
      </c>
      <c r="AE42">
        <v>3.36974592524016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50641.234144019807</v>
      </c>
      <c r="AK42" t="s">
        <v>251</v>
      </c>
      <c r="AL42">
        <v>2.3533615384615398</v>
      </c>
      <c r="AM42">
        <v>1.86415</v>
      </c>
      <c r="AN42">
        <f t="shared" si="25"/>
        <v>-0.48921153846153986</v>
      </c>
      <c r="AO42">
        <f t="shared" si="26"/>
        <v>-0.26243142368454248</v>
      </c>
      <c r="AP42">
        <v>-0.430228273221272</v>
      </c>
      <c r="AQ42" t="s">
        <v>332</v>
      </c>
      <c r="AR42">
        <v>2.2819807692307701</v>
      </c>
      <c r="AS42">
        <v>1.0972</v>
      </c>
      <c r="AT42">
        <f t="shared" si="27"/>
        <v>-1.0798220645559335</v>
      </c>
      <c r="AU42">
        <v>0.5</v>
      </c>
      <c r="AV42">
        <f t="shared" si="28"/>
        <v>84.307301151280996</v>
      </c>
      <c r="AW42">
        <f t="shared" si="29"/>
        <v>-0.7091288937108674</v>
      </c>
      <c r="AX42">
        <f t="shared" si="30"/>
        <v>-45.518441993157538</v>
      </c>
      <c r="AY42">
        <f t="shared" si="31"/>
        <v>1</v>
      </c>
      <c r="AZ42">
        <f t="shared" si="32"/>
        <v>-3.308143146334814E-3</v>
      </c>
      <c r="BA42">
        <f t="shared" si="33"/>
        <v>0.69900656215822099</v>
      </c>
      <c r="BB42" t="s">
        <v>253</v>
      </c>
      <c r="BC42">
        <v>0</v>
      </c>
      <c r="BD42">
        <f t="shared" si="34"/>
        <v>1.0972</v>
      </c>
      <c r="BE42">
        <f t="shared" si="35"/>
        <v>-1.0798220645559335</v>
      </c>
      <c r="BF42">
        <f t="shared" si="36"/>
        <v>0.41142075476758844</v>
      </c>
      <c r="BG42">
        <f t="shared" si="37"/>
        <v>0.94317548575942545</v>
      </c>
      <c r="BH42">
        <f t="shared" si="38"/>
        <v>-1.5677267188175592</v>
      </c>
      <c r="BI42">
        <f t="shared" si="39"/>
        <v>100.009006451613</v>
      </c>
      <c r="BJ42">
        <f t="shared" si="40"/>
        <v>84.307301151280996</v>
      </c>
      <c r="BK42">
        <f t="shared" si="41"/>
        <v>0.84299708738803525</v>
      </c>
      <c r="BL42">
        <f t="shared" si="42"/>
        <v>0.19599417477607078</v>
      </c>
      <c r="BM42">
        <v>0.78109023802247302</v>
      </c>
      <c r="BN42">
        <v>0.5</v>
      </c>
      <c r="BO42" t="s">
        <v>254</v>
      </c>
      <c r="BP42">
        <v>1675255823.0999999</v>
      </c>
      <c r="BQ42">
        <v>400.10212903225801</v>
      </c>
      <c r="BR42">
        <v>400.123516129032</v>
      </c>
      <c r="BS42">
        <v>16.160464516129</v>
      </c>
      <c r="BT42">
        <v>15.8354741935484</v>
      </c>
      <c r="BU42">
        <v>500.00296774193498</v>
      </c>
      <c r="BV42">
        <v>96.272719354838699</v>
      </c>
      <c r="BW42">
        <v>0.19995803225806499</v>
      </c>
      <c r="BX42">
        <v>28.439567741935502</v>
      </c>
      <c r="BY42">
        <v>28.001809677419399</v>
      </c>
      <c r="BZ42">
        <v>999.9</v>
      </c>
      <c r="CA42">
        <v>9995.4838709677406</v>
      </c>
      <c r="CB42">
        <v>0</v>
      </c>
      <c r="CC42">
        <v>387.72909677419301</v>
      </c>
      <c r="CD42">
        <v>100.009006451613</v>
      </c>
      <c r="CE42">
        <v>0.90010725806451597</v>
      </c>
      <c r="CF42">
        <v>9.9892238709677506E-2</v>
      </c>
      <c r="CG42">
        <v>0</v>
      </c>
      <c r="CH42">
        <v>2.2968580645161301</v>
      </c>
      <c r="CI42">
        <v>0</v>
      </c>
      <c r="CJ42">
        <v>44.722499999999997</v>
      </c>
      <c r="CK42">
        <v>914.45525806451599</v>
      </c>
      <c r="CL42">
        <v>38.787999999999997</v>
      </c>
      <c r="CM42">
        <v>43.304000000000002</v>
      </c>
      <c r="CN42">
        <v>41.014000000000003</v>
      </c>
      <c r="CO42">
        <v>41.51</v>
      </c>
      <c r="CP42">
        <v>39.314032258064501</v>
      </c>
      <c r="CQ42">
        <v>90.018709677419295</v>
      </c>
      <c r="CR42">
        <v>9.9912903225806495</v>
      </c>
      <c r="CS42">
        <v>0</v>
      </c>
      <c r="CT42">
        <v>59.400000095367403</v>
      </c>
      <c r="CU42">
        <v>2.2819807692307701</v>
      </c>
      <c r="CV42">
        <v>0.35724786779004197</v>
      </c>
      <c r="CW42">
        <v>-0.95453333568486198</v>
      </c>
      <c r="CX42">
        <v>44.730673076923097</v>
      </c>
      <c r="CY42">
        <v>15</v>
      </c>
      <c r="CZ42">
        <v>1675254126.4000001</v>
      </c>
      <c r="DA42" t="s">
        <v>255</v>
      </c>
      <c r="DB42">
        <v>4</v>
      </c>
      <c r="DC42">
        <v>-3.8210000000000002</v>
      </c>
      <c r="DD42">
        <v>0.38500000000000001</v>
      </c>
      <c r="DE42">
        <v>400</v>
      </c>
      <c r="DF42">
        <v>16</v>
      </c>
      <c r="DG42">
        <v>1.25</v>
      </c>
      <c r="DH42">
        <v>0.4</v>
      </c>
      <c r="DI42">
        <v>-0.13946480629629601</v>
      </c>
      <c r="DJ42">
        <v>0.950292191011888</v>
      </c>
      <c r="DK42">
        <v>0.33908168467070898</v>
      </c>
      <c r="DL42">
        <v>0</v>
      </c>
      <c r="DM42">
        <v>2.3263555555555602</v>
      </c>
      <c r="DN42">
        <v>-0.32797246052969797</v>
      </c>
      <c r="DO42">
        <v>0.16735787808772201</v>
      </c>
      <c r="DP42">
        <v>1</v>
      </c>
      <c r="DQ42">
        <v>0.32337477777777801</v>
      </c>
      <c r="DR42">
        <v>7.7204802744406196E-3</v>
      </c>
      <c r="DS42">
        <v>4.7943935146000996E-3</v>
      </c>
      <c r="DT42">
        <v>1</v>
      </c>
      <c r="DU42">
        <v>2</v>
      </c>
      <c r="DV42">
        <v>3</v>
      </c>
      <c r="DW42" t="s">
        <v>256</v>
      </c>
      <c r="DX42">
        <v>100</v>
      </c>
      <c r="DY42">
        <v>100</v>
      </c>
      <c r="DZ42">
        <v>-3.8210000000000002</v>
      </c>
      <c r="EA42">
        <v>0.38500000000000001</v>
      </c>
      <c r="EB42">
        <v>2</v>
      </c>
      <c r="EC42">
        <v>516.30100000000004</v>
      </c>
      <c r="ED42">
        <v>414.31900000000002</v>
      </c>
      <c r="EE42">
        <v>27.885999999999999</v>
      </c>
      <c r="EF42">
        <v>30.8888</v>
      </c>
      <c r="EG42">
        <v>30.0001</v>
      </c>
      <c r="EH42">
        <v>31.107600000000001</v>
      </c>
      <c r="EI42">
        <v>31.148599999999998</v>
      </c>
      <c r="EJ42">
        <v>20.161000000000001</v>
      </c>
      <c r="EK42">
        <v>25.069199999999999</v>
      </c>
      <c r="EL42">
        <v>0</v>
      </c>
      <c r="EM42">
        <v>27.872399999999999</v>
      </c>
      <c r="EN42">
        <v>400.25900000000001</v>
      </c>
      <c r="EO42">
        <v>15.8909</v>
      </c>
      <c r="EP42">
        <v>100.39100000000001</v>
      </c>
      <c r="EQ42">
        <v>90.72</v>
      </c>
    </row>
    <row r="43" spans="1:147" x14ac:dyDescent="0.3">
      <c r="A43">
        <v>27</v>
      </c>
      <c r="B43">
        <v>1675255891.0999999</v>
      </c>
      <c r="C43">
        <v>1620.1999998092699</v>
      </c>
      <c r="D43" t="s">
        <v>333</v>
      </c>
      <c r="E43" t="s">
        <v>334</v>
      </c>
      <c r="F43">
        <v>1675255883.0999999</v>
      </c>
      <c r="G43">
        <f t="shared" si="0"/>
        <v>1.8535105808241607E-3</v>
      </c>
      <c r="H43">
        <f t="shared" si="1"/>
        <v>0.16615779986074905</v>
      </c>
      <c r="I43">
        <f t="shared" si="2"/>
        <v>400.01522580645201</v>
      </c>
      <c r="J43">
        <f t="shared" si="3"/>
        <v>381.67182707074267</v>
      </c>
      <c r="K43">
        <f t="shared" si="4"/>
        <v>36.817529209532175</v>
      </c>
      <c r="L43">
        <f t="shared" si="5"/>
        <v>38.587003849400993</v>
      </c>
      <c r="M43">
        <f t="shared" si="6"/>
        <v>7.854008206589265E-2</v>
      </c>
      <c r="N43">
        <f t="shared" si="7"/>
        <v>3.3777533186248681</v>
      </c>
      <c r="O43">
        <f t="shared" si="8"/>
        <v>7.75394619033134E-2</v>
      </c>
      <c r="P43">
        <f t="shared" si="9"/>
        <v>4.8551003246066302E-2</v>
      </c>
      <c r="Q43">
        <f t="shared" si="10"/>
        <v>16.522407790972252</v>
      </c>
      <c r="R43">
        <f t="shared" si="11"/>
        <v>28.116516668049123</v>
      </c>
      <c r="S43">
        <f t="shared" si="12"/>
        <v>28.029561290322601</v>
      </c>
      <c r="T43">
        <f t="shared" si="13"/>
        <v>3.8013843274726402</v>
      </c>
      <c r="U43">
        <f t="shared" si="14"/>
        <v>40.028354975062335</v>
      </c>
      <c r="V43">
        <f t="shared" si="15"/>
        <v>1.5595781636932595</v>
      </c>
      <c r="W43">
        <f t="shared" si="16"/>
        <v>3.8961835045803821</v>
      </c>
      <c r="X43">
        <f t="shared" si="17"/>
        <v>2.2418061637793807</v>
      </c>
      <c r="Y43">
        <f t="shared" si="18"/>
        <v>-81.739816614345486</v>
      </c>
      <c r="Z43">
        <f t="shared" si="19"/>
        <v>77.081775973592215</v>
      </c>
      <c r="AA43">
        <f t="shared" si="20"/>
        <v>4.9862992615216504</v>
      </c>
      <c r="AB43">
        <f t="shared" si="21"/>
        <v>16.850666411740633</v>
      </c>
      <c r="AC43">
        <v>-3.9864385978217301E-2</v>
      </c>
      <c r="AD43">
        <v>4.4751265572567998E-2</v>
      </c>
      <c r="AE43">
        <v>3.3671198819638599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50591.185909953092</v>
      </c>
      <c r="AK43" t="s">
        <v>251</v>
      </c>
      <c r="AL43">
        <v>2.3533615384615398</v>
      </c>
      <c r="AM43">
        <v>1.86415</v>
      </c>
      <c r="AN43">
        <f t="shared" si="25"/>
        <v>-0.48921153846153986</v>
      </c>
      <c r="AO43">
        <f t="shared" si="26"/>
        <v>-0.26243142368454248</v>
      </c>
      <c r="AP43">
        <v>-0.430228273221272</v>
      </c>
      <c r="AQ43" t="s">
        <v>335</v>
      </c>
      <c r="AR43">
        <v>2.2701615384615401</v>
      </c>
      <c r="AS43">
        <v>1.3928</v>
      </c>
      <c r="AT43">
        <f t="shared" si="27"/>
        <v>-0.62992643485176636</v>
      </c>
      <c r="AU43">
        <v>0.5</v>
      </c>
      <c r="AV43">
        <f t="shared" si="28"/>
        <v>84.300471284548422</v>
      </c>
      <c r="AW43">
        <f t="shared" si="29"/>
        <v>0.16615779986074905</v>
      </c>
      <c r="AX43">
        <f t="shared" si="30"/>
        <v>-26.551547666299648</v>
      </c>
      <c r="AY43">
        <f t="shared" si="31"/>
        <v>1</v>
      </c>
      <c r="AZ43">
        <f t="shared" si="32"/>
        <v>7.0745283388627235E-3</v>
      </c>
      <c r="BA43">
        <f t="shared" si="33"/>
        <v>0.33841901206203329</v>
      </c>
      <c r="BB43" t="s">
        <v>253</v>
      </c>
      <c r="BC43">
        <v>0</v>
      </c>
      <c r="BD43">
        <f t="shared" si="34"/>
        <v>1.3928</v>
      </c>
      <c r="BE43">
        <f t="shared" si="35"/>
        <v>-0.62992643485176625</v>
      </c>
      <c r="BF43">
        <f t="shared" si="36"/>
        <v>0.25284982431671266</v>
      </c>
      <c r="BG43">
        <f t="shared" si="37"/>
        <v>0.9133839981421128</v>
      </c>
      <c r="BH43">
        <f t="shared" si="38"/>
        <v>-0.96348913086205934</v>
      </c>
      <c r="BI43">
        <f t="shared" si="39"/>
        <v>100.0009</v>
      </c>
      <c r="BJ43">
        <f t="shared" si="40"/>
        <v>84.300471284548422</v>
      </c>
      <c r="BK43">
        <f t="shared" si="41"/>
        <v>0.84299712587135134</v>
      </c>
      <c r="BL43">
        <f t="shared" si="42"/>
        <v>0.19599425174270257</v>
      </c>
      <c r="BM43">
        <v>0.78109023802247302</v>
      </c>
      <c r="BN43">
        <v>0.5</v>
      </c>
      <c r="BO43" t="s">
        <v>254</v>
      </c>
      <c r="BP43">
        <v>1675255883.0999999</v>
      </c>
      <c r="BQ43">
        <v>400.01522580645201</v>
      </c>
      <c r="BR43">
        <v>400.15699999999998</v>
      </c>
      <c r="BS43">
        <v>16.167490322580601</v>
      </c>
      <c r="BT43">
        <v>15.882635483871001</v>
      </c>
      <c r="BU43">
        <v>500.02745161290301</v>
      </c>
      <c r="BV43">
        <v>96.2637741935484</v>
      </c>
      <c r="BW43">
        <v>0.200063580645161</v>
      </c>
      <c r="BX43">
        <v>28.452851612903199</v>
      </c>
      <c r="BY43">
        <v>28.029561290322601</v>
      </c>
      <c r="BZ43">
        <v>999.9</v>
      </c>
      <c r="CA43">
        <v>9986.6129032258104</v>
      </c>
      <c r="CB43">
        <v>0</v>
      </c>
      <c r="CC43">
        <v>387.78590322580601</v>
      </c>
      <c r="CD43">
        <v>100.0009</v>
      </c>
      <c r="CE43">
        <v>0.90011545161290296</v>
      </c>
      <c r="CF43">
        <v>9.9884067741935506E-2</v>
      </c>
      <c r="CG43">
        <v>0</v>
      </c>
      <c r="CH43">
        <v>2.2838387096774202</v>
      </c>
      <c r="CI43">
        <v>0</v>
      </c>
      <c r="CJ43">
        <v>43.2319483870968</v>
      </c>
      <c r="CK43">
        <v>914.38390322580699</v>
      </c>
      <c r="CL43">
        <v>38.627000000000002</v>
      </c>
      <c r="CM43">
        <v>43.155000000000001</v>
      </c>
      <c r="CN43">
        <v>40.838419354838699</v>
      </c>
      <c r="CO43">
        <v>41.390999999999998</v>
      </c>
      <c r="CP43">
        <v>39.155000000000001</v>
      </c>
      <c r="CQ43">
        <v>90.011612903225796</v>
      </c>
      <c r="CR43">
        <v>9.9906451612903204</v>
      </c>
      <c r="CS43">
        <v>0</v>
      </c>
      <c r="CT43">
        <v>59.200000047683702</v>
      </c>
      <c r="CU43">
        <v>2.2701615384615401</v>
      </c>
      <c r="CV43">
        <v>0.37767521444672197</v>
      </c>
      <c r="CW43">
        <v>-1.3604752240740099</v>
      </c>
      <c r="CX43">
        <v>43.233049999999999</v>
      </c>
      <c r="CY43">
        <v>15</v>
      </c>
      <c r="CZ43">
        <v>1675254126.4000001</v>
      </c>
      <c r="DA43" t="s">
        <v>255</v>
      </c>
      <c r="DB43">
        <v>4</v>
      </c>
      <c r="DC43">
        <v>-3.8210000000000002</v>
      </c>
      <c r="DD43">
        <v>0.38500000000000001</v>
      </c>
      <c r="DE43">
        <v>400</v>
      </c>
      <c r="DF43">
        <v>16</v>
      </c>
      <c r="DG43">
        <v>1.25</v>
      </c>
      <c r="DH43">
        <v>0.4</v>
      </c>
      <c r="DI43">
        <v>-0.143139364185185</v>
      </c>
      <c r="DJ43">
        <v>0.137741053960003</v>
      </c>
      <c r="DK43">
        <v>0.106021427525104</v>
      </c>
      <c r="DL43">
        <v>1</v>
      </c>
      <c r="DM43">
        <v>2.2795088888888899</v>
      </c>
      <c r="DN43">
        <v>4.0115702479663E-2</v>
      </c>
      <c r="DO43">
        <v>0.21023600582014901</v>
      </c>
      <c r="DP43">
        <v>1</v>
      </c>
      <c r="DQ43">
        <v>0.29441881481481502</v>
      </c>
      <c r="DR43">
        <v>-7.1162172670097695E-2</v>
      </c>
      <c r="DS43">
        <v>1.1864980502979201E-2</v>
      </c>
      <c r="DT43">
        <v>1</v>
      </c>
      <c r="DU43">
        <v>3</v>
      </c>
      <c r="DV43">
        <v>3</v>
      </c>
      <c r="DW43" t="s">
        <v>263</v>
      </c>
      <c r="DX43">
        <v>100</v>
      </c>
      <c r="DY43">
        <v>100</v>
      </c>
      <c r="DZ43">
        <v>-3.8210000000000002</v>
      </c>
      <c r="EA43">
        <v>0.38500000000000001</v>
      </c>
      <c r="EB43">
        <v>2</v>
      </c>
      <c r="EC43">
        <v>516.36500000000001</v>
      </c>
      <c r="ED43">
        <v>414.51</v>
      </c>
      <c r="EE43">
        <v>27.520800000000001</v>
      </c>
      <c r="EF43">
        <v>30.883400000000002</v>
      </c>
      <c r="EG43">
        <v>30.0001</v>
      </c>
      <c r="EH43">
        <v>31.099599999999999</v>
      </c>
      <c r="EI43">
        <v>31.140499999999999</v>
      </c>
      <c r="EJ43">
        <v>20.161300000000001</v>
      </c>
      <c r="EK43">
        <v>24.7941</v>
      </c>
      <c r="EL43">
        <v>0</v>
      </c>
      <c r="EM43">
        <v>27.5214</v>
      </c>
      <c r="EN43">
        <v>400.19200000000001</v>
      </c>
      <c r="EO43">
        <v>15.912599999999999</v>
      </c>
      <c r="EP43">
        <v>100.393</v>
      </c>
      <c r="EQ43">
        <v>90.722399999999993</v>
      </c>
    </row>
    <row r="44" spans="1:147" x14ac:dyDescent="0.3">
      <c r="A44">
        <v>28</v>
      </c>
      <c r="B44">
        <v>1675255951.0999999</v>
      </c>
      <c r="C44">
        <v>1680.1999998092699</v>
      </c>
      <c r="D44" t="s">
        <v>336</v>
      </c>
      <c r="E44" t="s">
        <v>337</v>
      </c>
      <c r="F44">
        <v>1675255943.0999999</v>
      </c>
      <c r="G44">
        <f t="shared" si="0"/>
        <v>1.7586600882476774E-3</v>
      </c>
      <c r="H44">
        <f t="shared" si="1"/>
        <v>0.23658406354694572</v>
      </c>
      <c r="I44">
        <f t="shared" si="2"/>
        <v>399.984709677419</v>
      </c>
      <c r="J44">
        <f t="shared" si="3"/>
        <v>380.02618193733235</v>
      </c>
      <c r="K44">
        <f t="shared" si="4"/>
        <v>36.659475464893205</v>
      </c>
      <c r="L44">
        <f t="shared" si="5"/>
        <v>38.584787963819267</v>
      </c>
      <c r="M44">
        <f t="shared" si="6"/>
        <v>7.472813834887912E-2</v>
      </c>
      <c r="N44">
        <f t="shared" si="7"/>
        <v>3.3799745469192333</v>
      </c>
      <c r="O44">
        <f t="shared" si="8"/>
        <v>7.3822274665572549E-2</v>
      </c>
      <c r="P44">
        <f t="shared" si="9"/>
        <v>4.621939490230239E-2</v>
      </c>
      <c r="Q44">
        <f t="shared" si="10"/>
        <v>16.520157146881218</v>
      </c>
      <c r="R44">
        <f t="shared" si="11"/>
        <v>28.075194623302448</v>
      </c>
      <c r="S44">
        <f t="shared" si="12"/>
        <v>27.9922419354839</v>
      </c>
      <c r="T44">
        <f t="shared" si="13"/>
        <v>3.7931237315832202</v>
      </c>
      <c r="U44">
        <f t="shared" si="14"/>
        <v>40.154809310224664</v>
      </c>
      <c r="V44">
        <f t="shared" si="15"/>
        <v>1.5587817117682212</v>
      </c>
      <c r="W44">
        <f t="shared" si="16"/>
        <v>3.8819303055968115</v>
      </c>
      <c r="X44">
        <f t="shared" si="17"/>
        <v>2.2343420198149992</v>
      </c>
      <c r="Y44">
        <f t="shared" si="18"/>
        <v>-77.556909891722569</v>
      </c>
      <c r="Z44">
        <f t="shared" si="19"/>
        <v>72.441151483929843</v>
      </c>
      <c r="AA44">
        <f t="shared" si="20"/>
        <v>4.6806842578246108</v>
      </c>
      <c r="AB44">
        <f t="shared" si="21"/>
        <v>16.085082996913101</v>
      </c>
      <c r="AC44">
        <v>-3.98973425002336E-2</v>
      </c>
      <c r="AD44">
        <v>4.4788262155681297E-2</v>
      </c>
      <c r="AE44">
        <v>3.3693323194269902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50641.943557931816</v>
      </c>
      <c r="AK44" t="s">
        <v>251</v>
      </c>
      <c r="AL44">
        <v>2.3533615384615398</v>
      </c>
      <c r="AM44">
        <v>1.86415</v>
      </c>
      <c r="AN44">
        <f t="shared" si="25"/>
        <v>-0.48921153846153986</v>
      </c>
      <c r="AO44">
        <f t="shared" si="26"/>
        <v>-0.26243142368454248</v>
      </c>
      <c r="AP44">
        <v>-0.430228273221272</v>
      </c>
      <c r="AQ44" t="s">
        <v>338</v>
      </c>
      <c r="AR44">
        <v>2.2672192307692298</v>
      </c>
      <c r="AS44">
        <v>1.2948</v>
      </c>
      <c r="AT44">
        <f t="shared" si="27"/>
        <v>-0.75101886837289911</v>
      </c>
      <c r="AU44">
        <v>0.5</v>
      </c>
      <c r="AV44">
        <f t="shared" si="28"/>
        <v>84.289021654840582</v>
      </c>
      <c r="AW44">
        <f t="shared" si="29"/>
        <v>0.23658406354694572</v>
      </c>
      <c r="AX44">
        <f t="shared" si="30"/>
        <v>-31.651322829738582</v>
      </c>
      <c r="AY44">
        <f t="shared" si="31"/>
        <v>1</v>
      </c>
      <c r="AZ44">
        <f t="shared" si="32"/>
        <v>7.9110223808123159E-3</v>
      </c>
      <c r="BA44">
        <f t="shared" si="33"/>
        <v>0.43972042014210694</v>
      </c>
      <c r="BB44" t="s">
        <v>253</v>
      </c>
      <c r="BC44">
        <v>0</v>
      </c>
      <c r="BD44">
        <f t="shared" si="34"/>
        <v>1.2948</v>
      </c>
      <c r="BE44">
        <f t="shared" si="35"/>
        <v>-0.75101886837289922</v>
      </c>
      <c r="BF44">
        <f t="shared" si="36"/>
        <v>0.30542070112383662</v>
      </c>
      <c r="BG44">
        <f t="shared" si="37"/>
        <v>0.91862324053686584</v>
      </c>
      <c r="BH44">
        <f t="shared" si="38"/>
        <v>-1.1638114705766702</v>
      </c>
      <c r="BI44">
        <f t="shared" si="39"/>
        <v>99.987322580645198</v>
      </c>
      <c r="BJ44">
        <f t="shared" si="40"/>
        <v>84.289021654840582</v>
      </c>
      <c r="BK44">
        <f t="shared" si="41"/>
        <v>0.84299708682425123</v>
      </c>
      <c r="BL44">
        <f t="shared" si="42"/>
        <v>0.19599417364850258</v>
      </c>
      <c r="BM44">
        <v>0.78109023802247302</v>
      </c>
      <c r="BN44">
        <v>0.5</v>
      </c>
      <c r="BO44" t="s">
        <v>254</v>
      </c>
      <c r="BP44">
        <v>1675255943.0999999</v>
      </c>
      <c r="BQ44">
        <v>399.984709677419</v>
      </c>
      <c r="BR44">
        <v>400.13154838709698</v>
      </c>
      <c r="BS44">
        <v>16.158929032258101</v>
      </c>
      <c r="BT44">
        <v>15.8886516129032</v>
      </c>
      <c r="BU44">
        <v>500.03258064516098</v>
      </c>
      <c r="BV44">
        <v>96.265619354838705</v>
      </c>
      <c r="BW44">
        <v>0.20003803225806499</v>
      </c>
      <c r="BX44">
        <v>28.389787096774199</v>
      </c>
      <c r="BY44">
        <v>27.9922419354839</v>
      </c>
      <c r="BZ44">
        <v>999.9</v>
      </c>
      <c r="CA44">
        <v>9994.6774193548408</v>
      </c>
      <c r="CB44">
        <v>0</v>
      </c>
      <c r="CC44">
        <v>387.733</v>
      </c>
      <c r="CD44">
        <v>99.987322580645198</v>
      </c>
      <c r="CE44">
        <v>0.90012364516129095</v>
      </c>
      <c r="CF44">
        <v>9.9875896774193604E-2</v>
      </c>
      <c r="CG44">
        <v>0</v>
      </c>
      <c r="CH44">
        <v>2.2597258064516099</v>
      </c>
      <c r="CI44">
        <v>0</v>
      </c>
      <c r="CJ44">
        <v>42.402722580645197</v>
      </c>
      <c r="CK44">
        <v>914.261741935484</v>
      </c>
      <c r="CL44">
        <v>38.463419354838699</v>
      </c>
      <c r="CM44">
        <v>43.006</v>
      </c>
      <c r="CN44">
        <v>40.683</v>
      </c>
      <c r="CO44">
        <v>41.295999999999999</v>
      </c>
      <c r="CP44">
        <v>39.021999999999998</v>
      </c>
      <c r="CQ44">
        <v>90.001290322580701</v>
      </c>
      <c r="CR44">
        <v>9.98935483870968</v>
      </c>
      <c r="CS44">
        <v>0</v>
      </c>
      <c r="CT44">
        <v>59.600000143051098</v>
      </c>
      <c r="CU44">
        <v>2.2672192307692298</v>
      </c>
      <c r="CV44">
        <v>0.53358974880588395</v>
      </c>
      <c r="CW44">
        <v>1.8980273312040099</v>
      </c>
      <c r="CX44">
        <v>42.433565384615399</v>
      </c>
      <c r="CY44">
        <v>15</v>
      </c>
      <c r="CZ44">
        <v>1675254126.4000001</v>
      </c>
      <c r="DA44" t="s">
        <v>255</v>
      </c>
      <c r="DB44">
        <v>4</v>
      </c>
      <c r="DC44">
        <v>-3.8210000000000002</v>
      </c>
      <c r="DD44">
        <v>0.38500000000000001</v>
      </c>
      <c r="DE44">
        <v>400</v>
      </c>
      <c r="DF44">
        <v>16</v>
      </c>
      <c r="DG44">
        <v>1.25</v>
      </c>
      <c r="DH44">
        <v>0.4</v>
      </c>
      <c r="DI44">
        <v>-0.12977211296296301</v>
      </c>
      <c r="DJ44">
        <v>-5.0635839859377203E-3</v>
      </c>
      <c r="DK44">
        <v>0.11566681278827599</v>
      </c>
      <c r="DL44">
        <v>1</v>
      </c>
      <c r="DM44">
        <v>2.2693422222222202</v>
      </c>
      <c r="DN44">
        <v>-4.1642494652138699E-2</v>
      </c>
      <c r="DO44">
        <v>0.190052956934393</v>
      </c>
      <c r="DP44">
        <v>1</v>
      </c>
      <c r="DQ44">
        <v>0.272038611111111</v>
      </c>
      <c r="DR44">
        <v>-1.8744213004527301E-2</v>
      </c>
      <c r="DS44">
        <v>3.2885979924844599E-3</v>
      </c>
      <c r="DT44">
        <v>1</v>
      </c>
      <c r="DU44">
        <v>3</v>
      </c>
      <c r="DV44">
        <v>3</v>
      </c>
      <c r="DW44" t="s">
        <v>263</v>
      </c>
      <c r="DX44">
        <v>100</v>
      </c>
      <c r="DY44">
        <v>100</v>
      </c>
      <c r="DZ44">
        <v>-3.8210000000000002</v>
      </c>
      <c r="EA44">
        <v>0.38500000000000001</v>
      </c>
      <c r="EB44">
        <v>2</v>
      </c>
      <c r="EC44">
        <v>515.93899999999996</v>
      </c>
      <c r="ED44">
        <v>414.72</v>
      </c>
      <c r="EE44">
        <v>27.418600000000001</v>
      </c>
      <c r="EF44">
        <v>30.880700000000001</v>
      </c>
      <c r="EG44">
        <v>30.0001</v>
      </c>
      <c r="EH44">
        <v>31.094200000000001</v>
      </c>
      <c r="EI44">
        <v>31.135100000000001</v>
      </c>
      <c r="EJ44">
        <v>20.162299999999998</v>
      </c>
      <c r="EK44">
        <v>24.7941</v>
      </c>
      <c r="EL44">
        <v>0</v>
      </c>
      <c r="EM44">
        <v>27.424299999999999</v>
      </c>
      <c r="EN44">
        <v>400.214</v>
      </c>
      <c r="EO44">
        <v>15.883900000000001</v>
      </c>
      <c r="EP44">
        <v>100.396</v>
      </c>
      <c r="EQ44">
        <v>90.721599999999995</v>
      </c>
    </row>
    <row r="45" spans="1:147" x14ac:dyDescent="0.3">
      <c r="A45">
        <v>29</v>
      </c>
      <c r="B45">
        <v>1675256011.0999999</v>
      </c>
      <c r="C45">
        <v>1740.1999998092699</v>
      </c>
      <c r="D45" t="s">
        <v>339</v>
      </c>
      <c r="E45" t="s">
        <v>340</v>
      </c>
      <c r="F45">
        <v>1675256003.0999999</v>
      </c>
      <c r="G45">
        <f t="shared" si="0"/>
        <v>1.63860123998704E-3</v>
      </c>
      <c r="H45">
        <f t="shared" si="1"/>
        <v>0.18027127294886733</v>
      </c>
      <c r="I45">
        <f t="shared" si="2"/>
        <v>399.99945161290299</v>
      </c>
      <c r="J45">
        <f t="shared" si="3"/>
        <v>380.9918099160974</v>
      </c>
      <c r="K45">
        <f t="shared" si="4"/>
        <v>36.751869613225729</v>
      </c>
      <c r="L45">
        <f t="shared" si="5"/>
        <v>38.585416558630548</v>
      </c>
      <c r="M45">
        <f t="shared" si="6"/>
        <v>6.9713375018076271E-2</v>
      </c>
      <c r="N45">
        <f t="shared" si="7"/>
        <v>3.3795724763316781</v>
      </c>
      <c r="O45">
        <f t="shared" si="8"/>
        <v>6.8924226008000133E-2</v>
      </c>
      <c r="P45">
        <f t="shared" si="9"/>
        <v>4.3147798701767777E-2</v>
      </c>
      <c r="Q45">
        <f t="shared" si="10"/>
        <v>16.523643635531229</v>
      </c>
      <c r="R45">
        <f t="shared" si="11"/>
        <v>28.072822531473165</v>
      </c>
      <c r="S45">
        <f t="shared" si="12"/>
        <v>27.962864516128999</v>
      </c>
      <c r="T45">
        <f t="shared" si="13"/>
        <v>3.7866320946914702</v>
      </c>
      <c r="U45">
        <f t="shared" si="14"/>
        <v>40.173621251833609</v>
      </c>
      <c r="V45">
        <f t="shared" si="15"/>
        <v>1.5568269177861123</v>
      </c>
      <c r="W45">
        <f t="shared" si="16"/>
        <v>3.8752466650365891</v>
      </c>
      <c r="X45">
        <f t="shared" si="17"/>
        <v>2.2298051769053577</v>
      </c>
      <c r="Y45">
        <f t="shared" si="18"/>
        <v>-72.262314683428457</v>
      </c>
      <c r="Z45">
        <f t="shared" si="19"/>
        <v>72.384339414815756</v>
      </c>
      <c r="AA45">
        <f t="shared" si="20"/>
        <v>4.6761951081657935</v>
      </c>
      <c r="AB45">
        <f t="shared" si="21"/>
        <v>21.321863475084321</v>
      </c>
      <c r="AC45">
        <v>-3.9891376287977502E-2</v>
      </c>
      <c r="AD45">
        <v>4.4781564559754801E-2</v>
      </c>
      <c r="AE45">
        <v>3.3689318402684401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50639.617317196273</v>
      </c>
      <c r="AK45" t="s">
        <v>251</v>
      </c>
      <c r="AL45">
        <v>2.3533615384615398</v>
      </c>
      <c r="AM45">
        <v>1.86415</v>
      </c>
      <c r="AN45">
        <f t="shared" si="25"/>
        <v>-0.48921153846153986</v>
      </c>
      <c r="AO45">
        <f t="shared" si="26"/>
        <v>-0.26243142368454248</v>
      </c>
      <c r="AP45">
        <v>-0.430228273221272</v>
      </c>
      <c r="AQ45" t="s">
        <v>341</v>
      </c>
      <c r="AR45">
        <v>2.23947692307692</v>
      </c>
      <c r="AS45">
        <v>1.2607999999999999</v>
      </c>
      <c r="AT45">
        <f t="shared" si="27"/>
        <v>-0.77623486919171958</v>
      </c>
      <c r="AU45">
        <v>0.5</v>
      </c>
      <c r="AV45">
        <f t="shared" si="28"/>
        <v>84.307142801487103</v>
      </c>
      <c r="AW45">
        <f t="shared" si="29"/>
        <v>0.18027127294886733</v>
      </c>
      <c r="AX45">
        <f t="shared" si="30"/>
        <v>-32.721071982219982</v>
      </c>
      <c r="AY45">
        <f t="shared" si="31"/>
        <v>1</v>
      </c>
      <c r="AZ45">
        <f t="shared" si="32"/>
        <v>7.241373932071752E-3</v>
      </c>
      <c r="BA45">
        <f t="shared" si="33"/>
        <v>0.47854536802030462</v>
      </c>
      <c r="BB45" t="s">
        <v>253</v>
      </c>
      <c r="BC45">
        <v>0</v>
      </c>
      <c r="BD45">
        <f t="shared" si="34"/>
        <v>1.2607999999999999</v>
      </c>
      <c r="BE45">
        <f t="shared" si="35"/>
        <v>-0.77623486919171969</v>
      </c>
      <c r="BF45">
        <f t="shared" si="36"/>
        <v>0.32365957675079798</v>
      </c>
      <c r="BG45">
        <f t="shared" si="37"/>
        <v>0.8957636605577538</v>
      </c>
      <c r="BH45">
        <f t="shared" si="38"/>
        <v>-1.2333110578245965</v>
      </c>
      <c r="BI45">
        <f t="shared" si="39"/>
        <v>100.00886451612899</v>
      </c>
      <c r="BJ45">
        <f t="shared" si="40"/>
        <v>84.307142801487103</v>
      </c>
      <c r="BK45">
        <f t="shared" si="41"/>
        <v>0.84299670043639396</v>
      </c>
      <c r="BL45">
        <f t="shared" si="42"/>
        <v>0.19599340087278783</v>
      </c>
      <c r="BM45">
        <v>0.78109023802247302</v>
      </c>
      <c r="BN45">
        <v>0.5</v>
      </c>
      <c r="BO45" t="s">
        <v>254</v>
      </c>
      <c r="BP45">
        <v>1675256003.0999999</v>
      </c>
      <c r="BQ45">
        <v>399.99945161290299</v>
      </c>
      <c r="BR45">
        <v>400.13</v>
      </c>
      <c r="BS45">
        <v>16.138996774193501</v>
      </c>
      <c r="BT45">
        <v>15.8871580645161</v>
      </c>
      <c r="BU45">
        <v>500.018129032258</v>
      </c>
      <c r="BV45">
        <v>96.263651612903203</v>
      </c>
      <c r="BW45">
        <v>0.200022032258065</v>
      </c>
      <c r="BX45">
        <v>28.360145161290301</v>
      </c>
      <c r="BY45">
        <v>27.962864516128999</v>
      </c>
      <c r="BZ45">
        <v>999.9</v>
      </c>
      <c r="CA45">
        <v>9993.3870967741896</v>
      </c>
      <c r="CB45">
        <v>0</v>
      </c>
      <c r="CC45">
        <v>387.69412903225799</v>
      </c>
      <c r="CD45">
        <v>100.00886451612899</v>
      </c>
      <c r="CE45">
        <v>0.900137870967742</v>
      </c>
      <c r="CF45">
        <v>9.9861761290322607E-2</v>
      </c>
      <c r="CG45">
        <v>0</v>
      </c>
      <c r="CH45">
        <v>2.2190322580645199</v>
      </c>
      <c r="CI45">
        <v>0</v>
      </c>
      <c r="CJ45">
        <v>41.908125806451601</v>
      </c>
      <c r="CK45">
        <v>914.46348387096805</v>
      </c>
      <c r="CL45">
        <v>38.328258064516099</v>
      </c>
      <c r="CM45">
        <v>42.883000000000003</v>
      </c>
      <c r="CN45">
        <v>40.54</v>
      </c>
      <c r="CO45">
        <v>41.180999999999997</v>
      </c>
      <c r="CP45">
        <v>38.887</v>
      </c>
      <c r="CQ45">
        <v>90.022903225806502</v>
      </c>
      <c r="CR45">
        <v>9.9903225806451594</v>
      </c>
      <c r="CS45">
        <v>0</v>
      </c>
      <c r="CT45">
        <v>59.400000095367403</v>
      </c>
      <c r="CU45">
        <v>2.23947692307692</v>
      </c>
      <c r="CV45">
        <v>0.87911793223899404</v>
      </c>
      <c r="CW45">
        <v>-2.1943863232072398</v>
      </c>
      <c r="CX45">
        <v>41.923330769230802</v>
      </c>
      <c r="CY45">
        <v>15</v>
      </c>
      <c r="CZ45">
        <v>1675254126.4000001</v>
      </c>
      <c r="DA45" t="s">
        <v>255</v>
      </c>
      <c r="DB45">
        <v>4</v>
      </c>
      <c r="DC45">
        <v>-3.8210000000000002</v>
      </c>
      <c r="DD45">
        <v>0.38500000000000001</v>
      </c>
      <c r="DE45">
        <v>400</v>
      </c>
      <c r="DF45">
        <v>16</v>
      </c>
      <c r="DG45">
        <v>1.25</v>
      </c>
      <c r="DH45">
        <v>0.4</v>
      </c>
      <c r="DI45">
        <v>-0.135062866666667</v>
      </c>
      <c r="DJ45">
        <v>3.2413958147427001E-2</v>
      </c>
      <c r="DK45">
        <v>9.3575733441384104E-2</v>
      </c>
      <c r="DL45">
        <v>1</v>
      </c>
      <c r="DM45">
        <v>2.2481955555555602</v>
      </c>
      <c r="DN45">
        <v>8.0939523652781304E-3</v>
      </c>
      <c r="DO45">
        <v>0.21053757326906</v>
      </c>
      <c r="DP45">
        <v>1</v>
      </c>
      <c r="DQ45">
        <v>0.25308451851851899</v>
      </c>
      <c r="DR45">
        <v>-1.29793390508863E-2</v>
      </c>
      <c r="DS45">
        <v>3.32258918861838E-3</v>
      </c>
      <c r="DT45">
        <v>1</v>
      </c>
      <c r="DU45">
        <v>3</v>
      </c>
      <c r="DV45">
        <v>3</v>
      </c>
      <c r="DW45" t="s">
        <v>263</v>
      </c>
      <c r="DX45">
        <v>100</v>
      </c>
      <c r="DY45">
        <v>100</v>
      </c>
      <c r="DZ45">
        <v>-3.8210000000000002</v>
      </c>
      <c r="EA45">
        <v>0.38500000000000001</v>
      </c>
      <c r="EB45">
        <v>2</v>
      </c>
      <c r="EC45">
        <v>516.15200000000004</v>
      </c>
      <c r="ED45">
        <v>414.68299999999999</v>
      </c>
      <c r="EE45">
        <v>27.537700000000001</v>
      </c>
      <c r="EF45">
        <v>30.8781</v>
      </c>
      <c r="EG45">
        <v>30</v>
      </c>
      <c r="EH45">
        <v>31.088799999999999</v>
      </c>
      <c r="EI45">
        <v>31.129799999999999</v>
      </c>
      <c r="EJ45">
        <v>20.1629</v>
      </c>
      <c r="EK45">
        <v>24.7941</v>
      </c>
      <c r="EL45">
        <v>0</v>
      </c>
      <c r="EM45">
        <v>27.5504</v>
      </c>
      <c r="EN45">
        <v>400.18799999999999</v>
      </c>
      <c r="EO45">
        <v>15.8645</v>
      </c>
      <c r="EP45">
        <v>100.395</v>
      </c>
      <c r="EQ45">
        <v>90.721500000000006</v>
      </c>
    </row>
    <row r="46" spans="1:147" x14ac:dyDescent="0.3">
      <c r="A46">
        <v>30</v>
      </c>
      <c r="B46">
        <v>1675256071.0999999</v>
      </c>
      <c r="C46">
        <v>1800.1999998092699</v>
      </c>
      <c r="D46" t="s">
        <v>342</v>
      </c>
      <c r="E46" t="s">
        <v>343</v>
      </c>
      <c r="F46">
        <v>1675256063.0999999</v>
      </c>
      <c r="G46">
        <f t="shared" si="0"/>
        <v>1.5353095896021749E-3</v>
      </c>
      <c r="H46">
        <f t="shared" si="1"/>
        <v>0.12886547569897819</v>
      </c>
      <c r="I46">
        <f t="shared" si="2"/>
        <v>399.99454838709698</v>
      </c>
      <c r="J46">
        <f t="shared" si="3"/>
        <v>381.92517791095139</v>
      </c>
      <c r="K46">
        <f t="shared" si="4"/>
        <v>36.841427671751092</v>
      </c>
      <c r="L46">
        <f t="shared" si="5"/>
        <v>38.584442911312507</v>
      </c>
      <c r="M46">
        <f t="shared" si="6"/>
        <v>6.5152119990878846E-2</v>
      </c>
      <c r="N46">
        <f t="shared" si="7"/>
        <v>3.3822284940279821</v>
      </c>
      <c r="O46">
        <f t="shared" si="8"/>
        <v>6.4462843061382738E-2</v>
      </c>
      <c r="P46">
        <f t="shared" si="9"/>
        <v>4.0350597919488508E-2</v>
      </c>
      <c r="Q46">
        <f t="shared" si="10"/>
        <v>16.520568401428761</v>
      </c>
      <c r="R46">
        <f t="shared" si="11"/>
        <v>28.090271651479856</v>
      </c>
      <c r="S46">
        <f t="shared" si="12"/>
        <v>27.973861290322599</v>
      </c>
      <c r="T46">
        <f t="shared" si="13"/>
        <v>3.7890609565231181</v>
      </c>
      <c r="U46">
        <f t="shared" si="14"/>
        <v>40.147709117365778</v>
      </c>
      <c r="V46">
        <f t="shared" si="15"/>
        <v>1.5552611400330794</v>
      </c>
      <c r="W46">
        <f t="shared" si="16"/>
        <v>3.8738477841575163</v>
      </c>
      <c r="X46">
        <f t="shared" si="17"/>
        <v>2.2337998164900386</v>
      </c>
      <c r="Y46">
        <f t="shared" si="18"/>
        <v>-67.707152901455913</v>
      </c>
      <c r="Z46">
        <f t="shared" si="19"/>
        <v>69.303755628742252</v>
      </c>
      <c r="AA46">
        <f t="shared" si="20"/>
        <v>4.4737729299165272</v>
      </c>
      <c r="AB46">
        <f t="shared" si="21"/>
        <v>22.590944058631628</v>
      </c>
      <c r="AC46">
        <v>-3.9930793611194497E-2</v>
      </c>
      <c r="AD46">
        <v>4.4825813958213202E-2</v>
      </c>
      <c r="AE46">
        <v>3.3715773437777199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50688.629472950255</v>
      </c>
      <c r="AK46" t="s">
        <v>251</v>
      </c>
      <c r="AL46">
        <v>2.3533615384615398</v>
      </c>
      <c r="AM46">
        <v>1.86415</v>
      </c>
      <c r="AN46">
        <f t="shared" si="25"/>
        <v>-0.48921153846153986</v>
      </c>
      <c r="AO46">
        <f t="shared" si="26"/>
        <v>-0.26243142368454248</v>
      </c>
      <c r="AP46">
        <v>-0.430228273221272</v>
      </c>
      <c r="AQ46" t="s">
        <v>344</v>
      </c>
      <c r="AR46">
        <v>2.2451038461538499</v>
      </c>
      <c r="AS46">
        <v>1.1936</v>
      </c>
      <c r="AT46">
        <f t="shared" si="27"/>
        <v>-0.88095161373479391</v>
      </c>
      <c r="AU46">
        <v>0.5</v>
      </c>
      <c r="AV46">
        <f t="shared" si="28"/>
        <v>84.291128190194641</v>
      </c>
      <c r="AW46">
        <f t="shared" si="29"/>
        <v>0.12886547569897819</v>
      </c>
      <c r="AX46">
        <f t="shared" si="30"/>
        <v>-37.128202701339177</v>
      </c>
      <c r="AY46">
        <f t="shared" si="31"/>
        <v>1</v>
      </c>
      <c r="AZ46">
        <f t="shared" si="32"/>
        <v>6.6328896163153749E-3</v>
      </c>
      <c r="BA46">
        <f t="shared" si="33"/>
        <v>0.5617878686327078</v>
      </c>
      <c r="BB46" t="s">
        <v>253</v>
      </c>
      <c r="BC46">
        <v>0</v>
      </c>
      <c r="BD46">
        <f t="shared" si="34"/>
        <v>1.1936</v>
      </c>
      <c r="BE46">
        <f t="shared" si="35"/>
        <v>-0.88095161373479391</v>
      </c>
      <c r="BF46">
        <f t="shared" si="36"/>
        <v>0.35970817798996862</v>
      </c>
      <c r="BG46">
        <f t="shared" si="37"/>
        <v>0.90665521426818729</v>
      </c>
      <c r="BH46">
        <f t="shared" si="38"/>
        <v>-1.3706749479146154</v>
      </c>
      <c r="BI46">
        <f t="shared" si="39"/>
        <v>99.989822580645196</v>
      </c>
      <c r="BJ46">
        <f t="shared" si="40"/>
        <v>84.291128190194641</v>
      </c>
      <c r="BK46">
        <f t="shared" si="41"/>
        <v>0.84299707724964679</v>
      </c>
      <c r="BL46">
        <f t="shared" si="42"/>
        <v>0.1959941544992935</v>
      </c>
      <c r="BM46">
        <v>0.78109023802247302</v>
      </c>
      <c r="BN46">
        <v>0.5</v>
      </c>
      <c r="BO46" t="s">
        <v>254</v>
      </c>
      <c r="BP46">
        <v>1675256063.0999999</v>
      </c>
      <c r="BQ46">
        <v>399.99454838709698</v>
      </c>
      <c r="BR46">
        <v>400.11061290322601</v>
      </c>
      <c r="BS46">
        <v>16.122974193548401</v>
      </c>
      <c r="BT46">
        <v>15.887003225806501</v>
      </c>
      <c r="BU46">
        <v>500.01083870967699</v>
      </c>
      <c r="BV46">
        <v>96.262445161290302</v>
      </c>
      <c r="BW46">
        <v>0.199976806451613</v>
      </c>
      <c r="BX46">
        <v>28.353935483870998</v>
      </c>
      <c r="BY46">
        <v>27.973861290322599</v>
      </c>
      <c r="BZ46">
        <v>999.9</v>
      </c>
      <c r="CA46">
        <v>10003.3870967742</v>
      </c>
      <c r="CB46">
        <v>0</v>
      </c>
      <c r="CC46">
        <v>387.79845161290302</v>
      </c>
      <c r="CD46">
        <v>99.989822580645196</v>
      </c>
      <c r="CE46">
        <v>0.90012364516128995</v>
      </c>
      <c r="CF46">
        <v>9.9875896774193604E-2</v>
      </c>
      <c r="CG46">
        <v>0</v>
      </c>
      <c r="CH46">
        <v>2.2678645161290301</v>
      </c>
      <c r="CI46">
        <v>0</v>
      </c>
      <c r="CJ46">
        <v>41.302512903225796</v>
      </c>
      <c r="CK46">
        <v>914.28454838709695</v>
      </c>
      <c r="CL46">
        <v>38.1991935483871</v>
      </c>
      <c r="CM46">
        <v>42.77</v>
      </c>
      <c r="CN46">
        <v>40.406999999999996</v>
      </c>
      <c r="CO46">
        <v>41.061999999999998</v>
      </c>
      <c r="CP46">
        <v>38.777999999999999</v>
      </c>
      <c r="CQ46">
        <v>90.004516129032297</v>
      </c>
      <c r="CR46">
        <v>9.9896774193548392</v>
      </c>
      <c r="CS46">
        <v>0</v>
      </c>
      <c r="CT46">
        <v>59.400000095367403</v>
      </c>
      <c r="CU46">
        <v>2.2451038461538499</v>
      </c>
      <c r="CV46">
        <v>-0.29849230232413299</v>
      </c>
      <c r="CW46">
        <v>-2.6424034248441699</v>
      </c>
      <c r="CX46">
        <v>41.299042307692297</v>
      </c>
      <c r="CY46">
        <v>15</v>
      </c>
      <c r="CZ46">
        <v>1675254126.4000001</v>
      </c>
      <c r="DA46" t="s">
        <v>255</v>
      </c>
      <c r="DB46">
        <v>4</v>
      </c>
      <c r="DC46">
        <v>-3.8210000000000002</v>
      </c>
      <c r="DD46">
        <v>0.38500000000000001</v>
      </c>
      <c r="DE46">
        <v>400</v>
      </c>
      <c r="DF46">
        <v>16</v>
      </c>
      <c r="DG46">
        <v>1.25</v>
      </c>
      <c r="DH46">
        <v>0.4</v>
      </c>
      <c r="DI46">
        <v>-0.12679100627777801</v>
      </c>
      <c r="DJ46">
        <v>-4.1586309978240997E-2</v>
      </c>
      <c r="DK46">
        <v>9.2036832848474304E-2</v>
      </c>
      <c r="DL46">
        <v>1</v>
      </c>
      <c r="DM46">
        <v>2.2318644444444402</v>
      </c>
      <c r="DN46">
        <v>4.3754097026682801E-2</v>
      </c>
      <c r="DO46">
        <v>0.17914975257285101</v>
      </c>
      <c r="DP46">
        <v>1</v>
      </c>
      <c r="DQ46">
        <v>0.237956888888889</v>
      </c>
      <c r="DR46">
        <v>-2.06980903373357E-2</v>
      </c>
      <c r="DS46">
        <v>3.5728900568062099E-3</v>
      </c>
      <c r="DT46">
        <v>1</v>
      </c>
      <c r="DU46">
        <v>3</v>
      </c>
      <c r="DV46">
        <v>3</v>
      </c>
      <c r="DW46" t="s">
        <v>263</v>
      </c>
      <c r="DX46">
        <v>100</v>
      </c>
      <c r="DY46">
        <v>100</v>
      </c>
      <c r="DZ46">
        <v>-3.8210000000000002</v>
      </c>
      <c r="EA46">
        <v>0.38500000000000001</v>
      </c>
      <c r="EB46">
        <v>2</v>
      </c>
      <c r="EC46">
        <v>516.36500000000001</v>
      </c>
      <c r="ED46">
        <v>414.52100000000002</v>
      </c>
      <c r="EE46">
        <v>27.613499999999998</v>
      </c>
      <c r="EF46">
        <v>30.875299999999999</v>
      </c>
      <c r="EG46">
        <v>30</v>
      </c>
      <c r="EH46">
        <v>31.083400000000001</v>
      </c>
      <c r="EI46">
        <v>31.124400000000001</v>
      </c>
      <c r="EJ46">
        <v>20.1645</v>
      </c>
      <c r="EK46">
        <v>24.7941</v>
      </c>
      <c r="EL46">
        <v>0</v>
      </c>
      <c r="EM46">
        <v>27.623200000000001</v>
      </c>
      <c r="EN46">
        <v>400.12799999999999</v>
      </c>
      <c r="EO46">
        <v>15.8614</v>
      </c>
      <c r="EP46">
        <v>100.39700000000001</v>
      </c>
      <c r="EQ46">
        <v>90.722099999999998</v>
      </c>
    </row>
    <row r="47" spans="1:147" x14ac:dyDescent="0.3">
      <c r="A47">
        <v>31</v>
      </c>
      <c r="B47">
        <v>1675256131.0999999</v>
      </c>
      <c r="C47">
        <v>1860.1999998092699</v>
      </c>
      <c r="D47" t="s">
        <v>345</v>
      </c>
      <c r="E47" t="s">
        <v>346</v>
      </c>
      <c r="F47">
        <v>1675256123.0999999</v>
      </c>
      <c r="G47">
        <f t="shared" si="0"/>
        <v>1.4745597291552376E-3</v>
      </c>
      <c r="H47">
        <f t="shared" si="1"/>
        <v>-0.47969797113103807</v>
      </c>
      <c r="I47">
        <f t="shared" si="2"/>
        <v>400.09541935483901</v>
      </c>
      <c r="J47">
        <f t="shared" si="3"/>
        <v>397.29964317724921</v>
      </c>
      <c r="K47">
        <f t="shared" si="4"/>
        <v>38.326470698366094</v>
      </c>
      <c r="L47">
        <f t="shared" si="5"/>
        <v>38.596172007163347</v>
      </c>
      <c r="M47">
        <f t="shared" si="6"/>
        <v>6.2469013764634693E-2</v>
      </c>
      <c r="N47">
        <f t="shared" si="7"/>
        <v>3.3805027184738758</v>
      </c>
      <c r="O47">
        <f t="shared" si="8"/>
        <v>6.1834721608315962E-2</v>
      </c>
      <c r="P47">
        <f t="shared" si="9"/>
        <v>3.8703152797004071E-2</v>
      </c>
      <c r="Q47">
        <f t="shared" si="10"/>
        <v>16.520798798918968</v>
      </c>
      <c r="R47">
        <f t="shared" si="11"/>
        <v>28.111450916139294</v>
      </c>
      <c r="S47">
        <f t="shared" si="12"/>
        <v>27.985722580645199</v>
      </c>
      <c r="T47">
        <f t="shared" si="13"/>
        <v>3.7916822880012218</v>
      </c>
      <c r="U47">
        <f t="shared" si="14"/>
        <v>40.123331000278675</v>
      </c>
      <c r="V47">
        <f t="shared" si="15"/>
        <v>1.5549944061475276</v>
      </c>
      <c r="W47">
        <f t="shared" si="16"/>
        <v>3.8755366700155767</v>
      </c>
      <c r="X47">
        <f t="shared" si="17"/>
        <v>2.2366878818536939</v>
      </c>
      <c r="Y47">
        <f t="shared" si="18"/>
        <v>-65.028084055745978</v>
      </c>
      <c r="Z47">
        <f t="shared" si="19"/>
        <v>68.47296192957937</v>
      </c>
      <c r="AA47">
        <f t="shared" si="20"/>
        <v>4.4228254984129061</v>
      </c>
      <c r="AB47">
        <f t="shared" si="21"/>
        <v>24.388502171165264</v>
      </c>
      <c r="AC47">
        <v>-3.9905180334335003E-2</v>
      </c>
      <c r="AD47">
        <v>4.4797060811092103E-2</v>
      </c>
      <c r="AE47">
        <v>3.3698584003157301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50656.291418772118</v>
      </c>
      <c r="AK47" t="s">
        <v>251</v>
      </c>
      <c r="AL47">
        <v>2.3533615384615398</v>
      </c>
      <c r="AM47">
        <v>1.86415</v>
      </c>
      <c r="AN47">
        <f t="shared" si="25"/>
        <v>-0.48921153846153986</v>
      </c>
      <c r="AO47">
        <f t="shared" si="26"/>
        <v>-0.26243142368454248</v>
      </c>
      <c r="AP47">
        <v>-0.430228273221272</v>
      </c>
      <c r="AQ47" t="s">
        <v>347</v>
      </c>
      <c r="AR47">
        <v>2.27058076923077</v>
      </c>
      <c r="AS47">
        <v>1.8775500000000001</v>
      </c>
      <c r="AT47">
        <f t="shared" si="27"/>
        <v>-0.20933171911840964</v>
      </c>
      <c r="AU47">
        <v>0.5</v>
      </c>
      <c r="AV47">
        <f t="shared" si="28"/>
        <v>84.293036308363909</v>
      </c>
      <c r="AW47">
        <f t="shared" si="29"/>
        <v>-0.47969797113103807</v>
      </c>
      <c r="AX47">
        <f t="shared" si="30"/>
        <v>-8.8226031000701699</v>
      </c>
      <c r="AY47">
        <f t="shared" si="31"/>
        <v>1</v>
      </c>
      <c r="AZ47">
        <f t="shared" si="32"/>
        <v>-5.8687763635413722E-4</v>
      </c>
      <c r="BA47">
        <f t="shared" si="33"/>
        <v>-7.1369604005219987E-3</v>
      </c>
      <c r="BB47" t="s">
        <v>253</v>
      </c>
      <c r="BC47">
        <v>0</v>
      </c>
      <c r="BD47">
        <f t="shared" si="34"/>
        <v>1.8775500000000001</v>
      </c>
      <c r="BE47">
        <f t="shared" si="35"/>
        <v>-0.20933171911840961</v>
      </c>
      <c r="BF47">
        <f t="shared" si="36"/>
        <v>-7.1882627470965738E-3</v>
      </c>
      <c r="BG47">
        <f t="shared" si="37"/>
        <v>0.82602193822699599</v>
      </c>
      <c r="BH47">
        <f t="shared" si="38"/>
        <v>2.7391013797712256E-2</v>
      </c>
      <c r="BI47">
        <f t="shared" si="39"/>
        <v>99.992187096774202</v>
      </c>
      <c r="BJ47">
        <f t="shared" si="40"/>
        <v>84.293036308363909</v>
      </c>
      <c r="BK47">
        <f t="shared" si="41"/>
        <v>0.84299622556293952</v>
      </c>
      <c r="BL47">
        <f t="shared" si="42"/>
        <v>0.19599245112587912</v>
      </c>
      <c r="BM47">
        <v>0.78109023802247302</v>
      </c>
      <c r="BN47">
        <v>0.5</v>
      </c>
      <c r="BO47" t="s">
        <v>254</v>
      </c>
      <c r="BP47">
        <v>1675256123.0999999</v>
      </c>
      <c r="BQ47">
        <v>400.09541935483901</v>
      </c>
      <c r="BR47">
        <v>400.11264516129</v>
      </c>
      <c r="BS47">
        <v>16.119374193548399</v>
      </c>
      <c r="BT47">
        <v>15.8927322580645</v>
      </c>
      <c r="BU47">
        <v>499.99506451612899</v>
      </c>
      <c r="BV47">
        <v>96.267441935483902</v>
      </c>
      <c r="BW47">
        <v>0.19997593548387099</v>
      </c>
      <c r="BX47">
        <v>28.3614322580645</v>
      </c>
      <c r="BY47">
        <v>27.985722580645199</v>
      </c>
      <c r="BZ47">
        <v>999.9</v>
      </c>
      <c r="CA47">
        <v>9996.4516129032309</v>
      </c>
      <c r="CB47">
        <v>0</v>
      </c>
      <c r="CC47">
        <v>387.82945161290297</v>
      </c>
      <c r="CD47">
        <v>99.992187096774202</v>
      </c>
      <c r="CE47">
        <v>0.90013183870967794</v>
      </c>
      <c r="CF47">
        <v>9.9867725806451604E-2</v>
      </c>
      <c r="CG47">
        <v>0</v>
      </c>
      <c r="CH47">
        <v>2.28480967741935</v>
      </c>
      <c r="CI47">
        <v>0</v>
      </c>
      <c r="CJ47">
        <v>40.8403322580645</v>
      </c>
      <c r="CK47">
        <v>914.30906451612896</v>
      </c>
      <c r="CL47">
        <v>38.0945161290323</v>
      </c>
      <c r="CM47">
        <v>42.677</v>
      </c>
      <c r="CN47">
        <v>40.298000000000002</v>
      </c>
      <c r="CO47">
        <v>40.985774193548401</v>
      </c>
      <c r="CP47">
        <v>38.680999999999997</v>
      </c>
      <c r="CQ47">
        <v>90.006774193548395</v>
      </c>
      <c r="CR47">
        <v>9.9867741935483902</v>
      </c>
      <c r="CS47">
        <v>0</v>
      </c>
      <c r="CT47">
        <v>59.200000047683702</v>
      </c>
      <c r="CU47">
        <v>2.27058076923077</v>
      </c>
      <c r="CV47">
        <v>1.1129743471770801</v>
      </c>
      <c r="CW47">
        <v>-2.2214666641859</v>
      </c>
      <c r="CX47">
        <v>40.873111538461501</v>
      </c>
      <c r="CY47">
        <v>15</v>
      </c>
      <c r="CZ47">
        <v>1675254126.4000001</v>
      </c>
      <c r="DA47" t="s">
        <v>255</v>
      </c>
      <c r="DB47">
        <v>4</v>
      </c>
      <c r="DC47">
        <v>-3.8210000000000002</v>
      </c>
      <c r="DD47">
        <v>0.38500000000000001</v>
      </c>
      <c r="DE47">
        <v>400</v>
      </c>
      <c r="DF47">
        <v>16</v>
      </c>
      <c r="DG47">
        <v>1.25</v>
      </c>
      <c r="DH47">
        <v>0.4</v>
      </c>
      <c r="DI47">
        <v>-8.9549825E-2</v>
      </c>
      <c r="DJ47">
        <v>0.80934112086893795</v>
      </c>
      <c r="DK47">
        <v>0.37185112019252597</v>
      </c>
      <c r="DL47">
        <v>0</v>
      </c>
      <c r="DM47">
        <v>2.2529755555555599</v>
      </c>
      <c r="DN47">
        <v>0.365438016528919</v>
      </c>
      <c r="DO47">
        <v>0.22396596185388501</v>
      </c>
      <c r="DP47">
        <v>1</v>
      </c>
      <c r="DQ47">
        <v>0.22605783333333301</v>
      </c>
      <c r="DR47">
        <v>-4.7414934248144998E-3</v>
      </c>
      <c r="DS47">
        <v>4.6936190401911E-3</v>
      </c>
      <c r="DT47">
        <v>1</v>
      </c>
      <c r="DU47">
        <v>2</v>
      </c>
      <c r="DV47">
        <v>3</v>
      </c>
      <c r="DW47" t="s">
        <v>256</v>
      </c>
      <c r="DX47">
        <v>100</v>
      </c>
      <c r="DY47">
        <v>100</v>
      </c>
      <c r="DZ47">
        <v>-3.8210000000000002</v>
      </c>
      <c r="EA47">
        <v>0.38500000000000001</v>
      </c>
      <c r="EB47">
        <v>2</v>
      </c>
      <c r="EC47">
        <v>516.48</v>
      </c>
      <c r="ED47">
        <v>414.62700000000001</v>
      </c>
      <c r="EE47">
        <v>27.649899999999999</v>
      </c>
      <c r="EF47">
        <v>30.875299999999999</v>
      </c>
      <c r="EG47">
        <v>29.9999</v>
      </c>
      <c r="EH47">
        <v>31.0823</v>
      </c>
      <c r="EI47">
        <v>31.121700000000001</v>
      </c>
      <c r="EJ47">
        <v>20.165199999999999</v>
      </c>
      <c r="EK47">
        <v>24.7941</v>
      </c>
      <c r="EL47">
        <v>0</v>
      </c>
      <c r="EM47">
        <v>27.655100000000001</v>
      </c>
      <c r="EN47">
        <v>400.30399999999997</v>
      </c>
      <c r="EO47">
        <v>15.8614</v>
      </c>
      <c r="EP47">
        <v>100.39700000000001</v>
      </c>
      <c r="EQ47">
        <v>90.721500000000006</v>
      </c>
    </row>
    <row r="48" spans="1:147" x14ac:dyDescent="0.3">
      <c r="A48">
        <v>32</v>
      </c>
      <c r="B48">
        <v>1675256191.0999999</v>
      </c>
      <c r="C48">
        <v>1920.1999998092699</v>
      </c>
      <c r="D48" t="s">
        <v>348</v>
      </c>
      <c r="E48" t="s">
        <v>349</v>
      </c>
      <c r="F48">
        <v>1675256183.0999999</v>
      </c>
      <c r="G48">
        <f t="shared" si="0"/>
        <v>1.4060846895574939E-3</v>
      </c>
      <c r="H48">
        <f t="shared" si="1"/>
        <v>0.15247714890248917</v>
      </c>
      <c r="I48">
        <f t="shared" si="2"/>
        <v>399.99490322580601</v>
      </c>
      <c r="J48">
        <f t="shared" si="3"/>
        <v>380.95596218165053</v>
      </c>
      <c r="K48">
        <f t="shared" si="4"/>
        <v>36.746312922673496</v>
      </c>
      <c r="L48">
        <f t="shared" si="5"/>
        <v>38.582774232580164</v>
      </c>
      <c r="M48">
        <f t="shared" si="6"/>
        <v>5.9446790755121513E-2</v>
      </c>
      <c r="N48">
        <f t="shared" si="7"/>
        <v>3.3837585348771198</v>
      </c>
      <c r="O48">
        <f t="shared" si="8"/>
        <v>5.8872630167295832E-2</v>
      </c>
      <c r="P48">
        <f t="shared" si="9"/>
        <v>3.6846517610856881E-2</v>
      </c>
      <c r="Q48">
        <f t="shared" si="10"/>
        <v>16.521380784812518</v>
      </c>
      <c r="R48">
        <f t="shared" si="11"/>
        <v>28.135696930643171</v>
      </c>
      <c r="S48">
        <f t="shared" si="12"/>
        <v>28.003209677419399</v>
      </c>
      <c r="T48">
        <f t="shared" si="13"/>
        <v>3.7955498019772143</v>
      </c>
      <c r="U48">
        <f t="shared" si="14"/>
        <v>40.121627873484691</v>
      </c>
      <c r="V48">
        <f t="shared" si="15"/>
        <v>1.5556940817871334</v>
      </c>
      <c r="W48">
        <f t="shared" si="16"/>
        <v>3.8774450695088816</v>
      </c>
      <c r="X48">
        <f t="shared" si="17"/>
        <v>2.2398557201900808</v>
      </c>
      <c r="Y48">
        <f t="shared" si="18"/>
        <v>-62.008334809485483</v>
      </c>
      <c r="Z48">
        <f t="shared" si="19"/>
        <v>66.893551816439086</v>
      </c>
      <c r="AA48">
        <f t="shared" si="20"/>
        <v>4.317208296377574</v>
      </c>
      <c r="AB48">
        <f t="shared" si="21"/>
        <v>25.723806088143697</v>
      </c>
      <c r="AC48">
        <v>-3.9953506387469299E-2</v>
      </c>
      <c r="AD48">
        <v>4.48513110393301E-2</v>
      </c>
      <c r="AE48">
        <v>3.37310132621502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50713.500235067397</v>
      </c>
      <c r="AK48" t="s">
        <v>251</v>
      </c>
      <c r="AL48">
        <v>2.3533615384615398</v>
      </c>
      <c r="AM48">
        <v>1.86415</v>
      </c>
      <c r="AN48">
        <f t="shared" si="25"/>
        <v>-0.48921153846153986</v>
      </c>
      <c r="AO48">
        <f t="shared" si="26"/>
        <v>-0.26243142368454248</v>
      </c>
      <c r="AP48">
        <v>-0.430228273221272</v>
      </c>
      <c r="AQ48" t="s">
        <v>350</v>
      </c>
      <c r="AR48">
        <v>2.3228461538461498</v>
      </c>
      <c r="AS48">
        <v>1.4172499999999999</v>
      </c>
      <c r="AT48">
        <f t="shared" si="27"/>
        <v>-0.63898123397152928</v>
      </c>
      <c r="AU48">
        <v>0.5</v>
      </c>
      <c r="AV48">
        <f t="shared" si="28"/>
        <v>84.296704994983429</v>
      </c>
      <c r="AW48">
        <f t="shared" si="29"/>
        <v>0.15247714890248917</v>
      </c>
      <c r="AX48">
        <f t="shared" si="30"/>
        <v>-26.932006288714245</v>
      </c>
      <c r="AY48">
        <f t="shared" si="31"/>
        <v>1</v>
      </c>
      <c r="AZ48">
        <f t="shared" si="32"/>
        <v>6.9125527760360087E-3</v>
      </c>
      <c r="BA48">
        <f t="shared" si="33"/>
        <v>0.31532898218380673</v>
      </c>
      <c r="BB48" t="s">
        <v>253</v>
      </c>
      <c r="BC48">
        <v>0</v>
      </c>
      <c r="BD48">
        <f t="shared" si="34"/>
        <v>1.4172499999999999</v>
      </c>
      <c r="BE48">
        <f t="shared" si="35"/>
        <v>-0.63898123397152928</v>
      </c>
      <c r="BF48">
        <f t="shared" si="36"/>
        <v>0.23973392699085377</v>
      </c>
      <c r="BG48">
        <f t="shared" si="37"/>
        <v>0.96740197790367932</v>
      </c>
      <c r="BH48">
        <f t="shared" si="38"/>
        <v>-0.91351075120877145</v>
      </c>
      <c r="BI48">
        <f t="shared" si="39"/>
        <v>99.996635483871003</v>
      </c>
      <c r="BJ48">
        <f t="shared" si="40"/>
        <v>84.296704994983429</v>
      </c>
      <c r="BK48">
        <f t="shared" si="41"/>
        <v>0.84299541266646016</v>
      </c>
      <c r="BL48">
        <f t="shared" si="42"/>
        <v>0.19599082533292042</v>
      </c>
      <c r="BM48">
        <v>0.78109023802247302</v>
      </c>
      <c r="BN48">
        <v>0.5</v>
      </c>
      <c r="BO48" t="s">
        <v>254</v>
      </c>
      <c r="BP48">
        <v>1675256183.0999999</v>
      </c>
      <c r="BQ48">
        <v>399.99490322580601</v>
      </c>
      <c r="BR48">
        <v>400.10658064516099</v>
      </c>
      <c r="BS48">
        <v>16.1281741935484</v>
      </c>
      <c r="BT48">
        <v>15.9120677419355</v>
      </c>
      <c r="BU48">
        <v>500.01551612903199</v>
      </c>
      <c r="BV48">
        <v>96.258222580645196</v>
      </c>
      <c r="BW48">
        <v>0.199942064516129</v>
      </c>
      <c r="BX48">
        <v>28.369900000000001</v>
      </c>
      <c r="BY48">
        <v>28.003209677419399</v>
      </c>
      <c r="BZ48">
        <v>999.9</v>
      </c>
      <c r="CA48">
        <v>10009.516129032299</v>
      </c>
      <c r="CB48">
        <v>0</v>
      </c>
      <c r="CC48">
        <v>387.79606451612898</v>
      </c>
      <c r="CD48">
        <v>99.996635483871003</v>
      </c>
      <c r="CE48">
        <v>0.90013009677419398</v>
      </c>
      <c r="CF48">
        <v>9.98695E-2</v>
      </c>
      <c r="CG48">
        <v>0</v>
      </c>
      <c r="CH48">
        <v>2.32907741935484</v>
      </c>
      <c r="CI48">
        <v>0</v>
      </c>
      <c r="CJ48">
        <v>40.140648387096803</v>
      </c>
      <c r="CK48">
        <v>914.35016129032203</v>
      </c>
      <c r="CL48">
        <v>38</v>
      </c>
      <c r="CM48">
        <v>42.578258064516099</v>
      </c>
      <c r="CN48">
        <v>40.186999999999998</v>
      </c>
      <c r="CO48">
        <v>40.914999999999999</v>
      </c>
      <c r="CP48">
        <v>38.570129032258102</v>
      </c>
      <c r="CQ48">
        <v>90.010645161290299</v>
      </c>
      <c r="CR48">
        <v>9.9841935483871005</v>
      </c>
      <c r="CS48">
        <v>0</v>
      </c>
      <c r="CT48">
        <v>59.599999904632597</v>
      </c>
      <c r="CU48">
        <v>2.3228461538461498</v>
      </c>
      <c r="CV48">
        <v>0.86664615352743002</v>
      </c>
      <c r="CW48">
        <v>-6.3788015339126605E-2</v>
      </c>
      <c r="CX48">
        <v>40.176707692307701</v>
      </c>
      <c r="CY48">
        <v>15</v>
      </c>
      <c r="CZ48">
        <v>1675254126.4000001</v>
      </c>
      <c r="DA48" t="s">
        <v>255</v>
      </c>
      <c r="DB48">
        <v>4</v>
      </c>
      <c r="DC48">
        <v>-3.8210000000000002</v>
      </c>
      <c r="DD48">
        <v>0.38500000000000001</v>
      </c>
      <c r="DE48">
        <v>400</v>
      </c>
      <c r="DF48">
        <v>16</v>
      </c>
      <c r="DG48">
        <v>1.25</v>
      </c>
      <c r="DH48">
        <v>0.4</v>
      </c>
      <c r="DI48">
        <v>-0.10707543870370401</v>
      </c>
      <c r="DJ48">
        <v>-7.0041629288635804E-2</v>
      </c>
      <c r="DK48">
        <v>8.9122281596155803E-2</v>
      </c>
      <c r="DL48">
        <v>1</v>
      </c>
      <c r="DM48">
        <v>2.3167288888888899</v>
      </c>
      <c r="DN48">
        <v>0.24993910563209401</v>
      </c>
      <c r="DO48">
        <v>0.18637626770979199</v>
      </c>
      <c r="DP48">
        <v>1</v>
      </c>
      <c r="DQ48">
        <v>0.21603033333333299</v>
      </c>
      <c r="DR48">
        <v>2.6208272910398598E-3</v>
      </c>
      <c r="DS48">
        <v>2.63897543951632E-3</v>
      </c>
      <c r="DT48">
        <v>1</v>
      </c>
      <c r="DU48">
        <v>3</v>
      </c>
      <c r="DV48">
        <v>3</v>
      </c>
      <c r="DW48" t="s">
        <v>263</v>
      </c>
      <c r="DX48">
        <v>100</v>
      </c>
      <c r="DY48">
        <v>100</v>
      </c>
      <c r="DZ48">
        <v>-3.8210000000000002</v>
      </c>
      <c r="EA48">
        <v>0.38500000000000001</v>
      </c>
      <c r="EB48">
        <v>2</v>
      </c>
      <c r="EC48">
        <v>516.36500000000001</v>
      </c>
      <c r="ED48">
        <v>414.50299999999999</v>
      </c>
      <c r="EE48">
        <v>27.6143</v>
      </c>
      <c r="EF48">
        <v>30.8781</v>
      </c>
      <c r="EG48">
        <v>30.0002</v>
      </c>
      <c r="EH48">
        <v>31.083400000000001</v>
      </c>
      <c r="EI48">
        <v>31.121700000000001</v>
      </c>
      <c r="EJ48">
        <v>20.163</v>
      </c>
      <c r="EK48">
        <v>24.7941</v>
      </c>
      <c r="EL48">
        <v>0</v>
      </c>
      <c r="EM48">
        <v>27.610700000000001</v>
      </c>
      <c r="EN48">
        <v>400.12900000000002</v>
      </c>
      <c r="EO48">
        <v>15.8614</v>
      </c>
      <c r="EP48">
        <v>100.39700000000001</v>
      </c>
      <c r="EQ48">
        <v>90.720100000000002</v>
      </c>
    </row>
    <row r="49" spans="1:147" x14ac:dyDescent="0.3">
      <c r="A49">
        <v>33</v>
      </c>
      <c r="B49">
        <v>1675256251.0999999</v>
      </c>
      <c r="C49">
        <v>1980.1999998092699</v>
      </c>
      <c r="D49" t="s">
        <v>351</v>
      </c>
      <c r="E49" t="s">
        <v>352</v>
      </c>
      <c r="F49">
        <v>1675256243.1129</v>
      </c>
      <c r="G49">
        <f t="shared" ref="G49:G80" si="43">BU49*AH49*(BS49-BT49)/(100*BM49*(1000-AH49*BS49))</f>
        <v>1.3755673875540421E-3</v>
      </c>
      <c r="H49">
        <f t="shared" ref="H49:H80" si="44">BU49*AH49*(BR49-BQ49*(1000-AH49*BT49)/(1000-AH49*BS49))/(100*BM49)</f>
        <v>0.19295810749690315</v>
      </c>
      <c r="I49">
        <f t="shared" ref="I49:I80" si="45">BQ49 - IF(AH49&gt;1, H49*BM49*100/(AJ49*CA49), 0)</f>
        <v>400.00580645161301</v>
      </c>
      <c r="J49">
        <f t="shared" ref="J49:J80" si="46">((P49-G49/2)*I49-H49)/(P49+G49/2)</f>
        <v>379.78975924316995</v>
      </c>
      <c r="K49">
        <f t="shared" ref="K49:K80" si="47">J49*(BV49+BW49)/1000</f>
        <v>36.634405823124787</v>
      </c>
      <c r="L49">
        <f t="shared" ref="L49:L80" si="48">(BQ49 - IF(AH49&gt;1, H49*BM49*100/(AJ49*CA49), 0))*(BV49+BW49)/1000</f>
        <v>38.584439649864592</v>
      </c>
      <c r="M49">
        <f t="shared" ref="M49:M80" si="49">2/((1/O49-1/N49)+SIGN(O49)*SQRT((1/O49-1/N49)*(1/O49-1/N49) + 4*BN49/((BN49+1)*(BN49+1))*(2*1/O49*1/N49-1/N49*1/N49)))</f>
        <v>5.8191996808955079E-2</v>
      </c>
      <c r="N49">
        <f t="shared" ref="N49:N80" si="50">AE49+AD49*BM49+AC49*BM49*BM49</f>
        <v>3.3800257007180181</v>
      </c>
      <c r="O49">
        <f t="shared" ref="O49:O80" si="51">G49*(1000-(1000*0.61365*EXP(17.502*S49/(240.97+S49))/(BV49+BW49)+BS49)/2)/(1000*0.61365*EXP(17.502*S49/(240.97+S49))/(BV49+BW49)-BS49)</f>
        <v>5.7641096428384504E-2</v>
      </c>
      <c r="P49">
        <f t="shared" ref="P49:P80" si="52">1/((BN49+1)/(M49/1.6)+1/(N49/1.37)) + BN49/((BN49+1)/(M49/1.6) + BN49/(N49/1.37))</f>
        <v>3.6074746687216934E-2</v>
      </c>
      <c r="Q49">
        <f t="shared" ref="Q49:Q80" si="53">(BJ49*BL49)</f>
        <v>16.522331935861963</v>
      </c>
      <c r="R49">
        <f t="shared" ref="R49:R80" si="54">(BX49+(Q49+2*0.95*0.0000000567*(((BX49+$B$7)+273)^4-(BX49+273)^4)-44100*G49)/(1.84*29.3*N49+8*0.95*0.0000000567*(BX49+273)^3))</f>
        <v>28.130277615371412</v>
      </c>
      <c r="S49">
        <f t="shared" ref="S49:S80" si="55">($C$7*BY49+$D$7*BZ49+$E$7*R49)</f>
        <v>27.996222580645199</v>
      </c>
      <c r="T49">
        <f t="shared" ref="T49:T80" si="56">0.61365*EXP(17.502*S49/(240.97+S49))</f>
        <v>3.7940040959717143</v>
      </c>
      <c r="U49">
        <f t="shared" ref="U49:U80" si="57">(V49/W49*100)</f>
        <v>40.155003972970221</v>
      </c>
      <c r="V49">
        <f t="shared" ref="V49:V80" si="58">BS49*(BV49+BW49)/1000</f>
        <v>1.5558918317058426</v>
      </c>
      <c r="W49">
        <f t="shared" ref="W49:W80" si="59">0.61365*EXP(17.502*BX49/(240.97+BX49))</f>
        <v>3.874714675045654</v>
      </c>
      <c r="X49">
        <f t="shared" ref="X49:X80" si="60">(T49-BS49*(BV49+BW49)/1000)</f>
        <v>2.2381122642658715</v>
      </c>
      <c r="Y49">
        <f t="shared" ref="Y49:Y80" si="61">(-G49*44100)</f>
        <v>-60.662521791133258</v>
      </c>
      <c r="Z49">
        <f t="shared" ref="Z49:Z80" si="62">2*29.3*N49*0.92*(BX49-S49)</f>
        <v>65.885124890517218</v>
      </c>
      <c r="AA49">
        <f t="shared" ref="AA49:AA80" si="63">2*0.95*0.0000000567*(((BX49+$B$7)+273)^4-(S49+273)^4)</f>
        <v>4.2564168936582982</v>
      </c>
      <c r="AB49">
        <f t="shared" ref="AB49:AB80" si="64">Q49+AA49+Y49+Z49</f>
        <v>26.001351928904221</v>
      </c>
      <c r="AC49">
        <v>-3.98981015780542E-2</v>
      </c>
      <c r="AD49">
        <v>4.47891142870337E-2</v>
      </c>
      <c r="AE49">
        <v>3.36938327074916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50648.118629760647</v>
      </c>
      <c r="AK49" t="s">
        <v>251</v>
      </c>
      <c r="AL49">
        <v>2.3533615384615398</v>
      </c>
      <c r="AM49">
        <v>1.86415</v>
      </c>
      <c r="AN49">
        <f t="shared" ref="AN49:AN80" si="68">AM49-AL49</f>
        <v>-0.48921153846153986</v>
      </c>
      <c r="AO49">
        <f t="shared" ref="AO49:AO80" si="69">AN49/AM49</f>
        <v>-0.26243142368454248</v>
      </c>
      <c r="AP49">
        <v>-0.430228273221272</v>
      </c>
      <c r="AQ49" t="s">
        <v>353</v>
      </c>
      <c r="AR49">
        <v>2.2739923076923101</v>
      </c>
      <c r="AS49">
        <v>1.3784000000000001</v>
      </c>
      <c r="AT49">
        <f t="shared" ref="AT49:AT80" si="70">1-AR49/AS49</f>
        <v>-0.64973324701995794</v>
      </c>
      <c r="AU49">
        <v>0.5</v>
      </c>
      <c r="AV49">
        <f t="shared" ref="AV49:AV80" si="71">BJ49</f>
        <v>84.301466340996924</v>
      </c>
      <c r="AW49">
        <f t="shared" ref="AW49:AW80" si="72">H49</f>
        <v>0.19295810749690315</v>
      </c>
      <c r="AX49">
        <f t="shared" ref="AX49:AX80" si="73">AT49*AU49*AV49</f>
        <v>-27.386732727139812</v>
      </c>
      <c r="AY49">
        <f t="shared" ref="AY49:AY80" si="74">BD49/AS49</f>
        <v>1</v>
      </c>
      <c r="AZ49">
        <f t="shared" ref="AZ49:AZ80" si="75">(AW49-AP49)/AV49</f>
        <v>7.3923551720607647E-3</v>
      </c>
      <c r="BA49">
        <f t="shared" ref="BA49:BA80" si="76">(AM49-AS49)/AS49</f>
        <v>0.35240133488102138</v>
      </c>
      <c r="BB49" t="s">
        <v>253</v>
      </c>
      <c r="BC49">
        <v>0</v>
      </c>
      <c r="BD49">
        <f t="shared" ref="BD49:BD80" si="77">AS49-BC49</f>
        <v>1.3784000000000001</v>
      </c>
      <c r="BE49">
        <f t="shared" ref="BE49:BE80" si="78">(AS49-AR49)/(AS49-BC49)</f>
        <v>-0.64973324701995794</v>
      </c>
      <c r="BF49">
        <f t="shared" ref="BF49:BF80" si="79">(AM49-AS49)/(AM49-BC49)</f>
        <v>0.26057452458224922</v>
      </c>
      <c r="BG49">
        <f t="shared" ref="BG49:BG80" si="80">(AS49-AR49)/(AS49-AL49)</f>
        <v>0.91859244940628937</v>
      </c>
      <c r="BH49">
        <f t="shared" ref="BH49:BH80" si="81">(AM49-AS49)/(AM49-AL49)</f>
        <v>-0.99292425016706332</v>
      </c>
      <c r="BI49">
        <f t="shared" ref="BI49:BI80" si="82">$B$11*CB49+$C$11*CC49+$F$11*CD49</f>
        <v>100.00227096774201</v>
      </c>
      <c r="BJ49">
        <f t="shared" ref="BJ49:BJ80" si="83">BI49*BK49</f>
        <v>84.301466340996924</v>
      </c>
      <c r="BK49">
        <f t="shared" ref="BK49:BK80" si="84">($B$11*$D$9+$C$11*$D$9+$F$11*((CQ49+CI49)/MAX(CQ49+CI49+CR49, 0.1)*$I$9+CR49/MAX(CQ49+CI49+CR49, 0.1)*$J$9))/($B$11+$C$11+$F$11)</f>
        <v>0.84299551925366045</v>
      </c>
      <c r="BL49">
        <f t="shared" ref="BL49:BL80" si="85">($B$11*$K$9+$C$11*$K$9+$F$11*((CQ49+CI49)/MAX(CQ49+CI49+CR49, 0.1)*$P$9+CR49/MAX(CQ49+CI49+CR49, 0.1)*$Q$9))/($B$11+$C$11+$F$11)</f>
        <v>0.19599103850732114</v>
      </c>
      <c r="BM49">
        <v>0.78109023802247302</v>
      </c>
      <c r="BN49">
        <v>0.5</v>
      </c>
      <c r="BO49" t="s">
        <v>254</v>
      </c>
      <c r="BP49">
        <v>1675256243.1129</v>
      </c>
      <c r="BQ49">
        <v>400.00580645161301</v>
      </c>
      <c r="BR49">
        <v>400.12190322580602</v>
      </c>
      <c r="BS49">
        <v>16.129967741935499</v>
      </c>
      <c r="BT49">
        <v>15.918551612903199</v>
      </c>
      <c r="BU49">
        <v>500.01461290322601</v>
      </c>
      <c r="BV49">
        <v>96.259683870967706</v>
      </c>
      <c r="BW49">
        <v>0.200015032258065</v>
      </c>
      <c r="BX49">
        <v>28.357783870967701</v>
      </c>
      <c r="BY49">
        <v>27.996222580645199</v>
      </c>
      <c r="BZ49">
        <v>999.9</v>
      </c>
      <c r="CA49">
        <v>9995.4838709677406</v>
      </c>
      <c r="CB49">
        <v>0</v>
      </c>
      <c r="CC49">
        <v>387.76861290322603</v>
      </c>
      <c r="CD49">
        <v>100.00227096774201</v>
      </c>
      <c r="CE49">
        <v>0.90011861290322603</v>
      </c>
      <c r="CF49">
        <v>9.9881048387096799E-2</v>
      </c>
      <c r="CG49">
        <v>0</v>
      </c>
      <c r="CH49">
        <v>2.2625709677419401</v>
      </c>
      <c r="CI49">
        <v>0</v>
      </c>
      <c r="CJ49">
        <v>39.898377419354802</v>
      </c>
      <c r="CK49">
        <v>914.39854838709698</v>
      </c>
      <c r="CL49">
        <v>37.908999999999999</v>
      </c>
      <c r="CM49">
        <v>42.5</v>
      </c>
      <c r="CN49">
        <v>40.116870967741903</v>
      </c>
      <c r="CO49">
        <v>40.870935483871001</v>
      </c>
      <c r="CP49">
        <v>38.506</v>
      </c>
      <c r="CQ49">
        <v>90.012903225806397</v>
      </c>
      <c r="CR49">
        <v>9.9848387096774207</v>
      </c>
      <c r="CS49">
        <v>0</v>
      </c>
      <c r="CT49">
        <v>59.400000095367403</v>
      </c>
      <c r="CU49">
        <v>2.2739923076923101</v>
      </c>
      <c r="CV49">
        <v>0.100984606430559</v>
      </c>
      <c r="CW49">
        <v>0.913111113542037</v>
      </c>
      <c r="CX49">
        <v>39.910280769230802</v>
      </c>
      <c r="CY49">
        <v>15</v>
      </c>
      <c r="CZ49">
        <v>1675254126.4000001</v>
      </c>
      <c r="DA49" t="s">
        <v>255</v>
      </c>
      <c r="DB49">
        <v>4</v>
      </c>
      <c r="DC49">
        <v>-3.8210000000000002</v>
      </c>
      <c r="DD49">
        <v>0.38500000000000001</v>
      </c>
      <c r="DE49">
        <v>400</v>
      </c>
      <c r="DF49">
        <v>16</v>
      </c>
      <c r="DG49">
        <v>1.25</v>
      </c>
      <c r="DH49">
        <v>0.4</v>
      </c>
      <c r="DI49">
        <v>-0.105848503148148</v>
      </c>
      <c r="DJ49">
        <v>-0.12624552849743001</v>
      </c>
      <c r="DK49">
        <v>0.10967248818677</v>
      </c>
      <c r="DL49">
        <v>1</v>
      </c>
      <c r="DM49">
        <v>2.2680733333333301</v>
      </c>
      <c r="DN49">
        <v>9.0206520255991796E-2</v>
      </c>
      <c r="DO49">
        <v>0.154952092094442</v>
      </c>
      <c r="DP49">
        <v>1</v>
      </c>
      <c r="DQ49">
        <v>0.210310425925926</v>
      </c>
      <c r="DR49">
        <v>1.01796003342059E-2</v>
      </c>
      <c r="DS49">
        <v>2.9022898660773398E-3</v>
      </c>
      <c r="DT49">
        <v>1</v>
      </c>
      <c r="DU49">
        <v>3</v>
      </c>
      <c r="DV49">
        <v>3</v>
      </c>
      <c r="DW49" t="s">
        <v>263</v>
      </c>
      <c r="DX49">
        <v>100</v>
      </c>
      <c r="DY49">
        <v>100</v>
      </c>
      <c r="DZ49">
        <v>-3.8210000000000002</v>
      </c>
      <c r="EA49">
        <v>0.38500000000000001</v>
      </c>
      <c r="EB49">
        <v>2</v>
      </c>
      <c r="EC49">
        <v>516.13</v>
      </c>
      <c r="ED49">
        <v>414.39800000000002</v>
      </c>
      <c r="EE49">
        <v>27.545300000000001</v>
      </c>
      <c r="EF49">
        <v>30.886099999999999</v>
      </c>
      <c r="EG49">
        <v>30.0001</v>
      </c>
      <c r="EH49">
        <v>31.086099999999998</v>
      </c>
      <c r="EI49">
        <v>31.124400000000001</v>
      </c>
      <c r="EJ49">
        <v>20.1632</v>
      </c>
      <c r="EK49">
        <v>24.7941</v>
      </c>
      <c r="EL49">
        <v>0</v>
      </c>
      <c r="EM49">
        <v>27.544</v>
      </c>
      <c r="EN49">
        <v>400.03899999999999</v>
      </c>
      <c r="EO49">
        <v>15.8827</v>
      </c>
      <c r="EP49">
        <v>100.395</v>
      </c>
      <c r="EQ49">
        <v>90.717799999999997</v>
      </c>
    </row>
    <row r="50" spans="1:147" x14ac:dyDescent="0.3">
      <c r="A50">
        <v>34</v>
      </c>
      <c r="B50">
        <v>1675256311.0999999</v>
      </c>
      <c r="C50">
        <v>2040.1999998092699</v>
      </c>
      <c r="D50" t="s">
        <v>354</v>
      </c>
      <c r="E50" t="s">
        <v>355</v>
      </c>
      <c r="F50">
        <v>1675256303.12903</v>
      </c>
      <c r="G50">
        <f t="shared" si="43"/>
        <v>1.3403040189872923E-3</v>
      </c>
      <c r="H50">
        <f t="shared" si="44"/>
        <v>-6.4581166405563665E-3</v>
      </c>
      <c r="I50">
        <f t="shared" si="45"/>
        <v>400.00951612903202</v>
      </c>
      <c r="J50">
        <f t="shared" si="46"/>
        <v>385.23667384003994</v>
      </c>
      <c r="K50">
        <f t="shared" si="47"/>
        <v>37.158340395195722</v>
      </c>
      <c r="L50">
        <f t="shared" si="48"/>
        <v>38.583267822034735</v>
      </c>
      <c r="M50">
        <f t="shared" si="49"/>
        <v>5.6744518429571074E-2</v>
      </c>
      <c r="N50">
        <f t="shared" si="50"/>
        <v>3.380743554653558</v>
      </c>
      <c r="O50">
        <f t="shared" si="51"/>
        <v>5.6220660612890647E-2</v>
      </c>
      <c r="P50">
        <f t="shared" si="52"/>
        <v>3.5184576220769509E-2</v>
      </c>
      <c r="Q50">
        <f t="shared" si="53"/>
        <v>16.519849140289701</v>
      </c>
      <c r="R50">
        <f t="shared" si="54"/>
        <v>28.127703162123861</v>
      </c>
      <c r="S50">
        <f t="shared" si="55"/>
        <v>27.9878838709677</v>
      </c>
      <c r="T50">
        <f t="shared" si="56"/>
        <v>3.7921601010436761</v>
      </c>
      <c r="U50">
        <f t="shared" si="57"/>
        <v>40.192957093096595</v>
      </c>
      <c r="V50">
        <f t="shared" si="58"/>
        <v>1.556401106218003</v>
      </c>
      <c r="W50">
        <f t="shared" si="59"/>
        <v>3.8723229609928977</v>
      </c>
      <c r="X50">
        <f t="shared" si="60"/>
        <v>2.2357589948256731</v>
      </c>
      <c r="Y50">
        <f t="shared" si="61"/>
        <v>-59.107407237339586</v>
      </c>
      <c r="Z50">
        <f t="shared" si="62"/>
        <v>65.483441229966161</v>
      </c>
      <c r="AA50">
        <f t="shared" si="63"/>
        <v>4.2291690365468426</v>
      </c>
      <c r="AB50">
        <f t="shared" si="64"/>
        <v>27.125052169463117</v>
      </c>
      <c r="AC50">
        <v>-3.9908754405360701E-2</v>
      </c>
      <c r="AD50">
        <v>4.4801073018924303E-2</v>
      </c>
      <c r="AE50">
        <v>3.3700982831467798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50662.793362344077</v>
      </c>
      <c r="AK50" t="s">
        <v>251</v>
      </c>
      <c r="AL50">
        <v>2.3533615384615398</v>
      </c>
      <c r="AM50">
        <v>1.86415</v>
      </c>
      <c r="AN50">
        <f t="shared" si="68"/>
        <v>-0.48921153846153986</v>
      </c>
      <c r="AO50">
        <f t="shared" si="69"/>
        <v>-0.26243142368454248</v>
      </c>
      <c r="AP50">
        <v>-0.430228273221272</v>
      </c>
      <c r="AQ50" t="s">
        <v>356</v>
      </c>
      <c r="AR50">
        <v>2.3199461538461499</v>
      </c>
      <c r="AS50">
        <v>1.5104</v>
      </c>
      <c r="AT50">
        <f t="shared" si="70"/>
        <v>-0.53598129889178359</v>
      </c>
      <c r="AU50">
        <v>0.5</v>
      </c>
      <c r="AV50">
        <f t="shared" si="71"/>
        <v>84.288524242312576</v>
      </c>
      <c r="AW50">
        <f t="shared" si="72"/>
        <v>-6.4581166405563665E-3</v>
      </c>
      <c r="AX50">
        <f t="shared" si="73"/>
        <v>-22.58853635253314</v>
      </c>
      <c r="AY50">
        <f t="shared" si="74"/>
        <v>1</v>
      </c>
      <c r="AZ50">
        <f t="shared" si="75"/>
        <v>5.0276139058083582E-3</v>
      </c>
      <c r="BA50">
        <f t="shared" si="76"/>
        <v>0.2342094809322034</v>
      </c>
      <c r="BB50" t="s">
        <v>253</v>
      </c>
      <c r="BC50">
        <v>0</v>
      </c>
      <c r="BD50">
        <f t="shared" si="77"/>
        <v>1.5104</v>
      </c>
      <c r="BE50">
        <f t="shared" si="78"/>
        <v>-0.53598129889178359</v>
      </c>
      <c r="BF50">
        <f t="shared" si="79"/>
        <v>0.18976477214816406</v>
      </c>
      <c r="BG50">
        <f t="shared" si="80"/>
        <v>0.96035953825796705</v>
      </c>
      <c r="BH50">
        <f t="shared" si="81"/>
        <v>-0.72310232320452639</v>
      </c>
      <c r="BI50">
        <f t="shared" si="82"/>
        <v>99.986880645161307</v>
      </c>
      <c r="BJ50">
        <f t="shared" si="83"/>
        <v>84.288524242312576</v>
      </c>
      <c r="BK50">
        <f t="shared" si="84"/>
        <v>0.8429958380383934</v>
      </c>
      <c r="BL50">
        <f t="shared" si="85"/>
        <v>0.19599167607678661</v>
      </c>
      <c r="BM50">
        <v>0.78109023802247302</v>
      </c>
      <c r="BN50">
        <v>0.5</v>
      </c>
      <c r="BO50" t="s">
        <v>254</v>
      </c>
      <c r="BP50">
        <v>1675256303.12903</v>
      </c>
      <c r="BQ50">
        <v>400.00951612903202</v>
      </c>
      <c r="BR50">
        <v>400.09225806451599</v>
      </c>
      <c r="BS50">
        <v>16.135887096774201</v>
      </c>
      <c r="BT50">
        <v>15.929893548387099</v>
      </c>
      <c r="BU50">
        <v>500.01845161290299</v>
      </c>
      <c r="BV50">
        <v>96.255874193548394</v>
      </c>
      <c r="BW50">
        <v>0.20000064516129001</v>
      </c>
      <c r="BX50">
        <v>28.347164516128998</v>
      </c>
      <c r="BY50">
        <v>27.9878838709677</v>
      </c>
      <c r="BZ50">
        <v>999.9</v>
      </c>
      <c r="CA50">
        <v>9998.5483870967691</v>
      </c>
      <c r="CB50">
        <v>0</v>
      </c>
      <c r="CC50">
        <v>387.75622580645103</v>
      </c>
      <c r="CD50">
        <v>99.986880645161307</v>
      </c>
      <c r="CE50">
        <v>0.90011048387096804</v>
      </c>
      <c r="CF50">
        <v>9.9889154838709707E-2</v>
      </c>
      <c r="CG50">
        <v>0</v>
      </c>
      <c r="CH50">
        <v>2.2852870967741898</v>
      </c>
      <c r="CI50">
        <v>0</v>
      </c>
      <c r="CJ50">
        <v>39.795280645161299</v>
      </c>
      <c r="CK50">
        <v>914.25416129032203</v>
      </c>
      <c r="CL50">
        <v>37.838419354838699</v>
      </c>
      <c r="CM50">
        <v>42.436999999999998</v>
      </c>
      <c r="CN50">
        <v>40.002000000000002</v>
      </c>
      <c r="CO50">
        <v>40.799999999999997</v>
      </c>
      <c r="CP50">
        <v>38.436999999999998</v>
      </c>
      <c r="CQ50">
        <v>89.999354838709706</v>
      </c>
      <c r="CR50">
        <v>9.9845161290322597</v>
      </c>
      <c r="CS50">
        <v>0</v>
      </c>
      <c r="CT50">
        <v>59.400000095367403</v>
      </c>
      <c r="CU50">
        <v>2.3199461538461499</v>
      </c>
      <c r="CV50">
        <v>3.9480326285978598E-2</v>
      </c>
      <c r="CW50">
        <v>-2.2216923191563298</v>
      </c>
      <c r="CX50">
        <v>39.779949999999999</v>
      </c>
      <c r="CY50">
        <v>15</v>
      </c>
      <c r="CZ50">
        <v>1675254126.4000001</v>
      </c>
      <c r="DA50" t="s">
        <v>255</v>
      </c>
      <c r="DB50">
        <v>4</v>
      </c>
      <c r="DC50">
        <v>-3.8210000000000002</v>
      </c>
      <c r="DD50">
        <v>0.38500000000000001</v>
      </c>
      <c r="DE50">
        <v>400</v>
      </c>
      <c r="DF50">
        <v>16</v>
      </c>
      <c r="DG50">
        <v>1.25</v>
      </c>
      <c r="DH50">
        <v>0.4</v>
      </c>
      <c r="DI50">
        <v>-0.117633371666667</v>
      </c>
      <c r="DJ50">
        <v>0.163492926603444</v>
      </c>
      <c r="DK50">
        <v>0.110118800632447</v>
      </c>
      <c r="DL50">
        <v>1</v>
      </c>
      <c r="DM50">
        <v>2.3078777777777799</v>
      </c>
      <c r="DN50">
        <v>0.120572065880147</v>
      </c>
      <c r="DO50">
        <v>0.19785654274289999</v>
      </c>
      <c r="DP50">
        <v>1</v>
      </c>
      <c r="DQ50">
        <v>0.205980111111111</v>
      </c>
      <c r="DR50">
        <v>3.4675569186606299E-3</v>
      </c>
      <c r="DS50">
        <v>2.8105604862577798E-3</v>
      </c>
      <c r="DT50">
        <v>1</v>
      </c>
      <c r="DU50">
        <v>3</v>
      </c>
      <c r="DV50">
        <v>3</v>
      </c>
      <c r="DW50" t="s">
        <v>263</v>
      </c>
      <c r="DX50">
        <v>100</v>
      </c>
      <c r="DY50">
        <v>100</v>
      </c>
      <c r="DZ50">
        <v>-3.8210000000000002</v>
      </c>
      <c r="EA50">
        <v>0.38500000000000001</v>
      </c>
      <c r="EB50">
        <v>2</v>
      </c>
      <c r="EC50">
        <v>516.06600000000003</v>
      </c>
      <c r="ED50">
        <v>414.55900000000003</v>
      </c>
      <c r="EE50">
        <v>27.514099999999999</v>
      </c>
      <c r="EF50">
        <v>30.896899999999999</v>
      </c>
      <c r="EG50">
        <v>30</v>
      </c>
      <c r="EH50">
        <v>31.094200000000001</v>
      </c>
      <c r="EI50">
        <v>31.129799999999999</v>
      </c>
      <c r="EJ50">
        <v>20.163799999999998</v>
      </c>
      <c r="EK50">
        <v>24.7941</v>
      </c>
      <c r="EL50">
        <v>0</v>
      </c>
      <c r="EM50">
        <v>27.506900000000002</v>
      </c>
      <c r="EN50">
        <v>400.15699999999998</v>
      </c>
      <c r="EO50">
        <v>15.8827</v>
      </c>
      <c r="EP50">
        <v>100.395</v>
      </c>
      <c r="EQ50">
        <v>90.715299999999999</v>
      </c>
    </row>
    <row r="51" spans="1:147" x14ac:dyDescent="0.3">
      <c r="A51">
        <v>35</v>
      </c>
      <c r="B51">
        <v>1675256371.2</v>
      </c>
      <c r="C51">
        <v>2100.2999999523199</v>
      </c>
      <c r="D51" t="s">
        <v>357</v>
      </c>
      <c r="E51" t="s">
        <v>358</v>
      </c>
      <c r="F51">
        <v>1675256363.14516</v>
      </c>
      <c r="G51">
        <f t="shared" si="43"/>
        <v>1.4081500947067415E-3</v>
      </c>
      <c r="H51">
        <f t="shared" si="44"/>
        <v>0.49733089306528938</v>
      </c>
      <c r="I51">
        <f t="shared" si="45"/>
        <v>399.97712903225801</v>
      </c>
      <c r="J51">
        <f t="shared" si="46"/>
        <v>371.90653709840336</v>
      </c>
      <c r="K51">
        <f t="shared" si="47"/>
        <v>35.870354766865262</v>
      </c>
      <c r="L51">
        <f t="shared" si="48"/>
        <v>38.577761038986942</v>
      </c>
      <c r="M51">
        <f t="shared" si="49"/>
        <v>5.9823031258910656E-2</v>
      </c>
      <c r="N51">
        <f t="shared" si="50"/>
        <v>3.383659271621867</v>
      </c>
      <c r="O51">
        <f t="shared" si="51"/>
        <v>5.9241601380181134E-2</v>
      </c>
      <c r="P51">
        <f t="shared" si="52"/>
        <v>3.7077768944098109E-2</v>
      </c>
      <c r="Q51">
        <f t="shared" si="53"/>
        <v>16.521970289804131</v>
      </c>
      <c r="R51">
        <f t="shared" si="54"/>
        <v>28.088882467992086</v>
      </c>
      <c r="S51">
        <f t="shared" si="55"/>
        <v>27.960774193548399</v>
      </c>
      <c r="T51">
        <f t="shared" si="56"/>
        <v>3.7861705580000962</v>
      </c>
      <c r="U51">
        <f t="shared" si="57"/>
        <v>40.266145214259964</v>
      </c>
      <c r="V51">
        <f t="shared" si="58"/>
        <v>1.5570967996394811</v>
      </c>
      <c r="W51">
        <f t="shared" si="59"/>
        <v>3.8670123284809659</v>
      </c>
      <c r="X51">
        <f t="shared" si="60"/>
        <v>2.2290737583606148</v>
      </c>
      <c r="Y51">
        <f t="shared" si="61"/>
        <v>-62.099419176567302</v>
      </c>
      <c r="Z51">
        <f t="shared" si="62"/>
        <v>66.180152109543457</v>
      </c>
      <c r="AA51">
        <f t="shared" si="63"/>
        <v>4.26940374191605</v>
      </c>
      <c r="AB51">
        <f t="shared" si="64"/>
        <v>24.872106964696336</v>
      </c>
      <c r="AC51">
        <v>-3.9952032739758801E-2</v>
      </c>
      <c r="AD51">
        <v>4.4849656740676397E-2</v>
      </c>
      <c r="AE51">
        <v>3.3730024560409402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50719.327017550582</v>
      </c>
      <c r="AK51" t="s">
        <v>251</v>
      </c>
      <c r="AL51">
        <v>2.3533615384615398</v>
      </c>
      <c r="AM51">
        <v>1.86415</v>
      </c>
      <c r="AN51">
        <f t="shared" si="68"/>
        <v>-0.48921153846153986</v>
      </c>
      <c r="AO51">
        <f t="shared" si="69"/>
        <v>-0.26243142368454248</v>
      </c>
      <c r="AP51">
        <v>-0.430228273221272</v>
      </c>
      <c r="AQ51" t="s">
        <v>359</v>
      </c>
      <c r="AR51">
        <v>2.2889076923076899</v>
      </c>
      <c r="AS51">
        <v>0.97519999999999996</v>
      </c>
      <c r="AT51">
        <f t="shared" si="70"/>
        <v>-1.3471161734082138</v>
      </c>
      <c r="AU51">
        <v>0.5</v>
      </c>
      <c r="AV51">
        <f t="shared" si="71"/>
        <v>84.300570132281877</v>
      </c>
      <c r="AW51">
        <f t="shared" si="72"/>
        <v>0.49733089306528938</v>
      </c>
      <c r="AX51">
        <f t="shared" si="73"/>
        <v>-56.781330726365162</v>
      </c>
      <c r="AY51">
        <f t="shared" si="74"/>
        <v>1</v>
      </c>
      <c r="AZ51">
        <f t="shared" si="75"/>
        <v>1.1002999918399887E-2</v>
      </c>
      <c r="BA51">
        <f t="shared" si="76"/>
        <v>0.91155660377358494</v>
      </c>
      <c r="BB51" t="s">
        <v>253</v>
      </c>
      <c r="BC51">
        <v>0</v>
      </c>
      <c r="BD51">
        <f t="shared" si="77"/>
        <v>0.97519999999999996</v>
      </c>
      <c r="BE51">
        <f t="shared" si="78"/>
        <v>-1.3471161734082135</v>
      </c>
      <c r="BF51">
        <f t="shared" si="79"/>
        <v>0.47686613201727329</v>
      </c>
      <c r="BG51">
        <f t="shared" si="80"/>
        <v>0.95323200919842777</v>
      </c>
      <c r="BH51">
        <f t="shared" si="81"/>
        <v>-1.8171075907071768</v>
      </c>
      <c r="BI51">
        <f t="shared" si="82"/>
        <v>100.001338709677</v>
      </c>
      <c r="BJ51">
        <f t="shared" si="83"/>
        <v>84.300570132281877</v>
      </c>
      <c r="BK51">
        <f t="shared" si="84"/>
        <v>0.84299441607499415</v>
      </c>
      <c r="BL51">
        <f t="shared" si="85"/>
        <v>0.19598883214998855</v>
      </c>
      <c r="BM51">
        <v>0.78109023802247302</v>
      </c>
      <c r="BN51">
        <v>0.5</v>
      </c>
      <c r="BO51" t="s">
        <v>254</v>
      </c>
      <c r="BP51">
        <v>1675256363.14516</v>
      </c>
      <c r="BQ51">
        <v>399.97712903225801</v>
      </c>
      <c r="BR51">
        <v>400.14280645161301</v>
      </c>
      <c r="BS51">
        <v>16.1440967741935</v>
      </c>
      <c r="BT51">
        <v>15.9276709677419</v>
      </c>
      <c r="BU51">
        <v>500.00299999999999</v>
      </c>
      <c r="BV51">
        <v>96.250019354838699</v>
      </c>
      <c r="BW51">
        <v>0.19989799999999999</v>
      </c>
      <c r="BX51">
        <v>28.323564516129</v>
      </c>
      <c r="BY51">
        <v>27.960774193548399</v>
      </c>
      <c r="BZ51">
        <v>999.9</v>
      </c>
      <c r="CA51">
        <v>10010</v>
      </c>
      <c r="CB51">
        <v>0</v>
      </c>
      <c r="CC51">
        <v>387.69900000000001</v>
      </c>
      <c r="CD51">
        <v>100.001338709677</v>
      </c>
      <c r="CE51">
        <v>0.90016274193548396</v>
      </c>
      <c r="CF51">
        <v>9.9836938709677497E-2</v>
      </c>
      <c r="CG51">
        <v>0</v>
      </c>
      <c r="CH51">
        <v>2.2761451612903199</v>
      </c>
      <c r="CI51">
        <v>0</v>
      </c>
      <c r="CJ51">
        <v>39.232293548387098</v>
      </c>
      <c r="CK51">
        <v>914.40264516129002</v>
      </c>
      <c r="CL51">
        <v>37.758000000000003</v>
      </c>
      <c r="CM51">
        <v>42.381</v>
      </c>
      <c r="CN51">
        <v>39.936999999999998</v>
      </c>
      <c r="CO51">
        <v>40.745935483871001</v>
      </c>
      <c r="CP51">
        <v>38.375</v>
      </c>
      <c r="CQ51">
        <v>90.017741935483897</v>
      </c>
      <c r="CR51">
        <v>9.9812903225806497</v>
      </c>
      <c r="CS51">
        <v>0</v>
      </c>
      <c r="CT51">
        <v>59.400000095367403</v>
      </c>
      <c r="CU51">
        <v>2.2889076923076899</v>
      </c>
      <c r="CV51">
        <v>0.43753845842575201</v>
      </c>
      <c r="CW51">
        <v>0.79641369188276701</v>
      </c>
      <c r="CX51">
        <v>39.268288461538503</v>
      </c>
      <c r="CY51">
        <v>15</v>
      </c>
      <c r="CZ51">
        <v>1675254126.4000001</v>
      </c>
      <c r="DA51" t="s">
        <v>255</v>
      </c>
      <c r="DB51">
        <v>4</v>
      </c>
      <c r="DC51">
        <v>-3.8210000000000002</v>
      </c>
      <c r="DD51">
        <v>0.38500000000000001</v>
      </c>
      <c r="DE51">
        <v>400</v>
      </c>
      <c r="DF51">
        <v>16</v>
      </c>
      <c r="DG51">
        <v>1.25</v>
      </c>
      <c r="DH51">
        <v>0.4</v>
      </c>
      <c r="DI51">
        <v>-0.130207788518519</v>
      </c>
      <c r="DJ51">
        <v>-0.24345120288140901</v>
      </c>
      <c r="DK51">
        <v>0.115105952826057</v>
      </c>
      <c r="DL51">
        <v>1</v>
      </c>
      <c r="DM51">
        <v>2.2884222222222199</v>
      </c>
      <c r="DN51">
        <v>0.113743075899881</v>
      </c>
      <c r="DO51">
        <v>0.16897321666647999</v>
      </c>
      <c r="DP51">
        <v>1</v>
      </c>
      <c r="DQ51">
        <v>0.210247074074074</v>
      </c>
      <c r="DR51">
        <v>5.9812236517448401E-2</v>
      </c>
      <c r="DS51">
        <v>9.9744531992557207E-3</v>
      </c>
      <c r="DT51">
        <v>1</v>
      </c>
      <c r="DU51">
        <v>3</v>
      </c>
      <c r="DV51">
        <v>3</v>
      </c>
      <c r="DW51" t="s">
        <v>263</v>
      </c>
      <c r="DX51">
        <v>100</v>
      </c>
      <c r="DY51">
        <v>100</v>
      </c>
      <c r="DZ51">
        <v>-3.8210000000000002</v>
      </c>
      <c r="EA51">
        <v>0.38500000000000001</v>
      </c>
      <c r="EB51">
        <v>2</v>
      </c>
      <c r="EC51">
        <v>516.13099999999997</v>
      </c>
      <c r="ED51">
        <v>414.38600000000002</v>
      </c>
      <c r="EE51">
        <v>27.573899999999998</v>
      </c>
      <c r="EF51">
        <v>30.910299999999999</v>
      </c>
      <c r="EG51">
        <v>30</v>
      </c>
      <c r="EH51">
        <v>31.1023</v>
      </c>
      <c r="EI51">
        <v>31.140499999999999</v>
      </c>
      <c r="EJ51">
        <v>20.161300000000001</v>
      </c>
      <c r="EK51">
        <v>25.362300000000001</v>
      </c>
      <c r="EL51">
        <v>0</v>
      </c>
      <c r="EM51">
        <v>27.586500000000001</v>
      </c>
      <c r="EN51">
        <v>400.13200000000001</v>
      </c>
      <c r="EO51">
        <v>15.8064</v>
      </c>
      <c r="EP51">
        <v>100.39400000000001</v>
      </c>
      <c r="EQ51">
        <v>90.713200000000001</v>
      </c>
    </row>
    <row r="52" spans="1:147" x14ac:dyDescent="0.3">
      <c r="A52">
        <v>36</v>
      </c>
      <c r="B52">
        <v>1675256431.0999999</v>
      </c>
      <c r="C52">
        <v>2160.1999998092701</v>
      </c>
      <c r="D52" t="s">
        <v>360</v>
      </c>
      <c r="E52" t="s">
        <v>361</v>
      </c>
      <c r="F52">
        <v>1675256423.1322601</v>
      </c>
      <c r="G52">
        <f t="shared" si="43"/>
        <v>1.5158702701161435E-3</v>
      </c>
      <c r="H52">
        <f t="shared" si="44"/>
        <v>3.8957300767294152E-2</v>
      </c>
      <c r="I52">
        <f t="shared" si="45"/>
        <v>400.00996774193601</v>
      </c>
      <c r="J52">
        <f t="shared" si="46"/>
        <v>384.05771654728841</v>
      </c>
      <c r="K52">
        <f t="shared" si="47"/>
        <v>37.043168859332489</v>
      </c>
      <c r="L52">
        <f t="shared" si="48"/>
        <v>38.581796803075569</v>
      </c>
      <c r="M52">
        <f t="shared" si="49"/>
        <v>6.4084745277692853E-2</v>
      </c>
      <c r="N52">
        <f t="shared" si="50"/>
        <v>3.3811168893975987</v>
      </c>
      <c r="O52">
        <f t="shared" si="51"/>
        <v>6.341752639175452E-2</v>
      </c>
      <c r="P52">
        <f t="shared" si="52"/>
        <v>3.969532194717313E-2</v>
      </c>
      <c r="Q52">
        <f t="shared" si="53"/>
        <v>16.521819367336892</v>
      </c>
      <c r="R52">
        <f t="shared" si="54"/>
        <v>28.071994214646828</v>
      </c>
      <c r="S52">
        <f t="shared" si="55"/>
        <v>27.9808967741935</v>
      </c>
      <c r="T52">
        <f t="shared" si="56"/>
        <v>3.7906155994960855</v>
      </c>
      <c r="U52">
        <f t="shared" si="57"/>
        <v>40.037030510237891</v>
      </c>
      <c r="V52">
        <f t="shared" si="58"/>
        <v>1.5489352898501825</v>
      </c>
      <c r="W52">
        <f t="shared" si="59"/>
        <v>3.8687566737850436</v>
      </c>
      <c r="X52">
        <f t="shared" si="60"/>
        <v>2.2416803096459033</v>
      </c>
      <c r="Y52">
        <f t="shared" si="61"/>
        <v>-66.849878912121923</v>
      </c>
      <c r="Z52">
        <f t="shared" si="62"/>
        <v>63.875999981557811</v>
      </c>
      <c r="AA52">
        <f t="shared" si="63"/>
        <v>4.1244297396588907</v>
      </c>
      <c r="AB52">
        <f t="shared" si="64"/>
        <v>17.67237017643167</v>
      </c>
      <c r="AC52">
        <v>-3.9914294997031599E-2</v>
      </c>
      <c r="AD52">
        <v>4.48072928184573E-2</v>
      </c>
      <c r="AE52">
        <v>3.3704701399919599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50672.124013459186</v>
      </c>
      <c r="AK52" t="s">
        <v>251</v>
      </c>
      <c r="AL52">
        <v>2.3533615384615398</v>
      </c>
      <c r="AM52">
        <v>1.86415</v>
      </c>
      <c r="AN52">
        <f t="shared" si="68"/>
        <v>-0.48921153846153986</v>
      </c>
      <c r="AO52">
        <f t="shared" si="69"/>
        <v>-0.26243142368454248</v>
      </c>
      <c r="AP52">
        <v>-0.430228273221272</v>
      </c>
      <c r="AQ52" t="s">
        <v>362</v>
      </c>
      <c r="AR52">
        <v>2.29818846153846</v>
      </c>
      <c r="AS52">
        <v>1.3848</v>
      </c>
      <c r="AT52">
        <f t="shared" si="70"/>
        <v>-0.65958150024441076</v>
      </c>
      <c r="AU52">
        <v>0.5</v>
      </c>
      <c r="AV52">
        <f t="shared" si="71"/>
        <v>84.29978345652259</v>
      </c>
      <c r="AW52">
        <f t="shared" si="72"/>
        <v>3.8957300767294152E-2</v>
      </c>
      <c r="AX52">
        <f t="shared" si="73"/>
        <v>-27.801288821266063</v>
      </c>
      <c r="AY52">
        <f t="shared" si="74"/>
        <v>1</v>
      </c>
      <c r="AZ52">
        <f t="shared" si="75"/>
        <v>5.5656794685664578E-3</v>
      </c>
      <c r="BA52">
        <f t="shared" si="76"/>
        <v>0.34615106874638935</v>
      </c>
      <c r="BB52" t="s">
        <v>253</v>
      </c>
      <c r="BC52">
        <v>0</v>
      </c>
      <c r="BD52">
        <f t="shared" si="77"/>
        <v>1.3848</v>
      </c>
      <c r="BE52">
        <f t="shared" si="78"/>
        <v>-0.65958150024441076</v>
      </c>
      <c r="BF52">
        <f t="shared" si="79"/>
        <v>0.25714132446423299</v>
      </c>
      <c r="BG52">
        <f t="shared" si="80"/>
        <v>0.94303606458427358</v>
      </c>
      <c r="BH52">
        <f t="shared" si="81"/>
        <v>-0.97984197492039493</v>
      </c>
      <c r="BI52">
        <f t="shared" si="82"/>
        <v>100.000403225806</v>
      </c>
      <c r="BJ52">
        <f t="shared" si="83"/>
        <v>84.29978345652259</v>
      </c>
      <c r="BK52">
        <f t="shared" si="84"/>
        <v>0.84299443539411922</v>
      </c>
      <c r="BL52">
        <f t="shared" si="85"/>
        <v>0.19598887078823851</v>
      </c>
      <c r="BM52">
        <v>0.78109023802247302</v>
      </c>
      <c r="BN52">
        <v>0.5</v>
      </c>
      <c r="BO52" t="s">
        <v>254</v>
      </c>
      <c r="BP52">
        <v>1675256423.1322601</v>
      </c>
      <c r="BQ52">
        <v>400.00996774193601</v>
      </c>
      <c r="BR52">
        <v>400.11077419354802</v>
      </c>
      <c r="BS52">
        <v>16.059116129032301</v>
      </c>
      <c r="BT52">
        <v>15.826122580645199</v>
      </c>
      <c r="BU52">
        <v>500.02112903225799</v>
      </c>
      <c r="BV52">
        <v>96.252158064516095</v>
      </c>
      <c r="BW52">
        <v>0.19993041935483899</v>
      </c>
      <c r="BX52">
        <v>28.331319354838701</v>
      </c>
      <c r="BY52">
        <v>27.9808967741935</v>
      </c>
      <c r="BZ52">
        <v>999.9</v>
      </c>
      <c r="CA52">
        <v>10000.322580645199</v>
      </c>
      <c r="CB52">
        <v>0</v>
      </c>
      <c r="CC52">
        <v>387.578225806452</v>
      </c>
      <c r="CD52">
        <v>100.000403225806</v>
      </c>
      <c r="CE52">
        <v>0.90016261290322597</v>
      </c>
      <c r="CF52">
        <v>9.9837083870967805E-2</v>
      </c>
      <c r="CG52">
        <v>0</v>
      </c>
      <c r="CH52">
        <v>2.26466451612903</v>
      </c>
      <c r="CI52">
        <v>0</v>
      </c>
      <c r="CJ52">
        <v>39.306941935483898</v>
      </c>
      <c r="CK52">
        <v>914.39474193548403</v>
      </c>
      <c r="CL52">
        <v>37.689032258064501</v>
      </c>
      <c r="CM52">
        <v>42.322161290322597</v>
      </c>
      <c r="CN52">
        <v>39.875</v>
      </c>
      <c r="CO52">
        <v>40.686999999999998</v>
      </c>
      <c r="CP52">
        <v>38.311999999999998</v>
      </c>
      <c r="CQ52">
        <v>90.017096774193604</v>
      </c>
      <c r="CR52">
        <v>9.9812903225806497</v>
      </c>
      <c r="CS52">
        <v>0</v>
      </c>
      <c r="CT52">
        <v>59.200000047683702</v>
      </c>
      <c r="CU52">
        <v>2.29818846153846</v>
      </c>
      <c r="CV52">
        <v>-0.45562735461760401</v>
      </c>
      <c r="CW52">
        <v>-0.75177092915514399</v>
      </c>
      <c r="CX52">
        <v>39.2962961538461</v>
      </c>
      <c r="CY52">
        <v>15</v>
      </c>
      <c r="CZ52">
        <v>1675254126.4000001</v>
      </c>
      <c r="DA52" t="s">
        <v>255</v>
      </c>
      <c r="DB52">
        <v>4</v>
      </c>
      <c r="DC52">
        <v>-3.8210000000000002</v>
      </c>
      <c r="DD52">
        <v>0.38500000000000001</v>
      </c>
      <c r="DE52">
        <v>400</v>
      </c>
      <c r="DF52">
        <v>16</v>
      </c>
      <c r="DG52">
        <v>1.25</v>
      </c>
      <c r="DH52">
        <v>0.4</v>
      </c>
      <c r="DI52">
        <v>-9.6071601851851901E-2</v>
      </c>
      <c r="DJ52">
        <v>-0.185857259717332</v>
      </c>
      <c r="DK52">
        <v>0.108843891950391</v>
      </c>
      <c r="DL52">
        <v>1</v>
      </c>
      <c r="DM52">
        <v>2.2861444444444401</v>
      </c>
      <c r="DN52">
        <v>-0.124210580331862</v>
      </c>
      <c r="DO52">
        <v>0.20527620585776099</v>
      </c>
      <c r="DP52">
        <v>1</v>
      </c>
      <c r="DQ52">
        <v>0.23735846296296301</v>
      </c>
      <c r="DR52">
        <v>-2.07230099298597E-2</v>
      </c>
      <c r="DS52">
        <v>1.5579243468905799E-2</v>
      </c>
      <c r="DT52">
        <v>1</v>
      </c>
      <c r="DU52">
        <v>3</v>
      </c>
      <c r="DV52">
        <v>3</v>
      </c>
      <c r="DW52" t="s">
        <v>263</v>
      </c>
      <c r="DX52">
        <v>100</v>
      </c>
      <c r="DY52">
        <v>100</v>
      </c>
      <c r="DZ52">
        <v>-3.8210000000000002</v>
      </c>
      <c r="EA52">
        <v>0.38500000000000001</v>
      </c>
      <c r="EB52">
        <v>2</v>
      </c>
      <c r="EC52">
        <v>515.98199999999997</v>
      </c>
      <c r="ED52">
        <v>414.33800000000002</v>
      </c>
      <c r="EE52">
        <v>27.615200000000002</v>
      </c>
      <c r="EF52">
        <v>30.926500000000001</v>
      </c>
      <c r="EG52">
        <v>30.0001</v>
      </c>
      <c r="EH52">
        <v>31.1157</v>
      </c>
      <c r="EI52">
        <v>31.151199999999999</v>
      </c>
      <c r="EJ52">
        <v>20.161100000000001</v>
      </c>
      <c r="EK52">
        <v>25.641500000000001</v>
      </c>
      <c r="EL52">
        <v>0</v>
      </c>
      <c r="EM52">
        <v>27.6264</v>
      </c>
      <c r="EN52">
        <v>400.17399999999998</v>
      </c>
      <c r="EO52">
        <v>15.83</v>
      </c>
      <c r="EP52">
        <v>100.39100000000001</v>
      </c>
      <c r="EQ52">
        <v>90.709400000000002</v>
      </c>
    </row>
    <row r="53" spans="1:147" x14ac:dyDescent="0.3">
      <c r="A53">
        <v>37</v>
      </c>
      <c r="B53">
        <v>1675256491.2</v>
      </c>
      <c r="C53">
        <v>2220.2999999523199</v>
      </c>
      <c r="D53" t="s">
        <v>363</v>
      </c>
      <c r="E53" t="s">
        <v>364</v>
      </c>
      <c r="F53">
        <v>1675256483.1354799</v>
      </c>
      <c r="G53">
        <f t="shared" si="43"/>
        <v>1.407821668600225E-3</v>
      </c>
      <c r="H53">
        <f t="shared" si="44"/>
        <v>0.39565226376642293</v>
      </c>
      <c r="I53">
        <f t="shared" si="45"/>
        <v>400.00261290322601</v>
      </c>
      <c r="J53">
        <f t="shared" si="46"/>
        <v>374.45147042228666</v>
      </c>
      <c r="K53">
        <f t="shared" si="47"/>
        <v>36.117308608665105</v>
      </c>
      <c r="L53">
        <f t="shared" si="48"/>
        <v>38.581816218282256</v>
      </c>
      <c r="M53">
        <f t="shared" si="49"/>
        <v>5.9404318842432559E-2</v>
      </c>
      <c r="N53">
        <f t="shared" si="50"/>
        <v>3.3817311571330726</v>
      </c>
      <c r="O53">
        <f t="shared" si="51"/>
        <v>5.8830633970181581E-2</v>
      </c>
      <c r="P53">
        <f t="shared" si="52"/>
        <v>3.6820227682148786E-2</v>
      </c>
      <c r="Q53">
        <f t="shared" si="53"/>
        <v>16.52166364820982</v>
      </c>
      <c r="R53">
        <f t="shared" si="54"/>
        <v>28.105880634172514</v>
      </c>
      <c r="S53">
        <f t="shared" si="55"/>
        <v>27.993748387096801</v>
      </c>
      <c r="T53">
        <f t="shared" si="56"/>
        <v>3.7934568793143528</v>
      </c>
      <c r="U53">
        <f t="shared" si="57"/>
        <v>40.023083821886345</v>
      </c>
      <c r="V53">
        <f t="shared" si="58"/>
        <v>1.5492327536592359</v>
      </c>
      <c r="W53">
        <f t="shared" si="59"/>
        <v>3.8708480349833732</v>
      </c>
      <c r="X53">
        <f t="shared" si="60"/>
        <v>2.244224125655117</v>
      </c>
      <c r="Y53">
        <f t="shared" si="61"/>
        <v>-62.084935585269918</v>
      </c>
      <c r="Z53">
        <f t="shared" si="62"/>
        <v>63.238913017203714</v>
      </c>
      <c r="AA53">
        <f t="shared" si="63"/>
        <v>4.0830020644349032</v>
      </c>
      <c r="AB53">
        <f t="shared" si="64"/>
        <v>21.758643144578521</v>
      </c>
      <c r="AC53">
        <v>-3.9923411780333803E-2</v>
      </c>
      <c r="AD53">
        <v>4.4817527206388201E-2</v>
      </c>
      <c r="AE53">
        <v>3.37108197591429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50681.700222385713</v>
      </c>
      <c r="AK53" t="s">
        <v>251</v>
      </c>
      <c r="AL53">
        <v>2.3533615384615398</v>
      </c>
      <c r="AM53">
        <v>1.86415</v>
      </c>
      <c r="AN53">
        <f t="shared" si="68"/>
        <v>-0.48921153846153986</v>
      </c>
      <c r="AO53">
        <f t="shared" si="69"/>
        <v>-0.26243142368454248</v>
      </c>
      <c r="AP53">
        <v>-0.430228273221272</v>
      </c>
      <c r="AQ53" t="s">
        <v>365</v>
      </c>
      <c r="AR53">
        <v>2.3483038461538501</v>
      </c>
      <c r="AS53">
        <v>1.5764</v>
      </c>
      <c r="AT53">
        <f t="shared" si="70"/>
        <v>-0.48966242460914122</v>
      </c>
      <c r="AU53">
        <v>0.5</v>
      </c>
      <c r="AV53">
        <f t="shared" si="71"/>
        <v>84.298972306719918</v>
      </c>
      <c r="AW53">
        <f t="shared" si="72"/>
        <v>0.39565226376642293</v>
      </c>
      <c r="AX53">
        <f t="shared" si="73"/>
        <v>-20.639019585883663</v>
      </c>
      <c r="AY53">
        <f t="shared" si="74"/>
        <v>1</v>
      </c>
      <c r="AZ53">
        <f t="shared" si="75"/>
        <v>9.7970415817496218E-3</v>
      </c>
      <c r="BA53">
        <f t="shared" si="76"/>
        <v>0.18253615833544781</v>
      </c>
      <c r="BB53" t="s">
        <v>253</v>
      </c>
      <c r="BC53">
        <v>0</v>
      </c>
      <c r="BD53">
        <f t="shared" si="77"/>
        <v>1.5764</v>
      </c>
      <c r="BE53">
        <f t="shared" si="78"/>
        <v>-0.48966242460914117</v>
      </c>
      <c r="BF53">
        <f t="shared" si="79"/>
        <v>0.1543598959311214</v>
      </c>
      <c r="BG53">
        <f t="shared" si="80"/>
        <v>0.99349042126627729</v>
      </c>
      <c r="BH53">
        <f t="shared" si="81"/>
        <v>-0.58819135972325776</v>
      </c>
      <c r="BI53">
        <f t="shared" si="82"/>
        <v>99.999438709677406</v>
      </c>
      <c r="BJ53">
        <f t="shared" si="83"/>
        <v>84.298972306719918</v>
      </c>
      <c r="BK53">
        <f t="shared" si="84"/>
        <v>0.84299445471349355</v>
      </c>
      <c r="BL53">
        <f t="shared" si="85"/>
        <v>0.19598890942698705</v>
      </c>
      <c r="BM53">
        <v>0.78109023802247302</v>
      </c>
      <c r="BN53">
        <v>0.5</v>
      </c>
      <c r="BO53" t="s">
        <v>254</v>
      </c>
      <c r="BP53">
        <v>1675256483.1354799</v>
      </c>
      <c r="BQ53">
        <v>400.00261290322601</v>
      </c>
      <c r="BR53">
        <v>400.15238709677402</v>
      </c>
      <c r="BS53">
        <v>16.061896774193499</v>
      </c>
      <c r="BT53">
        <v>15.8455096774194</v>
      </c>
      <c r="BU53">
        <v>500.01758064516099</v>
      </c>
      <c r="BV53">
        <v>96.253961290322593</v>
      </c>
      <c r="BW53">
        <v>0.199949193548387</v>
      </c>
      <c r="BX53">
        <v>28.3406129032258</v>
      </c>
      <c r="BY53">
        <v>27.993748387096801</v>
      </c>
      <c r="BZ53">
        <v>999.9</v>
      </c>
      <c r="CA53">
        <v>10002.419354838699</v>
      </c>
      <c r="CB53">
        <v>0</v>
      </c>
      <c r="CC53">
        <v>387.59477419354801</v>
      </c>
      <c r="CD53">
        <v>99.999438709677406</v>
      </c>
      <c r="CE53">
        <v>0.90016241935483898</v>
      </c>
      <c r="CF53">
        <v>9.9837293548387093E-2</v>
      </c>
      <c r="CG53">
        <v>0</v>
      </c>
      <c r="CH53">
        <v>2.3436677419354801</v>
      </c>
      <c r="CI53">
        <v>0</v>
      </c>
      <c r="CJ53">
        <v>39.336135483870997</v>
      </c>
      <c r="CK53">
        <v>914.38561290322605</v>
      </c>
      <c r="CL53">
        <v>37.637</v>
      </c>
      <c r="CM53">
        <v>42.311999999999998</v>
      </c>
      <c r="CN53">
        <v>39.811999999999998</v>
      </c>
      <c r="CO53">
        <v>40.656999999999996</v>
      </c>
      <c r="CP53">
        <v>38.262</v>
      </c>
      <c r="CQ53">
        <v>90.016451612903296</v>
      </c>
      <c r="CR53">
        <v>9.9812903225806497</v>
      </c>
      <c r="CS53">
        <v>0</v>
      </c>
      <c r="CT53">
        <v>59.600000143051098</v>
      </c>
      <c r="CU53">
        <v>2.3483038461538501</v>
      </c>
      <c r="CV53">
        <v>0.182307685719797</v>
      </c>
      <c r="CW53">
        <v>1.80746667182117</v>
      </c>
      <c r="CX53">
        <v>39.330669230769203</v>
      </c>
      <c r="CY53">
        <v>15</v>
      </c>
      <c r="CZ53">
        <v>1675254126.4000001</v>
      </c>
      <c r="DA53" t="s">
        <v>255</v>
      </c>
      <c r="DB53">
        <v>4</v>
      </c>
      <c r="DC53">
        <v>-3.8210000000000002</v>
      </c>
      <c r="DD53">
        <v>0.38500000000000001</v>
      </c>
      <c r="DE53">
        <v>400</v>
      </c>
      <c r="DF53">
        <v>16</v>
      </c>
      <c r="DG53">
        <v>1.25</v>
      </c>
      <c r="DH53">
        <v>0.4</v>
      </c>
      <c r="DI53">
        <v>-0.13115267</v>
      </c>
      <c r="DJ53">
        <v>-3.73593343868193E-2</v>
      </c>
      <c r="DK53">
        <v>0.102363502056892</v>
      </c>
      <c r="DL53">
        <v>1</v>
      </c>
      <c r="DM53">
        <v>2.3265199999999999</v>
      </c>
      <c r="DN53">
        <v>7.8475921023181197E-2</v>
      </c>
      <c r="DO53">
        <v>0.200046058696491</v>
      </c>
      <c r="DP53">
        <v>1</v>
      </c>
      <c r="DQ53">
        <v>0.21622449999999999</v>
      </c>
      <c r="DR53">
        <v>8.40304443304533E-4</v>
      </c>
      <c r="DS53">
        <v>2.74936988572264E-3</v>
      </c>
      <c r="DT53">
        <v>1</v>
      </c>
      <c r="DU53">
        <v>3</v>
      </c>
      <c r="DV53">
        <v>3</v>
      </c>
      <c r="DW53" t="s">
        <v>263</v>
      </c>
      <c r="DX53">
        <v>100</v>
      </c>
      <c r="DY53">
        <v>100</v>
      </c>
      <c r="DZ53">
        <v>-3.8210000000000002</v>
      </c>
      <c r="EA53">
        <v>0.38500000000000001</v>
      </c>
      <c r="EB53">
        <v>2</v>
      </c>
      <c r="EC53">
        <v>516.21600000000001</v>
      </c>
      <c r="ED53">
        <v>414.66</v>
      </c>
      <c r="EE53">
        <v>27.583100000000002</v>
      </c>
      <c r="EF53">
        <v>30.942699999999999</v>
      </c>
      <c r="EG53">
        <v>29.9999</v>
      </c>
      <c r="EH53">
        <v>31.129200000000001</v>
      </c>
      <c r="EI53">
        <v>31.161999999999999</v>
      </c>
      <c r="EJ53">
        <v>20.1614</v>
      </c>
      <c r="EK53">
        <v>25.641500000000001</v>
      </c>
      <c r="EL53">
        <v>0</v>
      </c>
      <c r="EM53">
        <v>27.577000000000002</v>
      </c>
      <c r="EN53">
        <v>400.17899999999997</v>
      </c>
      <c r="EO53">
        <v>15.83</v>
      </c>
      <c r="EP53">
        <v>100.389</v>
      </c>
      <c r="EQ53">
        <v>90.707700000000003</v>
      </c>
    </row>
    <row r="54" spans="1:147" x14ac:dyDescent="0.3">
      <c r="A54">
        <v>38</v>
      </c>
      <c r="B54">
        <v>1675256551.0999999</v>
      </c>
      <c r="C54">
        <v>2280.1999998092701</v>
      </c>
      <c r="D54" t="s">
        <v>366</v>
      </c>
      <c r="E54" t="s">
        <v>367</v>
      </c>
      <c r="F54">
        <v>1675256543.1516099</v>
      </c>
      <c r="G54">
        <f t="shared" si="43"/>
        <v>1.3692476371693302E-3</v>
      </c>
      <c r="H54">
        <f t="shared" si="44"/>
        <v>-9.030995077108675E-2</v>
      </c>
      <c r="I54">
        <f t="shared" si="45"/>
        <v>400.01390322580602</v>
      </c>
      <c r="J54">
        <f t="shared" si="46"/>
        <v>387.51673874617069</v>
      </c>
      <c r="K54">
        <f t="shared" si="47"/>
        <v>37.376146333844652</v>
      </c>
      <c r="L54">
        <f t="shared" si="48"/>
        <v>38.581502907241415</v>
      </c>
      <c r="M54">
        <f t="shared" si="49"/>
        <v>5.7935054399825325E-2</v>
      </c>
      <c r="N54">
        <f t="shared" si="50"/>
        <v>3.3751644310882725</v>
      </c>
      <c r="O54">
        <f t="shared" si="51"/>
        <v>5.7388205071038145E-2</v>
      </c>
      <c r="P54">
        <f t="shared" si="52"/>
        <v>3.5916330085886967E-2</v>
      </c>
      <c r="Q54">
        <f t="shared" si="53"/>
        <v>16.521239746176285</v>
      </c>
      <c r="R54">
        <f t="shared" si="54"/>
        <v>28.101321116814777</v>
      </c>
      <c r="S54">
        <f t="shared" si="55"/>
        <v>27.981812903225801</v>
      </c>
      <c r="T54">
        <f t="shared" si="56"/>
        <v>3.7908180790498589</v>
      </c>
      <c r="U54">
        <f t="shared" si="57"/>
        <v>40.158910237579128</v>
      </c>
      <c r="V54">
        <f t="shared" si="58"/>
        <v>1.5533241248869354</v>
      </c>
      <c r="W54">
        <f t="shared" si="59"/>
        <v>3.8679439150552337</v>
      </c>
      <c r="X54">
        <f t="shared" si="60"/>
        <v>2.2374939541629235</v>
      </c>
      <c r="Y54">
        <f t="shared" si="61"/>
        <v>-60.383820799167459</v>
      </c>
      <c r="Z54">
        <f t="shared" si="62"/>
        <v>62.939435089860233</v>
      </c>
      <c r="AA54">
        <f t="shared" si="63"/>
        <v>4.0710688802026578</v>
      </c>
      <c r="AB54">
        <f t="shared" si="64"/>
        <v>23.147922917071718</v>
      </c>
      <c r="AC54">
        <v>-3.9825985741130901E-2</v>
      </c>
      <c r="AD54">
        <v>4.4708157942393002E-2</v>
      </c>
      <c r="AE54">
        <v>3.36454123731647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50565.129193061526</v>
      </c>
      <c r="AK54" t="s">
        <v>251</v>
      </c>
      <c r="AL54">
        <v>2.3533615384615398</v>
      </c>
      <c r="AM54">
        <v>1.86415</v>
      </c>
      <c r="AN54">
        <f t="shared" si="68"/>
        <v>-0.48921153846153986</v>
      </c>
      <c r="AO54">
        <f t="shared" si="69"/>
        <v>-0.26243142368454248</v>
      </c>
      <c r="AP54">
        <v>-0.430228273221272</v>
      </c>
      <c r="AQ54" t="s">
        <v>368</v>
      </c>
      <c r="AR54">
        <v>2.2821500000000001</v>
      </c>
      <c r="AS54">
        <v>1.3792</v>
      </c>
      <c r="AT54">
        <f t="shared" si="70"/>
        <v>-0.65469112529002338</v>
      </c>
      <c r="AU54">
        <v>0.5</v>
      </c>
      <c r="AV54">
        <f t="shared" si="71"/>
        <v>84.296376694203843</v>
      </c>
      <c r="AW54">
        <f t="shared" si="72"/>
        <v>-9.030995077108675E-2</v>
      </c>
      <c r="AX54">
        <f t="shared" si="73"/>
        <v>-27.594044857900009</v>
      </c>
      <c r="AY54">
        <f t="shared" si="74"/>
        <v>1</v>
      </c>
      <c r="AZ54">
        <f t="shared" si="75"/>
        <v>4.0324191356798586E-3</v>
      </c>
      <c r="BA54">
        <f t="shared" si="76"/>
        <v>0.35161687935034802</v>
      </c>
      <c r="BB54" t="s">
        <v>253</v>
      </c>
      <c r="BC54">
        <v>0</v>
      </c>
      <c r="BD54">
        <f t="shared" si="77"/>
        <v>1.3792</v>
      </c>
      <c r="BE54">
        <f t="shared" si="78"/>
        <v>-0.65469112529002327</v>
      </c>
      <c r="BF54">
        <f t="shared" si="79"/>
        <v>0.26014537456749726</v>
      </c>
      <c r="BG54">
        <f t="shared" si="80"/>
        <v>0.92689966124714629</v>
      </c>
      <c r="BH54">
        <f t="shared" si="81"/>
        <v>-0.99128896576122993</v>
      </c>
      <c r="BI54">
        <f t="shared" si="82"/>
        <v>99.996300000000005</v>
      </c>
      <c r="BJ54">
        <f t="shared" si="83"/>
        <v>84.296376694203843</v>
      </c>
      <c r="BK54">
        <f t="shared" si="84"/>
        <v>0.84299495775547528</v>
      </c>
      <c r="BL54">
        <f t="shared" si="85"/>
        <v>0.19598991551095069</v>
      </c>
      <c r="BM54">
        <v>0.78109023802247302</v>
      </c>
      <c r="BN54">
        <v>0.5</v>
      </c>
      <c r="BO54" t="s">
        <v>254</v>
      </c>
      <c r="BP54">
        <v>1675256543.1516099</v>
      </c>
      <c r="BQ54">
        <v>400.01390322580602</v>
      </c>
      <c r="BR54">
        <v>400.08535483870997</v>
      </c>
      <c r="BS54">
        <v>16.104900000000001</v>
      </c>
      <c r="BT54">
        <v>15.8944548387097</v>
      </c>
      <c r="BU54">
        <v>500.02654838709702</v>
      </c>
      <c r="BV54">
        <v>96.250325806451599</v>
      </c>
      <c r="BW54">
        <v>0.200079032258065</v>
      </c>
      <c r="BX54">
        <v>28.327706451612901</v>
      </c>
      <c r="BY54">
        <v>27.981812903225801</v>
      </c>
      <c r="BZ54">
        <v>999.9</v>
      </c>
      <c r="CA54">
        <v>9978.3870967741896</v>
      </c>
      <c r="CB54">
        <v>0</v>
      </c>
      <c r="CC54">
        <v>387.55274193548399</v>
      </c>
      <c r="CD54">
        <v>99.996300000000005</v>
      </c>
      <c r="CE54">
        <v>0.90014474193548399</v>
      </c>
      <c r="CF54">
        <v>9.9854932258064494E-2</v>
      </c>
      <c r="CG54">
        <v>0</v>
      </c>
      <c r="CH54">
        <v>2.2758129032258099</v>
      </c>
      <c r="CI54">
        <v>0</v>
      </c>
      <c r="CJ54">
        <v>38.886858064516097</v>
      </c>
      <c r="CK54">
        <v>914.35196774193503</v>
      </c>
      <c r="CL54">
        <v>37.610774193548401</v>
      </c>
      <c r="CM54">
        <v>42.25</v>
      </c>
      <c r="CN54">
        <v>39.786000000000001</v>
      </c>
      <c r="CO54">
        <v>40.625</v>
      </c>
      <c r="CP54">
        <v>38.231709677419403</v>
      </c>
      <c r="CQ54">
        <v>90.011290322580706</v>
      </c>
      <c r="CR54">
        <v>9.9825806451612902</v>
      </c>
      <c r="CS54">
        <v>0</v>
      </c>
      <c r="CT54">
        <v>59.400000095367403</v>
      </c>
      <c r="CU54">
        <v>2.2821500000000001</v>
      </c>
      <c r="CV54">
        <v>0.20778460255252601</v>
      </c>
      <c r="CW54">
        <v>1.5231453066257401</v>
      </c>
      <c r="CX54">
        <v>38.893607692307697</v>
      </c>
      <c r="CY54">
        <v>15</v>
      </c>
      <c r="CZ54">
        <v>1675254126.4000001</v>
      </c>
      <c r="DA54" t="s">
        <v>255</v>
      </c>
      <c r="DB54">
        <v>4</v>
      </c>
      <c r="DC54">
        <v>-3.8210000000000002</v>
      </c>
      <c r="DD54">
        <v>0.38500000000000001</v>
      </c>
      <c r="DE54">
        <v>400</v>
      </c>
      <c r="DF54">
        <v>16</v>
      </c>
      <c r="DG54">
        <v>1.25</v>
      </c>
      <c r="DH54">
        <v>0.4</v>
      </c>
      <c r="DI54">
        <v>-9.6498849999999997E-2</v>
      </c>
      <c r="DJ54">
        <v>0.164745484794628</v>
      </c>
      <c r="DK54">
        <v>9.1740408115493902E-2</v>
      </c>
      <c r="DL54">
        <v>1</v>
      </c>
      <c r="DM54">
        <v>2.2942111111111099</v>
      </c>
      <c r="DN54">
        <v>-3.2199962297110203E-2</v>
      </c>
      <c r="DO54">
        <v>0.16841035494980999</v>
      </c>
      <c r="DP54">
        <v>1</v>
      </c>
      <c r="DQ54">
        <v>0.20867822222222199</v>
      </c>
      <c r="DR54">
        <v>1.96255220163946E-2</v>
      </c>
      <c r="DS54">
        <v>3.5523200539129499E-3</v>
      </c>
      <c r="DT54">
        <v>1</v>
      </c>
      <c r="DU54">
        <v>3</v>
      </c>
      <c r="DV54">
        <v>3</v>
      </c>
      <c r="DW54" t="s">
        <v>263</v>
      </c>
      <c r="DX54">
        <v>100</v>
      </c>
      <c r="DY54">
        <v>100</v>
      </c>
      <c r="DZ54">
        <v>-3.8210000000000002</v>
      </c>
      <c r="EA54">
        <v>0.38500000000000001</v>
      </c>
      <c r="EB54">
        <v>2</v>
      </c>
      <c r="EC54">
        <v>516.32299999999998</v>
      </c>
      <c r="ED54">
        <v>414.27800000000002</v>
      </c>
      <c r="EE54">
        <v>27.545400000000001</v>
      </c>
      <c r="EF54">
        <v>30.9588</v>
      </c>
      <c r="EG54">
        <v>30.0001</v>
      </c>
      <c r="EH54">
        <v>31.142700000000001</v>
      </c>
      <c r="EI54">
        <v>31.178100000000001</v>
      </c>
      <c r="EJ54">
        <v>20.161899999999999</v>
      </c>
      <c r="EK54">
        <v>25.361899999999999</v>
      </c>
      <c r="EL54">
        <v>0</v>
      </c>
      <c r="EM54">
        <v>27.547699999999999</v>
      </c>
      <c r="EN54">
        <v>400.07400000000001</v>
      </c>
      <c r="EO54">
        <v>15.8994</v>
      </c>
      <c r="EP54">
        <v>100.387</v>
      </c>
      <c r="EQ54">
        <v>90.705600000000004</v>
      </c>
    </row>
    <row r="55" spans="1:147" x14ac:dyDescent="0.3">
      <c r="A55">
        <v>39</v>
      </c>
      <c r="B55">
        <v>1675256611.2</v>
      </c>
      <c r="C55">
        <v>2340.2999999523199</v>
      </c>
      <c r="D55" t="s">
        <v>369</v>
      </c>
      <c r="E55" t="s">
        <v>370</v>
      </c>
      <c r="F55">
        <v>1675256603.2</v>
      </c>
      <c r="G55">
        <f t="shared" si="43"/>
        <v>1.4001997420835222E-3</v>
      </c>
      <c r="H55">
        <f t="shared" si="44"/>
        <v>7.2012021394406628E-2</v>
      </c>
      <c r="I55">
        <f t="shared" si="45"/>
        <v>400.00238709677399</v>
      </c>
      <c r="J55">
        <f t="shared" si="46"/>
        <v>383.12644188959939</v>
      </c>
      <c r="K55">
        <f t="shared" si="47"/>
        <v>36.952627877820646</v>
      </c>
      <c r="L55">
        <f t="shared" si="48"/>
        <v>38.580316429546642</v>
      </c>
      <c r="M55">
        <f t="shared" si="49"/>
        <v>5.9298720958999837E-2</v>
      </c>
      <c r="N55">
        <f t="shared" si="50"/>
        <v>3.3815395700738189</v>
      </c>
      <c r="O55">
        <f t="shared" si="51"/>
        <v>5.8727031214042463E-2</v>
      </c>
      <c r="P55">
        <f t="shared" si="52"/>
        <v>3.6755299093596747E-2</v>
      </c>
      <c r="Q55">
        <f t="shared" si="53"/>
        <v>16.522568879331754</v>
      </c>
      <c r="R55">
        <f t="shared" si="54"/>
        <v>28.095409286672972</v>
      </c>
      <c r="S55">
        <f t="shared" si="55"/>
        <v>27.983499999999999</v>
      </c>
      <c r="T55">
        <f t="shared" si="56"/>
        <v>3.7911909798187247</v>
      </c>
      <c r="U55">
        <f t="shared" si="57"/>
        <v>40.208660782948712</v>
      </c>
      <c r="V55">
        <f t="shared" si="58"/>
        <v>1.5553129278607976</v>
      </c>
      <c r="W55">
        <f t="shared" si="59"/>
        <v>3.8681042779727672</v>
      </c>
      <c r="X55">
        <f t="shared" si="60"/>
        <v>2.2358780519579273</v>
      </c>
      <c r="Y55">
        <f t="shared" si="61"/>
        <v>-61.748808625883328</v>
      </c>
      <c r="Z55">
        <f t="shared" si="62"/>
        <v>62.880716587731015</v>
      </c>
      <c r="AA55">
        <f t="shared" si="63"/>
        <v>4.0596514197601303</v>
      </c>
      <c r="AB55">
        <f t="shared" si="64"/>
        <v>21.714128260939574</v>
      </c>
      <c r="AC55">
        <v>-3.9920568227451998E-2</v>
      </c>
      <c r="AD55">
        <v>4.4814335069169299E-2</v>
      </c>
      <c r="AE55">
        <v>3.3708911473450698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50680.208040944075</v>
      </c>
      <c r="AK55" t="s">
        <v>251</v>
      </c>
      <c r="AL55">
        <v>2.3533615384615398</v>
      </c>
      <c r="AM55">
        <v>1.86415</v>
      </c>
      <c r="AN55">
        <f t="shared" si="68"/>
        <v>-0.48921153846153986</v>
      </c>
      <c r="AO55">
        <f t="shared" si="69"/>
        <v>-0.26243142368454248</v>
      </c>
      <c r="AP55">
        <v>-0.430228273221272</v>
      </c>
      <c r="AQ55" t="s">
        <v>371</v>
      </c>
      <c r="AR55">
        <v>2.27633461538462</v>
      </c>
      <c r="AS55">
        <v>1.4452</v>
      </c>
      <c r="AT55">
        <f t="shared" si="70"/>
        <v>-0.57510006600098262</v>
      </c>
      <c r="AU55">
        <v>0.5</v>
      </c>
      <c r="AV55">
        <f t="shared" si="71"/>
        <v>84.30408198317069</v>
      </c>
      <c r="AW55">
        <f t="shared" si="72"/>
        <v>7.2012021394406628E-2</v>
      </c>
      <c r="AX55">
        <f t="shared" si="73"/>
        <v>-24.241641556336855</v>
      </c>
      <c r="AY55">
        <f t="shared" si="74"/>
        <v>1</v>
      </c>
      <c r="AZ55">
        <f t="shared" si="75"/>
        <v>5.9574848904224952E-3</v>
      </c>
      <c r="BA55">
        <f t="shared" si="76"/>
        <v>0.28989067257127038</v>
      </c>
      <c r="BB55" t="s">
        <v>253</v>
      </c>
      <c r="BC55">
        <v>0</v>
      </c>
      <c r="BD55">
        <f t="shared" si="77"/>
        <v>1.4452</v>
      </c>
      <c r="BE55">
        <f t="shared" si="78"/>
        <v>-0.57510006600098251</v>
      </c>
      <c r="BF55">
        <f t="shared" si="79"/>
        <v>0.22474049835045459</v>
      </c>
      <c r="BG55">
        <f t="shared" si="80"/>
        <v>0.91518367623517027</v>
      </c>
      <c r="BH55">
        <f t="shared" si="81"/>
        <v>-0.85637800227996119</v>
      </c>
      <c r="BI55">
        <f t="shared" si="82"/>
        <v>100.005567741935</v>
      </c>
      <c r="BJ55">
        <f t="shared" si="83"/>
        <v>84.30408198317069</v>
      </c>
      <c r="BK55">
        <f t="shared" si="84"/>
        <v>0.84299388410771192</v>
      </c>
      <c r="BL55">
        <f t="shared" si="85"/>
        <v>0.19598776821542394</v>
      </c>
      <c r="BM55">
        <v>0.78109023802247302</v>
      </c>
      <c r="BN55">
        <v>0.5</v>
      </c>
      <c r="BO55" t="s">
        <v>254</v>
      </c>
      <c r="BP55">
        <v>1675256603.2</v>
      </c>
      <c r="BQ55">
        <v>400.00238709677399</v>
      </c>
      <c r="BR55">
        <v>400.10112903225797</v>
      </c>
      <c r="BS55">
        <v>16.125551612903202</v>
      </c>
      <c r="BT55">
        <v>15.9103483870968</v>
      </c>
      <c r="BU55">
        <v>500.01393548387102</v>
      </c>
      <c r="BV55">
        <v>96.250209677419406</v>
      </c>
      <c r="BW55">
        <v>0.20000580645161301</v>
      </c>
      <c r="BX55">
        <v>28.328419354838701</v>
      </c>
      <c r="BY55">
        <v>27.983499999999999</v>
      </c>
      <c r="BZ55">
        <v>999.9</v>
      </c>
      <c r="CA55">
        <v>10002.0967741935</v>
      </c>
      <c r="CB55">
        <v>0</v>
      </c>
      <c r="CC55">
        <v>387.58487096774201</v>
      </c>
      <c r="CD55">
        <v>100.005567741935</v>
      </c>
      <c r="CE55">
        <v>0.90018100000000001</v>
      </c>
      <c r="CF55">
        <v>9.9818699999999996E-2</v>
      </c>
      <c r="CG55">
        <v>0</v>
      </c>
      <c r="CH55">
        <v>2.2649709677419398</v>
      </c>
      <c r="CI55">
        <v>0</v>
      </c>
      <c r="CJ55">
        <v>39.292306451612902</v>
      </c>
      <c r="CK55">
        <v>914.44777419354796</v>
      </c>
      <c r="CL55">
        <v>37.554000000000002</v>
      </c>
      <c r="CM55">
        <v>42.219516129032201</v>
      </c>
      <c r="CN55">
        <v>39.745935483871001</v>
      </c>
      <c r="CO55">
        <v>40.6046774193548</v>
      </c>
      <c r="CP55">
        <v>38.186999999999998</v>
      </c>
      <c r="CQ55">
        <v>90.0238709677419</v>
      </c>
      <c r="CR55">
        <v>9.98</v>
      </c>
      <c r="CS55">
        <v>0</v>
      </c>
      <c r="CT55">
        <v>59.400000095367403</v>
      </c>
      <c r="CU55">
        <v>2.27633461538462</v>
      </c>
      <c r="CV55">
        <v>0.78459829392362401</v>
      </c>
      <c r="CW55">
        <v>1.5465367462220101</v>
      </c>
      <c r="CX55">
        <v>39.292484615384602</v>
      </c>
      <c r="CY55">
        <v>15</v>
      </c>
      <c r="CZ55">
        <v>1675254126.4000001</v>
      </c>
      <c r="DA55" t="s">
        <v>255</v>
      </c>
      <c r="DB55">
        <v>4</v>
      </c>
      <c r="DC55">
        <v>-3.8210000000000002</v>
      </c>
      <c r="DD55">
        <v>0.38500000000000001</v>
      </c>
      <c r="DE55">
        <v>400</v>
      </c>
      <c r="DF55">
        <v>16</v>
      </c>
      <c r="DG55">
        <v>1.25</v>
      </c>
      <c r="DH55">
        <v>0.4</v>
      </c>
      <c r="DI55">
        <v>-0.10896189462963</v>
      </c>
      <c r="DJ55">
        <v>5.8902099348169999E-2</v>
      </c>
      <c r="DK55">
        <v>7.6981847588603297E-2</v>
      </c>
      <c r="DL55">
        <v>1</v>
      </c>
      <c r="DM55">
        <v>2.2947511111111099</v>
      </c>
      <c r="DN55">
        <v>-0.237246280991604</v>
      </c>
      <c r="DO55">
        <v>0.180015396406002</v>
      </c>
      <c r="DP55">
        <v>1</v>
      </c>
      <c r="DQ55">
        <v>0.214930481481481</v>
      </c>
      <c r="DR55">
        <v>1.77911949685596E-3</v>
      </c>
      <c r="DS55">
        <v>2.3953135396771702E-3</v>
      </c>
      <c r="DT55">
        <v>1</v>
      </c>
      <c r="DU55">
        <v>3</v>
      </c>
      <c r="DV55">
        <v>3</v>
      </c>
      <c r="DW55" t="s">
        <v>263</v>
      </c>
      <c r="DX55">
        <v>100</v>
      </c>
      <c r="DY55">
        <v>100</v>
      </c>
      <c r="DZ55">
        <v>-3.8210000000000002</v>
      </c>
      <c r="EA55">
        <v>0.38500000000000001</v>
      </c>
      <c r="EB55">
        <v>2</v>
      </c>
      <c r="EC55">
        <v>516.32299999999998</v>
      </c>
      <c r="ED55">
        <v>414.12400000000002</v>
      </c>
      <c r="EE55">
        <v>27.587700000000002</v>
      </c>
      <c r="EF55">
        <v>30.977799999999998</v>
      </c>
      <c r="EG55">
        <v>30.0001</v>
      </c>
      <c r="EH55">
        <v>31.158899999999999</v>
      </c>
      <c r="EI55">
        <v>31.191500000000001</v>
      </c>
      <c r="EJ55">
        <v>20.159800000000001</v>
      </c>
      <c r="EK55">
        <v>25.361899999999999</v>
      </c>
      <c r="EL55">
        <v>0</v>
      </c>
      <c r="EM55">
        <v>27.599299999999999</v>
      </c>
      <c r="EN55">
        <v>400.09100000000001</v>
      </c>
      <c r="EO55">
        <v>15.8994</v>
      </c>
      <c r="EP55">
        <v>100.383</v>
      </c>
      <c r="EQ55">
        <v>90.698800000000006</v>
      </c>
    </row>
    <row r="56" spans="1:147" x14ac:dyDescent="0.3">
      <c r="A56">
        <v>40</v>
      </c>
      <c r="B56">
        <v>1675256671.2</v>
      </c>
      <c r="C56">
        <v>2400.2999999523199</v>
      </c>
      <c r="D56" t="s">
        <v>372</v>
      </c>
      <c r="E56" t="s">
        <v>373</v>
      </c>
      <c r="F56">
        <v>1675256663.2</v>
      </c>
      <c r="G56">
        <f t="shared" si="43"/>
        <v>1.6049357206013456E-3</v>
      </c>
      <c r="H56">
        <f t="shared" si="44"/>
        <v>2.6193415909733488</v>
      </c>
      <c r="I56">
        <f t="shared" si="45"/>
        <v>399.94151612903198</v>
      </c>
      <c r="J56">
        <f t="shared" si="46"/>
        <v>318.08266733432782</v>
      </c>
      <c r="K56">
        <f t="shared" si="47"/>
        <v>30.679458595895571</v>
      </c>
      <c r="L56">
        <f t="shared" si="48"/>
        <v>38.574843727538585</v>
      </c>
      <c r="M56">
        <f t="shared" si="49"/>
        <v>6.3013345999664253E-2</v>
      </c>
      <c r="N56">
        <f t="shared" si="50"/>
        <v>3.377273828801322</v>
      </c>
      <c r="O56">
        <f t="shared" si="51"/>
        <v>6.2367403142149308E-2</v>
      </c>
      <c r="P56">
        <f t="shared" si="52"/>
        <v>3.9037110442824402E-2</v>
      </c>
      <c r="Q56">
        <f t="shared" si="53"/>
        <v>161.8458763424747</v>
      </c>
      <c r="R56">
        <f t="shared" si="54"/>
        <v>29.076163427857157</v>
      </c>
      <c r="S56">
        <f t="shared" si="55"/>
        <v>28.783016129032301</v>
      </c>
      <c r="T56">
        <f t="shared" si="56"/>
        <v>3.9715514640569527</v>
      </c>
      <c r="U56">
        <f t="shared" si="57"/>
        <v>39.701364700083204</v>
      </c>
      <c r="V56">
        <f t="shared" si="58"/>
        <v>1.5607000758141438</v>
      </c>
      <c r="W56">
        <f t="shared" si="59"/>
        <v>3.9310993151096216</v>
      </c>
      <c r="X56">
        <f t="shared" si="60"/>
        <v>2.4108513882428086</v>
      </c>
      <c r="Y56">
        <f t="shared" si="61"/>
        <v>-70.777665278519336</v>
      </c>
      <c r="Z56">
        <f t="shared" si="62"/>
        <v>-32.140452429418652</v>
      </c>
      <c r="AA56">
        <f t="shared" si="63"/>
        <v>-2.0888162407298507</v>
      </c>
      <c r="AB56">
        <f t="shared" si="64"/>
        <v>56.838942393806867</v>
      </c>
      <c r="AC56">
        <v>-3.9857272926030897E-2</v>
      </c>
      <c r="AD56">
        <v>4.4743280548351298E-2</v>
      </c>
      <c r="AE56">
        <v>3.3666422894777002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50556.491026064148</v>
      </c>
      <c r="AK56" t="s">
        <v>251</v>
      </c>
      <c r="AL56">
        <v>2.3533615384615398</v>
      </c>
      <c r="AM56">
        <v>1.86415</v>
      </c>
      <c r="AN56">
        <f t="shared" si="68"/>
        <v>-0.48921153846153986</v>
      </c>
      <c r="AO56">
        <f t="shared" si="69"/>
        <v>-0.26243142368454248</v>
      </c>
      <c r="AP56">
        <v>-0.430228273221272</v>
      </c>
      <c r="AQ56" t="s">
        <v>374</v>
      </c>
      <c r="AR56">
        <v>2.32758076923077</v>
      </c>
      <c r="AS56">
        <v>1.3544</v>
      </c>
      <c r="AT56">
        <f t="shared" si="70"/>
        <v>-0.71853275932573091</v>
      </c>
      <c r="AU56">
        <v>0.5</v>
      </c>
      <c r="AV56">
        <f t="shared" si="71"/>
        <v>841.19206203856891</v>
      </c>
      <c r="AW56">
        <f t="shared" si="72"/>
        <v>2.6193415909733488</v>
      </c>
      <c r="AX56">
        <f t="shared" si="73"/>
        <v>-302.21202672973715</v>
      </c>
      <c r="AY56">
        <f t="shared" si="74"/>
        <v>1</v>
      </c>
      <c r="AZ56">
        <f t="shared" si="75"/>
        <v>3.6252955797088787E-3</v>
      </c>
      <c r="BA56">
        <f t="shared" si="76"/>
        <v>0.37636591848789125</v>
      </c>
      <c r="BB56" t="s">
        <v>253</v>
      </c>
      <c r="BC56">
        <v>0</v>
      </c>
      <c r="BD56">
        <f t="shared" si="77"/>
        <v>1.3544</v>
      </c>
      <c r="BE56">
        <f t="shared" si="78"/>
        <v>-0.71853275932573091</v>
      </c>
      <c r="BF56">
        <f t="shared" si="79"/>
        <v>0.27344902502481022</v>
      </c>
      <c r="BG56">
        <f t="shared" si="80"/>
        <v>0.97419243060100813</v>
      </c>
      <c r="BH56">
        <f t="shared" si="81"/>
        <v>-1.04198278234207</v>
      </c>
      <c r="BI56">
        <f t="shared" si="82"/>
        <v>999.99019354838697</v>
      </c>
      <c r="BJ56">
        <f t="shared" si="83"/>
        <v>841.19206203856891</v>
      </c>
      <c r="BK56">
        <f t="shared" si="84"/>
        <v>0.84120031122871786</v>
      </c>
      <c r="BL56">
        <f t="shared" si="85"/>
        <v>0.19240062245743589</v>
      </c>
      <c r="BM56">
        <v>0.78109023802247302</v>
      </c>
      <c r="BN56">
        <v>0.5</v>
      </c>
      <c r="BO56" t="s">
        <v>254</v>
      </c>
      <c r="BP56">
        <v>1675256663.2</v>
      </c>
      <c r="BQ56">
        <v>399.94151612903198</v>
      </c>
      <c r="BR56">
        <v>400.45096774193598</v>
      </c>
      <c r="BS56">
        <v>16.181238709677402</v>
      </c>
      <c r="BT56">
        <v>15.934580645161301</v>
      </c>
      <c r="BU56">
        <v>500.009935483871</v>
      </c>
      <c r="BV56">
        <v>96.251261290322603</v>
      </c>
      <c r="BW56">
        <v>0.19995012903225801</v>
      </c>
      <c r="BX56">
        <v>28.6064935483871</v>
      </c>
      <c r="BY56">
        <v>28.783016129032301</v>
      </c>
      <c r="BZ56">
        <v>999.9</v>
      </c>
      <c r="CA56">
        <v>9986.1290322580608</v>
      </c>
      <c r="CB56">
        <v>0</v>
      </c>
      <c r="CC56">
        <v>387.550903225806</v>
      </c>
      <c r="CD56">
        <v>999.99019354838697</v>
      </c>
      <c r="CE56">
        <v>0.95998899999999998</v>
      </c>
      <c r="CF56">
        <v>4.0010799999999999E-2</v>
      </c>
      <c r="CG56">
        <v>0</v>
      </c>
      <c r="CH56">
        <v>2.3240032258064498</v>
      </c>
      <c r="CI56">
        <v>0</v>
      </c>
      <c r="CJ56">
        <v>419.42270967741899</v>
      </c>
      <c r="CK56">
        <v>9334.2009677419392</v>
      </c>
      <c r="CL56">
        <v>38.197258064516099</v>
      </c>
      <c r="CM56">
        <v>42.201225806451603</v>
      </c>
      <c r="CN56">
        <v>39.79</v>
      </c>
      <c r="CO56">
        <v>40.625</v>
      </c>
      <c r="CP56">
        <v>38.431064516128998</v>
      </c>
      <c r="CQ56">
        <v>959.98064516129102</v>
      </c>
      <c r="CR56">
        <v>40.01</v>
      </c>
      <c r="CS56">
        <v>0</v>
      </c>
      <c r="CT56">
        <v>59.200000047683702</v>
      </c>
      <c r="CU56">
        <v>2.32758076923077</v>
      </c>
      <c r="CV56">
        <v>0.42928888305900098</v>
      </c>
      <c r="CW56">
        <v>-12.120410224582301</v>
      </c>
      <c r="CX56">
        <v>419.32392307692299</v>
      </c>
      <c r="CY56">
        <v>15</v>
      </c>
      <c r="CZ56">
        <v>1675254126.4000001</v>
      </c>
      <c r="DA56" t="s">
        <v>255</v>
      </c>
      <c r="DB56">
        <v>4</v>
      </c>
      <c r="DC56">
        <v>-3.8210000000000002</v>
      </c>
      <c r="DD56">
        <v>0.38500000000000001</v>
      </c>
      <c r="DE56">
        <v>400</v>
      </c>
      <c r="DF56">
        <v>16</v>
      </c>
      <c r="DG56">
        <v>1.25</v>
      </c>
      <c r="DH56">
        <v>0.4</v>
      </c>
      <c r="DI56">
        <v>-0.48556183333333303</v>
      </c>
      <c r="DJ56">
        <v>-0.17414908176101099</v>
      </c>
      <c r="DK56">
        <v>0.109857448478868</v>
      </c>
      <c r="DL56">
        <v>1</v>
      </c>
      <c r="DM56">
        <v>2.3312177777777801</v>
      </c>
      <c r="DN56">
        <v>0.18263801652921299</v>
      </c>
      <c r="DO56">
        <v>0.196370895432188</v>
      </c>
      <c r="DP56">
        <v>1</v>
      </c>
      <c r="DQ56">
        <v>0.24440162962963</v>
      </c>
      <c r="DR56">
        <v>2.0842547741564299E-2</v>
      </c>
      <c r="DS56">
        <v>3.8373341117301802E-3</v>
      </c>
      <c r="DT56">
        <v>1</v>
      </c>
      <c r="DU56">
        <v>3</v>
      </c>
      <c r="DV56">
        <v>3</v>
      </c>
      <c r="DW56" t="s">
        <v>263</v>
      </c>
      <c r="DX56">
        <v>100</v>
      </c>
      <c r="DY56">
        <v>100</v>
      </c>
      <c r="DZ56">
        <v>-3.8210000000000002</v>
      </c>
      <c r="EA56">
        <v>0.38500000000000001</v>
      </c>
      <c r="EB56">
        <v>2</v>
      </c>
      <c r="EC56">
        <v>516.06799999999998</v>
      </c>
      <c r="ED56">
        <v>414.11200000000002</v>
      </c>
      <c r="EE56">
        <v>27.590399999999999</v>
      </c>
      <c r="EF56">
        <v>30.996700000000001</v>
      </c>
      <c r="EG56">
        <v>30.0001</v>
      </c>
      <c r="EH56">
        <v>31.1751</v>
      </c>
      <c r="EI56">
        <v>31.207699999999999</v>
      </c>
      <c r="EJ56">
        <v>20.175599999999999</v>
      </c>
      <c r="EK56">
        <v>25.361899999999999</v>
      </c>
      <c r="EL56">
        <v>0</v>
      </c>
      <c r="EM56">
        <v>27.59</v>
      </c>
      <c r="EN56">
        <v>400.54500000000002</v>
      </c>
      <c r="EO56">
        <v>15.9961</v>
      </c>
      <c r="EP56">
        <v>100.377</v>
      </c>
      <c r="EQ56">
        <v>90.695300000000003</v>
      </c>
    </row>
    <row r="57" spans="1:147" x14ac:dyDescent="0.3">
      <c r="A57">
        <v>41</v>
      </c>
      <c r="B57">
        <v>1675256731.2</v>
      </c>
      <c r="C57">
        <v>2460.2999999523199</v>
      </c>
      <c r="D57" t="s">
        <v>375</v>
      </c>
      <c r="E57" t="s">
        <v>376</v>
      </c>
      <c r="F57">
        <v>1675256723.2</v>
      </c>
      <c r="G57">
        <f t="shared" si="43"/>
        <v>2.4503733389622971E-3</v>
      </c>
      <c r="H57">
        <f t="shared" si="44"/>
        <v>2.6768055571054155</v>
      </c>
      <c r="I57">
        <f t="shared" si="45"/>
        <v>399.99770967741898</v>
      </c>
      <c r="J57">
        <f t="shared" si="46"/>
        <v>343.97621148011427</v>
      </c>
      <c r="K57">
        <f t="shared" si="47"/>
        <v>33.176670517206418</v>
      </c>
      <c r="L57">
        <f t="shared" si="48"/>
        <v>38.579970877934123</v>
      </c>
      <c r="M57">
        <f t="shared" si="49"/>
        <v>0.10397632359886583</v>
      </c>
      <c r="N57">
        <f t="shared" si="50"/>
        <v>3.392473319481327</v>
      </c>
      <c r="O57">
        <f t="shared" si="51"/>
        <v>0.10223782996926081</v>
      </c>
      <c r="P57">
        <f t="shared" si="52"/>
        <v>6.4052419217911716E-2</v>
      </c>
      <c r="Q57">
        <f t="shared" si="53"/>
        <v>161.84721943695618</v>
      </c>
      <c r="R57">
        <f t="shared" si="54"/>
        <v>28.058858092230249</v>
      </c>
      <c r="S57">
        <f t="shared" si="55"/>
        <v>27.942319354838698</v>
      </c>
      <c r="T57">
        <f t="shared" si="56"/>
        <v>3.7820979163104562</v>
      </c>
      <c r="U57">
        <f t="shared" si="57"/>
        <v>40.94330044199527</v>
      </c>
      <c r="V57">
        <f t="shared" si="58"/>
        <v>1.5341403927656139</v>
      </c>
      <c r="W57">
        <f t="shared" si="59"/>
        <v>3.7469876053080871</v>
      </c>
      <c r="X57">
        <f t="shared" si="60"/>
        <v>2.2479575235448426</v>
      </c>
      <c r="Y57">
        <f t="shared" si="61"/>
        <v>-108.0614642482373</v>
      </c>
      <c r="Z57">
        <f t="shared" si="62"/>
        <v>-29.230754339251597</v>
      </c>
      <c r="AA57">
        <f t="shared" si="63"/>
        <v>-1.875592996428334</v>
      </c>
      <c r="AB57">
        <f t="shared" si="64"/>
        <v>22.679407853038946</v>
      </c>
      <c r="AC57">
        <v>-4.0082954553603098E-2</v>
      </c>
      <c r="AD57">
        <v>4.4996627946097503E-2</v>
      </c>
      <c r="AE57">
        <v>3.3817815817818002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50970.160212082046</v>
      </c>
      <c r="AK57" t="s">
        <v>251</v>
      </c>
      <c r="AL57">
        <v>2.3533615384615398</v>
      </c>
      <c r="AM57">
        <v>1.86415</v>
      </c>
      <c r="AN57">
        <f t="shared" si="68"/>
        <v>-0.48921153846153986</v>
      </c>
      <c r="AO57">
        <f t="shared" si="69"/>
        <v>-0.26243142368454248</v>
      </c>
      <c r="AP57">
        <v>-0.430228273221272</v>
      </c>
      <c r="AQ57" t="s">
        <v>377</v>
      </c>
      <c r="AR57">
        <v>2.3086076923076901</v>
      </c>
      <c r="AS57">
        <v>2.0943999999999998</v>
      </c>
      <c r="AT57">
        <f t="shared" si="70"/>
        <v>-0.10227640007051675</v>
      </c>
      <c r="AU57">
        <v>0.5</v>
      </c>
      <c r="AV57">
        <f t="shared" si="71"/>
        <v>841.19889046384856</v>
      </c>
      <c r="AW57">
        <f t="shared" si="72"/>
        <v>2.6768055571054155</v>
      </c>
      <c r="AX57">
        <f t="shared" si="73"/>
        <v>-43.017397129977688</v>
      </c>
      <c r="AY57">
        <f t="shared" si="74"/>
        <v>1</v>
      </c>
      <c r="AZ57">
        <f t="shared" si="75"/>
        <v>3.6935781365729412E-3</v>
      </c>
      <c r="BA57">
        <f t="shared" si="76"/>
        <v>-0.10993601986249038</v>
      </c>
      <c r="BB57" t="s">
        <v>253</v>
      </c>
      <c r="BC57">
        <v>0</v>
      </c>
      <c r="BD57">
        <f t="shared" si="77"/>
        <v>2.0943999999999998</v>
      </c>
      <c r="BE57">
        <f t="shared" si="78"/>
        <v>-0.10227640007051678</v>
      </c>
      <c r="BF57">
        <f t="shared" si="79"/>
        <v>-0.12351473862081906</v>
      </c>
      <c r="BG57">
        <f t="shared" si="80"/>
        <v>0.82717956334470744</v>
      </c>
      <c r="BH57">
        <f t="shared" si="81"/>
        <v>0.47065529305397058</v>
      </c>
      <c r="BI57">
        <f t="shared" si="82"/>
        <v>999.99829032258106</v>
      </c>
      <c r="BJ57">
        <f t="shared" si="83"/>
        <v>841.19889046384856</v>
      </c>
      <c r="BK57">
        <f t="shared" si="84"/>
        <v>0.84120032864505523</v>
      </c>
      <c r="BL57">
        <f t="shared" si="85"/>
        <v>0.19240065729011058</v>
      </c>
      <c r="BM57">
        <v>0.78109023802247302</v>
      </c>
      <c r="BN57">
        <v>0.5</v>
      </c>
      <c r="BO57" t="s">
        <v>254</v>
      </c>
      <c r="BP57">
        <v>1675256723.2</v>
      </c>
      <c r="BQ57">
        <v>399.99770967741898</v>
      </c>
      <c r="BR57">
        <v>400.56900000000002</v>
      </c>
      <c r="BS57">
        <v>15.9059903225806</v>
      </c>
      <c r="BT57">
        <v>15.5292806451613</v>
      </c>
      <c r="BU57">
        <v>499.99225806451602</v>
      </c>
      <c r="BV57">
        <v>96.250600000000006</v>
      </c>
      <c r="BW57">
        <v>0.19987945161290299</v>
      </c>
      <c r="BX57">
        <v>27.7824967741935</v>
      </c>
      <c r="BY57">
        <v>27.942319354838698</v>
      </c>
      <c r="BZ57">
        <v>999.9</v>
      </c>
      <c r="CA57">
        <v>10042.7419354839</v>
      </c>
      <c r="CB57">
        <v>0</v>
      </c>
      <c r="CC57">
        <v>387.47506451612901</v>
      </c>
      <c r="CD57">
        <v>999.99829032258106</v>
      </c>
      <c r="CE57">
        <v>0.959992870967742</v>
      </c>
      <c r="CF57">
        <v>4.0006851612903203E-2</v>
      </c>
      <c r="CG57">
        <v>0</v>
      </c>
      <c r="CH57">
        <v>2.3283451612903199</v>
      </c>
      <c r="CI57">
        <v>0</v>
      </c>
      <c r="CJ57">
        <v>415.971580645161</v>
      </c>
      <c r="CK57">
        <v>9334.2787096774191</v>
      </c>
      <c r="CL57">
        <v>38.656999999999996</v>
      </c>
      <c r="CM57">
        <v>42.25</v>
      </c>
      <c r="CN57">
        <v>40.024000000000001</v>
      </c>
      <c r="CO57">
        <v>40.683</v>
      </c>
      <c r="CP57">
        <v>38.799999999999997</v>
      </c>
      <c r="CQ57">
        <v>959.98935483871003</v>
      </c>
      <c r="CR57">
        <v>40.010967741935502</v>
      </c>
      <c r="CS57">
        <v>0</v>
      </c>
      <c r="CT57">
        <v>59.600000143051098</v>
      </c>
      <c r="CU57">
        <v>2.3086076923076901</v>
      </c>
      <c r="CV57">
        <v>0.52170257605520998</v>
      </c>
      <c r="CW57">
        <v>2.3184273403576499</v>
      </c>
      <c r="CX57">
        <v>415.99492307692299</v>
      </c>
      <c r="CY57">
        <v>15</v>
      </c>
      <c r="CZ57">
        <v>1675254126.4000001</v>
      </c>
      <c r="DA57" t="s">
        <v>255</v>
      </c>
      <c r="DB57">
        <v>4</v>
      </c>
      <c r="DC57">
        <v>-3.8210000000000002</v>
      </c>
      <c r="DD57">
        <v>0.38500000000000001</v>
      </c>
      <c r="DE57">
        <v>400</v>
      </c>
      <c r="DF57">
        <v>16</v>
      </c>
      <c r="DG57">
        <v>1.25</v>
      </c>
      <c r="DH57">
        <v>0.4</v>
      </c>
      <c r="DI57">
        <v>-0.62722164814814796</v>
      </c>
      <c r="DJ57">
        <v>4.2370831332274102E-2</v>
      </c>
      <c r="DK57">
        <v>0.34454798806338199</v>
      </c>
      <c r="DL57">
        <v>1</v>
      </c>
      <c r="DM57">
        <v>2.31581555555556</v>
      </c>
      <c r="DN57">
        <v>8.3522839303184597E-3</v>
      </c>
      <c r="DO57">
        <v>0.17425164300906301</v>
      </c>
      <c r="DP57">
        <v>1</v>
      </c>
      <c r="DQ57">
        <v>0.35220987037036999</v>
      </c>
      <c r="DR57">
        <v>0.22225922469982201</v>
      </c>
      <c r="DS57">
        <v>4.0413469978986601E-2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-3.8210000000000002</v>
      </c>
      <c r="EA57">
        <v>0.38500000000000001</v>
      </c>
      <c r="EB57">
        <v>2</v>
      </c>
      <c r="EC57">
        <v>517.88400000000001</v>
      </c>
      <c r="ED57">
        <v>413.36</v>
      </c>
      <c r="EE57">
        <v>24.322199999999999</v>
      </c>
      <c r="EF57">
        <v>31.034600000000001</v>
      </c>
      <c r="EG57">
        <v>30.004200000000001</v>
      </c>
      <c r="EH57">
        <v>31.193999999999999</v>
      </c>
      <c r="EI57">
        <v>31.2239</v>
      </c>
      <c r="EJ57">
        <v>20.176500000000001</v>
      </c>
      <c r="EK57">
        <v>28.697500000000002</v>
      </c>
      <c r="EL57">
        <v>0</v>
      </c>
      <c r="EM57">
        <v>24.753900000000002</v>
      </c>
      <c r="EN57">
        <v>400.70100000000002</v>
      </c>
      <c r="EO57">
        <v>15.263500000000001</v>
      </c>
      <c r="EP57">
        <v>100.38200000000001</v>
      </c>
      <c r="EQ57">
        <v>90.6982</v>
      </c>
    </row>
    <row r="58" spans="1:147" x14ac:dyDescent="0.3">
      <c r="A58">
        <v>42</v>
      </c>
      <c r="B58">
        <v>1675256791.2</v>
      </c>
      <c r="C58">
        <v>2520.2999999523199</v>
      </c>
      <c r="D58" t="s">
        <v>378</v>
      </c>
      <c r="E58" t="s">
        <v>379</v>
      </c>
      <c r="F58">
        <v>1675256783.2</v>
      </c>
      <c r="G58">
        <f t="shared" si="43"/>
        <v>2.4170474789443042E-3</v>
      </c>
      <c r="H58">
        <f t="shared" si="44"/>
        <v>3.5451309663541726</v>
      </c>
      <c r="I58">
        <f t="shared" si="45"/>
        <v>399.99590322580599</v>
      </c>
      <c r="J58">
        <f t="shared" si="46"/>
        <v>329.32918996097328</v>
      </c>
      <c r="K58">
        <f t="shared" si="47"/>
        <v>31.765744189473782</v>
      </c>
      <c r="L58">
        <f t="shared" si="48"/>
        <v>38.581965783883874</v>
      </c>
      <c r="M58">
        <f t="shared" si="49"/>
        <v>0.1016546385412371</v>
      </c>
      <c r="N58">
        <f t="shared" si="50"/>
        <v>3.3824363803347239</v>
      </c>
      <c r="O58">
        <f t="shared" si="51"/>
        <v>9.9987400882934077E-2</v>
      </c>
      <c r="P58">
        <f t="shared" si="52"/>
        <v>6.2639642495811387E-2</v>
      </c>
      <c r="Q58">
        <f t="shared" si="53"/>
        <v>161.84567444583865</v>
      </c>
      <c r="R58">
        <f t="shared" si="54"/>
        <v>27.963452878688759</v>
      </c>
      <c r="S58">
        <f t="shared" si="55"/>
        <v>27.870877419354802</v>
      </c>
      <c r="T58">
        <f t="shared" si="56"/>
        <v>3.7663680170434812</v>
      </c>
      <c r="U58">
        <f t="shared" si="57"/>
        <v>40.230478882994568</v>
      </c>
      <c r="V58">
        <f t="shared" si="58"/>
        <v>1.4983223399265868</v>
      </c>
      <c r="W58">
        <f t="shared" si="59"/>
        <v>3.7243462706080983</v>
      </c>
      <c r="X58">
        <f t="shared" si="60"/>
        <v>2.2680456771168944</v>
      </c>
      <c r="Y58">
        <f t="shared" si="61"/>
        <v>-106.59179382144382</v>
      </c>
      <c r="Z58">
        <f t="shared" si="62"/>
        <v>-35.037244998276186</v>
      </c>
      <c r="AA58">
        <f t="shared" si="63"/>
        <v>-2.2528690063725394</v>
      </c>
      <c r="AB58">
        <f t="shared" si="64"/>
        <v>17.963766619746103</v>
      </c>
      <c r="AC58">
        <v>-3.9933879341759397E-2</v>
      </c>
      <c r="AD58">
        <v>4.4829277961097098E-2</v>
      </c>
      <c r="AE58">
        <v>3.3717844069958902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50806.078424852974</v>
      </c>
      <c r="AK58" t="s">
        <v>251</v>
      </c>
      <c r="AL58">
        <v>2.3533615384615398</v>
      </c>
      <c r="AM58">
        <v>1.86415</v>
      </c>
      <c r="AN58">
        <f t="shared" si="68"/>
        <v>-0.48921153846153986</v>
      </c>
      <c r="AO58">
        <f t="shared" si="69"/>
        <v>-0.26243142368454248</v>
      </c>
      <c r="AP58">
        <v>-0.430228273221272</v>
      </c>
      <c r="AQ58" t="s">
        <v>380</v>
      </c>
      <c r="AR58">
        <v>2.2679576923076898</v>
      </c>
      <c r="AS58">
        <v>1.286</v>
      </c>
      <c r="AT58">
        <f t="shared" si="70"/>
        <v>-0.76357518841966554</v>
      </c>
      <c r="AU58">
        <v>0.5</v>
      </c>
      <c r="AV58">
        <f t="shared" si="71"/>
        <v>841.19356149678811</v>
      </c>
      <c r="AW58">
        <f t="shared" si="72"/>
        <v>3.5451309663541726</v>
      </c>
      <c r="AX58">
        <f t="shared" si="73"/>
        <v>-321.15726610865977</v>
      </c>
      <c r="AY58">
        <f t="shared" si="74"/>
        <v>1</v>
      </c>
      <c r="AZ58">
        <f t="shared" si="75"/>
        <v>4.7258555242646414E-3</v>
      </c>
      <c r="BA58">
        <f t="shared" si="76"/>
        <v>0.44957231726283042</v>
      </c>
      <c r="BB58" t="s">
        <v>253</v>
      </c>
      <c r="BC58">
        <v>0</v>
      </c>
      <c r="BD58">
        <f t="shared" si="77"/>
        <v>1.286</v>
      </c>
      <c r="BE58">
        <f t="shared" si="78"/>
        <v>-0.76357518841966543</v>
      </c>
      <c r="BF58">
        <f t="shared" si="79"/>
        <v>0.31014135128610892</v>
      </c>
      <c r="BG58">
        <f t="shared" si="80"/>
        <v>0.91998601872337626</v>
      </c>
      <c r="BH58">
        <f t="shared" si="81"/>
        <v>-1.1817995990408392</v>
      </c>
      <c r="BI58">
        <f t="shared" si="82"/>
        <v>999.99232258064501</v>
      </c>
      <c r="BJ58">
        <f t="shared" si="83"/>
        <v>841.19356149678811</v>
      </c>
      <c r="BK58">
        <f t="shared" si="84"/>
        <v>0.84120001974210112</v>
      </c>
      <c r="BL58">
        <f t="shared" si="85"/>
        <v>0.19240003948420215</v>
      </c>
      <c r="BM58">
        <v>0.78109023802247302</v>
      </c>
      <c r="BN58">
        <v>0.5</v>
      </c>
      <c r="BO58" t="s">
        <v>254</v>
      </c>
      <c r="BP58">
        <v>1675256783.2</v>
      </c>
      <c r="BQ58">
        <v>399.99590322580599</v>
      </c>
      <c r="BR58">
        <v>400.70070967741901</v>
      </c>
      <c r="BS58">
        <v>15.533754838709701</v>
      </c>
      <c r="BT58">
        <v>15.1620548387097</v>
      </c>
      <c r="BU58">
        <v>500.028387096774</v>
      </c>
      <c r="BV58">
        <v>96.2559161290323</v>
      </c>
      <c r="BW58">
        <v>0.19998622580645201</v>
      </c>
      <c r="BX58">
        <v>27.6787387096774</v>
      </c>
      <c r="BY58">
        <v>27.870877419354802</v>
      </c>
      <c r="BZ58">
        <v>999.9</v>
      </c>
      <c r="CA58">
        <v>10004.8387096774</v>
      </c>
      <c r="CB58">
        <v>0</v>
      </c>
      <c r="CC58">
        <v>387.52480645161302</v>
      </c>
      <c r="CD58">
        <v>999.99232258064501</v>
      </c>
      <c r="CE58">
        <v>0.95999609677419395</v>
      </c>
      <c r="CF58">
        <v>4.0003561290322599E-2</v>
      </c>
      <c r="CG58">
        <v>0</v>
      </c>
      <c r="CH58">
        <v>2.2898129032258101</v>
      </c>
      <c r="CI58">
        <v>0</v>
      </c>
      <c r="CJ58">
        <v>414.76845161290299</v>
      </c>
      <c r="CK58">
        <v>9334.2354838709707</v>
      </c>
      <c r="CL58">
        <v>39.012</v>
      </c>
      <c r="CM58">
        <v>42.375</v>
      </c>
      <c r="CN58">
        <v>40.305999999999997</v>
      </c>
      <c r="CO58">
        <v>40.762</v>
      </c>
      <c r="CP58">
        <v>39.061999999999998</v>
      </c>
      <c r="CQ58">
        <v>959.99129032258099</v>
      </c>
      <c r="CR58">
        <v>40.000322580645197</v>
      </c>
      <c r="CS58">
        <v>0</v>
      </c>
      <c r="CT58">
        <v>59.400000095367403</v>
      </c>
      <c r="CU58">
        <v>2.2679576923076898</v>
      </c>
      <c r="CV58">
        <v>0.764584619606822</v>
      </c>
      <c r="CW58">
        <v>-1.7249572749490101</v>
      </c>
      <c r="CX58">
        <v>414.75549999999998</v>
      </c>
      <c r="CY58">
        <v>15</v>
      </c>
      <c r="CZ58">
        <v>1675254126.4000001</v>
      </c>
      <c r="DA58" t="s">
        <v>255</v>
      </c>
      <c r="DB58">
        <v>4</v>
      </c>
      <c r="DC58">
        <v>-3.8210000000000002</v>
      </c>
      <c r="DD58">
        <v>0.38500000000000001</v>
      </c>
      <c r="DE58">
        <v>400</v>
      </c>
      <c r="DF58">
        <v>16</v>
      </c>
      <c r="DG58">
        <v>1.25</v>
      </c>
      <c r="DH58">
        <v>0.4</v>
      </c>
      <c r="DI58">
        <v>-0.70316855555555602</v>
      </c>
      <c r="DJ58">
        <v>-0.110997488850707</v>
      </c>
      <c r="DK58">
        <v>0.138266088913754</v>
      </c>
      <c r="DL58">
        <v>1</v>
      </c>
      <c r="DM58">
        <v>2.3007066666666698</v>
      </c>
      <c r="DN58">
        <v>-0.16915662386121599</v>
      </c>
      <c r="DO58">
        <v>0.23307326306454701</v>
      </c>
      <c r="DP58">
        <v>1</v>
      </c>
      <c r="DQ58">
        <v>0.372971</v>
      </c>
      <c r="DR58">
        <v>-1.31291206403627E-2</v>
      </c>
      <c r="DS58">
        <v>4.0620683292026403E-3</v>
      </c>
      <c r="DT58">
        <v>1</v>
      </c>
      <c r="DU58">
        <v>3</v>
      </c>
      <c r="DV58">
        <v>3</v>
      </c>
      <c r="DW58" t="s">
        <v>263</v>
      </c>
      <c r="DX58">
        <v>100</v>
      </c>
      <c r="DY58">
        <v>100</v>
      </c>
      <c r="DZ58">
        <v>-3.8210000000000002</v>
      </c>
      <c r="EA58">
        <v>0.38500000000000001</v>
      </c>
      <c r="EB58">
        <v>2</v>
      </c>
      <c r="EC58">
        <v>515.85699999999997</v>
      </c>
      <c r="ED58">
        <v>412.94799999999998</v>
      </c>
      <c r="EE58">
        <v>25.093699999999998</v>
      </c>
      <c r="EF58">
        <v>31.096900000000002</v>
      </c>
      <c r="EG58">
        <v>30.000299999999999</v>
      </c>
      <c r="EH58">
        <v>31.229099999999999</v>
      </c>
      <c r="EI58">
        <v>31.253499999999999</v>
      </c>
      <c r="EJ58">
        <v>20.1707</v>
      </c>
      <c r="EK58">
        <v>29.5428</v>
      </c>
      <c r="EL58">
        <v>0</v>
      </c>
      <c r="EM58">
        <v>25.121099999999998</v>
      </c>
      <c r="EN58">
        <v>400.69</v>
      </c>
      <c r="EO58">
        <v>15.126099999999999</v>
      </c>
      <c r="EP58">
        <v>100.375</v>
      </c>
      <c r="EQ58">
        <v>90.693200000000004</v>
      </c>
    </row>
    <row r="59" spans="1:147" x14ac:dyDescent="0.3">
      <c r="A59">
        <v>43</v>
      </c>
      <c r="B59">
        <v>1675256851.2</v>
      </c>
      <c r="C59">
        <v>2580.2999999523199</v>
      </c>
      <c r="D59" t="s">
        <v>381</v>
      </c>
      <c r="E59" t="s">
        <v>382</v>
      </c>
      <c r="F59">
        <v>1675256843.2</v>
      </c>
      <c r="G59">
        <f t="shared" si="43"/>
        <v>2.7371764950244082E-3</v>
      </c>
      <c r="H59">
        <f t="shared" si="44"/>
        <v>3.6987356399801077</v>
      </c>
      <c r="I59">
        <f t="shared" si="45"/>
        <v>399.98474193548401</v>
      </c>
      <c r="J59">
        <f t="shared" si="46"/>
        <v>333.43164082104613</v>
      </c>
      <c r="K59">
        <f t="shared" si="47"/>
        <v>32.158244220277041</v>
      </c>
      <c r="L59">
        <f t="shared" si="48"/>
        <v>38.577043809856356</v>
      </c>
      <c r="M59">
        <f t="shared" si="49"/>
        <v>0.11487783445946771</v>
      </c>
      <c r="N59">
        <f t="shared" si="50"/>
        <v>3.3795190081580704</v>
      </c>
      <c r="O59">
        <f t="shared" si="51"/>
        <v>0.11275172701591267</v>
      </c>
      <c r="P59">
        <f t="shared" si="52"/>
        <v>7.0657574225845732E-2</v>
      </c>
      <c r="Q59">
        <f t="shared" si="53"/>
        <v>161.84637256864434</v>
      </c>
      <c r="R59">
        <f t="shared" si="54"/>
        <v>27.916262896623405</v>
      </c>
      <c r="S59">
        <f t="shared" si="55"/>
        <v>27.882487096774199</v>
      </c>
      <c r="T59">
        <f t="shared" si="56"/>
        <v>3.7689203146315324</v>
      </c>
      <c r="U59">
        <f t="shared" si="57"/>
        <v>39.98599529035414</v>
      </c>
      <c r="V59">
        <f t="shared" si="58"/>
        <v>1.4914273603251211</v>
      </c>
      <c r="W59">
        <f t="shared" si="59"/>
        <v>3.7298742959760705</v>
      </c>
      <c r="X59">
        <f t="shared" si="60"/>
        <v>2.2774929543064113</v>
      </c>
      <c r="Y59">
        <f t="shared" si="61"/>
        <v>-120.7094834305764</v>
      </c>
      <c r="Z59">
        <f t="shared" si="62"/>
        <v>-32.497413530506421</v>
      </c>
      <c r="AA59">
        <f t="shared" si="63"/>
        <v>-2.0917493630293618</v>
      </c>
      <c r="AB59">
        <f t="shared" si="64"/>
        <v>6.5477262445321713</v>
      </c>
      <c r="AC59">
        <v>-3.9890582910864197E-2</v>
      </c>
      <c r="AD59">
        <v>4.4780673924441503E-2</v>
      </c>
      <c r="AE59">
        <v>3.3688785837204498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50748.750850566816</v>
      </c>
      <c r="AK59" t="s">
        <v>251</v>
      </c>
      <c r="AL59">
        <v>2.3533615384615398</v>
      </c>
      <c r="AM59">
        <v>1.86415</v>
      </c>
      <c r="AN59">
        <f t="shared" si="68"/>
        <v>-0.48921153846153986</v>
      </c>
      <c r="AO59">
        <f t="shared" si="69"/>
        <v>-0.26243142368454248</v>
      </c>
      <c r="AP59">
        <v>-0.430228273221272</v>
      </c>
      <c r="AQ59" t="s">
        <v>383</v>
      </c>
      <c r="AR59">
        <v>2.25568846153846</v>
      </c>
      <c r="AS59">
        <v>1.4092</v>
      </c>
      <c r="AT59">
        <f t="shared" si="70"/>
        <v>-0.6006872420795204</v>
      </c>
      <c r="AU59">
        <v>0.5</v>
      </c>
      <c r="AV59">
        <f t="shared" si="71"/>
        <v>841.19731861935986</v>
      </c>
      <c r="AW59">
        <f t="shared" si="72"/>
        <v>3.6987356399801077</v>
      </c>
      <c r="AX59">
        <f t="shared" si="73"/>
        <v>-252.64824868307542</v>
      </c>
      <c r="AY59">
        <f t="shared" si="74"/>
        <v>1</v>
      </c>
      <c r="AZ59">
        <f t="shared" si="75"/>
        <v>4.9084368456834421E-3</v>
      </c>
      <c r="BA59">
        <f t="shared" si="76"/>
        <v>0.32284274765824578</v>
      </c>
      <c r="BB59" t="s">
        <v>253</v>
      </c>
      <c r="BC59">
        <v>0</v>
      </c>
      <c r="BD59">
        <f t="shared" si="77"/>
        <v>1.4092</v>
      </c>
      <c r="BE59">
        <f t="shared" si="78"/>
        <v>-0.60068724207952029</v>
      </c>
      <c r="BF59">
        <f t="shared" si="79"/>
        <v>0.24405224901429604</v>
      </c>
      <c r="BG59">
        <f t="shared" si="80"/>
        <v>0.89655045991151816</v>
      </c>
      <c r="BH59">
        <f t="shared" si="81"/>
        <v>-0.92996580054247147</v>
      </c>
      <c r="BI59">
        <f t="shared" si="82"/>
        <v>999.996806451613</v>
      </c>
      <c r="BJ59">
        <f t="shared" si="83"/>
        <v>841.19731861935986</v>
      </c>
      <c r="BK59">
        <f t="shared" si="84"/>
        <v>0.8412000050322791</v>
      </c>
      <c r="BL59">
        <f t="shared" si="85"/>
        <v>0.19240001006455834</v>
      </c>
      <c r="BM59">
        <v>0.78109023802247302</v>
      </c>
      <c r="BN59">
        <v>0.5</v>
      </c>
      <c r="BO59" t="s">
        <v>254</v>
      </c>
      <c r="BP59">
        <v>1675256843.2</v>
      </c>
      <c r="BQ59">
        <v>399.98474193548401</v>
      </c>
      <c r="BR59">
        <v>400.73354838709702</v>
      </c>
      <c r="BS59">
        <v>15.463812903225801</v>
      </c>
      <c r="BT59">
        <v>15.0428483870968</v>
      </c>
      <c r="BU59">
        <v>500.02325806451603</v>
      </c>
      <c r="BV59">
        <v>96.246203225806397</v>
      </c>
      <c r="BW59">
        <v>0.20008525806451599</v>
      </c>
      <c r="BX59">
        <v>27.704122580645201</v>
      </c>
      <c r="BY59">
        <v>27.882487096774199</v>
      </c>
      <c r="BZ59">
        <v>999.9</v>
      </c>
      <c r="CA59">
        <v>9995</v>
      </c>
      <c r="CB59">
        <v>0</v>
      </c>
      <c r="CC59">
        <v>387.59164516128999</v>
      </c>
      <c r="CD59">
        <v>999.996806451613</v>
      </c>
      <c r="CE59">
        <v>0.95999935483871002</v>
      </c>
      <c r="CF59">
        <v>4.0000270967741898E-2</v>
      </c>
      <c r="CG59">
        <v>0</v>
      </c>
      <c r="CH59">
        <v>2.2774677419354799</v>
      </c>
      <c r="CI59">
        <v>0</v>
      </c>
      <c r="CJ59">
        <v>415.23519354838697</v>
      </c>
      <c r="CK59">
        <v>9334.2932258064502</v>
      </c>
      <c r="CL59">
        <v>39.322161290322597</v>
      </c>
      <c r="CM59">
        <v>42.503999999999998</v>
      </c>
      <c r="CN59">
        <v>40.564032258064501</v>
      </c>
      <c r="CO59">
        <v>40.884999999999998</v>
      </c>
      <c r="CP59">
        <v>39.311999999999998</v>
      </c>
      <c r="CQ59">
        <v>959.99580645161302</v>
      </c>
      <c r="CR59">
        <v>40</v>
      </c>
      <c r="CS59">
        <v>0</v>
      </c>
      <c r="CT59">
        <v>59.200000047683702</v>
      </c>
      <c r="CU59">
        <v>2.25568846153846</v>
      </c>
      <c r="CV59">
        <v>-0.15734358632828199</v>
      </c>
      <c r="CW59">
        <v>2.77863247415323</v>
      </c>
      <c r="CX59">
        <v>415.275653846154</v>
      </c>
      <c r="CY59">
        <v>15</v>
      </c>
      <c r="CZ59">
        <v>1675254126.4000001</v>
      </c>
      <c r="DA59" t="s">
        <v>255</v>
      </c>
      <c r="DB59">
        <v>4</v>
      </c>
      <c r="DC59">
        <v>-3.8210000000000002</v>
      </c>
      <c r="DD59">
        <v>0.38500000000000001</v>
      </c>
      <c r="DE59">
        <v>400</v>
      </c>
      <c r="DF59">
        <v>16</v>
      </c>
      <c r="DG59">
        <v>1.25</v>
      </c>
      <c r="DH59">
        <v>0.4</v>
      </c>
      <c r="DI59">
        <v>-0.72743614814814805</v>
      </c>
      <c r="DJ59">
        <v>-0.13807361463697199</v>
      </c>
      <c r="DK59">
        <v>0.105762693183303</v>
      </c>
      <c r="DL59">
        <v>1</v>
      </c>
      <c r="DM59">
        <v>2.26233777777778</v>
      </c>
      <c r="DN59">
        <v>-1.16841951018585E-2</v>
      </c>
      <c r="DO59">
        <v>0.16826073324046001</v>
      </c>
      <c r="DP59">
        <v>1</v>
      </c>
      <c r="DQ59">
        <v>0.42150014814814801</v>
      </c>
      <c r="DR59">
        <v>-6.1092830188695501E-3</v>
      </c>
      <c r="DS59">
        <v>3.0010552490218798E-3</v>
      </c>
      <c r="DT59">
        <v>1</v>
      </c>
      <c r="DU59">
        <v>3</v>
      </c>
      <c r="DV59">
        <v>3</v>
      </c>
      <c r="DW59" t="s">
        <v>263</v>
      </c>
      <c r="DX59">
        <v>100</v>
      </c>
      <c r="DY59">
        <v>100</v>
      </c>
      <c r="DZ59">
        <v>-3.8210000000000002</v>
      </c>
      <c r="EA59">
        <v>0.38500000000000001</v>
      </c>
      <c r="EB59">
        <v>2</v>
      </c>
      <c r="EC59">
        <v>516.61300000000006</v>
      </c>
      <c r="ED59">
        <v>412.28899999999999</v>
      </c>
      <c r="EE59">
        <v>25.925899999999999</v>
      </c>
      <c r="EF59">
        <v>31.128399999999999</v>
      </c>
      <c r="EG59">
        <v>30.0001</v>
      </c>
      <c r="EH59">
        <v>31.2606</v>
      </c>
      <c r="EI59">
        <v>31.283200000000001</v>
      </c>
      <c r="EJ59">
        <v>20.169899999999998</v>
      </c>
      <c r="EK59">
        <v>30.143000000000001</v>
      </c>
      <c r="EL59">
        <v>0</v>
      </c>
      <c r="EM59">
        <v>25.961400000000001</v>
      </c>
      <c r="EN59">
        <v>400.685</v>
      </c>
      <c r="EO59">
        <v>15.055</v>
      </c>
      <c r="EP59">
        <v>100.36499999999999</v>
      </c>
      <c r="EQ59">
        <v>90.690100000000001</v>
      </c>
    </row>
    <row r="60" spans="1:147" x14ac:dyDescent="0.3">
      <c r="A60">
        <v>44</v>
      </c>
      <c r="B60">
        <v>1675256911.2</v>
      </c>
      <c r="C60">
        <v>2640.2999999523199</v>
      </c>
      <c r="D60" t="s">
        <v>384</v>
      </c>
      <c r="E60" t="s">
        <v>385</v>
      </c>
      <c r="F60">
        <v>1675256903.2</v>
      </c>
      <c r="G60">
        <f t="shared" si="43"/>
        <v>2.771295521013753E-3</v>
      </c>
      <c r="H60">
        <f t="shared" si="44"/>
        <v>3.7811323398978005</v>
      </c>
      <c r="I60">
        <f t="shared" si="45"/>
        <v>399.97854838709702</v>
      </c>
      <c r="J60">
        <f t="shared" si="46"/>
        <v>332.63129669809229</v>
      </c>
      <c r="K60">
        <f t="shared" si="47"/>
        <v>32.082726395157799</v>
      </c>
      <c r="L60">
        <f t="shared" si="48"/>
        <v>38.578457466925464</v>
      </c>
      <c r="M60">
        <f t="shared" si="49"/>
        <v>0.115801025333753</v>
      </c>
      <c r="N60">
        <f t="shared" si="50"/>
        <v>3.3816553438804333</v>
      </c>
      <c r="O60">
        <f t="shared" si="51"/>
        <v>0.1136422920517767</v>
      </c>
      <c r="P60">
        <f t="shared" si="52"/>
        <v>7.1217034263158216E-2</v>
      </c>
      <c r="Q60">
        <f t="shared" si="53"/>
        <v>161.84285026006233</v>
      </c>
      <c r="R60">
        <f t="shared" si="54"/>
        <v>28.03508715407305</v>
      </c>
      <c r="S60">
        <f t="shared" si="55"/>
        <v>27.991974193548401</v>
      </c>
      <c r="T60">
        <f t="shared" si="56"/>
        <v>3.793064523844353</v>
      </c>
      <c r="U60">
        <f t="shared" si="57"/>
        <v>40.068244269138482</v>
      </c>
      <c r="V60">
        <f t="shared" si="58"/>
        <v>1.50559726845643</v>
      </c>
      <c r="W60">
        <f t="shared" si="59"/>
        <v>3.7575823346372004</v>
      </c>
      <c r="X60">
        <f t="shared" si="60"/>
        <v>2.2874672553879227</v>
      </c>
      <c r="Y60">
        <f t="shared" si="61"/>
        <v>-122.21413247670651</v>
      </c>
      <c r="Z60">
        <f t="shared" si="62"/>
        <v>-29.372783857433632</v>
      </c>
      <c r="AA60">
        <f t="shared" si="63"/>
        <v>-1.8916596773733709</v>
      </c>
      <c r="AB60">
        <f t="shared" si="64"/>
        <v>8.36427424854881</v>
      </c>
      <c r="AC60">
        <v>-3.9922286545058798E-2</v>
      </c>
      <c r="AD60">
        <v>4.4816264031215899E-2</v>
      </c>
      <c r="AE60">
        <v>3.3710064628072001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50766.148428660526</v>
      </c>
      <c r="AK60" t="s">
        <v>251</v>
      </c>
      <c r="AL60">
        <v>2.3533615384615398</v>
      </c>
      <c r="AM60">
        <v>1.86415</v>
      </c>
      <c r="AN60">
        <f t="shared" si="68"/>
        <v>-0.48921153846153986</v>
      </c>
      <c r="AO60">
        <f t="shared" si="69"/>
        <v>-0.26243142368454248</v>
      </c>
      <c r="AP60">
        <v>-0.430228273221272</v>
      </c>
      <c r="AQ60" t="s">
        <v>386</v>
      </c>
      <c r="AR60">
        <v>2.2826884615384602</v>
      </c>
      <c r="AS60">
        <v>1.5167999999999999</v>
      </c>
      <c r="AT60">
        <f t="shared" si="70"/>
        <v>-0.50493701314508188</v>
      </c>
      <c r="AU60">
        <v>0.5</v>
      </c>
      <c r="AV60">
        <f t="shared" si="71"/>
        <v>841.17880830962974</v>
      </c>
      <c r="AW60">
        <f t="shared" si="72"/>
        <v>3.7811323398978005</v>
      </c>
      <c r="AX60">
        <f t="shared" si="73"/>
        <v>-212.3711574944019</v>
      </c>
      <c r="AY60">
        <f t="shared" si="74"/>
        <v>1</v>
      </c>
      <c r="AZ60">
        <f t="shared" si="75"/>
        <v>5.0064987033873447E-3</v>
      </c>
      <c r="BA60">
        <f t="shared" si="76"/>
        <v>0.22900184599156123</v>
      </c>
      <c r="BB60" t="s">
        <v>253</v>
      </c>
      <c r="BC60">
        <v>0</v>
      </c>
      <c r="BD60">
        <f t="shared" si="77"/>
        <v>1.5167999999999999</v>
      </c>
      <c r="BE60">
        <f t="shared" si="78"/>
        <v>-0.50493701314508188</v>
      </c>
      <c r="BF60">
        <f t="shared" si="79"/>
        <v>0.18633157203014783</v>
      </c>
      <c r="BG60">
        <f t="shared" si="80"/>
        <v>0.91551957187387623</v>
      </c>
      <c r="BH60">
        <f t="shared" si="81"/>
        <v>-0.710020047957858</v>
      </c>
      <c r="BI60">
        <f t="shared" si="82"/>
        <v>999.974774193548</v>
      </c>
      <c r="BJ60">
        <f t="shared" si="83"/>
        <v>841.17880830962974</v>
      </c>
      <c r="BK60">
        <f t="shared" si="84"/>
        <v>0.84120002825872997</v>
      </c>
      <c r="BL60">
        <f t="shared" si="85"/>
        <v>0.19240005651745992</v>
      </c>
      <c r="BM60">
        <v>0.78109023802247302</v>
      </c>
      <c r="BN60">
        <v>0.5</v>
      </c>
      <c r="BO60" t="s">
        <v>254</v>
      </c>
      <c r="BP60">
        <v>1675256903.2</v>
      </c>
      <c r="BQ60">
        <v>399.97854838709702</v>
      </c>
      <c r="BR60">
        <v>400.74235483871001</v>
      </c>
      <c r="BS60">
        <v>15.6099193548387</v>
      </c>
      <c r="BT60">
        <v>15.1837709677419</v>
      </c>
      <c r="BU60">
        <v>500.02351612903198</v>
      </c>
      <c r="BV60">
        <v>96.251248387096794</v>
      </c>
      <c r="BW60">
        <v>0.20006787096774201</v>
      </c>
      <c r="BX60">
        <v>27.830861290322598</v>
      </c>
      <c r="BY60">
        <v>27.991974193548401</v>
      </c>
      <c r="BZ60">
        <v>999.9</v>
      </c>
      <c r="CA60">
        <v>10002.419354838699</v>
      </c>
      <c r="CB60">
        <v>0</v>
      </c>
      <c r="CC60">
        <v>387.519935483871</v>
      </c>
      <c r="CD60">
        <v>999.974774193548</v>
      </c>
      <c r="CE60">
        <v>0.96000148387096795</v>
      </c>
      <c r="CF60">
        <v>3.9998296774193497E-2</v>
      </c>
      <c r="CG60">
        <v>0</v>
      </c>
      <c r="CH60">
        <v>2.3035677419354799</v>
      </c>
      <c r="CI60">
        <v>0</v>
      </c>
      <c r="CJ60">
        <v>416.471</v>
      </c>
      <c r="CK60">
        <v>9334.0903225806505</v>
      </c>
      <c r="CL60">
        <v>39.588419354838699</v>
      </c>
      <c r="CM60">
        <v>42.683</v>
      </c>
      <c r="CN60">
        <v>40.808</v>
      </c>
      <c r="CO60">
        <v>41.026000000000003</v>
      </c>
      <c r="CP60">
        <v>39.545999999999999</v>
      </c>
      <c r="CQ60">
        <v>959.97645161290302</v>
      </c>
      <c r="CR60">
        <v>40</v>
      </c>
      <c r="CS60">
        <v>0</v>
      </c>
      <c r="CT60">
        <v>59.600000143051098</v>
      </c>
      <c r="CU60">
        <v>2.2826884615384602</v>
      </c>
      <c r="CV60">
        <v>-0.318047867669353</v>
      </c>
      <c r="CW60">
        <v>3.4554188078813199</v>
      </c>
      <c r="CX60">
        <v>416.53734615384599</v>
      </c>
      <c r="CY60">
        <v>15</v>
      </c>
      <c r="CZ60">
        <v>1675254126.4000001</v>
      </c>
      <c r="DA60" t="s">
        <v>255</v>
      </c>
      <c r="DB60">
        <v>4</v>
      </c>
      <c r="DC60">
        <v>-3.8210000000000002</v>
      </c>
      <c r="DD60">
        <v>0.38500000000000001</v>
      </c>
      <c r="DE60">
        <v>400</v>
      </c>
      <c r="DF60">
        <v>16</v>
      </c>
      <c r="DG60">
        <v>1.25</v>
      </c>
      <c r="DH60">
        <v>0.4</v>
      </c>
      <c r="DI60">
        <v>-0.73902274074074104</v>
      </c>
      <c r="DJ60">
        <v>-0.18131285991992699</v>
      </c>
      <c r="DK60">
        <v>0.133473303792429</v>
      </c>
      <c r="DL60">
        <v>1</v>
      </c>
      <c r="DM60">
        <v>2.3024533333333301</v>
      </c>
      <c r="DN60">
        <v>-6.4441231241101196E-2</v>
      </c>
      <c r="DO60">
        <v>0.17218447420007299</v>
      </c>
      <c r="DP60">
        <v>1</v>
      </c>
      <c r="DQ60">
        <v>0.41798720370370401</v>
      </c>
      <c r="DR60">
        <v>7.8568439108060606E-2</v>
      </c>
      <c r="DS60">
        <v>1.0637267682765199E-2</v>
      </c>
      <c r="DT60">
        <v>1</v>
      </c>
      <c r="DU60">
        <v>3</v>
      </c>
      <c r="DV60">
        <v>3</v>
      </c>
      <c r="DW60" t="s">
        <v>263</v>
      </c>
      <c r="DX60">
        <v>100</v>
      </c>
      <c r="DY60">
        <v>100</v>
      </c>
      <c r="DZ60">
        <v>-3.8210000000000002</v>
      </c>
      <c r="EA60">
        <v>0.38500000000000001</v>
      </c>
      <c r="EB60">
        <v>2</v>
      </c>
      <c r="EC60">
        <v>516.28499999999997</v>
      </c>
      <c r="ED60">
        <v>412.58100000000002</v>
      </c>
      <c r="EE60">
        <v>26.157299999999999</v>
      </c>
      <c r="EF60">
        <v>31.1404</v>
      </c>
      <c r="EG60">
        <v>30</v>
      </c>
      <c r="EH60">
        <v>31.283300000000001</v>
      </c>
      <c r="EI60">
        <v>31.307500000000001</v>
      </c>
      <c r="EJ60">
        <v>20.170500000000001</v>
      </c>
      <c r="EK60">
        <v>29.5763</v>
      </c>
      <c r="EL60">
        <v>0</v>
      </c>
      <c r="EM60">
        <v>26.149699999999999</v>
      </c>
      <c r="EN60">
        <v>400.80099999999999</v>
      </c>
      <c r="EO60">
        <v>15.1547</v>
      </c>
      <c r="EP60">
        <v>100.36199999999999</v>
      </c>
      <c r="EQ60">
        <v>90.691299999999998</v>
      </c>
    </row>
    <row r="61" spans="1:147" x14ac:dyDescent="0.3">
      <c r="A61">
        <v>45</v>
      </c>
      <c r="B61">
        <v>1675256971.2</v>
      </c>
      <c r="C61">
        <v>2700.2999999523199</v>
      </c>
      <c r="D61" t="s">
        <v>387</v>
      </c>
      <c r="E61" t="s">
        <v>388</v>
      </c>
      <c r="F61">
        <v>1675256963.2032299</v>
      </c>
      <c r="G61">
        <f t="shared" si="43"/>
        <v>2.9041935770541503E-3</v>
      </c>
      <c r="H61">
        <f t="shared" si="44"/>
        <v>3.7152949209057251</v>
      </c>
      <c r="I61">
        <f t="shared" si="45"/>
        <v>399.99967741935501</v>
      </c>
      <c r="J61">
        <f t="shared" si="46"/>
        <v>335.7536425945442</v>
      </c>
      <c r="K61">
        <f t="shared" si="47"/>
        <v>32.383410895706874</v>
      </c>
      <c r="L61">
        <f t="shared" si="48"/>
        <v>38.579935609704272</v>
      </c>
      <c r="M61">
        <f t="shared" si="49"/>
        <v>0.1211624245690483</v>
      </c>
      <c r="N61">
        <f t="shared" si="50"/>
        <v>3.3805773677772657</v>
      </c>
      <c r="O61">
        <f t="shared" si="51"/>
        <v>0.11880063154616081</v>
      </c>
      <c r="P61">
        <f t="shared" si="52"/>
        <v>7.445875791541702E-2</v>
      </c>
      <c r="Q61">
        <f t="shared" si="53"/>
        <v>161.84661470918428</v>
      </c>
      <c r="R61">
        <f t="shared" si="54"/>
        <v>28.073702766969497</v>
      </c>
      <c r="S61">
        <f t="shared" si="55"/>
        <v>28.034367741935501</v>
      </c>
      <c r="T61">
        <f t="shared" si="56"/>
        <v>3.8024493699761184</v>
      </c>
      <c r="U61">
        <f t="shared" si="57"/>
        <v>40.013074460181564</v>
      </c>
      <c r="V61">
        <f t="shared" si="58"/>
        <v>1.5095687608141668</v>
      </c>
      <c r="W61">
        <f t="shared" si="59"/>
        <v>3.7726887553126978</v>
      </c>
      <c r="X61">
        <f t="shared" si="60"/>
        <v>2.2928806091619514</v>
      </c>
      <c r="Y61">
        <f t="shared" si="61"/>
        <v>-128.07493674808802</v>
      </c>
      <c r="Z61">
        <f t="shared" si="62"/>
        <v>-24.558978287759519</v>
      </c>
      <c r="AA61">
        <f t="shared" si="63"/>
        <v>-1.5830230847461446</v>
      </c>
      <c r="AB61">
        <f t="shared" si="64"/>
        <v>7.6296765885905948</v>
      </c>
      <c r="AC61">
        <v>-3.9906288138010899E-2</v>
      </c>
      <c r="AD61">
        <v>4.47983044177672E-2</v>
      </c>
      <c r="AE61">
        <v>3.3699327541232802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50735.01206923728</v>
      </c>
      <c r="AK61" t="s">
        <v>251</v>
      </c>
      <c r="AL61">
        <v>2.3533615384615398</v>
      </c>
      <c r="AM61">
        <v>1.86415</v>
      </c>
      <c r="AN61">
        <f t="shared" si="68"/>
        <v>-0.48921153846153986</v>
      </c>
      <c r="AO61">
        <f t="shared" si="69"/>
        <v>-0.26243142368454248</v>
      </c>
      <c r="AP61">
        <v>-0.430228273221272</v>
      </c>
      <c r="AQ61" t="s">
        <v>389</v>
      </c>
      <c r="AR61">
        <v>2.2986499999999999</v>
      </c>
      <c r="AS61">
        <v>1.8128</v>
      </c>
      <c r="AT61">
        <f t="shared" si="70"/>
        <v>-0.2680108120035305</v>
      </c>
      <c r="AU61">
        <v>0.5</v>
      </c>
      <c r="AV61">
        <f t="shared" si="71"/>
        <v>841.19966369066117</v>
      </c>
      <c r="AW61">
        <f t="shared" si="72"/>
        <v>3.7152949209057251</v>
      </c>
      <c r="AX61">
        <f t="shared" si="73"/>
        <v>-112.72530246141544</v>
      </c>
      <c r="AY61">
        <f t="shared" si="74"/>
        <v>1</v>
      </c>
      <c r="AZ61">
        <f t="shared" si="75"/>
        <v>4.92810847776498E-3</v>
      </c>
      <c r="BA61">
        <f t="shared" si="76"/>
        <v>2.8326345984112978E-2</v>
      </c>
      <c r="BB61" t="s">
        <v>253</v>
      </c>
      <c r="BC61">
        <v>0</v>
      </c>
      <c r="BD61">
        <f t="shared" si="77"/>
        <v>1.8128</v>
      </c>
      <c r="BE61">
        <f t="shared" si="78"/>
        <v>-0.26801081200353039</v>
      </c>
      <c r="BF61">
        <f t="shared" si="79"/>
        <v>2.7546066571896042E-2</v>
      </c>
      <c r="BG61">
        <f t="shared" si="80"/>
        <v>0.89878758555917382</v>
      </c>
      <c r="BH61">
        <f t="shared" si="81"/>
        <v>-0.10496481779944151</v>
      </c>
      <c r="BI61">
        <f t="shared" si="82"/>
        <v>999.99974193548405</v>
      </c>
      <c r="BJ61">
        <f t="shared" si="83"/>
        <v>841.19966369066117</v>
      </c>
      <c r="BK61">
        <f t="shared" si="84"/>
        <v>0.84119988077450125</v>
      </c>
      <c r="BL61">
        <f t="shared" si="85"/>
        <v>0.19239976154900246</v>
      </c>
      <c r="BM61">
        <v>0.78109023802247302</v>
      </c>
      <c r="BN61">
        <v>0.5</v>
      </c>
      <c r="BO61" t="s">
        <v>254</v>
      </c>
      <c r="BP61">
        <v>1675256963.2032299</v>
      </c>
      <c r="BQ61">
        <v>399.99967741935501</v>
      </c>
      <c r="BR61">
        <v>400.76151612903197</v>
      </c>
      <c r="BS61">
        <v>15.6513225806452</v>
      </c>
      <c r="BT61">
        <v>15.2047548387097</v>
      </c>
      <c r="BU61">
        <v>500.02116129032203</v>
      </c>
      <c r="BV61">
        <v>96.2499258064516</v>
      </c>
      <c r="BW61">
        <v>0.199991</v>
      </c>
      <c r="BX61">
        <v>27.899616129032299</v>
      </c>
      <c r="BY61">
        <v>28.034367741935501</v>
      </c>
      <c r="BZ61">
        <v>999.9</v>
      </c>
      <c r="CA61">
        <v>9998.5483870967691</v>
      </c>
      <c r="CB61">
        <v>0</v>
      </c>
      <c r="CC61">
        <v>387.57616129032198</v>
      </c>
      <c r="CD61">
        <v>999.99974193548405</v>
      </c>
      <c r="CE61">
        <v>0.96000432258064505</v>
      </c>
      <c r="CF61">
        <v>3.9995664516129001E-2</v>
      </c>
      <c r="CG61">
        <v>0</v>
      </c>
      <c r="CH61">
        <v>2.3114193548387099</v>
      </c>
      <c r="CI61">
        <v>0</v>
      </c>
      <c r="CJ61">
        <v>418.11719354838698</v>
      </c>
      <c r="CK61">
        <v>9334.3309677419293</v>
      </c>
      <c r="CL61">
        <v>39.811999999999998</v>
      </c>
      <c r="CM61">
        <v>42.846548387096803</v>
      </c>
      <c r="CN61">
        <v>41.042000000000002</v>
      </c>
      <c r="CO61">
        <v>41.183</v>
      </c>
      <c r="CP61">
        <v>39.75</v>
      </c>
      <c r="CQ61">
        <v>960.00645161290299</v>
      </c>
      <c r="CR61">
        <v>39.996129032258096</v>
      </c>
      <c r="CS61">
        <v>0</v>
      </c>
      <c r="CT61">
        <v>59.400000095367403</v>
      </c>
      <c r="CU61">
        <v>2.2986499999999999</v>
      </c>
      <c r="CV61">
        <v>-5.7206831378092099E-2</v>
      </c>
      <c r="CW61">
        <v>9.1692301433568102E-2</v>
      </c>
      <c r="CX61">
        <v>418.13169230769199</v>
      </c>
      <c r="CY61">
        <v>15</v>
      </c>
      <c r="CZ61">
        <v>1675254126.4000001</v>
      </c>
      <c r="DA61" t="s">
        <v>255</v>
      </c>
      <c r="DB61">
        <v>4</v>
      </c>
      <c r="DC61">
        <v>-3.8210000000000002</v>
      </c>
      <c r="DD61">
        <v>0.38500000000000001</v>
      </c>
      <c r="DE61">
        <v>400</v>
      </c>
      <c r="DF61">
        <v>16</v>
      </c>
      <c r="DG61">
        <v>1.25</v>
      </c>
      <c r="DH61">
        <v>0.4</v>
      </c>
      <c r="DI61">
        <v>-0.76629133333333299</v>
      </c>
      <c r="DJ61">
        <v>7.2422512304696707E-2</v>
      </c>
      <c r="DK61">
        <v>0.11945857299297701</v>
      </c>
      <c r="DL61">
        <v>1</v>
      </c>
      <c r="DM61">
        <v>2.3163066666666698</v>
      </c>
      <c r="DN61">
        <v>-4.1023691459917203E-2</v>
      </c>
      <c r="DO61">
        <v>0.19695683046461401</v>
      </c>
      <c r="DP61">
        <v>1</v>
      </c>
      <c r="DQ61">
        <v>0.44680387037037</v>
      </c>
      <c r="DR61">
        <v>-2.3324436700091701E-3</v>
      </c>
      <c r="DS61">
        <v>2.2219929830063598E-3</v>
      </c>
      <c r="DT61">
        <v>1</v>
      </c>
      <c r="DU61">
        <v>3</v>
      </c>
      <c r="DV61">
        <v>3</v>
      </c>
      <c r="DW61" t="s">
        <v>263</v>
      </c>
      <c r="DX61">
        <v>100</v>
      </c>
      <c r="DY61">
        <v>100</v>
      </c>
      <c r="DZ61">
        <v>-3.8210000000000002</v>
      </c>
      <c r="EA61">
        <v>0.38500000000000001</v>
      </c>
      <c r="EB61">
        <v>2</v>
      </c>
      <c r="EC61">
        <v>516.41399999999999</v>
      </c>
      <c r="ED61">
        <v>412.71199999999999</v>
      </c>
      <c r="EE61">
        <v>25.623699999999999</v>
      </c>
      <c r="EF61">
        <v>31.1431</v>
      </c>
      <c r="EG61">
        <v>30</v>
      </c>
      <c r="EH61">
        <v>31.299600000000002</v>
      </c>
      <c r="EI61">
        <v>31.326499999999999</v>
      </c>
      <c r="EJ61">
        <v>20.169599999999999</v>
      </c>
      <c r="EK61">
        <v>29.5763</v>
      </c>
      <c r="EL61">
        <v>0</v>
      </c>
      <c r="EM61">
        <v>25.617599999999999</v>
      </c>
      <c r="EN61">
        <v>400.745</v>
      </c>
      <c r="EO61">
        <v>15.2728</v>
      </c>
      <c r="EP61">
        <v>100.358</v>
      </c>
      <c r="EQ61">
        <v>90.690899999999999</v>
      </c>
    </row>
    <row r="62" spans="1:147" x14ac:dyDescent="0.3">
      <c r="A62">
        <v>46</v>
      </c>
      <c r="B62">
        <v>1675257031.2</v>
      </c>
      <c r="C62">
        <v>2760.2999999523199</v>
      </c>
      <c r="D62" t="s">
        <v>390</v>
      </c>
      <c r="E62" t="s">
        <v>391</v>
      </c>
      <c r="F62">
        <v>1675257023.2</v>
      </c>
      <c r="G62">
        <f t="shared" si="43"/>
        <v>2.9951589465906209E-3</v>
      </c>
      <c r="H62">
        <f t="shared" si="44"/>
        <v>3.8095775657862112</v>
      </c>
      <c r="I62">
        <f t="shared" si="45"/>
        <v>399.995322580645</v>
      </c>
      <c r="J62">
        <f t="shared" si="46"/>
        <v>336.44626541489754</v>
      </c>
      <c r="K62">
        <f t="shared" si="47"/>
        <v>32.449987750534312</v>
      </c>
      <c r="L62">
        <f t="shared" si="48"/>
        <v>38.579246234183977</v>
      </c>
      <c r="M62">
        <f t="shared" si="49"/>
        <v>0.12587057766122622</v>
      </c>
      <c r="N62">
        <f t="shared" si="50"/>
        <v>3.3804285764287099</v>
      </c>
      <c r="O62">
        <f t="shared" si="51"/>
        <v>0.12332363776730089</v>
      </c>
      <c r="P62">
        <f t="shared" si="52"/>
        <v>7.7301813596333202E-2</v>
      </c>
      <c r="Q62">
        <f t="shared" si="53"/>
        <v>161.84496872403133</v>
      </c>
      <c r="R62">
        <f t="shared" si="54"/>
        <v>28.017131497162609</v>
      </c>
      <c r="S62">
        <f t="shared" si="55"/>
        <v>27.993580645161298</v>
      </c>
      <c r="T62">
        <f t="shared" si="56"/>
        <v>3.7934197823725437</v>
      </c>
      <c r="U62">
        <f t="shared" si="57"/>
        <v>40.252559731000567</v>
      </c>
      <c r="V62">
        <f t="shared" si="58"/>
        <v>1.5154266911876717</v>
      </c>
      <c r="W62">
        <f t="shared" si="59"/>
        <v>3.7647958324015942</v>
      </c>
      <c r="X62">
        <f t="shared" si="60"/>
        <v>2.277993091184872</v>
      </c>
      <c r="Y62">
        <f t="shared" si="61"/>
        <v>-132.08650954464639</v>
      </c>
      <c r="Z62">
        <f t="shared" si="62"/>
        <v>-23.666069376906137</v>
      </c>
      <c r="AA62">
        <f t="shared" si="63"/>
        <v>-1.524952142640088</v>
      </c>
      <c r="AB62">
        <f t="shared" si="64"/>
        <v>4.5674376598387312</v>
      </c>
      <c r="AC62">
        <v>-3.9904080068421097E-2</v>
      </c>
      <c r="AD62">
        <v>4.4795825666215101E-2</v>
      </c>
      <c r="AE62">
        <v>3.3697845517557798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50738.357531552647</v>
      </c>
      <c r="AK62" t="s">
        <v>251</v>
      </c>
      <c r="AL62">
        <v>2.3533615384615398</v>
      </c>
      <c r="AM62">
        <v>1.86415</v>
      </c>
      <c r="AN62">
        <f t="shared" si="68"/>
        <v>-0.48921153846153986</v>
      </c>
      <c r="AO62">
        <f t="shared" si="69"/>
        <v>-0.26243142368454248</v>
      </c>
      <c r="AP62">
        <v>-0.430228273221272</v>
      </c>
      <c r="AQ62" t="s">
        <v>392</v>
      </c>
      <c r="AR62">
        <v>2.2350269230769202</v>
      </c>
      <c r="AS62">
        <v>1.3360000000000001</v>
      </c>
      <c r="AT62">
        <f t="shared" si="70"/>
        <v>-0.67292434362044906</v>
      </c>
      <c r="AU62">
        <v>0.5</v>
      </c>
      <c r="AV62">
        <f t="shared" si="71"/>
        <v>841.19250325130736</v>
      </c>
      <c r="AW62">
        <f t="shared" si="72"/>
        <v>3.8095775657862112</v>
      </c>
      <c r="AX62">
        <f t="shared" si="73"/>
        <v>-283.02945655441425</v>
      </c>
      <c r="AY62">
        <f t="shared" si="74"/>
        <v>1</v>
      </c>
      <c r="AZ62">
        <f t="shared" si="75"/>
        <v>5.0402325539280705E-3</v>
      </c>
      <c r="BA62">
        <f t="shared" si="76"/>
        <v>0.39532185628742506</v>
      </c>
      <c r="BB62" t="s">
        <v>253</v>
      </c>
      <c r="BC62">
        <v>0</v>
      </c>
      <c r="BD62">
        <f t="shared" si="77"/>
        <v>1.3360000000000001</v>
      </c>
      <c r="BE62">
        <f t="shared" si="78"/>
        <v>-0.67292434362044917</v>
      </c>
      <c r="BF62">
        <f t="shared" si="79"/>
        <v>0.2833194753641069</v>
      </c>
      <c r="BG62">
        <f t="shared" si="80"/>
        <v>0.88368479551176471</v>
      </c>
      <c r="BH62">
        <f t="shared" si="81"/>
        <v>-1.0795943236762418</v>
      </c>
      <c r="BI62">
        <f t="shared" si="82"/>
        <v>999.99141935483897</v>
      </c>
      <c r="BJ62">
        <f t="shared" si="83"/>
        <v>841.19250325130736</v>
      </c>
      <c r="BK62">
        <f t="shared" si="84"/>
        <v>0.84119972128762532</v>
      </c>
      <c r="BL62">
        <f t="shared" si="85"/>
        <v>0.19239944257525074</v>
      </c>
      <c r="BM62">
        <v>0.78109023802247302</v>
      </c>
      <c r="BN62">
        <v>0.5</v>
      </c>
      <c r="BO62" t="s">
        <v>254</v>
      </c>
      <c r="BP62">
        <v>1675257023.2</v>
      </c>
      <c r="BQ62">
        <v>399.995322580645</v>
      </c>
      <c r="BR62">
        <v>400.77758064516098</v>
      </c>
      <c r="BS62">
        <v>15.712167741935501</v>
      </c>
      <c r="BT62">
        <v>15.251635483871</v>
      </c>
      <c r="BU62">
        <v>500.01512903225802</v>
      </c>
      <c r="BV62">
        <v>96.249258064516098</v>
      </c>
      <c r="BW62">
        <v>0.19998535483870999</v>
      </c>
      <c r="BX62">
        <v>27.863722580645199</v>
      </c>
      <c r="BY62">
        <v>27.993580645161298</v>
      </c>
      <c r="BZ62">
        <v>999.9</v>
      </c>
      <c r="CA62">
        <v>9998.0645161290304</v>
      </c>
      <c r="CB62">
        <v>0</v>
      </c>
      <c r="CC62">
        <v>387.51645161290298</v>
      </c>
      <c r="CD62">
        <v>999.99141935483897</v>
      </c>
      <c r="CE62">
        <v>0.96000716129032304</v>
      </c>
      <c r="CF62">
        <v>3.9993032258064498E-2</v>
      </c>
      <c r="CG62">
        <v>0</v>
      </c>
      <c r="CH62">
        <v>2.2478032258064502</v>
      </c>
      <c r="CI62">
        <v>0</v>
      </c>
      <c r="CJ62">
        <v>419.86922580645199</v>
      </c>
      <c r="CK62">
        <v>9334.2677419354895</v>
      </c>
      <c r="CL62">
        <v>40.003999999999998</v>
      </c>
      <c r="CM62">
        <v>43.015999999999998</v>
      </c>
      <c r="CN62">
        <v>41.247967741935497</v>
      </c>
      <c r="CO62">
        <v>41.311999999999998</v>
      </c>
      <c r="CP62">
        <v>39.936999999999998</v>
      </c>
      <c r="CQ62">
        <v>960</v>
      </c>
      <c r="CR62">
        <v>39.990322580645199</v>
      </c>
      <c r="CS62">
        <v>0</v>
      </c>
      <c r="CT62">
        <v>59.200000047683702</v>
      </c>
      <c r="CU62">
        <v>2.2350269230769202</v>
      </c>
      <c r="CV62">
        <v>-0.19943589658692701</v>
      </c>
      <c r="CW62">
        <v>3.70639313617357</v>
      </c>
      <c r="CX62">
        <v>419.92792307692298</v>
      </c>
      <c r="CY62">
        <v>15</v>
      </c>
      <c r="CZ62">
        <v>1675254126.4000001</v>
      </c>
      <c r="DA62" t="s">
        <v>255</v>
      </c>
      <c r="DB62">
        <v>4</v>
      </c>
      <c r="DC62">
        <v>-3.8210000000000002</v>
      </c>
      <c r="DD62">
        <v>0.38500000000000001</v>
      </c>
      <c r="DE62">
        <v>400</v>
      </c>
      <c r="DF62">
        <v>16</v>
      </c>
      <c r="DG62">
        <v>1.25</v>
      </c>
      <c r="DH62">
        <v>0.4</v>
      </c>
      <c r="DI62">
        <v>-0.77472827777777797</v>
      </c>
      <c r="DJ62">
        <v>-1.4950243567771899E-2</v>
      </c>
      <c r="DK62">
        <v>0.115920991469193</v>
      </c>
      <c r="DL62">
        <v>1</v>
      </c>
      <c r="DM62">
        <v>2.2324000000000002</v>
      </c>
      <c r="DN62">
        <v>-2.3147107437924599E-2</v>
      </c>
      <c r="DO62">
        <v>0.17935968827408699</v>
      </c>
      <c r="DP62">
        <v>1</v>
      </c>
      <c r="DQ62">
        <v>0.454770592592593</v>
      </c>
      <c r="DR62">
        <v>5.5692761578041101E-2</v>
      </c>
      <c r="DS62">
        <v>8.88141620655283E-3</v>
      </c>
      <c r="DT62">
        <v>1</v>
      </c>
      <c r="DU62">
        <v>3</v>
      </c>
      <c r="DV62">
        <v>3</v>
      </c>
      <c r="DW62" t="s">
        <v>263</v>
      </c>
      <c r="DX62">
        <v>100</v>
      </c>
      <c r="DY62">
        <v>100</v>
      </c>
      <c r="DZ62">
        <v>-3.8210000000000002</v>
      </c>
      <c r="EA62">
        <v>0.38500000000000001</v>
      </c>
      <c r="EB62">
        <v>2</v>
      </c>
      <c r="EC62">
        <v>517.03499999999997</v>
      </c>
      <c r="ED62">
        <v>412.45400000000001</v>
      </c>
      <c r="EE62">
        <v>25.5365</v>
      </c>
      <c r="EF62">
        <v>31.148499999999999</v>
      </c>
      <c r="EG62">
        <v>29.9999</v>
      </c>
      <c r="EH62">
        <v>31.313199999999998</v>
      </c>
      <c r="EI62">
        <v>31.342700000000001</v>
      </c>
      <c r="EJ62">
        <v>20.1693</v>
      </c>
      <c r="EK62">
        <v>29.587399999999999</v>
      </c>
      <c r="EL62">
        <v>0</v>
      </c>
      <c r="EM62">
        <v>25.526800000000001</v>
      </c>
      <c r="EN62">
        <v>400.71499999999997</v>
      </c>
      <c r="EO62">
        <v>15.1424</v>
      </c>
      <c r="EP62">
        <v>100.35899999999999</v>
      </c>
      <c r="EQ62">
        <v>90.689499999999995</v>
      </c>
    </row>
    <row r="63" spans="1:147" x14ac:dyDescent="0.3">
      <c r="A63">
        <v>47</v>
      </c>
      <c r="B63">
        <v>1675257091.2</v>
      </c>
      <c r="C63">
        <v>2820.2999999523199</v>
      </c>
      <c r="D63" t="s">
        <v>393</v>
      </c>
      <c r="E63" t="s">
        <v>394</v>
      </c>
      <c r="F63">
        <v>1675257083.2</v>
      </c>
      <c r="G63">
        <f t="shared" si="43"/>
        <v>3.1598762673594695E-3</v>
      </c>
      <c r="H63">
        <f t="shared" si="44"/>
        <v>3.9064007612743468</v>
      </c>
      <c r="I63">
        <f t="shared" si="45"/>
        <v>399.99025806451601</v>
      </c>
      <c r="J63">
        <f t="shared" si="46"/>
        <v>337.85702841707661</v>
      </c>
      <c r="K63">
        <f t="shared" si="47"/>
        <v>32.587022506254044</v>
      </c>
      <c r="L63">
        <f t="shared" si="48"/>
        <v>38.579903466563295</v>
      </c>
      <c r="M63">
        <f t="shared" si="49"/>
        <v>0.13305634004621009</v>
      </c>
      <c r="N63">
        <f t="shared" si="50"/>
        <v>3.3793801114698776</v>
      </c>
      <c r="O63">
        <f t="shared" si="51"/>
        <v>0.13021297425766806</v>
      </c>
      <c r="P63">
        <f t="shared" si="52"/>
        <v>8.1633513255298162E-2</v>
      </c>
      <c r="Q63">
        <f t="shared" si="53"/>
        <v>161.84619225980518</v>
      </c>
      <c r="R63">
        <f t="shared" si="54"/>
        <v>27.971079965300763</v>
      </c>
      <c r="S63">
        <f t="shared" si="55"/>
        <v>27.969319354838699</v>
      </c>
      <c r="T63">
        <f t="shared" si="56"/>
        <v>3.7880576127356034</v>
      </c>
      <c r="U63">
        <f t="shared" si="57"/>
        <v>40.175458354791651</v>
      </c>
      <c r="V63">
        <f t="shared" si="58"/>
        <v>1.5117610899789389</v>
      </c>
      <c r="W63">
        <f t="shared" si="59"/>
        <v>3.7628969323224513</v>
      </c>
      <c r="X63">
        <f t="shared" si="60"/>
        <v>2.2762965227566645</v>
      </c>
      <c r="Y63">
        <f t="shared" si="61"/>
        <v>-139.35054339055262</v>
      </c>
      <c r="Z63">
        <f t="shared" si="62"/>
        <v>-20.813640042815315</v>
      </c>
      <c r="AA63">
        <f t="shared" si="63"/>
        <v>-1.3413484129121864</v>
      </c>
      <c r="AB63">
        <f t="shared" si="64"/>
        <v>0.34066041352505039</v>
      </c>
      <c r="AC63">
        <v>-3.9888521943523103E-2</v>
      </c>
      <c r="AD63">
        <v>4.4778360308050498E-2</v>
      </c>
      <c r="AE63">
        <v>3.3687402367752202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50720.900306349467</v>
      </c>
      <c r="AK63" t="s">
        <v>251</v>
      </c>
      <c r="AL63">
        <v>2.3533615384615398</v>
      </c>
      <c r="AM63">
        <v>1.86415</v>
      </c>
      <c r="AN63">
        <f t="shared" si="68"/>
        <v>-0.48921153846153986</v>
      </c>
      <c r="AO63">
        <f t="shared" si="69"/>
        <v>-0.26243142368454248</v>
      </c>
      <c r="AP63">
        <v>-0.430228273221272</v>
      </c>
      <c r="AQ63" t="s">
        <v>395</v>
      </c>
      <c r="AR63">
        <v>2.3006615384615401</v>
      </c>
      <c r="AS63">
        <v>1.5788</v>
      </c>
      <c r="AT63">
        <f t="shared" si="70"/>
        <v>-0.45722164837949086</v>
      </c>
      <c r="AU63">
        <v>0.5</v>
      </c>
      <c r="AV63">
        <f t="shared" si="71"/>
        <v>841.1990487486197</v>
      </c>
      <c r="AW63">
        <f t="shared" si="72"/>
        <v>3.9064007612743468</v>
      </c>
      <c r="AX63">
        <f t="shared" si="73"/>
        <v>-192.30720784205181</v>
      </c>
      <c r="AY63">
        <f t="shared" si="74"/>
        <v>1</v>
      </c>
      <c r="AZ63">
        <f t="shared" si="75"/>
        <v>5.1552947437908461E-3</v>
      </c>
      <c r="BA63">
        <f t="shared" si="76"/>
        <v>0.18073853559665568</v>
      </c>
      <c r="BB63" t="s">
        <v>253</v>
      </c>
      <c r="BC63">
        <v>0</v>
      </c>
      <c r="BD63">
        <f t="shared" si="77"/>
        <v>1.5788</v>
      </c>
      <c r="BE63">
        <f t="shared" si="78"/>
        <v>-0.45722164837949081</v>
      </c>
      <c r="BF63">
        <f t="shared" si="79"/>
        <v>0.15307244588686533</v>
      </c>
      <c r="BG63">
        <f t="shared" si="80"/>
        <v>0.93196150675816636</v>
      </c>
      <c r="BH63">
        <f t="shared" si="81"/>
        <v>-0.58328550650575717</v>
      </c>
      <c r="BI63">
        <f t="shared" si="82"/>
        <v>999.99922580645205</v>
      </c>
      <c r="BJ63">
        <f t="shared" si="83"/>
        <v>841.1990487486197</v>
      </c>
      <c r="BK63">
        <f t="shared" si="84"/>
        <v>0.84119969999999999</v>
      </c>
      <c r="BL63">
        <f t="shared" si="85"/>
        <v>0.1923994</v>
      </c>
      <c r="BM63">
        <v>0.78109023802247302</v>
      </c>
      <c r="BN63">
        <v>0.5</v>
      </c>
      <c r="BO63" t="s">
        <v>254</v>
      </c>
      <c r="BP63">
        <v>1675257083.2</v>
      </c>
      <c r="BQ63">
        <v>399.99025806451601</v>
      </c>
      <c r="BR63">
        <v>400.79790322580601</v>
      </c>
      <c r="BS63">
        <v>15.6736967741935</v>
      </c>
      <c r="BT63">
        <v>15.187835483871</v>
      </c>
      <c r="BU63">
        <v>500.03232258064497</v>
      </c>
      <c r="BV63">
        <v>96.252103225806493</v>
      </c>
      <c r="BW63">
        <v>0.200004516129032</v>
      </c>
      <c r="BX63">
        <v>27.855077419354799</v>
      </c>
      <c r="BY63">
        <v>27.969319354838699</v>
      </c>
      <c r="BZ63">
        <v>999.9</v>
      </c>
      <c r="CA63">
        <v>9993.8709677419392</v>
      </c>
      <c r="CB63">
        <v>0</v>
      </c>
      <c r="CC63">
        <v>387.52829032258097</v>
      </c>
      <c r="CD63">
        <v>999.99922580645205</v>
      </c>
      <c r="CE63">
        <v>0.96001000000000003</v>
      </c>
      <c r="CF63">
        <v>3.9990400000000002E-2</v>
      </c>
      <c r="CG63">
        <v>0</v>
      </c>
      <c r="CH63">
        <v>2.2887225806451599</v>
      </c>
      <c r="CI63">
        <v>0</v>
      </c>
      <c r="CJ63">
        <v>421.63941935483899</v>
      </c>
      <c r="CK63">
        <v>9334.3554838709697</v>
      </c>
      <c r="CL63">
        <v>40.211387096774203</v>
      </c>
      <c r="CM63">
        <v>43.180999999999997</v>
      </c>
      <c r="CN63">
        <v>41.436999999999998</v>
      </c>
      <c r="CO63">
        <v>41.445129032258102</v>
      </c>
      <c r="CP63">
        <v>40.116870967741903</v>
      </c>
      <c r="CQ63">
        <v>960.01</v>
      </c>
      <c r="CR63">
        <v>39.99</v>
      </c>
      <c r="CS63">
        <v>0</v>
      </c>
      <c r="CT63">
        <v>59.600000143051098</v>
      </c>
      <c r="CU63">
        <v>2.3006615384615401</v>
      </c>
      <c r="CV63">
        <v>1.13337436348661</v>
      </c>
      <c r="CW63">
        <v>1.54054700360352</v>
      </c>
      <c r="CX63">
        <v>421.64142307692299</v>
      </c>
      <c r="CY63">
        <v>15</v>
      </c>
      <c r="CZ63">
        <v>1675254126.4000001</v>
      </c>
      <c r="DA63" t="s">
        <v>255</v>
      </c>
      <c r="DB63">
        <v>4</v>
      </c>
      <c r="DC63">
        <v>-3.8210000000000002</v>
      </c>
      <c r="DD63">
        <v>0.38500000000000001</v>
      </c>
      <c r="DE63">
        <v>400</v>
      </c>
      <c r="DF63">
        <v>16</v>
      </c>
      <c r="DG63">
        <v>1.25</v>
      </c>
      <c r="DH63">
        <v>0.4</v>
      </c>
      <c r="DI63">
        <v>-0.82155238888888904</v>
      </c>
      <c r="DJ63">
        <v>0.124060692967427</v>
      </c>
      <c r="DK63">
        <v>0.108695752388033</v>
      </c>
      <c r="DL63">
        <v>1</v>
      </c>
      <c r="DM63">
        <v>2.31437111111111</v>
      </c>
      <c r="DN63">
        <v>-0.128808412750678</v>
      </c>
      <c r="DO63">
        <v>0.19545538123653899</v>
      </c>
      <c r="DP63">
        <v>1</v>
      </c>
      <c r="DQ63">
        <v>0.48474705555555597</v>
      </c>
      <c r="DR63">
        <v>1.1626122355630399E-2</v>
      </c>
      <c r="DS63">
        <v>2.6053185588733501E-3</v>
      </c>
      <c r="DT63">
        <v>1</v>
      </c>
      <c r="DU63">
        <v>3</v>
      </c>
      <c r="DV63">
        <v>3</v>
      </c>
      <c r="DW63" t="s">
        <v>263</v>
      </c>
      <c r="DX63">
        <v>100</v>
      </c>
      <c r="DY63">
        <v>100</v>
      </c>
      <c r="DZ63">
        <v>-3.8210000000000002</v>
      </c>
      <c r="EA63">
        <v>0.38500000000000001</v>
      </c>
      <c r="EB63">
        <v>2</v>
      </c>
      <c r="EC63">
        <v>516.50199999999995</v>
      </c>
      <c r="ED63">
        <v>412.81299999999999</v>
      </c>
      <c r="EE63">
        <v>25.620799999999999</v>
      </c>
      <c r="EF63">
        <v>31.154</v>
      </c>
      <c r="EG63">
        <v>30.0001</v>
      </c>
      <c r="EH63">
        <v>31.326799999999999</v>
      </c>
      <c r="EI63">
        <v>31.358899999999998</v>
      </c>
      <c r="EJ63">
        <v>20.1736</v>
      </c>
      <c r="EK63">
        <v>29.8752</v>
      </c>
      <c r="EL63">
        <v>0</v>
      </c>
      <c r="EM63">
        <v>25.634699999999999</v>
      </c>
      <c r="EN63">
        <v>400.88299999999998</v>
      </c>
      <c r="EO63">
        <v>15.163600000000001</v>
      </c>
      <c r="EP63">
        <v>100.35599999999999</v>
      </c>
      <c r="EQ63">
        <v>90.688699999999997</v>
      </c>
    </row>
    <row r="64" spans="1:147" x14ac:dyDescent="0.3">
      <c r="A64">
        <v>48</v>
      </c>
      <c r="B64">
        <v>1675257151.2</v>
      </c>
      <c r="C64">
        <v>2880.2999999523199</v>
      </c>
      <c r="D64" t="s">
        <v>396</v>
      </c>
      <c r="E64" t="s">
        <v>397</v>
      </c>
      <c r="F64">
        <v>1675257143.2</v>
      </c>
      <c r="G64">
        <f t="shared" si="43"/>
        <v>3.3502864124691119E-3</v>
      </c>
      <c r="H64">
        <f t="shared" si="44"/>
        <v>4.0021802418936323</v>
      </c>
      <c r="I64">
        <f t="shared" si="45"/>
        <v>399.99299999999999</v>
      </c>
      <c r="J64">
        <f t="shared" si="46"/>
        <v>339.24615814234767</v>
      </c>
      <c r="K64">
        <f t="shared" si="47"/>
        <v>32.720856184850959</v>
      </c>
      <c r="L64">
        <f t="shared" si="48"/>
        <v>38.57999011577698</v>
      </c>
      <c r="M64">
        <f t="shared" si="49"/>
        <v>0.14075683382651813</v>
      </c>
      <c r="N64">
        <f t="shared" si="50"/>
        <v>3.3826216735932206</v>
      </c>
      <c r="O64">
        <f t="shared" si="51"/>
        <v>0.13758203676311812</v>
      </c>
      <c r="P64">
        <f t="shared" si="52"/>
        <v>8.6268051723880579E-2</v>
      </c>
      <c r="Q64">
        <f t="shared" si="53"/>
        <v>161.84889128580753</v>
      </c>
      <c r="R64">
        <f t="shared" si="54"/>
        <v>27.946633062021576</v>
      </c>
      <c r="S64">
        <f t="shared" si="55"/>
        <v>27.986361290322598</v>
      </c>
      <c r="T64">
        <f t="shared" si="56"/>
        <v>3.7918234869846215</v>
      </c>
      <c r="U64">
        <f t="shared" si="57"/>
        <v>40.021618594243016</v>
      </c>
      <c r="V64">
        <f t="shared" si="58"/>
        <v>1.5076347028407651</v>
      </c>
      <c r="W64">
        <f t="shared" si="59"/>
        <v>3.7670507985342545</v>
      </c>
      <c r="X64">
        <f t="shared" si="60"/>
        <v>2.2841887841438564</v>
      </c>
      <c r="Y64">
        <f t="shared" si="61"/>
        <v>-147.74763078988784</v>
      </c>
      <c r="Z64">
        <f t="shared" si="62"/>
        <v>-20.493584428046077</v>
      </c>
      <c r="AA64">
        <f t="shared" si="63"/>
        <v>-1.3196930319246831</v>
      </c>
      <c r="AB64">
        <f t="shared" si="64"/>
        <v>-7.7120169640510738</v>
      </c>
      <c r="AC64">
        <v>-3.9936629781711197E-2</v>
      </c>
      <c r="AD64">
        <v>4.4832365570894803E-2</v>
      </c>
      <c r="AE64">
        <v>3.3719689666013202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50776.371059376863</v>
      </c>
      <c r="AK64" t="s">
        <v>251</v>
      </c>
      <c r="AL64">
        <v>2.3533615384615398</v>
      </c>
      <c r="AM64">
        <v>1.86415</v>
      </c>
      <c r="AN64">
        <f t="shared" si="68"/>
        <v>-0.48921153846153986</v>
      </c>
      <c r="AO64">
        <f t="shared" si="69"/>
        <v>-0.26243142368454248</v>
      </c>
      <c r="AP64">
        <v>-0.430228273221272</v>
      </c>
      <c r="AQ64" t="s">
        <v>398</v>
      </c>
      <c r="AR64">
        <v>2.3184615384615399</v>
      </c>
      <c r="AS64">
        <v>1.6240000000000001</v>
      </c>
      <c r="AT64">
        <f t="shared" si="70"/>
        <v>-0.42762410003789397</v>
      </c>
      <c r="AU64">
        <v>0.5</v>
      </c>
      <c r="AV64">
        <f t="shared" si="71"/>
        <v>841.21317511010534</v>
      </c>
      <c r="AW64">
        <f t="shared" si="72"/>
        <v>4.0021802418936323</v>
      </c>
      <c r="AX64">
        <f t="shared" si="73"/>
        <v>-179.86151347323906</v>
      </c>
      <c r="AY64">
        <f t="shared" si="74"/>
        <v>1</v>
      </c>
      <c r="AZ64">
        <f t="shared" si="75"/>
        <v>5.2690669217523274E-3</v>
      </c>
      <c r="BA64">
        <f t="shared" si="76"/>
        <v>0.14787561576354671</v>
      </c>
      <c r="BB64" t="s">
        <v>253</v>
      </c>
      <c r="BC64">
        <v>0</v>
      </c>
      <c r="BD64">
        <f t="shared" si="77"/>
        <v>1.6240000000000001</v>
      </c>
      <c r="BE64">
        <f t="shared" si="78"/>
        <v>-0.42762410003789392</v>
      </c>
      <c r="BF64">
        <f t="shared" si="79"/>
        <v>0.12882547005337547</v>
      </c>
      <c r="BG64">
        <f t="shared" si="80"/>
        <v>0.95214993091956102</v>
      </c>
      <c r="BH64">
        <f t="shared" si="81"/>
        <v>-0.4908919375761609</v>
      </c>
      <c r="BI64">
        <f t="shared" si="82"/>
        <v>1000.01603225806</v>
      </c>
      <c r="BJ64">
        <f t="shared" si="83"/>
        <v>841.21317511010534</v>
      </c>
      <c r="BK64">
        <f t="shared" si="84"/>
        <v>0.84119968877961482</v>
      </c>
      <c r="BL64">
        <f t="shared" si="85"/>
        <v>0.19239937755922965</v>
      </c>
      <c r="BM64">
        <v>0.78109023802247302</v>
      </c>
      <c r="BN64">
        <v>0.5</v>
      </c>
      <c r="BO64" t="s">
        <v>254</v>
      </c>
      <c r="BP64">
        <v>1675257143.2</v>
      </c>
      <c r="BQ64">
        <v>399.99299999999999</v>
      </c>
      <c r="BR64">
        <v>400.82751612903201</v>
      </c>
      <c r="BS64">
        <v>15.6309870967742</v>
      </c>
      <c r="BT64">
        <v>15.115819354838701</v>
      </c>
      <c r="BU64">
        <v>500.02580645161299</v>
      </c>
      <c r="BV64">
        <v>96.251683870967696</v>
      </c>
      <c r="BW64">
        <v>0.19997932258064499</v>
      </c>
      <c r="BX64">
        <v>27.873983870967699</v>
      </c>
      <c r="BY64">
        <v>27.986361290322598</v>
      </c>
      <c r="BZ64">
        <v>999.9</v>
      </c>
      <c r="CA64">
        <v>10005.967741935499</v>
      </c>
      <c r="CB64">
        <v>0</v>
      </c>
      <c r="CC64">
        <v>387.44299999999998</v>
      </c>
      <c r="CD64">
        <v>1000.01603225806</v>
      </c>
      <c r="CE64">
        <v>0.96001193548387098</v>
      </c>
      <c r="CF64">
        <v>3.9988425806451601E-2</v>
      </c>
      <c r="CG64">
        <v>0</v>
      </c>
      <c r="CH64">
        <v>2.3139967741935501</v>
      </c>
      <c r="CI64">
        <v>0</v>
      </c>
      <c r="CJ64">
        <v>422.97290322580699</v>
      </c>
      <c r="CK64">
        <v>9334.5051612903208</v>
      </c>
      <c r="CL64">
        <v>40.375</v>
      </c>
      <c r="CM64">
        <v>43.316064516129003</v>
      </c>
      <c r="CN64">
        <v>41.625</v>
      </c>
      <c r="CO64">
        <v>41.598580645161299</v>
      </c>
      <c r="CP64">
        <v>40.253999999999998</v>
      </c>
      <c r="CQ64">
        <v>960.02709677419398</v>
      </c>
      <c r="CR64">
        <v>39.990322580645199</v>
      </c>
      <c r="CS64">
        <v>0</v>
      </c>
      <c r="CT64">
        <v>59.400000095367403</v>
      </c>
      <c r="CU64">
        <v>2.3184615384615399</v>
      </c>
      <c r="CV64">
        <v>-0.876041023355008</v>
      </c>
      <c r="CW64">
        <v>2.5271794831222398</v>
      </c>
      <c r="CX64">
        <v>422.99646153846197</v>
      </c>
      <c r="CY64">
        <v>15</v>
      </c>
      <c r="CZ64">
        <v>1675254126.4000001</v>
      </c>
      <c r="DA64" t="s">
        <v>255</v>
      </c>
      <c r="DB64">
        <v>4</v>
      </c>
      <c r="DC64">
        <v>-3.8210000000000002</v>
      </c>
      <c r="DD64">
        <v>0.38500000000000001</v>
      </c>
      <c r="DE64">
        <v>400</v>
      </c>
      <c r="DF64">
        <v>16</v>
      </c>
      <c r="DG64">
        <v>1.25</v>
      </c>
      <c r="DH64">
        <v>0.4</v>
      </c>
      <c r="DI64">
        <v>-0.82873825925925904</v>
      </c>
      <c r="DJ64">
        <v>-2.52294202401777E-2</v>
      </c>
      <c r="DK64">
        <v>0.114014657718205</v>
      </c>
      <c r="DL64">
        <v>1</v>
      </c>
      <c r="DM64">
        <v>2.3036044444444399</v>
      </c>
      <c r="DN64">
        <v>9.7098622589235101E-2</v>
      </c>
      <c r="DO64">
        <v>0.22662423323942699</v>
      </c>
      <c r="DP64">
        <v>1</v>
      </c>
      <c r="DQ64">
        <v>0.52535437037037003</v>
      </c>
      <c r="DR64">
        <v>-0.101135350485992</v>
      </c>
      <c r="DS64">
        <v>1.42090356206969E-2</v>
      </c>
      <c r="DT64">
        <v>0</v>
      </c>
      <c r="DU64">
        <v>2</v>
      </c>
      <c r="DV64">
        <v>3</v>
      </c>
      <c r="DW64" t="s">
        <v>256</v>
      </c>
      <c r="DX64">
        <v>100</v>
      </c>
      <c r="DY64">
        <v>100</v>
      </c>
      <c r="DZ64">
        <v>-3.8210000000000002</v>
      </c>
      <c r="EA64">
        <v>0.38500000000000001</v>
      </c>
      <c r="EB64">
        <v>2</v>
      </c>
      <c r="EC64">
        <v>516.20600000000002</v>
      </c>
      <c r="ED64">
        <v>413.012</v>
      </c>
      <c r="EE64">
        <v>25.634</v>
      </c>
      <c r="EF64">
        <v>31.159400000000002</v>
      </c>
      <c r="EG64">
        <v>30.0001</v>
      </c>
      <c r="EH64">
        <v>31.338699999999999</v>
      </c>
      <c r="EI64">
        <v>31.369800000000001</v>
      </c>
      <c r="EJ64">
        <v>20.166499999999999</v>
      </c>
      <c r="EK64">
        <v>30.162700000000001</v>
      </c>
      <c r="EL64">
        <v>0</v>
      </c>
      <c r="EM64">
        <v>25.6404</v>
      </c>
      <c r="EN64">
        <v>400.83499999999998</v>
      </c>
      <c r="EO64">
        <v>15.1241</v>
      </c>
      <c r="EP64">
        <v>100.35599999999999</v>
      </c>
      <c r="EQ64">
        <v>90.690899999999999</v>
      </c>
    </row>
    <row r="65" spans="1:147" x14ac:dyDescent="0.3">
      <c r="A65">
        <v>49</v>
      </c>
      <c r="B65">
        <v>1675257211.2</v>
      </c>
      <c r="C65">
        <v>2940.2999999523199</v>
      </c>
      <c r="D65" t="s">
        <v>399</v>
      </c>
      <c r="E65" t="s">
        <v>400</v>
      </c>
      <c r="F65">
        <v>1675257203.2</v>
      </c>
      <c r="G65">
        <f t="shared" si="43"/>
        <v>3.3154711367252743E-3</v>
      </c>
      <c r="H65">
        <f t="shared" si="44"/>
        <v>4.0153920657952646</v>
      </c>
      <c r="I65">
        <f t="shared" si="45"/>
        <v>399.99677419354799</v>
      </c>
      <c r="J65">
        <f t="shared" si="46"/>
        <v>338.63460384220866</v>
      </c>
      <c r="K65">
        <f t="shared" si="47"/>
        <v>32.659018632827788</v>
      </c>
      <c r="L65">
        <f t="shared" si="48"/>
        <v>38.57698520244908</v>
      </c>
      <c r="M65">
        <f t="shared" si="49"/>
        <v>0.13930042505081447</v>
      </c>
      <c r="N65">
        <f t="shared" si="50"/>
        <v>3.3818222852581479</v>
      </c>
      <c r="O65">
        <f t="shared" si="51"/>
        <v>0.1361894876979021</v>
      </c>
      <c r="P65">
        <f t="shared" si="52"/>
        <v>8.5392148665411199E-2</v>
      </c>
      <c r="Q65">
        <f t="shared" si="53"/>
        <v>161.84886016711513</v>
      </c>
      <c r="R65">
        <f t="shared" si="54"/>
        <v>27.963731401776222</v>
      </c>
      <c r="S65">
        <f t="shared" si="55"/>
        <v>27.986974193548399</v>
      </c>
      <c r="T65">
        <f t="shared" si="56"/>
        <v>3.7919589852717714</v>
      </c>
      <c r="U65">
        <f t="shared" si="57"/>
        <v>40.026141376074243</v>
      </c>
      <c r="V65">
        <f t="shared" si="58"/>
        <v>1.5086121493814102</v>
      </c>
      <c r="W65">
        <f t="shared" si="59"/>
        <v>3.7690671584026036</v>
      </c>
      <c r="X65">
        <f t="shared" si="60"/>
        <v>2.2833468358903612</v>
      </c>
      <c r="Y65">
        <f t="shared" si="61"/>
        <v>-146.21227712958461</v>
      </c>
      <c r="Z65">
        <f t="shared" si="62"/>
        <v>-18.928428145580789</v>
      </c>
      <c r="AA65">
        <f t="shared" si="63"/>
        <v>-1.2192517061056627</v>
      </c>
      <c r="AB65">
        <f t="shared" si="64"/>
        <v>-4.5110968141559269</v>
      </c>
      <c r="AC65">
        <v>-3.9924764335761601E-2</v>
      </c>
      <c r="AD65">
        <v>4.4819045568346198E-2</v>
      </c>
      <c r="AE65">
        <v>3.3711727432583798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50760.173902816816</v>
      </c>
      <c r="AK65" t="s">
        <v>251</v>
      </c>
      <c r="AL65">
        <v>2.3533615384615398</v>
      </c>
      <c r="AM65">
        <v>1.86415</v>
      </c>
      <c r="AN65">
        <f t="shared" si="68"/>
        <v>-0.48921153846153986</v>
      </c>
      <c r="AO65">
        <f t="shared" si="69"/>
        <v>-0.26243142368454248</v>
      </c>
      <c r="AP65">
        <v>-0.430228273221272</v>
      </c>
      <c r="AQ65" t="s">
        <v>401</v>
      </c>
      <c r="AR65">
        <v>2.2891653846153801</v>
      </c>
      <c r="AS65">
        <v>1.454</v>
      </c>
      <c r="AT65">
        <f t="shared" si="70"/>
        <v>-0.57439159877261359</v>
      </c>
      <c r="AU65">
        <v>0.5</v>
      </c>
      <c r="AV65">
        <f t="shared" si="71"/>
        <v>841.21267149723587</v>
      </c>
      <c r="AW65">
        <f t="shared" si="72"/>
        <v>4.0153920657952646</v>
      </c>
      <c r="AX65">
        <f t="shared" si="73"/>
        <v>-241.59274564453935</v>
      </c>
      <c r="AY65">
        <f t="shared" si="74"/>
        <v>1</v>
      </c>
      <c r="AZ65">
        <f t="shared" si="75"/>
        <v>5.2847757643783239E-3</v>
      </c>
      <c r="BA65">
        <f t="shared" si="76"/>
        <v>0.28208390646492437</v>
      </c>
      <c r="BB65" t="s">
        <v>253</v>
      </c>
      <c r="BC65">
        <v>0</v>
      </c>
      <c r="BD65">
        <f t="shared" si="77"/>
        <v>1.454</v>
      </c>
      <c r="BE65">
        <f t="shared" si="78"/>
        <v>-0.57439159877261359</v>
      </c>
      <c r="BF65">
        <f t="shared" si="79"/>
        <v>0.22001984818818229</v>
      </c>
      <c r="BG65">
        <f t="shared" si="80"/>
        <v>0.92862030329207257</v>
      </c>
      <c r="BH65">
        <f t="shared" si="81"/>
        <v>-0.83838987381579222</v>
      </c>
      <c r="BI65">
        <f t="shared" si="82"/>
        <v>1000.01538709677</v>
      </c>
      <c r="BJ65">
        <f t="shared" si="83"/>
        <v>841.21267149723587</v>
      </c>
      <c r="BK65">
        <f t="shared" si="84"/>
        <v>0.84119972787562014</v>
      </c>
      <c r="BL65">
        <f t="shared" si="85"/>
        <v>0.19239945575124037</v>
      </c>
      <c r="BM65">
        <v>0.78109023802247302</v>
      </c>
      <c r="BN65">
        <v>0.5</v>
      </c>
      <c r="BO65" t="s">
        <v>254</v>
      </c>
      <c r="BP65">
        <v>1675257203.2</v>
      </c>
      <c r="BQ65">
        <v>399.99677419354799</v>
      </c>
      <c r="BR65">
        <v>400.83119354838698</v>
      </c>
      <c r="BS65">
        <v>15.6424870967742</v>
      </c>
      <c r="BT65">
        <v>15.1326709677419</v>
      </c>
      <c r="BU65">
        <v>500.018129032258</v>
      </c>
      <c r="BV65">
        <v>96.243254838709703</v>
      </c>
      <c r="BW65">
        <v>0.199985935483871</v>
      </c>
      <c r="BX65">
        <v>27.8831548387097</v>
      </c>
      <c r="BY65">
        <v>27.986974193548399</v>
      </c>
      <c r="BZ65">
        <v>999.9</v>
      </c>
      <c r="CA65">
        <v>10003.870967741899</v>
      </c>
      <c r="CB65">
        <v>0</v>
      </c>
      <c r="CC65">
        <v>387.39096774193501</v>
      </c>
      <c r="CD65">
        <v>1000.01538709677</v>
      </c>
      <c r="CE65">
        <v>0.96001225806451596</v>
      </c>
      <c r="CF65">
        <v>3.9988096774193502E-2</v>
      </c>
      <c r="CG65">
        <v>0</v>
      </c>
      <c r="CH65">
        <v>2.27666129032258</v>
      </c>
      <c r="CI65">
        <v>0</v>
      </c>
      <c r="CJ65">
        <v>423.99661290322598</v>
      </c>
      <c r="CK65">
        <v>9334.5025806451595</v>
      </c>
      <c r="CL65">
        <v>40.54</v>
      </c>
      <c r="CM65">
        <v>43.4695161290323</v>
      </c>
      <c r="CN65">
        <v>41.781999999999996</v>
      </c>
      <c r="CO65">
        <v>41.731709677419403</v>
      </c>
      <c r="CP65">
        <v>40.411000000000001</v>
      </c>
      <c r="CQ65">
        <v>960.02548387096795</v>
      </c>
      <c r="CR65">
        <v>39.9916129032258</v>
      </c>
      <c r="CS65">
        <v>0</v>
      </c>
      <c r="CT65">
        <v>59.200000047683702</v>
      </c>
      <c r="CU65">
        <v>2.2891653846153801</v>
      </c>
      <c r="CV65">
        <v>-0.470957268335503</v>
      </c>
      <c r="CW65">
        <v>0.36923077667787801</v>
      </c>
      <c r="CX65">
        <v>423.983846153846</v>
      </c>
      <c r="CY65">
        <v>15</v>
      </c>
      <c r="CZ65">
        <v>1675254126.4000001</v>
      </c>
      <c r="DA65" t="s">
        <v>255</v>
      </c>
      <c r="DB65">
        <v>4</v>
      </c>
      <c r="DC65">
        <v>-3.8210000000000002</v>
      </c>
      <c r="DD65">
        <v>0.38500000000000001</v>
      </c>
      <c r="DE65">
        <v>400</v>
      </c>
      <c r="DF65">
        <v>16</v>
      </c>
      <c r="DG65">
        <v>1.25</v>
      </c>
      <c r="DH65">
        <v>0.4</v>
      </c>
      <c r="DI65">
        <v>-0.83686175925925899</v>
      </c>
      <c r="DJ65">
        <v>-5.1254728416275201E-2</v>
      </c>
      <c r="DK65">
        <v>0.112073261434774</v>
      </c>
      <c r="DL65">
        <v>1</v>
      </c>
      <c r="DM65">
        <v>2.29229555555556</v>
      </c>
      <c r="DN65">
        <v>-0.24986556473811899</v>
      </c>
      <c r="DO65">
        <v>0.19656304383700701</v>
      </c>
      <c r="DP65">
        <v>1</v>
      </c>
      <c r="DQ65">
        <v>0.50920831481481499</v>
      </c>
      <c r="DR65">
        <v>6.27930474556921E-3</v>
      </c>
      <c r="DS65">
        <v>2.74310346562317E-3</v>
      </c>
      <c r="DT65">
        <v>1</v>
      </c>
      <c r="DU65">
        <v>3</v>
      </c>
      <c r="DV65">
        <v>3</v>
      </c>
      <c r="DW65" t="s">
        <v>263</v>
      </c>
      <c r="DX65">
        <v>100</v>
      </c>
      <c r="DY65">
        <v>100</v>
      </c>
      <c r="DZ65">
        <v>-3.8210000000000002</v>
      </c>
      <c r="EA65">
        <v>0.38500000000000001</v>
      </c>
      <c r="EB65">
        <v>2</v>
      </c>
      <c r="EC65">
        <v>516.03200000000004</v>
      </c>
      <c r="ED65">
        <v>412.84</v>
      </c>
      <c r="EE65">
        <v>25.635999999999999</v>
      </c>
      <c r="EF65">
        <v>31.162099999999999</v>
      </c>
      <c r="EG65">
        <v>30</v>
      </c>
      <c r="EH65">
        <v>31.348500000000001</v>
      </c>
      <c r="EI65">
        <v>31.380600000000001</v>
      </c>
      <c r="EJ65">
        <v>20.166599999999999</v>
      </c>
      <c r="EK65">
        <v>30.162700000000001</v>
      </c>
      <c r="EL65">
        <v>0</v>
      </c>
      <c r="EM65">
        <v>25.6434</v>
      </c>
      <c r="EN65">
        <v>400.85700000000003</v>
      </c>
      <c r="EO65">
        <v>15.1241</v>
      </c>
      <c r="EP65">
        <v>100.354</v>
      </c>
      <c r="EQ65">
        <v>90.691000000000003</v>
      </c>
    </row>
    <row r="66" spans="1:147" x14ac:dyDescent="0.3">
      <c r="A66">
        <v>50</v>
      </c>
      <c r="B66">
        <v>1675257271.2</v>
      </c>
      <c r="C66">
        <v>3000.2999999523199</v>
      </c>
      <c r="D66" t="s">
        <v>402</v>
      </c>
      <c r="E66" t="s">
        <v>403</v>
      </c>
      <c r="F66">
        <v>1675257263.2</v>
      </c>
      <c r="G66">
        <f t="shared" si="43"/>
        <v>3.3404401113116618E-3</v>
      </c>
      <c r="H66">
        <f t="shared" si="44"/>
        <v>4.0000458614471066</v>
      </c>
      <c r="I66">
        <f t="shared" si="45"/>
        <v>400.011387096774</v>
      </c>
      <c r="J66">
        <f t="shared" si="46"/>
        <v>339.1386617406597</v>
      </c>
      <c r="K66">
        <f t="shared" si="47"/>
        <v>32.708444361365075</v>
      </c>
      <c r="L66">
        <f t="shared" si="48"/>
        <v>38.579353151934299</v>
      </c>
      <c r="M66">
        <f t="shared" si="49"/>
        <v>0.14030144660094154</v>
      </c>
      <c r="N66">
        <f t="shared" si="50"/>
        <v>3.3785927943410985</v>
      </c>
      <c r="O66">
        <f t="shared" si="51"/>
        <v>0.13714324051910223</v>
      </c>
      <c r="P66">
        <f t="shared" si="52"/>
        <v>8.5992356454081292E-2</v>
      </c>
      <c r="Q66">
        <f t="shared" si="53"/>
        <v>161.84814410755288</v>
      </c>
      <c r="R66">
        <f t="shared" si="54"/>
        <v>27.971255640152062</v>
      </c>
      <c r="S66">
        <f t="shared" si="55"/>
        <v>27.999658064516101</v>
      </c>
      <c r="T66">
        <f t="shared" si="56"/>
        <v>3.7947640351290031</v>
      </c>
      <c r="U66">
        <f t="shared" si="57"/>
        <v>40.037984376580418</v>
      </c>
      <c r="V66">
        <f t="shared" si="58"/>
        <v>1.5102154784426913</v>
      </c>
      <c r="W66">
        <f t="shared" si="59"/>
        <v>3.7719568104084371</v>
      </c>
      <c r="X66">
        <f t="shared" si="60"/>
        <v>2.2845485566863117</v>
      </c>
      <c r="Y66">
        <f t="shared" si="61"/>
        <v>-147.31340890884428</v>
      </c>
      <c r="Z66">
        <f t="shared" si="62"/>
        <v>-18.8280925351017</v>
      </c>
      <c r="AA66">
        <f t="shared" si="63"/>
        <v>-1.2141042125407713</v>
      </c>
      <c r="AB66">
        <f t="shared" si="64"/>
        <v>-5.5074615489338719</v>
      </c>
      <c r="AC66">
        <v>-3.98768402887393E-2</v>
      </c>
      <c r="AD66">
        <v>4.4765246627186499E-2</v>
      </c>
      <c r="AE66">
        <v>3.3679560356140699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50699.56750321763</v>
      </c>
      <c r="AK66" t="s">
        <v>251</v>
      </c>
      <c r="AL66">
        <v>2.3533615384615398</v>
      </c>
      <c r="AM66">
        <v>1.86415</v>
      </c>
      <c r="AN66">
        <f t="shared" si="68"/>
        <v>-0.48921153846153986</v>
      </c>
      <c r="AO66">
        <f t="shared" si="69"/>
        <v>-0.26243142368454248</v>
      </c>
      <c r="AP66">
        <v>-0.430228273221272</v>
      </c>
      <c r="AQ66" t="s">
        <v>404</v>
      </c>
      <c r="AR66">
        <v>2.2599153846153799</v>
      </c>
      <c r="AS66">
        <v>1.7484</v>
      </c>
      <c r="AT66">
        <f t="shared" si="70"/>
        <v>-0.29256199074318223</v>
      </c>
      <c r="AU66">
        <v>0.5</v>
      </c>
      <c r="AV66">
        <f t="shared" si="71"/>
        <v>841.20856389725702</v>
      </c>
      <c r="AW66">
        <f t="shared" si="72"/>
        <v>4.0000458614471066</v>
      </c>
      <c r="AX66">
        <f t="shared" si="73"/>
        <v>-123.05282604199746</v>
      </c>
      <c r="AY66">
        <f t="shared" si="74"/>
        <v>1</v>
      </c>
      <c r="AZ66">
        <f t="shared" si="75"/>
        <v>5.2665585263935574E-3</v>
      </c>
      <c r="BA66">
        <f t="shared" si="76"/>
        <v>6.6203385952871216E-2</v>
      </c>
      <c r="BB66" t="s">
        <v>253</v>
      </c>
      <c r="BC66">
        <v>0</v>
      </c>
      <c r="BD66">
        <f t="shared" si="77"/>
        <v>1.7484</v>
      </c>
      <c r="BE66">
        <f t="shared" si="78"/>
        <v>-0.29256199074318229</v>
      </c>
      <c r="BF66">
        <f t="shared" si="79"/>
        <v>6.2092642759434609E-2</v>
      </c>
      <c r="BG66">
        <f t="shared" si="80"/>
        <v>0.8455337275096857</v>
      </c>
      <c r="BH66">
        <f t="shared" si="81"/>
        <v>-0.23660521246904295</v>
      </c>
      <c r="BI66">
        <f t="shared" si="82"/>
        <v>1000.0104516129001</v>
      </c>
      <c r="BJ66">
        <f t="shared" si="83"/>
        <v>841.20856389725702</v>
      </c>
      <c r="BK66">
        <f t="shared" si="84"/>
        <v>0.84119977200286844</v>
      </c>
      <c r="BL66">
        <f t="shared" si="85"/>
        <v>0.19239954400573672</v>
      </c>
      <c r="BM66">
        <v>0.78109023802247302</v>
      </c>
      <c r="BN66">
        <v>0.5</v>
      </c>
      <c r="BO66" t="s">
        <v>254</v>
      </c>
      <c r="BP66">
        <v>1675257263.2</v>
      </c>
      <c r="BQ66">
        <v>400.011387096774</v>
      </c>
      <c r="BR66">
        <v>400.84500000000003</v>
      </c>
      <c r="BS66">
        <v>15.6587225806452</v>
      </c>
      <c r="BT66">
        <v>15.1450612903226</v>
      </c>
      <c r="BU66">
        <v>500.00432258064501</v>
      </c>
      <c r="BV66">
        <v>96.245661290322602</v>
      </c>
      <c r="BW66">
        <v>0.19997599999999999</v>
      </c>
      <c r="BX66">
        <v>27.896290322580601</v>
      </c>
      <c r="BY66">
        <v>27.999658064516101</v>
      </c>
      <c r="BZ66">
        <v>999.9</v>
      </c>
      <c r="CA66">
        <v>9991.6129032258104</v>
      </c>
      <c r="CB66">
        <v>0</v>
      </c>
      <c r="CC66">
        <v>387.416870967742</v>
      </c>
      <c r="CD66">
        <v>1000.0104516129001</v>
      </c>
      <c r="CE66">
        <v>0.96001112903225805</v>
      </c>
      <c r="CF66">
        <v>3.9989209677419299E-2</v>
      </c>
      <c r="CG66">
        <v>0</v>
      </c>
      <c r="CH66">
        <v>2.2656064516129</v>
      </c>
      <c r="CI66">
        <v>0</v>
      </c>
      <c r="CJ66">
        <v>424.998290322581</v>
      </c>
      <c r="CK66">
        <v>9334.4574193548397</v>
      </c>
      <c r="CL66">
        <v>40.686999999999998</v>
      </c>
      <c r="CM66">
        <v>43.6148387096774</v>
      </c>
      <c r="CN66">
        <v>41.933</v>
      </c>
      <c r="CO66">
        <v>41.8445161290323</v>
      </c>
      <c r="CP66">
        <v>40.549999999999997</v>
      </c>
      <c r="CQ66">
        <v>960.01967741935505</v>
      </c>
      <c r="CR66">
        <v>39.992903225806501</v>
      </c>
      <c r="CS66">
        <v>0</v>
      </c>
      <c r="CT66">
        <v>59.600000143051098</v>
      </c>
      <c r="CU66">
        <v>2.2599153846153799</v>
      </c>
      <c r="CV66">
        <v>-0.10522393312871001</v>
      </c>
      <c r="CW66">
        <v>-0.39056409702629702</v>
      </c>
      <c r="CX66">
        <v>425.02499999999998</v>
      </c>
      <c r="CY66">
        <v>15</v>
      </c>
      <c r="CZ66">
        <v>1675254126.4000001</v>
      </c>
      <c r="DA66" t="s">
        <v>255</v>
      </c>
      <c r="DB66">
        <v>4</v>
      </c>
      <c r="DC66">
        <v>-3.8210000000000002</v>
      </c>
      <c r="DD66">
        <v>0.38500000000000001</v>
      </c>
      <c r="DE66">
        <v>400</v>
      </c>
      <c r="DF66">
        <v>16</v>
      </c>
      <c r="DG66">
        <v>1.25</v>
      </c>
      <c r="DH66">
        <v>0.4</v>
      </c>
      <c r="DI66">
        <v>-0.82514840740740703</v>
      </c>
      <c r="DJ66">
        <v>2.2852921669499499E-2</v>
      </c>
      <c r="DK66">
        <v>0.102570866524622</v>
      </c>
      <c r="DL66">
        <v>1</v>
      </c>
      <c r="DM66">
        <v>2.2786266666666699</v>
      </c>
      <c r="DN66">
        <v>-0.28805257969112003</v>
      </c>
      <c r="DO66">
        <v>0.16990600852628299</v>
      </c>
      <c r="DP66">
        <v>1</v>
      </c>
      <c r="DQ66">
        <v>0.51286748148148098</v>
      </c>
      <c r="DR66">
        <v>8.6205237278420607E-3</v>
      </c>
      <c r="DS66">
        <v>2.59262023001142E-3</v>
      </c>
      <c r="DT66">
        <v>1</v>
      </c>
      <c r="DU66">
        <v>3</v>
      </c>
      <c r="DV66">
        <v>3</v>
      </c>
      <c r="DW66" t="s">
        <v>263</v>
      </c>
      <c r="DX66">
        <v>100</v>
      </c>
      <c r="DY66">
        <v>100</v>
      </c>
      <c r="DZ66">
        <v>-3.8210000000000002</v>
      </c>
      <c r="EA66">
        <v>0.38500000000000001</v>
      </c>
      <c r="EB66">
        <v>2</v>
      </c>
      <c r="EC66">
        <v>516.48099999999999</v>
      </c>
      <c r="ED66">
        <v>412.66800000000001</v>
      </c>
      <c r="EE66">
        <v>25.577500000000001</v>
      </c>
      <c r="EF66">
        <v>31.1676</v>
      </c>
      <c r="EG66">
        <v>30</v>
      </c>
      <c r="EH66">
        <v>31.3567</v>
      </c>
      <c r="EI66">
        <v>31.391500000000001</v>
      </c>
      <c r="EJ66">
        <v>20.1663</v>
      </c>
      <c r="EK66">
        <v>30.162700000000001</v>
      </c>
      <c r="EL66">
        <v>0</v>
      </c>
      <c r="EM66">
        <v>25.572600000000001</v>
      </c>
      <c r="EN66">
        <v>400.89400000000001</v>
      </c>
      <c r="EO66">
        <v>15.174200000000001</v>
      </c>
      <c r="EP66">
        <v>100.35299999999999</v>
      </c>
      <c r="EQ66">
        <v>90.691900000000004</v>
      </c>
    </row>
    <row r="67" spans="1:147" x14ac:dyDescent="0.3">
      <c r="A67">
        <v>51</v>
      </c>
      <c r="B67">
        <v>1675257331.2</v>
      </c>
      <c r="C67">
        <v>3060.2999999523199</v>
      </c>
      <c r="D67" t="s">
        <v>405</v>
      </c>
      <c r="E67" t="s">
        <v>406</v>
      </c>
      <c r="F67">
        <v>1675257323.2032299</v>
      </c>
      <c r="G67">
        <f t="shared" si="43"/>
        <v>3.3348287508200717E-3</v>
      </c>
      <c r="H67">
        <f t="shared" si="44"/>
        <v>4.1365402016378434</v>
      </c>
      <c r="I67">
        <f t="shared" si="45"/>
        <v>399.98967741935502</v>
      </c>
      <c r="J67">
        <f t="shared" si="46"/>
        <v>337.60760330690931</v>
      </c>
      <c r="K67">
        <f t="shared" si="47"/>
        <v>32.562691324918575</v>
      </c>
      <c r="L67">
        <f t="shared" si="48"/>
        <v>38.579523302737343</v>
      </c>
      <c r="M67">
        <f t="shared" si="49"/>
        <v>0.140355519678424</v>
      </c>
      <c r="N67">
        <f t="shared" si="50"/>
        <v>3.3789653973160005</v>
      </c>
      <c r="O67">
        <f t="shared" si="51"/>
        <v>0.13719524835415595</v>
      </c>
      <c r="P67">
        <f t="shared" si="52"/>
        <v>8.6025041442370526E-2</v>
      </c>
      <c r="Q67">
        <f t="shared" si="53"/>
        <v>161.85001405949805</v>
      </c>
      <c r="R67">
        <f t="shared" si="54"/>
        <v>27.962759963041137</v>
      </c>
      <c r="S67">
        <f t="shared" si="55"/>
        <v>27.981803225806399</v>
      </c>
      <c r="T67">
        <f t="shared" si="56"/>
        <v>3.7908159401320121</v>
      </c>
      <c r="U67">
        <f t="shared" si="57"/>
        <v>40.076090466284576</v>
      </c>
      <c r="V67">
        <f t="shared" si="58"/>
        <v>1.5107910308024812</v>
      </c>
      <c r="W67">
        <f t="shared" si="59"/>
        <v>3.7698064188009743</v>
      </c>
      <c r="X67">
        <f t="shared" si="60"/>
        <v>2.2800249093295308</v>
      </c>
      <c r="Y67">
        <f t="shared" si="61"/>
        <v>-147.06594791116515</v>
      </c>
      <c r="Z67">
        <f t="shared" si="62"/>
        <v>-17.358143833112944</v>
      </c>
      <c r="AA67">
        <f t="shared" si="63"/>
        <v>-1.1190389979277169</v>
      </c>
      <c r="AB67">
        <f t="shared" si="64"/>
        <v>-3.6931166827077497</v>
      </c>
      <c r="AC67">
        <v>-3.9882368568254001E-2</v>
      </c>
      <c r="AD67">
        <v>4.47714526052456E-2</v>
      </c>
      <c r="AE67">
        <v>3.3683271639742598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50708.076875064937</v>
      </c>
      <c r="AK67" t="s">
        <v>251</v>
      </c>
      <c r="AL67">
        <v>2.3533615384615398</v>
      </c>
      <c r="AM67">
        <v>1.86415</v>
      </c>
      <c r="AN67">
        <f t="shared" si="68"/>
        <v>-0.48921153846153986</v>
      </c>
      <c r="AO67">
        <f t="shared" si="69"/>
        <v>-0.26243142368454248</v>
      </c>
      <c r="AP67">
        <v>-0.430228273221272</v>
      </c>
      <c r="AQ67" t="s">
        <v>407</v>
      </c>
      <c r="AR67">
        <v>2.2989115384615402</v>
      </c>
      <c r="AS67">
        <v>1.3515999999999999</v>
      </c>
      <c r="AT67">
        <f t="shared" si="70"/>
        <v>-0.70088157625150949</v>
      </c>
      <c r="AU67">
        <v>0.5</v>
      </c>
      <c r="AV67">
        <f t="shared" si="71"/>
        <v>841.21579509684773</v>
      </c>
      <c r="AW67">
        <f t="shared" si="72"/>
        <v>4.1365402016378434</v>
      </c>
      <c r="AX67">
        <f t="shared" si="73"/>
        <v>-294.79632621757276</v>
      </c>
      <c r="AY67">
        <f t="shared" si="74"/>
        <v>1</v>
      </c>
      <c r="AZ67">
        <f t="shared" si="75"/>
        <v>5.4287716677185677E-3</v>
      </c>
      <c r="BA67">
        <f t="shared" si="76"/>
        <v>0.3792172240307784</v>
      </c>
      <c r="BB67" t="s">
        <v>253</v>
      </c>
      <c r="BC67">
        <v>0</v>
      </c>
      <c r="BD67">
        <f t="shared" si="77"/>
        <v>1.3515999999999999</v>
      </c>
      <c r="BE67">
        <f t="shared" si="78"/>
        <v>-0.7008815762515096</v>
      </c>
      <c r="BF67">
        <f t="shared" si="79"/>
        <v>0.27495105007644238</v>
      </c>
      <c r="BG67">
        <f t="shared" si="80"/>
        <v>0.94564574710701954</v>
      </c>
      <c r="BH67">
        <f t="shared" si="81"/>
        <v>-1.0477062777624877</v>
      </c>
      <c r="BI67">
        <f t="shared" si="82"/>
        <v>1000.01870967742</v>
      </c>
      <c r="BJ67">
        <f t="shared" si="83"/>
        <v>841.21579509684773</v>
      </c>
      <c r="BK67">
        <f t="shared" si="84"/>
        <v>0.84120005651514462</v>
      </c>
      <c r="BL67">
        <f t="shared" si="85"/>
        <v>0.19240011303028914</v>
      </c>
      <c r="BM67">
        <v>0.78109023802247302</v>
      </c>
      <c r="BN67">
        <v>0.5</v>
      </c>
      <c r="BO67" t="s">
        <v>254</v>
      </c>
      <c r="BP67">
        <v>1675257323.2032299</v>
      </c>
      <c r="BQ67">
        <v>399.98967741935502</v>
      </c>
      <c r="BR67">
        <v>400.844258064516</v>
      </c>
      <c r="BS67">
        <v>15.6637709677419</v>
      </c>
      <c r="BT67">
        <v>15.1509709677419</v>
      </c>
      <c r="BU67">
        <v>500.00022580645202</v>
      </c>
      <c r="BV67">
        <v>96.251235483871</v>
      </c>
      <c r="BW67">
        <v>0.200061838709677</v>
      </c>
      <c r="BX67">
        <v>27.886516129032302</v>
      </c>
      <c r="BY67">
        <v>27.981803225806399</v>
      </c>
      <c r="BZ67">
        <v>999.9</v>
      </c>
      <c r="CA67">
        <v>9992.4193548387102</v>
      </c>
      <c r="CB67">
        <v>0</v>
      </c>
      <c r="CC67">
        <v>387.46390322580601</v>
      </c>
      <c r="CD67">
        <v>1000.01870967742</v>
      </c>
      <c r="CE67">
        <v>0.95999793548387102</v>
      </c>
      <c r="CF67">
        <v>4.0002383870967703E-2</v>
      </c>
      <c r="CG67">
        <v>0</v>
      </c>
      <c r="CH67">
        <v>2.2879580645161299</v>
      </c>
      <c r="CI67">
        <v>0</v>
      </c>
      <c r="CJ67">
        <v>425.563774193548</v>
      </c>
      <c r="CK67">
        <v>9334.4812903225793</v>
      </c>
      <c r="CL67">
        <v>40.811999999999998</v>
      </c>
      <c r="CM67">
        <v>43.737806451612897</v>
      </c>
      <c r="CN67">
        <v>42.061999999999998</v>
      </c>
      <c r="CO67">
        <v>41.936999999999998</v>
      </c>
      <c r="CP67">
        <v>40.658999999999999</v>
      </c>
      <c r="CQ67">
        <v>960.01483870967695</v>
      </c>
      <c r="CR67">
        <v>40.002580645161302</v>
      </c>
      <c r="CS67">
        <v>0</v>
      </c>
      <c r="CT67">
        <v>59.400000095367403</v>
      </c>
      <c r="CU67">
        <v>2.2989115384615402</v>
      </c>
      <c r="CV67">
        <v>5.930598006072E-2</v>
      </c>
      <c r="CW67">
        <v>-1.0734359011451799</v>
      </c>
      <c r="CX67">
        <v>425.57830769230799</v>
      </c>
      <c r="CY67">
        <v>15</v>
      </c>
      <c r="CZ67">
        <v>1675254126.4000001</v>
      </c>
      <c r="DA67" t="s">
        <v>255</v>
      </c>
      <c r="DB67">
        <v>4</v>
      </c>
      <c r="DC67">
        <v>-3.8210000000000002</v>
      </c>
      <c r="DD67">
        <v>0.38500000000000001</v>
      </c>
      <c r="DE67">
        <v>400</v>
      </c>
      <c r="DF67">
        <v>16</v>
      </c>
      <c r="DG67">
        <v>1.25</v>
      </c>
      <c r="DH67">
        <v>0.4</v>
      </c>
      <c r="DI67">
        <v>-0.85775661111111101</v>
      </c>
      <c r="DJ67">
        <v>0.118977526199774</v>
      </c>
      <c r="DK67">
        <v>0.10837472136038601</v>
      </c>
      <c r="DL67">
        <v>1</v>
      </c>
      <c r="DM67">
        <v>2.2815022222222199</v>
      </c>
      <c r="DN67">
        <v>0.24349450419534099</v>
      </c>
      <c r="DO67">
        <v>0.15137092850036199</v>
      </c>
      <c r="DP67">
        <v>1</v>
      </c>
      <c r="DQ67">
        <v>0.51246716666666703</v>
      </c>
      <c r="DR67">
        <v>2.7224518218228402E-4</v>
      </c>
      <c r="DS67">
        <v>2.5562551222442602E-3</v>
      </c>
      <c r="DT67">
        <v>1</v>
      </c>
      <c r="DU67">
        <v>3</v>
      </c>
      <c r="DV67">
        <v>3</v>
      </c>
      <c r="DW67" t="s">
        <v>263</v>
      </c>
      <c r="DX67">
        <v>100</v>
      </c>
      <c r="DY67">
        <v>100</v>
      </c>
      <c r="DZ67">
        <v>-3.8210000000000002</v>
      </c>
      <c r="EA67">
        <v>0.38500000000000001</v>
      </c>
      <c r="EB67">
        <v>2</v>
      </c>
      <c r="EC67">
        <v>516.93100000000004</v>
      </c>
      <c r="ED67">
        <v>412.47699999999998</v>
      </c>
      <c r="EE67">
        <v>25.557600000000001</v>
      </c>
      <c r="EF67">
        <v>31.172999999999998</v>
      </c>
      <c r="EG67">
        <v>29.9999</v>
      </c>
      <c r="EH67">
        <v>31.364899999999999</v>
      </c>
      <c r="EI67">
        <v>31.3996</v>
      </c>
      <c r="EJ67">
        <v>20.1663</v>
      </c>
      <c r="EK67">
        <v>30.162700000000001</v>
      </c>
      <c r="EL67">
        <v>0</v>
      </c>
      <c r="EM67">
        <v>25.556799999999999</v>
      </c>
      <c r="EN67">
        <v>400.81799999999998</v>
      </c>
      <c r="EO67">
        <v>15.174200000000001</v>
      </c>
      <c r="EP67">
        <v>100.35299999999999</v>
      </c>
      <c r="EQ67">
        <v>90.691800000000001</v>
      </c>
    </row>
    <row r="68" spans="1:147" x14ac:dyDescent="0.3">
      <c r="A68">
        <v>52</v>
      </c>
      <c r="B68">
        <v>1675257391.2</v>
      </c>
      <c r="C68">
        <v>3120.2999999523199</v>
      </c>
      <c r="D68" t="s">
        <v>408</v>
      </c>
      <c r="E68" t="s">
        <v>409</v>
      </c>
      <c r="F68">
        <v>1675257383.24194</v>
      </c>
      <c r="G68">
        <f t="shared" si="43"/>
        <v>3.3435823222959181E-3</v>
      </c>
      <c r="H68">
        <f t="shared" si="44"/>
        <v>4.1605618473760293</v>
      </c>
      <c r="I68">
        <f t="shared" si="45"/>
        <v>399.98380645161302</v>
      </c>
      <c r="J68">
        <f t="shared" si="46"/>
        <v>337.41824459872464</v>
      </c>
      <c r="K68">
        <f t="shared" si="47"/>
        <v>32.542224264868956</v>
      </c>
      <c r="L68">
        <f t="shared" si="48"/>
        <v>38.576345352469204</v>
      </c>
      <c r="M68">
        <f t="shared" si="49"/>
        <v>0.14064864172708136</v>
      </c>
      <c r="N68">
        <f t="shared" si="50"/>
        <v>3.382732810590789</v>
      </c>
      <c r="O68">
        <f t="shared" si="51"/>
        <v>0.13747876578115678</v>
      </c>
      <c r="P68">
        <f t="shared" si="52"/>
        <v>8.6203079119082107E-2</v>
      </c>
      <c r="Q68">
        <f t="shared" si="53"/>
        <v>161.84471585749708</v>
      </c>
      <c r="R68">
        <f t="shared" si="54"/>
        <v>27.968960542752985</v>
      </c>
      <c r="S68">
        <f t="shared" si="55"/>
        <v>27.989312903225802</v>
      </c>
      <c r="T68">
        <f t="shared" si="56"/>
        <v>3.7924760570240204</v>
      </c>
      <c r="U68">
        <f t="shared" si="57"/>
        <v>40.071957933176009</v>
      </c>
      <c r="V68">
        <f t="shared" si="58"/>
        <v>1.5113666678468516</v>
      </c>
      <c r="W68">
        <f t="shared" si="59"/>
        <v>3.771631699072969</v>
      </c>
      <c r="X68">
        <f t="shared" si="60"/>
        <v>2.2811093891771685</v>
      </c>
      <c r="Y68">
        <f t="shared" si="61"/>
        <v>-147.45198041325</v>
      </c>
      <c r="Z68">
        <f t="shared" si="62"/>
        <v>-17.233954726391929</v>
      </c>
      <c r="AA68">
        <f t="shared" si="63"/>
        <v>-1.109882877251124</v>
      </c>
      <c r="AB68">
        <f t="shared" si="64"/>
        <v>-3.9511021593959725</v>
      </c>
      <c r="AC68">
        <v>-3.9938279497280599E-2</v>
      </c>
      <c r="AD68">
        <v>4.4834217521144401E-2</v>
      </c>
      <c r="AE68">
        <v>3.3720796635533299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50774.71842004553</v>
      </c>
      <c r="AK68" t="s">
        <v>251</v>
      </c>
      <c r="AL68">
        <v>2.3533615384615398</v>
      </c>
      <c r="AM68">
        <v>1.86415</v>
      </c>
      <c r="AN68">
        <f t="shared" si="68"/>
        <v>-0.48921153846153986</v>
      </c>
      <c r="AO68">
        <f t="shared" si="69"/>
        <v>-0.26243142368454248</v>
      </c>
      <c r="AP68">
        <v>-0.430228273221272</v>
      </c>
      <c r="AQ68" t="s">
        <v>410</v>
      </c>
      <c r="AR68">
        <v>2.30408846153846</v>
      </c>
      <c r="AS68">
        <v>1.4772000000000001</v>
      </c>
      <c r="AT68">
        <f t="shared" si="70"/>
        <v>-0.55976743943843754</v>
      </c>
      <c r="AU68">
        <v>0.5</v>
      </c>
      <c r="AV68">
        <f t="shared" si="71"/>
        <v>841.19168655444867</v>
      </c>
      <c r="AW68">
        <f t="shared" si="72"/>
        <v>4.1605618473760293</v>
      </c>
      <c r="AX68">
        <f t="shared" si="73"/>
        <v>-235.43585822974225</v>
      </c>
      <c r="AY68">
        <f t="shared" si="74"/>
        <v>1</v>
      </c>
      <c r="AZ68">
        <f t="shared" si="75"/>
        <v>5.4574839409092862E-3</v>
      </c>
      <c r="BA68">
        <f t="shared" si="76"/>
        <v>0.26194828053073377</v>
      </c>
      <c r="BB68" t="s">
        <v>253</v>
      </c>
      <c r="BC68">
        <v>0</v>
      </c>
      <c r="BD68">
        <f t="shared" si="77"/>
        <v>1.4772000000000001</v>
      </c>
      <c r="BE68">
        <f t="shared" si="78"/>
        <v>-0.55976743943843754</v>
      </c>
      <c r="BF68">
        <f t="shared" si="79"/>
        <v>0.20757449776037332</v>
      </c>
      <c r="BG68">
        <f t="shared" si="80"/>
        <v>0.94376256573690864</v>
      </c>
      <c r="BH68">
        <f t="shared" si="81"/>
        <v>-0.79096662604661883</v>
      </c>
      <c r="BI68">
        <f t="shared" si="82"/>
        <v>999.99051612903202</v>
      </c>
      <c r="BJ68">
        <f t="shared" si="83"/>
        <v>841.19168655444867</v>
      </c>
      <c r="BK68">
        <f t="shared" si="84"/>
        <v>0.841199664383524</v>
      </c>
      <c r="BL68">
        <f t="shared" si="85"/>
        <v>0.19239932876704816</v>
      </c>
      <c r="BM68">
        <v>0.78109023802247302</v>
      </c>
      <c r="BN68">
        <v>0.5</v>
      </c>
      <c r="BO68" t="s">
        <v>254</v>
      </c>
      <c r="BP68">
        <v>1675257383.24194</v>
      </c>
      <c r="BQ68">
        <v>399.98380645161302</v>
      </c>
      <c r="BR68">
        <v>400.84264516129002</v>
      </c>
      <c r="BS68">
        <v>15.6708</v>
      </c>
      <c r="BT68">
        <v>15.1566806451613</v>
      </c>
      <c r="BU68">
        <v>500.02261290322599</v>
      </c>
      <c r="BV68">
        <v>96.244799999999998</v>
      </c>
      <c r="BW68">
        <v>0.19996783870967699</v>
      </c>
      <c r="BX68">
        <v>27.894812903225802</v>
      </c>
      <c r="BY68">
        <v>27.989312903225802</v>
      </c>
      <c r="BZ68">
        <v>999.9</v>
      </c>
      <c r="CA68">
        <v>10007.0967741935</v>
      </c>
      <c r="CB68">
        <v>0</v>
      </c>
      <c r="CC68">
        <v>387.530096774193</v>
      </c>
      <c r="CD68">
        <v>999.99051612903202</v>
      </c>
      <c r="CE68">
        <v>0.96001006451612902</v>
      </c>
      <c r="CF68">
        <v>3.99902064516129E-2</v>
      </c>
      <c r="CG68">
        <v>0</v>
      </c>
      <c r="CH68">
        <v>2.2990193548387099</v>
      </c>
      <c r="CI68">
        <v>0</v>
      </c>
      <c r="CJ68">
        <v>425.843064516129</v>
      </c>
      <c r="CK68">
        <v>9334.2670967741906</v>
      </c>
      <c r="CL68">
        <v>40.936999999999998</v>
      </c>
      <c r="CM68">
        <v>43.862806451612897</v>
      </c>
      <c r="CN68">
        <v>42.186999999999998</v>
      </c>
      <c r="CO68">
        <v>42.061999999999998</v>
      </c>
      <c r="CP68">
        <v>40.75</v>
      </c>
      <c r="CQ68">
        <v>960.00096774193605</v>
      </c>
      <c r="CR68">
        <v>39.988387096774197</v>
      </c>
      <c r="CS68">
        <v>0</v>
      </c>
      <c r="CT68">
        <v>59.400000095367403</v>
      </c>
      <c r="CU68">
        <v>2.30408846153846</v>
      </c>
      <c r="CV68">
        <v>-0.133863253695471</v>
      </c>
      <c r="CW68">
        <v>3.3103931491775902</v>
      </c>
      <c r="CX68">
        <v>425.89357692307698</v>
      </c>
      <c r="CY68">
        <v>15</v>
      </c>
      <c r="CZ68">
        <v>1675254126.4000001</v>
      </c>
      <c r="DA68" t="s">
        <v>255</v>
      </c>
      <c r="DB68">
        <v>4</v>
      </c>
      <c r="DC68">
        <v>-3.8210000000000002</v>
      </c>
      <c r="DD68">
        <v>0.38500000000000001</v>
      </c>
      <c r="DE68">
        <v>400</v>
      </c>
      <c r="DF68">
        <v>16</v>
      </c>
      <c r="DG68">
        <v>1.25</v>
      </c>
      <c r="DH68">
        <v>0.4</v>
      </c>
      <c r="DI68">
        <v>-0.84275355555555498</v>
      </c>
      <c r="DJ68">
        <v>-0.22006092339754399</v>
      </c>
      <c r="DK68">
        <v>0.11420123184645101</v>
      </c>
      <c r="DL68">
        <v>1</v>
      </c>
      <c r="DM68">
        <v>2.3244533333333299</v>
      </c>
      <c r="DN68">
        <v>-0.25284557813011399</v>
      </c>
      <c r="DO68">
        <v>0.19378168655588801</v>
      </c>
      <c r="DP68">
        <v>1</v>
      </c>
      <c r="DQ68">
        <v>0.51441924074074097</v>
      </c>
      <c r="DR68">
        <v>-2.8919347151349999E-3</v>
      </c>
      <c r="DS68">
        <v>2.3312250311258199E-3</v>
      </c>
      <c r="DT68">
        <v>1</v>
      </c>
      <c r="DU68">
        <v>3</v>
      </c>
      <c r="DV68">
        <v>3</v>
      </c>
      <c r="DW68" t="s">
        <v>263</v>
      </c>
      <c r="DX68">
        <v>100</v>
      </c>
      <c r="DY68">
        <v>100</v>
      </c>
      <c r="DZ68">
        <v>-3.8210000000000002</v>
      </c>
      <c r="EA68">
        <v>0.38500000000000001</v>
      </c>
      <c r="EB68">
        <v>2</v>
      </c>
      <c r="EC68">
        <v>516.226</v>
      </c>
      <c r="ED68">
        <v>412.90300000000002</v>
      </c>
      <c r="EE68">
        <v>25.524999999999999</v>
      </c>
      <c r="EF68">
        <v>31.1785</v>
      </c>
      <c r="EG68">
        <v>30.0001</v>
      </c>
      <c r="EH68">
        <v>31.373100000000001</v>
      </c>
      <c r="EI68">
        <v>31.407699999999998</v>
      </c>
      <c r="EJ68">
        <v>20.165500000000002</v>
      </c>
      <c r="EK68">
        <v>30.162700000000001</v>
      </c>
      <c r="EL68">
        <v>0</v>
      </c>
      <c r="EM68">
        <v>25.532699999999998</v>
      </c>
      <c r="EN68">
        <v>400.84500000000003</v>
      </c>
      <c r="EO68">
        <v>15.174200000000001</v>
      </c>
      <c r="EP68">
        <v>100.354</v>
      </c>
      <c r="EQ68">
        <v>90.690600000000003</v>
      </c>
    </row>
    <row r="69" spans="1:147" x14ac:dyDescent="0.3">
      <c r="A69">
        <v>53</v>
      </c>
      <c r="B69">
        <v>1675257451.3</v>
      </c>
      <c r="C69">
        <v>3180.3999998569502</v>
      </c>
      <c r="D69" t="s">
        <v>411</v>
      </c>
      <c r="E69" t="s">
        <v>412</v>
      </c>
      <c r="F69">
        <v>1675257443.24839</v>
      </c>
      <c r="G69">
        <f t="shared" si="43"/>
        <v>3.3059212692386941E-3</v>
      </c>
      <c r="H69">
        <f t="shared" si="44"/>
        <v>4.1378165498565336</v>
      </c>
      <c r="I69">
        <f t="shared" si="45"/>
        <v>399.99574193548398</v>
      </c>
      <c r="J69">
        <f t="shared" si="46"/>
        <v>337.24806202492812</v>
      </c>
      <c r="K69">
        <f t="shared" si="47"/>
        <v>32.527452345335078</v>
      </c>
      <c r="L69">
        <f t="shared" si="48"/>
        <v>38.579443143491488</v>
      </c>
      <c r="M69">
        <f t="shared" si="49"/>
        <v>0.13925620526934601</v>
      </c>
      <c r="N69">
        <f t="shared" si="50"/>
        <v>3.3805256979306231</v>
      </c>
      <c r="O69">
        <f t="shared" si="51"/>
        <v>0.13614605519369705</v>
      </c>
      <c r="P69">
        <f t="shared" si="52"/>
        <v>8.5364933708393931E-2</v>
      </c>
      <c r="Q69">
        <f t="shared" si="53"/>
        <v>161.845667563756</v>
      </c>
      <c r="R69">
        <f t="shared" si="54"/>
        <v>27.960444281654599</v>
      </c>
      <c r="S69">
        <f t="shared" si="55"/>
        <v>27.9719870967742</v>
      </c>
      <c r="T69">
        <f t="shared" si="56"/>
        <v>3.7886469065958575</v>
      </c>
      <c r="U69">
        <f t="shared" si="57"/>
        <v>40.101870660261589</v>
      </c>
      <c r="V69">
        <f t="shared" si="58"/>
        <v>1.5109840200024858</v>
      </c>
      <c r="W69">
        <f t="shared" si="59"/>
        <v>3.7678641797121326</v>
      </c>
      <c r="X69">
        <f t="shared" si="60"/>
        <v>2.2776628865933715</v>
      </c>
      <c r="Y69">
        <f t="shared" si="61"/>
        <v>-145.7911279734264</v>
      </c>
      <c r="Z69">
        <f t="shared" si="62"/>
        <v>-17.186847910692858</v>
      </c>
      <c r="AA69">
        <f t="shared" si="63"/>
        <v>-1.1073816072417209</v>
      </c>
      <c r="AB69">
        <f t="shared" si="64"/>
        <v>-2.2396899276049957</v>
      </c>
      <c r="AC69">
        <v>-3.9905521350864101E-2</v>
      </c>
      <c r="AD69">
        <v>4.4797443632020602E-2</v>
      </c>
      <c r="AE69">
        <v>3.3698812888096401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50737.768855043272</v>
      </c>
      <c r="AK69" t="s">
        <v>251</v>
      </c>
      <c r="AL69">
        <v>2.3533615384615398</v>
      </c>
      <c r="AM69">
        <v>1.86415</v>
      </c>
      <c r="AN69">
        <f t="shared" si="68"/>
        <v>-0.48921153846153986</v>
      </c>
      <c r="AO69">
        <f t="shared" si="69"/>
        <v>-0.26243142368454248</v>
      </c>
      <c r="AP69">
        <v>-0.430228273221272</v>
      </c>
      <c r="AQ69" t="s">
        <v>413</v>
      </c>
      <c r="AR69">
        <v>2.2663538461538502</v>
      </c>
      <c r="AS69">
        <v>2.1859899999999999</v>
      </c>
      <c r="AT69">
        <f t="shared" si="70"/>
        <v>-3.6763135308876205E-2</v>
      </c>
      <c r="AU69">
        <v>0.5</v>
      </c>
      <c r="AV69">
        <f t="shared" si="71"/>
        <v>841.195505883858</v>
      </c>
      <c r="AW69">
        <f t="shared" si="72"/>
        <v>4.1378165498565336</v>
      </c>
      <c r="AX69">
        <f t="shared" si="73"/>
        <v>-15.462492102013421</v>
      </c>
      <c r="AY69">
        <f t="shared" si="74"/>
        <v>1</v>
      </c>
      <c r="AZ69">
        <f t="shared" si="75"/>
        <v>5.4304199096713969E-3</v>
      </c>
      <c r="BA69">
        <f t="shared" si="76"/>
        <v>-0.14722848686407528</v>
      </c>
      <c r="BB69" t="s">
        <v>253</v>
      </c>
      <c r="BC69">
        <v>0</v>
      </c>
      <c r="BD69">
        <f t="shared" si="77"/>
        <v>2.1859899999999999</v>
      </c>
      <c r="BE69">
        <f t="shared" si="78"/>
        <v>-3.6763135308876198E-2</v>
      </c>
      <c r="BF69">
        <f t="shared" si="79"/>
        <v>-0.17264705093474234</v>
      </c>
      <c r="BG69">
        <f t="shared" si="80"/>
        <v>0.48015240161227868</v>
      </c>
      <c r="BH69">
        <f t="shared" si="81"/>
        <v>0.65787491646684015</v>
      </c>
      <c r="BI69">
        <f t="shared" si="82"/>
        <v>999.99490322580698</v>
      </c>
      <c r="BJ69">
        <f t="shared" si="83"/>
        <v>841.195505883858</v>
      </c>
      <c r="BK69">
        <f t="shared" si="84"/>
        <v>0.84119979328925565</v>
      </c>
      <c r="BL69">
        <f t="shared" si="85"/>
        <v>0.19239958657851136</v>
      </c>
      <c r="BM69">
        <v>0.78109023802247302</v>
      </c>
      <c r="BN69">
        <v>0.5</v>
      </c>
      <c r="BO69" t="s">
        <v>254</v>
      </c>
      <c r="BP69">
        <v>1675257443.24839</v>
      </c>
      <c r="BQ69">
        <v>399.99574193548398</v>
      </c>
      <c r="BR69">
        <v>400.848677419355</v>
      </c>
      <c r="BS69">
        <v>15.6660419354839</v>
      </c>
      <c r="BT69">
        <v>15.1577129032258</v>
      </c>
      <c r="BU69">
        <v>500.02448387096803</v>
      </c>
      <c r="BV69">
        <v>96.249629032258099</v>
      </c>
      <c r="BW69">
        <v>0.200005548387097</v>
      </c>
      <c r="BX69">
        <v>27.877683870967701</v>
      </c>
      <c r="BY69">
        <v>27.9719870967742</v>
      </c>
      <c r="BZ69">
        <v>999.9</v>
      </c>
      <c r="CA69">
        <v>9998.3870967741896</v>
      </c>
      <c r="CB69">
        <v>0</v>
      </c>
      <c r="CC69">
        <v>387.50919354838697</v>
      </c>
      <c r="CD69">
        <v>999.99490322580698</v>
      </c>
      <c r="CE69">
        <v>0.96000709677419405</v>
      </c>
      <c r="CF69">
        <v>3.9993161290322599E-2</v>
      </c>
      <c r="CG69">
        <v>0</v>
      </c>
      <c r="CH69">
        <v>2.2536935483870999</v>
      </c>
      <c r="CI69">
        <v>0</v>
      </c>
      <c r="CJ69">
        <v>426.26667741935501</v>
      </c>
      <c r="CK69">
        <v>9334.2980645161297</v>
      </c>
      <c r="CL69">
        <v>41.045999999999999</v>
      </c>
      <c r="CM69">
        <v>43.936999999999998</v>
      </c>
      <c r="CN69">
        <v>42.308</v>
      </c>
      <c r="CO69">
        <v>42.125</v>
      </c>
      <c r="CP69">
        <v>40.875</v>
      </c>
      <c r="CQ69">
        <v>960.00193548387097</v>
      </c>
      <c r="CR69">
        <v>39.992903225806501</v>
      </c>
      <c r="CS69">
        <v>0</v>
      </c>
      <c r="CT69">
        <v>59.400000095367403</v>
      </c>
      <c r="CU69">
        <v>2.2663538461538502</v>
      </c>
      <c r="CV69">
        <v>-0.12844443351145901</v>
      </c>
      <c r="CW69">
        <v>0.56276922787362604</v>
      </c>
      <c r="CX69">
        <v>426.24349999999998</v>
      </c>
      <c r="CY69">
        <v>15</v>
      </c>
      <c r="CZ69">
        <v>1675254126.4000001</v>
      </c>
      <c r="DA69" t="s">
        <v>255</v>
      </c>
      <c r="DB69">
        <v>4</v>
      </c>
      <c r="DC69">
        <v>-3.8210000000000002</v>
      </c>
      <c r="DD69">
        <v>0.38500000000000001</v>
      </c>
      <c r="DE69">
        <v>400</v>
      </c>
      <c r="DF69">
        <v>16</v>
      </c>
      <c r="DG69">
        <v>1.25</v>
      </c>
      <c r="DH69">
        <v>0.4</v>
      </c>
      <c r="DI69">
        <v>-0.841463092592593</v>
      </c>
      <c r="DJ69">
        <v>-8.3699698754403001E-2</v>
      </c>
      <c r="DK69">
        <v>0.110484940393479</v>
      </c>
      <c r="DL69">
        <v>1</v>
      </c>
      <c r="DM69">
        <v>2.26356</v>
      </c>
      <c r="DN69">
        <v>-0.20074768618250499</v>
      </c>
      <c r="DO69">
        <v>0.17187913893198301</v>
      </c>
      <c r="DP69">
        <v>1</v>
      </c>
      <c r="DQ69">
        <v>0.50991012962963</v>
      </c>
      <c r="DR69">
        <v>-1.2416257315934201E-2</v>
      </c>
      <c r="DS69">
        <v>3.0946510127320501E-3</v>
      </c>
      <c r="DT69">
        <v>1</v>
      </c>
      <c r="DU69">
        <v>3</v>
      </c>
      <c r="DV69">
        <v>3</v>
      </c>
      <c r="DW69" t="s">
        <v>263</v>
      </c>
      <c r="DX69">
        <v>100</v>
      </c>
      <c r="DY69">
        <v>100</v>
      </c>
      <c r="DZ69">
        <v>-3.8210000000000002</v>
      </c>
      <c r="EA69">
        <v>0.38500000000000001</v>
      </c>
      <c r="EB69">
        <v>2</v>
      </c>
      <c r="EC69">
        <v>516.93200000000002</v>
      </c>
      <c r="ED69">
        <v>412.46600000000001</v>
      </c>
      <c r="EE69">
        <v>25.522500000000001</v>
      </c>
      <c r="EF69">
        <v>31.1812</v>
      </c>
      <c r="EG69">
        <v>30</v>
      </c>
      <c r="EH69">
        <v>31.3812</v>
      </c>
      <c r="EI69">
        <v>31.415900000000001</v>
      </c>
      <c r="EJ69">
        <v>20.164300000000001</v>
      </c>
      <c r="EK69">
        <v>30.162700000000001</v>
      </c>
      <c r="EL69">
        <v>0</v>
      </c>
      <c r="EM69">
        <v>25.5365</v>
      </c>
      <c r="EN69">
        <v>400.77300000000002</v>
      </c>
      <c r="EO69">
        <v>15.174200000000001</v>
      </c>
      <c r="EP69">
        <v>100.352</v>
      </c>
      <c r="EQ69">
        <v>90.688999999999993</v>
      </c>
    </row>
    <row r="70" spans="1:147" x14ac:dyDescent="0.3">
      <c r="A70">
        <v>54</v>
      </c>
      <c r="B70">
        <v>1675257511.2</v>
      </c>
      <c r="C70">
        <v>3240.2999999523199</v>
      </c>
      <c r="D70" t="s">
        <v>414</v>
      </c>
      <c r="E70" t="s">
        <v>415</v>
      </c>
      <c r="F70">
        <v>1675257503.24194</v>
      </c>
      <c r="G70">
        <f t="shared" si="43"/>
        <v>3.3034291778073787E-3</v>
      </c>
      <c r="H70">
        <f t="shared" si="44"/>
        <v>4.4378194077448478</v>
      </c>
      <c r="I70">
        <f t="shared" si="45"/>
        <v>399.97993548387097</v>
      </c>
      <c r="J70">
        <f t="shared" si="46"/>
        <v>333.64262340582491</v>
      </c>
      <c r="K70">
        <f t="shared" si="47"/>
        <v>32.179853284683603</v>
      </c>
      <c r="L70">
        <f t="shared" si="48"/>
        <v>38.578091459951843</v>
      </c>
      <c r="M70">
        <f t="shared" si="49"/>
        <v>0.13892281044791005</v>
      </c>
      <c r="N70">
        <f t="shared" si="50"/>
        <v>3.3796696141391855</v>
      </c>
      <c r="O70">
        <f t="shared" si="51"/>
        <v>0.13582659104247866</v>
      </c>
      <c r="P70">
        <f t="shared" si="52"/>
        <v>8.5164054949424181E-2</v>
      </c>
      <c r="Q70">
        <f t="shared" si="53"/>
        <v>161.84587524500566</v>
      </c>
      <c r="R70">
        <f t="shared" si="54"/>
        <v>27.979530787443295</v>
      </c>
      <c r="S70">
        <f t="shared" si="55"/>
        <v>27.990867741935499</v>
      </c>
      <c r="T70">
        <f t="shared" si="56"/>
        <v>3.7928198546310878</v>
      </c>
      <c r="U70">
        <f t="shared" si="57"/>
        <v>40.074097062089002</v>
      </c>
      <c r="V70">
        <f t="shared" si="58"/>
        <v>1.5115682456372956</v>
      </c>
      <c r="W70">
        <f t="shared" si="59"/>
        <v>3.7719333845384959</v>
      </c>
      <c r="X70">
        <f t="shared" si="60"/>
        <v>2.2812516089937924</v>
      </c>
      <c r="Y70">
        <f t="shared" si="61"/>
        <v>-145.68122674130541</v>
      </c>
      <c r="Z70">
        <f t="shared" si="62"/>
        <v>-17.251850871837092</v>
      </c>
      <c r="AA70">
        <f t="shared" si="63"/>
        <v>-1.112058620951323</v>
      </c>
      <c r="AB70">
        <f t="shared" si="64"/>
        <v>-2.1992609890881738</v>
      </c>
      <c r="AC70">
        <v>-3.9892817661725803E-2</v>
      </c>
      <c r="AD70">
        <v>4.4783182628058603E-2</v>
      </c>
      <c r="AE70">
        <v>3.3690285936035398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50719.165925495225</v>
      </c>
      <c r="AK70" t="s">
        <v>251</v>
      </c>
      <c r="AL70">
        <v>2.3533615384615398</v>
      </c>
      <c r="AM70">
        <v>1.86415</v>
      </c>
      <c r="AN70">
        <f t="shared" si="68"/>
        <v>-0.48921153846153986</v>
      </c>
      <c r="AO70">
        <f t="shared" si="69"/>
        <v>-0.26243142368454248</v>
      </c>
      <c r="AP70">
        <v>-0.430228273221272</v>
      </c>
      <c r="AQ70" t="s">
        <v>416</v>
      </c>
      <c r="AR70">
        <v>2.4147038461538499</v>
      </c>
      <c r="AS70">
        <v>1.4955400000000001</v>
      </c>
      <c r="AT70">
        <f t="shared" si="70"/>
        <v>-0.61460331796799128</v>
      </c>
      <c r="AU70">
        <v>0.5</v>
      </c>
      <c r="AV70">
        <f t="shared" si="71"/>
        <v>841.19978063257292</v>
      </c>
      <c r="AW70">
        <f t="shared" si="72"/>
        <v>4.4378194077448478</v>
      </c>
      <c r="AX70">
        <f t="shared" si="73"/>
        <v>-258.50208812536289</v>
      </c>
      <c r="AY70">
        <f t="shared" si="74"/>
        <v>1</v>
      </c>
      <c r="AZ70">
        <f t="shared" si="75"/>
        <v>5.7870291850354522E-3</v>
      </c>
      <c r="BA70">
        <f t="shared" si="76"/>
        <v>0.24647284592856084</v>
      </c>
      <c r="BB70" t="s">
        <v>253</v>
      </c>
      <c r="BC70">
        <v>0</v>
      </c>
      <c r="BD70">
        <f t="shared" si="77"/>
        <v>1.4955400000000001</v>
      </c>
      <c r="BE70">
        <f t="shared" si="78"/>
        <v>-0.61460331796799139</v>
      </c>
      <c r="BF70">
        <f t="shared" si="79"/>
        <v>0.19773623367218296</v>
      </c>
      <c r="BG70">
        <f t="shared" si="80"/>
        <v>1.0715094048609743</v>
      </c>
      <c r="BH70">
        <f t="shared" si="81"/>
        <v>-0.75347773104288451</v>
      </c>
      <c r="BI70">
        <f t="shared" si="82"/>
        <v>1000.00041935484</v>
      </c>
      <c r="BJ70">
        <f t="shared" si="83"/>
        <v>841.19978063257292</v>
      </c>
      <c r="BK70">
        <f t="shared" si="84"/>
        <v>0.84119942787152147</v>
      </c>
      <c r="BL70">
        <f t="shared" si="85"/>
        <v>0.19239885574304283</v>
      </c>
      <c r="BM70">
        <v>0.78109023802247302</v>
      </c>
      <c r="BN70">
        <v>0.5</v>
      </c>
      <c r="BO70" t="s">
        <v>254</v>
      </c>
      <c r="BP70">
        <v>1675257503.24194</v>
      </c>
      <c r="BQ70">
        <v>399.97993548387097</v>
      </c>
      <c r="BR70">
        <v>400.87958064516101</v>
      </c>
      <c r="BS70">
        <v>15.6720290322581</v>
      </c>
      <c r="BT70">
        <v>15.164080645161301</v>
      </c>
      <c r="BU70">
        <v>500.01893548387102</v>
      </c>
      <c r="BV70">
        <v>96.250041935483907</v>
      </c>
      <c r="BW70">
        <v>0.200024774193548</v>
      </c>
      <c r="BX70">
        <v>27.8961838709677</v>
      </c>
      <c r="BY70">
        <v>27.990867741935499</v>
      </c>
      <c r="BZ70">
        <v>999.9</v>
      </c>
      <c r="CA70">
        <v>9995.1612903225796</v>
      </c>
      <c r="CB70">
        <v>0</v>
      </c>
      <c r="CC70">
        <v>387.54899999999998</v>
      </c>
      <c r="CD70">
        <v>1000.00041935484</v>
      </c>
      <c r="CE70">
        <v>0.96001887096774197</v>
      </c>
      <c r="CF70">
        <v>3.9981319354838701E-2</v>
      </c>
      <c r="CG70">
        <v>0</v>
      </c>
      <c r="CH70">
        <v>2.3840161290322599</v>
      </c>
      <c r="CI70">
        <v>0</v>
      </c>
      <c r="CJ70">
        <v>426.17700000000002</v>
      </c>
      <c r="CK70">
        <v>9334.3896774193508</v>
      </c>
      <c r="CL70">
        <v>41.140999999999998</v>
      </c>
      <c r="CM70">
        <v>44.037999999999997</v>
      </c>
      <c r="CN70">
        <v>42.406999999999996</v>
      </c>
      <c r="CO70">
        <v>42.223580645161299</v>
      </c>
      <c r="CP70">
        <v>40.941064516129003</v>
      </c>
      <c r="CQ70">
        <v>960.02</v>
      </c>
      <c r="CR70">
        <v>39.980967741935501</v>
      </c>
      <c r="CS70">
        <v>0</v>
      </c>
      <c r="CT70">
        <v>59.199999809265101</v>
      </c>
      <c r="CU70">
        <v>2.4147038461538499</v>
      </c>
      <c r="CV70">
        <v>-0.43592136880417598</v>
      </c>
      <c r="CW70">
        <v>2.09258119697181</v>
      </c>
      <c r="CX70">
        <v>426.12900000000002</v>
      </c>
      <c r="CY70">
        <v>15</v>
      </c>
      <c r="CZ70">
        <v>1675254126.4000001</v>
      </c>
      <c r="DA70" t="s">
        <v>255</v>
      </c>
      <c r="DB70">
        <v>4</v>
      </c>
      <c r="DC70">
        <v>-3.8210000000000002</v>
      </c>
      <c r="DD70">
        <v>0.38500000000000001</v>
      </c>
      <c r="DE70">
        <v>400</v>
      </c>
      <c r="DF70">
        <v>16</v>
      </c>
      <c r="DG70">
        <v>1.25</v>
      </c>
      <c r="DH70">
        <v>0.4</v>
      </c>
      <c r="DI70">
        <v>-0.86355492592592598</v>
      </c>
      <c r="DJ70">
        <v>-0.29969417791465203</v>
      </c>
      <c r="DK70">
        <v>0.12207268638440601</v>
      </c>
      <c r="DL70">
        <v>1</v>
      </c>
      <c r="DM70">
        <v>2.3411288888888899</v>
      </c>
      <c r="DN70">
        <v>0.60624653474303802</v>
      </c>
      <c r="DO70">
        <v>0.24065062238506901</v>
      </c>
      <c r="DP70">
        <v>1</v>
      </c>
      <c r="DQ70">
        <v>0.50791987037037001</v>
      </c>
      <c r="DR70">
        <v>-1.52472574800096E-3</v>
      </c>
      <c r="DS70">
        <v>2.57053778093148E-3</v>
      </c>
      <c r="DT70">
        <v>1</v>
      </c>
      <c r="DU70">
        <v>3</v>
      </c>
      <c r="DV70">
        <v>3</v>
      </c>
      <c r="DW70" t="s">
        <v>263</v>
      </c>
      <c r="DX70">
        <v>100</v>
      </c>
      <c r="DY70">
        <v>100</v>
      </c>
      <c r="DZ70">
        <v>-3.8210000000000002</v>
      </c>
      <c r="EA70">
        <v>0.38500000000000001</v>
      </c>
      <c r="EB70">
        <v>2</v>
      </c>
      <c r="EC70">
        <v>516.59</v>
      </c>
      <c r="ED70">
        <v>412.89299999999997</v>
      </c>
      <c r="EE70">
        <v>25.590800000000002</v>
      </c>
      <c r="EF70">
        <v>31.186599999999999</v>
      </c>
      <c r="EG70">
        <v>30.0001</v>
      </c>
      <c r="EH70">
        <v>31.386600000000001</v>
      </c>
      <c r="EI70">
        <v>31.424099999999999</v>
      </c>
      <c r="EJ70">
        <v>20.165800000000001</v>
      </c>
      <c r="EK70">
        <v>30.162700000000001</v>
      </c>
      <c r="EL70">
        <v>0</v>
      </c>
      <c r="EM70">
        <v>25.590599999999998</v>
      </c>
      <c r="EN70">
        <v>400.89</v>
      </c>
      <c r="EO70">
        <v>15.174200000000001</v>
      </c>
      <c r="EP70">
        <v>100.352</v>
      </c>
      <c r="EQ70">
        <v>90.689899999999994</v>
      </c>
    </row>
    <row r="71" spans="1:147" x14ac:dyDescent="0.3">
      <c r="A71">
        <v>55</v>
      </c>
      <c r="B71">
        <v>1675257571.2</v>
      </c>
      <c r="C71">
        <v>3300.2999999523199</v>
      </c>
      <c r="D71" t="s">
        <v>417</v>
      </c>
      <c r="E71" t="s">
        <v>418</v>
      </c>
      <c r="F71">
        <v>1675257563.2387099</v>
      </c>
      <c r="G71">
        <f t="shared" si="43"/>
        <v>3.2770627211770173E-3</v>
      </c>
      <c r="H71">
        <f t="shared" si="44"/>
        <v>4.3768978513673753</v>
      </c>
      <c r="I71">
        <f t="shared" si="45"/>
        <v>399.980064516129</v>
      </c>
      <c r="J71">
        <f t="shared" si="46"/>
        <v>333.93760372096853</v>
      </c>
      <c r="K71">
        <f t="shared" si="47"/>
        <v>32.208714780515812</v>
      </c>
      <c r="L71">
        <f t="shared" si="48"/>
        <v>38.578595738672647</v>
      </c>
      <c r="M71">
        <f t="shared" si="49"/>
        <v>0.13778989913849218</v>
      </c>
      <c r="N71">
        <f t="shared" si="50"/>
        <v>3.3796177163180765</v>
      </c>
      <c r="O71">
        <f t="shared" si="51"/>
        <v>0.13474333071162875</v>
      </c>
      <c r="P71">
        <f t="shared" si="52"/>
        <v>8.4482693401889464E-2</v>
      </c>
      <c r="Q71">
        <f t="shared" si="53"/>
        <v>161.84791245935673</v>
      </c>
      <c r="R71">
        <f t="shared" si="54"/>
        <v>27.995272876913564</v>
      </c>
      <c r="S71">
        <f t="shared" si="55"/>
        <v>27.992841935483899</v>
      </c>
      <c r="T71">
        <f t="shared" si="56"/>
        <v>3.7932564169141028</v>
      </c>
      <c r="U71">
        <f t="shared" si="57"/>
        <v>40.062776775224826</v>
      </c>
      <c r="V71">
        <f t="shared" si="58"/>
        <v>1.5119997681805664</v>
      </c>
      <c r="W71">
        <f t="shared" si="59"/>
        <v>3.7740763119435101</v>
      </c>
      <c r="X71">
        <f t="shared" si="60"/>
        <v>2.2812566487335362</v>
      </c>
      <c r="Y71">
        <f t="shared" si="61"/>
        <v>-144.51846600390647</v>
      </c>
      <c r="Z71">
        <f t="shared" si="62"/>
        <v>-15.83746372058844</v>
      </c>
      <c r="AA71">
        <f t="shared" si="63"/>
        <v>-1.0209621303675314</v>
      </c>
      <c r="AB71">
        <f t="shared" si="64"/>
        <v>0.4710206044942904</v>
      </c>
      <c r="AC71">
        <v>-3.9892047576777098E-2</v>
      </c>
      <c r="AD71">
        <v>4.4782318140240501E-2</v>
      </c>
      <c r="AE71">
        <v>3.3689769011950901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50716.612623419387</v>
      </c>
      <c r="AK71" t="s">
        <v>251</v>
      </c>
      <c r="AL71">
        <v>2.3533615384615398</v>
      </c>
      <c r="AM71">
        <v>1.86415</v>
      </c>
      <c r="AN71">
        <f t="shared" si="68"/>
        <v>-0.48921153846153986</v>
      </c>
      <c r="AO71">
        <f t="shared" si="69"/>
        <v>-0.26243142368454248</v>
      </c>
      <c r="AP71">
        <v>-0.430228273221272</v>
      </c>
      <c r="AQ71" t="s">
        <v>419</v>
      </c>
      <c r="AR71">
        <v>2.24367692307692</v>
      </c>
      <c r="AS71">
        <v>1.4192</v>
      </c>
      <c r="AT71">
        <f t="shared" si="70"/>
        <v>-0.58094484433266635</v>
      </c>
      <c r="AU71">
        <v>0.5</v>
      </c>
      <c r="AV71">
        <f t="shared" si="71"/>
        <v>841.2027666195554</v>
      </c>
      <c r="AW71">
        <f t="shared" si="72"/>
        <v>4.3768978513673753</v>
      </c>
      <c r="AX71">
        <f t="shared" si="73"/>
        <v>-244.34620515300293</v>
      </c>
      <c r="AY71">
        <f t="shared" si="74"/>
        <v>1</v>
      </c>
      <c r="AZ71">
        <f t="shared" si="75"/>
        <v>5.7145866791504865E-3</v>
      </c>
      <c r="BA71">
        <f t="shared" si="76"/>
        <v>0.31352170236753096</v>
      </c>
      <c r="BB71" t="s">
        <v>253</v>
      </c>
      <c r="BC71">
        <v>0</v>
      </c>
      <c r="BD71">
        <f t="shared" si="77"/>
        <v>1.4192</v>
      </c>
      <c r="BE71">
        <f t="shared" si="78"/>
        <v>-0.58094484433266624</v>
      </c>
      <c r="BF71">
        <f t="shared" si="79"/>
        <v>0.23868787382989565</v>
      </c>
      <c r="BG71">
        <f t="shared" si="80"/>
        <v>0.88258495895125566</v>
      </c>
      <c r="BH71">
        <f t="shared" si="81"/>
        <v>-0.90952474546955198</v>
      </c>
      <c r="BI71">
        <f t="shared" si="82"/>
        <v>1000.00293548387</v>
      </c>
      <c r="BJ71">
        <f t="shared" si="83"/>
        <v>841.2027666195554</v>
      </c>
      <c r="BK71">
        <f t="shared" si="84"/>
        <v>0.84120029728965129</v>
      </c>
      <c r="BL71">
        <f t="shared" si="85"/>
        <v>0.19240059457930256</v>
      </c>
      <c r="BM71">
        <v>0.78109023802247302</v>
      </c>
      <c r="BN71">
        <v>0.5</v>
      </c>
      <c r="BO71" t="s">
        <v>254</v>
      </c>
      <c r="BP71">
        <v>1675257563.2387099</v>
      </c>
      <c r="BQ71">
        <v>399.980064516129</v>
      </c>
      <c r="BR71">
        <v>400.86854838709701</v>
      </c>
      <c r="BS71">
        <v>15.6763032258064</v>
      </c>
      <c r="BT71">
        <v>15.172409677419401</v>
      </c>
      <c r="BU71">
        <v>500.01738709677397</v>
      </c>
      <c r="BV71">
        <v>96.251290322580601</v>
      </c>
      <c r="BW71">
        <v>0.20000603225806399</v>
      </c>
      <c r="BX71">
        <v>27.905919354838701</v>
      </c>
      <c r="BY71">
        <v>27.992841935483899</v>
      </c>
      <c r="BZ71">
        <v>999.9</v>
      </c>
      <c r="CA71">
        <v>9994.8387096774204</v>
      </c>
      <c r="CB71">
        <v>0</v>
      </c>
      <c r="CC71">
        <v>387.35309677419298</v>
      </c>
      <c r="CD71">
        <v>1000.00293548387</v>
      </c>
      <c r="CE71">
        <v>0.95998700000000003</v>
      </c>
      <c r="CF71">
        <v>4.0013300000000002E-2</v>
      </c>
      <c r="CG71">
        <v>0</v>
      </c>
      <c r="CH71">
        <v>2.2448161290322601</v>
      </c>
      <c r="CI71">
        <v>0</v>
      </c>
      <c r="CJ71">
        <v>426.35616129032297</v>
      </c>
      <c r="CK71">
        <v>9334.3070967741896</v>
      </c>
      <c r="CL71">
        <v>41.25</v>
      </c>
      <c r="CM71">
        <v>44.125</v>
      </c>
      <c r="CN71">
        <v>42.5</v>
      </c>
      <c r="CO71">
        <v>42.311999999999998</v>
      </c>
      <c r="CP71">
        <v>41.06</v>
      </c>
      <c r="CQ71">
        <v>959.99225806451602</v>
      </c>
      <c r="CR71">
        <v>40.01</v>
      </c>
      <c r="CS71">
        <v>0</v>
      </c>
      <c r="CT71">
        <v>59.600000143051098</v>
      </c>
      <c r="CU71">
        <v>2.24367692307692</v>
      </c>
      <c r="CV71">
        <v>0.90220855021589896</v>
      </c>
      <c r="CW71">
        <v>-0.74810255774244505</v>
      </c>
      <c r="CX71">
        <v>426.355769230769</v>
      </c>
      <c r="CY71">
        <v>15</v>
      </c>
      <c r="CZ71">
        <v>1675254126.4000001</v>
      </c>
      <c r="DA71" t="s">
        <v>255</v>
      </c>
      <c r="DB71">
        <v>4</v>
      </c>
      <c r="DC71">
        <v>-3.8210000000000002</v>
      </c>
      <c r="DD71">
        <v>0.38500000000000001</v>
      </c>
      <c r="DE71">
        <v>400</v>
      </c>
      <c r="DF71">
        <v>16</v>
      </c>
      <c r="DG71">
        <v>1.25</v>
      </c>
      <c r="DH71">
        <v>0.4</v>
      </c>
      <c r="DI71">
        <v>-0.85114714814814796</v>
      </c>
      <c r="DJ71">
        <v>-0.30313818781891999</v>
      </c>
      <c r="DK71">
        <v>0.119594515253651</v>
      </c>
      <c r="DL71">
        <v>1</v>
      </c>
      <c r="DM71">
        <v>2.2402755555555598</v>
      </c>
      <c r="DN71">
        <v>0.24579721068417501</v>
      </c>
      <c r="DO71">
        <v>0.204377511434715</v>
      </c>
      <c r="DP71">
        <v>1</v>
      </c>
      <c r="DQ71">
        <v>0.50455027777777794</v>
      </c>
      <c r="DR71">
        <v>-6.8299242913750901E-3</v>
      </c>
      <c r="DS71">
        <v>2.53055203622148E-3</v>
      </c>
      <c r="DT71">
        <v>1</v>
      </c>
      <c r="DU71">
        <v>3</v>
      </c>
      <c r="DV71">
        <v>3</v>
      </c>
      <c r="DW71" t="s">
        <v>263</v>
      </c>
      <c r="DX71">
        <v>100</v>
      </c>
      <c r="DY71">
        <v>100</v>
      </c>
      <c r="DZ71">
        <v>-3.8210000000000002</v>
      </c>
      <c r="EA71">
        <v>0.38500000000000001</v>
      </c>
      <c r="EB71">
        <v>2</v>
      </c>
      <c r="EC71">
        <v>516.52599999999995</v>
      </c>
      <c r="ED71">
        <v>413.05399999999997</v>
      </c>
      <c r="EE71">
        <v>25.567299999999999</v>
      </c>
      <c r="EF71">
        <v>31.192</v>
      </c>
      <c r="EG71">
        <v>30.000299999999999</v>
      </c>
      <c r="EH71">
        <v>31.3949</v>
      </c>
      <c r="EI71">
        <v>31.429500000000001</v>
      </c>
      <c r="EJ71">
        <v>20.165700000000001</v>
      </c>
      <c r="EK71">
        <v>30.162700000000001</v>
      </c>
      <c r="EL71">
        <v>0</v>
      </c>
      <c r="EM71">
        <v>25.562000000000001</v>
      </c>
      <c r="EN71">
        <v>400.84699999999998</v>
      </c>
      <c r="EO71">
        <v>15.2052</v>
      </c>
      <c r="EP71">
        <v>100.349</v>
      </c>
      <c r="EQ71">
        <v>90.689099999999996</v>
      </c>
    </row>
    <row r="72" spans="1:147" x14ac:dyDescent="0.3">
      <c r="A72">
        <v>56</v>
      </c>
      <c r="B72">
        <v>1675257631.8</v>
      </c>
      <c r="C72">
        <v>3360.8999998569502</v>
      </c>
      <c r="D72" t="s">
        <v>420</v>
      </c>
      <c r="E72" t="s">
        <v>421</v>
      </c>
      <c r="F72">
        <v>1675257623.75806</v>
      </c>
      <c r="G72">
        <f t="shared" si="43"/>
        <v>3.2447857176418531E-3</v>
      </c>
      <c r="H72">
        <f t="shared" si="44"/>
        <v>4.0093320871292404</v>
      </c>
      <c r="I72">
        <f t="shared" si="45"/>
        <v>400.00329032258099</v>
      </c>
      <c r="J72">
        <f t="shared" si="46"/>
        <v>337.81345296947546</v>
      </c>
      <c r="K72">
        <f t="shared" si="47"/>
        <v>32.582059580292785</v>
      </c>
      <c r="L72">
        <f t="shared" si="48"/>
        <v>38.580260564049027</v>
      </c>
      <c r="M72">
        <f t="shared" si="49"/>
        <v>0.13651764848567324</v>
      </c>
      <c r="N72">
        <f t="shared" si="50"/>
        <v>3.3794498117409222</v>
      </c>
      <c r="O72">
        <f t="shared" si="51"/>
        <v>0.1335262768065143</v>
      </c>
      <c r="P72">
        <f t="shared" si="52"/>
        <v>8.3717226546256657E-2</v>
      </c>
      <c r="Q72">
        <f t="shared" si="53"/>
        <v>161.849211027325</v>
      </c>
      <c r="R72">
        <f t="shared" si="54"/>
        <v>28.003852416674572</v>
      </c>
      <c r="S72">
        <f t="shared" si="55"/>
        <v>27.984745161290299</v>
      </c>
      <c r="T72">
        <f t="shared" si="56"/>
        <v>3.7914662196503692</v>
      </c>
      <c r="U72">
        <f t="shared" si="57"/>
        <v>40.062686789199418</v>
      </c>
      <c r="V72">
        <f t="shared" si="58"/>
        <v>1.5121047833151218</v>
      </c>
      <c r="W72">
        <f t="shared" si="59"/>
        <v>3.7743469160505061</v>
      </c>
      <c r="X72">
        <f t="shared" si="60"/>
        <v>2.2793614363352477</v>
      </c>
      <c r="Y72">
        <f t="shared" si="61"/>
        <v>-143.09505014800573</v>
      </c>
      <c r="Z72">
        <f t="shared" si="62"/>
        <v>-14.137581185209028</v>
      </c>
      <c r="AA72">
        <f t="shared" si="63"/>
        <v>-0.91139327837852324</v>
      </c>
      <c r="AB72">
        <f t="shared" si="64"/>
        <v>3.7051864157317329</v>
      </c>
      <c r="AC72">
        <v>-3.98895561609506E-2</v>
      </c>
      <c r="AD72">
        <v>4.47795213077153E-2</v>
      </c>
      <c r="AE72">
        <v>3.3688096611788398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50713.338066576274</v>
      </c>
      <c r="AK72" t="s">
        <v>251</v>
      </c>
      <c r="AL72">
        <v>2.3533615384615398</v>
      </c>
      <c r="AM72">
        <v>1.86415</v>
      </c>
      <c r="AN72">
        <f t="shared" si="68"/>
        <v>-0.48921153846153986</v>
      </c>
      <c r="AO72">
        <f t="shared" si="69"/>
        <v>-0.26243142368454248</v>
      </c>
      <c r="AP72">
        <v>-0.430228273221272</v>
      </c>
      <c r="AQ72" t="s">
        <v>422</v>
      </c>
      <c r="AR72">
        <v>2.30770769230769</v>
      </c>
      <c r="AS72">
        <v>1.52</v>
      </c>
      <c r="AT72">
        <f t="shared" si="70"/>
        <v>-0.51822874493926974</v>
      </c>
      <c r="AU72">
        <v>0.5</v>
      </c>
      <c r="AV72">
        <f t="shared" si="71"/>
        <v>841.20940083975881</v>
      </c>
      <c r="AW72">
        <f t="shared" si="72"/>
        <v>4.0093320871292404</v>
      </c>
      <c r="AX72">
        <f t="shared" si="73"/>
        <v>-217.96944601415166</v>
      </c>
      <c r="AY72">
        <f t="shared" si="74"/>
        <v>1</v>
      </c>
      <c r="AZ72">
        <f t="shared" si="75"/>
        <v>5.2775924233830571E-3</v>
      </c>
      <c r="BA72">
        <f t="shared" si="76"/>
        <v>0.2264144736842105</v>
      </c>
      <c r="BB72" t="s">
        <v>253</v>
      </c>
      <c r="BC72">
        <v>0</v>
      </c>
      <c r="BD72">
        <f t="shared" si="77"/>
        <v>1.52</v>
      </c>
      <c r="BE72">
        <f t="shared" si="78"/>
        <v>-0.51822874493926974</v>
      </c>
      <c r="BF72">
        <f t="shared" si="79"/>
        <v>0.18461497197113963</v>
      </c>
      <c r="BG72">
        <f t="shared" si="80"/>
        <v>0.94521723880114394</v>
      </c>
      <c r="BH72">
        <f t="shared" si="81"/>
        <v>-0.70347891033452359</v>
      </c>
      <c r="BI72">
        <f t="shared" si="82"/>
        <v>1000.0108064516101</v>
      </c>
      <c r="BJ72">
        <f t="shared" si="83"/>
        <v>841.20940083975881</v>
      </c>
      <c r="BK72">
        <f t="shared" si="84"/>
        <v>0.84120031044930954</v>
      </c>
      <c r="BL72">
        <f t="shared" si="85"/>
        <v>0.19240062089861915</v>
      </c>
      <c r="BM72">
        <v>0.78109023802247302</v>
      </c>
      <c r="BN72">
        <v>0.5</v>
      </c>
      <c r="BO72" t="s">
        <v>254</v>
      </c>
      <c r="BP72">
        <v>1675257623.75806</v>
      </c>
      <c r="BQ72">
        <v>400.00329032258099</v>
      </c>
      <c r="BR72">
        <v>400.83235483870999</v>
      </c>
      <c r="BS72">
        <v>15.6776258064516</v>
      </c>
      <c r="BT72">
        <v>15.1786935483871</v>
      </c>
      <c r="BU72">
        <v>500.01496774193498</v>
      </c>
      <c r="BV72">
        <v>96.249938709677394</v>
      </c>
      <c r="BW72">
        <v>0.19991932258064499</v>
      </c>
      <c r="BX72">
        <v>27.9071483870968</v>
      </c>
      <c r="BY72">
        <v>27.984745161290299</v>
      </c>
      <c r="BZ72">
        <v>999.9</v>
      </c>
      <c r="CA72">
        <v>9994.3548387096798</v>
      </c>
      <c r="CB72">
        <v>0</v>
      </c>
      <c r="CC72">
        <v>387.47087096774197</v>
      </c>
      <c r="CD72">
        <v>1000.0108064516101</v>
      </c>
      <c r="CE72">
        <v>0.95998732258064601</v>
      </c>
      <c r="CF72">
        <v>4.0012970967741902E-2</v>
      </c>
      <c r="CG72">
        <v>0</v>
      </c>
      <c r="CH72">
        <v>2.32886129032258</v>
      </c>
      <c r="CI72">
        <v>0</v>
      </c>
      <c r="CJ72">
        <v>426.21551612903198</v>
      </c>
      <c r="CK72">
        <v>9334.3854838709594</v>
      </c>
      <c r="CL72">
        <v>41.311999999999998</v>
      </c>
      <c r="CM72">
        <v>44.186999999999998</v>
      </c>
      <c r="CN72">
        <v>42.588419354838699</v>
      </c>
      <c r="CO72">
        <v>42.375</v>
      </c>
      <c r="CP72">
        <v>41.125</v>
      </c>
      <c r="CQ72">
        <v>959.99677419354896</v>
      </c>
      <c r="CR72">
        <v>40.010645161290299</v>
      </c>
      <c r="CS72">
        <v>0</v>
      </c>
      <c r="CT72">
        <v>60</v>
      </c>
      <c r="CU72">
        <v>2.30770769230769</v>
      </c>
      <c r="CV72">
        <v>0.42775385685564099</v>
      </c>
      <c r="CW72">
        <v>-0.96878632214538196</v>
      </c>
      <c r="CX72">
        <v>426.24396153846197</v>
      </c>
      <c r="CY72">
        <v>15</v>
      </c>
      <c r="CZ72">
        <v>1675254126.4000001</v>
      </c>
      <c r="DA72" t="s">
        <v>255</v>
      </c>
      <c r="DB72">
        <v>4</v>
      </c>
      <c r="DC72">
        <v>-3.8210000000000002</v>
      </c>
      <c r="DD72">
        <v>0.38500000000000001</v>
      </c>
      <c r="DE72">
        <v>400</v>
      </c>
      <c r="DF72">
        <v>16</v>
      </c>
      <c r="DG72">
        <v>1.25</v>
      </c>
      <c r="DH72">
        <v>0.4</v>
      </c>
      <c r="DI72">
        <v>-0.82176625925925895</v>
      </c>
      <c r="DJ72">
        <v>-1.8359781519199501E-2</v>
      </c>
      <c r="DK72">
        <v>0.108408663778279</v>
      </c>
      <c r="DL72">
        <v>1</v>
      </c>
      <c r="DM72">
        <v>2.28325333333333</v>
      </c>
      <c r="DN72">
        <v>-1.9141932880152101E-2</v>
      </c>
      <c r="DO72">
        <v>0.21779425214331699</v>
      </c>
      <c r="DP72">
        <v>1</v>
      </c>
      <c r="DQ72">
        <v>0.499823685185185</v>
      </c>
      <c r="DR72">
        <v>-6.1365553787962003E-3</v>
      </c>
      <c r="DS72">
        <v>2.6744502226596499E-3</v>
      </c>
      <c r="DT72">
        <v>1</v>
      </c>
      <c r="DU72">
        <v>3</v>
      </c>
      <c r="DV72">
        <v>3</v>
      </c>
      <c r="DW72" t="s">
        <v>263</v>
      </c>
      <c r="DX72">
        <v>100</v>
      </c>
      <c r="DY72">
        <v>100</v>
      </c>
      <c r="DZ72">
        <v>-3.8210000000000002</v>
      </c>
      <c r="EA72">
        <v>0.38500000000000001</v>
      </c>
      <c r="EB72">
        <v>2</v>
      </c>
      <c r="EC72">
        <v>516.80399999999997</v>
      </c>
      <c r="ED72">
        <v>412.59699999999998</v>
      </c>
      <c r="EE72">
        <v>25.545999999999999</v>
      </c>
      <c r="EF72">
        <v>31.194900000000001</v>
      </c>
      <c r="EG72">
        <v>30</v>
      </c>
      <c r="EH72">
        <v>31.397500000000001</v>
      </c>
      <c r="EI72">
        <v>31.434899999999999</v>
      </c>
      <c r="EJ72">
        <v>20.164899999999999</v>
      </c>
      <c r="EK72">
        <v>30.162700000000001</v>
      </c>
      <c r="EL72">
        <v>0</v>
      </c>
      <c r="EM72">
        <v>25.5517</v>
      </c>
      <c r="EN72">
        <v>400.86700000000002</v>
      </c>
      <c r="EO72">
        <v>15.2052</v>
      </c>
      <c r="EP72">
        <v>100.351</v>
      </c>
      <c r="EQ72">
        <v>90.691400000000002</v>
      </c>
    </row>
    <row r="73" spans="1:147" x14ac:dyDescent="0.3">
      <c r="A73">
        <v>57</v>
      </c>
      <c r="B73">
        <v>1675257691.8</v>
      </c>
      <c r="C73">
        <v>3420.8999998569502</v>
      </c>
      <c r="D73" t="s">
        <v>423</v>
      </c>
      <c r="E73" t="s">
        <v>424</v>
      </c>
      <c r="F73">
        <v>1675257683.7645199</v>
      </c>
      <c r="G73">
        <f t="shared" si="43"/>
        <v>3.2485465313155967E-3</v>
      </c>
      <c r="H73">
        <f t="shared" si="44"/>
        <v>4.0413850345901308</v>
      </c>
      <c r="I73">
        <f t="shared" si="45"/>
        <v>400.02464516128998</v>
      </c>
      <c r="J73">
        <f t="shared" si="46"/>
        <v>337.43608964216895</v>
      </c>
      <c r="K73">
        <f t="shared" si="47"/>
        <v>32.54644128627092</v>
      </c>
      <c r="L73">
        <f t="shared" si="48"/>
        <v>38.583242950122987</v>
      </c>
      <c r="M73">
        <f t="shared" si="49"/>
        <v>0.13650359171252063</v>
      </c>
      <c r="N73">
        <f t="shared" si="50"/>
        <v>3.3798577912033281</v>
      </c>
      <c r="O73">
        <f t="shared" si="51"/>
        <v>0.13351318124516962</v>
      </c>
      <c r="P73">
        <f t="shared" si="52"/>
        <v>8.3708958405393136E-2</v>
      </c>
      <c r="Q73">
        <f t="shared" si="53"/>
        <v>161.84686947903728</v>
      </c>
      <c r="R73">
        <f t="shared" si="54"/>
        <v>28.00965775972363</v>
      </c>
      <c r="S73">
        <f t="shared" si="55"/>
        <v>27.9958806451613</v>
      </c>
      <c r="T73">
        <f t="shared" si="56"/>
        <v>3.7939284661006298</v>
      </c>
      <c r="U73">
        <f t="shared" si="57"/>
        <v>40.035551187047602</v>
      </c>
      <c r="V73">
        <f t="shared" si="58"/>
        <v>1.5116698861079891</v>
      </c>
      <c r="W73">
        <f t="shared" si="59"/>
        <v>3.7758188442202547</v>
      </c>
      <c r="X73">
        <f t="shared" si="60"/>
        <v>2.2822585799926407</v>
      </c>
      <c r="Y73">
        <f t="shared" si="61"/>
        <v>-143.26090203101782</v>
      </c>
      <c r="Z73">
        <f t="shared" si="62"/>
        <v>-14.950438095304804</v>
      </c>
      <c r="AA73">
        <f t="shared" si="63"/>
        <v>-0.96376416661877973</v>
      </c>
      <c r="AB73">
        <f t="shared" si="64"/>
        <v>2.6717651860958824</v>
      </c>
      <c r="AC73">
        <v>-3.98956099648596E-2</v>
      </c>
      <c r="AD73">
        <v>4.4786317232945599E-2</v>
      </c>
      <c r="AE73">
        <v>3.3692160258480199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50719.641085042327</v>
      </c>
      <c r="AK73" t="s">
        <v>251</v>
      </c>
      <c r="AL73">
        <v>2.3533615384615398</v>
      </c>
      <c r="AM73">
        <v>1.86415</v>
      </c>
      <c r="AN73">
        <f t="shared" si="68"/>
        <v>-0.48921153846153986</v>
      </c>
      <c r="AO73">
        <f t="shared" si="69"/>
        <v>-0.26243142368454248</v>
      </c>
      <c r="AP73">
        <v>-0.430228273221272</v>
      </c>
      <c r="AQ73" t="s">
        <v>425</v>
      </c>
      <c r="AR73">
        <v>2.2444076923076901</v>
      </c>
      <c r="AS73">
        <v>1.4796</v>
      </c>
      <c r="AT73">
        <f t="shared" si="70"/>
        <v>-0.51690165741260485</v>
      </c>
      <c r="AU73">
        <v>0.5</v>
      </c>
      <c r="AV73">
        <f t="shared" si="71"/>
        <v>841.19716970408592</v>
      </c>
      <c r="AW73">
        <f t="shared" si="72"/>
        <v>4.0413850345901308</v>
      </c>
      <c r="AX73">
        <f t="shared" si="73"/>
        <v>-217.40810561541713</v>
      </c>
      <c r="AY73">
        <f t="shared" si="74"/>
        <v>1</v>
      </c>
      <c r="AZ73">
        <f t="shared" si="75"/>
        <v>5.315773125323775E-3</v>
      </c>
      <c r="BA73">
        <f t="shared" si="76"/>
        <v>0.25990132468234656</v>
      </c>
      <c r="BB73" t="s">
        <v>253</v>
      </c>
      <c r="BC73">
        <v>0</v>
      </c>
      <c r="BD73">
        <f t="shared" si="77"/>
        <v>1.4796</v>
      </c>
      <c r="BE73">
        <f t="shared" si="78"/>
        <v>-0.51690165741260485</v>
      </c>
      <c r="BF73">
        <f t="shared" si="79"/>
        <v>0.20628704771611725</v>
      </c>
      <c r="BG73">
        <f t="shared" si="80"/>
        <v>0.87530482705191137</v>
      </c>
      <c r="BH73">
        <f t="shared" si="81"/>
        <v>-0.78606077282911824</v>
      </c>
      <c r="BI73">
        <f t="shared" si="82"/>
        <v>999.99625806451604</v>
      </c>
      <c r="BJ73">
        <f t="shared" si="83"/>
        <v>841.19716970408592</v>
      </c>
      <c r="BK73">
        <f t="shared" si="84"/>
        <v>0.84120031742140278</v>
      </c>
      <c r="BL73">
        <f t="shared" si="85"/>
        <v>0.19240063484280545</v>
      </c>
      <c r="BM73">
        <v>0.78109023802247302</v>
      </c>
      <c r="BN73">
        <v>0.5</v>
      </c>
      <c r="BO73" t="s">
        <v>254</v>
      </c>
      <c r="BP73">
        <v>1675257683.7645199</v>
      </c>
      <c r="BQ73">
        <v>400.02464516128998</v>
      </c>
      <c r="BR73">
        <v>400.85893548387099</v>
      </c>
      <c r="BS73">
        <v>15.6727419354839</v>
      </c>
      <c r="BT73">
        <v>15.1732451612903</v>
      </c>
      <c r="BU73">
        <v>500.03122580645203</v>
      </c>
      <c r="BV73">
        <v>96.252119354838698</v>
      </c>
      <c r="BW73">
        <v>0.200045322580645</v>
      </c>
      <c r="BX73">
        <v>27.913832258064499</v>
      </c>
      <c r="BY73">
        <v>27.9958806451613</v>
      </c>
      <c r="BZ73">
        <v>999.9</v>
      </c>
      <c r="CA73">
        <v>9995.6451612903202</v>
      </c>
      <c r="CB73">
        <v>0</v>
      </c>
      <c r="CC73">
        <v>387.48306451612899</v>
      </c>
      <c r="CD73">
        <v>999.99625806451604</v>
      </c>
      <c r="CE73">
        <v>0.95998796774193595</v>
      </c>
      <c r="CF73">
        <v>4.0012312903225801E-2</v>
      </c>
      <c r="CG73">
        <v>0</v>
      </c>
      <c r="CH73">
        <v>2.2234774193548401</v>
      </c>
      <c r="CI73">
        <v>0</v>
      </c>
      <c r="CJ73">
        <v>426.52670967741898</v>
      </c>
      <c r="CK73">
        <v>9334.25</v>
      </c>
      <c r="CL73">
        <v>41.378999999999998</v>
      </c>
      <c r="CM73">
        <v>44.25</v>
      </c>
      <c r="CN73">
        <v>42.674999999999997</v>
      </c>
      <c r="CO73">
        <v>42.436999999999998</v>
      </c>
      <c r="CP73">
        <v>41.186999999999998</v>
      </c>
      <c r="CQ73">
        <v>959.98322580645197</v>
      </c>
      <c r="CR73">
        <v>40.010322580645202</v>
      </c>
      <c r="CS73">
        <v>0</v>
      </c>
      <c r="CT73">
        <v>59.400000095367403</v>
      </c>
      <c r="CU73">
        <v>2.2444076923076901</v>
      </c>
      <c r="CV73">
        <v>0.327213667771933</v>
      </c>
      <c r="CW73">
        <v>2.99524786844515</v>
      </c>
      <c r="CX73">
        <v>426.54734615384598</v>
      </c>
      <c r="CY73">
        <v>15</v>
      </c>
      <c r="CZ73">
        <v>1675254126.4000001</v>
      </c>
      <c r="DA73" t="s">
        <v>255</v>
      </c>
      <c r="DB73">
        <v>4</v>
      </c>
      <c r="DC73">
        <v>-3.8210000000000002</v>
      </c>
      <c r="DD73">
        <v>0.38500000000000001</v>
      </c>
      <c r="DE73">
        <v>400</v>
      </c>
      <c r="DF73">
        <v>16</v>
      </c>
      <c r="DG73">
        <v>1.25</v>
      </c>
      <c r="DH73">
        <v>0.4</v>
      </c>
      <c r="DI73">
        <v>-0.83237248148148102</v>
      </c>
      <c r="DJ73">
        <v>3.5374567311164798E-2</v>
      </c>
      <c r="DK73">
        <v>8.8499499462434794E-2</v>
      </c>
      <c r="DL73">
        <v>1</v>
      </c>
      <c r="DM73">
        <v>2.2563688888888902</v>
      </c>
      <c r="DN73">
        <v>-5.2271655626785103E-2</v>
      </c>
      <c r="DO73">
        <v>0.18005726351138901</v>
      </c>
      <c r="DP73">
        <v>1</v>
      </c>
      <c r="DQ73">
        <v>0.499464981481481</v>
      </c>
      <c r="DR73">
        <v>-9.3572780998846402E-4</v>
      </c>
      <c r="DS73">
        <v>2.4850750081141099E-3</v>
      </c>
      <c r="DT73">
        <v>1</v>
      </c>
      <c r="DU73">
        <v>3</v>
      </c>
      <c r="DV73">
        <v>3</v>
      </c>
      <c r="DW73" t="s">
        <v>263</v>
      </c>
      <c r="DX73">
        <v>100</v>
      </c>
      <c r="DY73">
        <v>100</v>
      </c>
      <c r="DZ73">
        <v>-3.8210000000000002</v>
      </c>
      <c r="EA73">
        <v>0.38500000000000001</v>
      </c>
      <c r="EB73">
        <v>2</v>
      </c>
      <c r="EC73">
        <v>516.697</v>
      </c>
      <c r="ED73">
        <v>412.73899999999998</v>
      </c>
      <c r="EE73">
        <v>25.5715</v>
      </c>
      <c r="EF73">
        <v>31.194900000000001</v>
      </c>
      <c r="EG73">
        <v>30.0002</v>
      </c>
      <c r="EH73">
        <v>31.400200000000002</v>
      </c>
      <c r="EI73">
        <v>31.4376</v>
      </c>
      <c r="EJ73">
        <v>20.162500000000001</v>
      </c>
      <c r="EK73">
        <v>30.162700000000001</v>
      </c>
      <c r="EL73">
        <v>0</v>
      </c>
      <c r="EM73">
        <v>25.551200000000001</v>
      </c>
      <c r="EN73">
        <v>400.91399999999999</v>
      </c>
      <c r="EO73">
        <v>15.2052</v>
      </c>
      <c r="EP73">
        <v>100.35</v>
      </c>
      <c r="EQ73">
        <v>90.691599999999994</v>
      </c>
    </row>
    <row r="74" spans="1:147" x14ac:dyDescent="0.3">
      <c r="A74">
        <v>58</v>
      </c>
      <c r="B74">
        <v>1675257751.8</v>
      </c>
      <c r="C74">
        <v>3480.8999998569502</v>
      </c>
      <c r="D74" t="s">
        <v>426</v>
      </c>
      <c r="E74" t="s">
        <v>427</v>
      </c>
      <c r="F74">
        <v>1675257743.8</v>
      </c>
      <c r="G74">
        <f t="shared" si="43"/>
        <v>3.2194643867080376E-3</v>
      </c>
      <c r="H74">
        <f t="shared" si="44"/>
        <v>3.9681052007124289</v>
      </c>
      <c r="I74">
        <f t="shared" si="45"/>
        <v>400.01299999999998</v>
      </c>
      <c r="J74">
        <f t="shared" si="46"/>
        <v>337.90545181645678</v>
      </c>
      <c r="K74">
        <f t="shared" si="47"/>
        <v>32.592032552965954</v>
      </c>
      <c r="L74">
        <f t="shared" si="48"/>
        <v>38.58249888401069</v>
      </c>
      <c r="M74">
        <f t="shared" si="49"/>
        <v>0.13535132354504403</v>
      </c>
      <c r="N74">
        <f t="shared" si="50"/>
        <v>3.3821855389912083</v>
      </c>
      <c r="O74">
        <f t="shared" si="51"/>
        <v>0.1324125765311352</v>
      </c>
      <c r="P74">
        <f t="shared" si="52"/>
        <v>8.3016580745293736E-2</v>
      </c>
      <c r="Q74">
        <f t="shared" si="53"/>
        <v>161.84615728469791</v>
      </c>
      <c r="R74">
        <f t="shared" si="54"/>
        <v>28.017777603539407</v>
      </c>
      <c r="S74">
        <f t="shared" si="55"/>
        <v>27.986080645161302</v>
      </c>
      <c r="T74">
        <f t="shared" si="56"/>
        <v>3.7917614444420633</v>
      </c>
      <c r="U74">
        <f t="shared" si="57"/>
        <v>40.016185444694052</v>
      </c>
      <c r="V74">
        <f t="shared" si="58"/>
        <v>1.5110777085034068</v>
      </c>
      <c r="W74">
        <f t="shared" si="59"/>
        <v>3.7761662979892261</v>
      </c>
      <c r="X74">
        <f t="shared" si="60"/>
        <v>2.2806837359386565</v>
      </c>
      <c r="Y74">
        <f t="shared" si="61"/>
        <v>-141.97837945382446</v>
      </c>
      <c r="Z74">
        <f t="shared" si="62"/>
        <v>-12.886171592040366</v>
      </c>
      <c r="AA74">
        <f t="shared" si="63"/>
        <v>-0.83008767301587416</v>
      </c>
      <c r="AB74">
        <f t="shared" si="64"/>
        <v>6.1515185658172165</v>
      </c>
      <c r="AC74">
        <v>-3.9930156024038897E-2</v>
      </c>
      <c r="AD74">
        <v>4.4825098210775197E-2</v>
      </c>
      <c r="AE74">
        <v>3.3715345588111099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50761.520142504603</v>
      </c>
      <c r="AK74" t="s">
        <v>251</v>
      </c>
      <c r="AL74">
        <v>2.3533615384615398</v>
      </c>
      <c r="AM74">
        <v>1.86415</v>
      </c>
      <c r="AN74">
        <f t="shared" si="68"/>
        <v>-0.48921153846153986</v>
      </c>
      <c r="AO74">
        <f t="shared" si="69"/>
        <v>-0.26243142368454248</v>
      </c>
      <c r="AP74">
        <v>-0.430228273221272</v>
      </c>
      <c r="AQ74" t="s">
        <v>428</v>
      </c>
      <c r="AR74">
        <v>2.2276538461538502</v>
      </c>
      <c r="AS74">
        <v>1.3528</v>
      </c>
      <c r="AT74">
        <f t="shared" si="70"/>
        <v>-0.64669858527043922</v>
      </c>
      <c r="AU74">
        <v>0.5</v>
      </c>
      <c r="AV74">
        <f t="shared" si="71"/>
        <v>841.19335637443817</v>
      </c>
      <c r="AW74">
        <f t="shared" si="72"/>
        <v>3.9681052007124289</v>
      </c>
      <c r="AX74">
        <f t="shared" si="73"/>
        <v>-271.9992767531208</v>
      </c>
      <c r="AY74">
        <f t="shared" si="74"/>
        <v>1</v>
      </c>
      <c r="AZ74">
        <f t="shared" si="75"/>
        <v>5.2286830852904202E-3</v>
      </c>
      <c r="BA74">
        <f t="shared" si="76"/>
        <v>0.37799379065641631</v>
      </c>
      <c r="BB74" t="s">
        <v>253</v>
      </c>
      <c r="BC74">
        <v>0</v>
      </c>
      <c r="BD74">
        <f t="shared" si="77"/>
        <v>1.3528</v>
      </c>
      <c r="BE74">
        <f t="shared" si="78"/>
        <v>-0.64669858527043922</v>
      </c>
      <c r="BF74">
        <f t="shared" si="79"/>
        <v>0.27430732505431427</v>
      </c>
      <c r="BG74">
        <f t="shared" si="80"/>
        <v>0.87436285777986489</v>
      </c>
      <c r="BH74">
        <f t="shared" si="81"/>
        <v>-1.0452533511537372</v>
      </c>
      <c r="BI74">
        <f t="shared" si="82"/>
        <v>999.99170967741895</v>
      </c>
      <c r="BJ74">
        <f t="shared" si="83"/>
        <v>841.19335637443817</v>
      </c>
      <c r="BK74">
        <f t="shared" si="84"/>
        <v>0.84120033019653073</v>
      </c>
      <c r="BL74">
        <f t="shared" si="85"/>
        <v>0.19240066039306158</v>
      </c>
      <c r="BM74">
        <v>0.78109023802247302</v>
      </c>
      <c r="BN74">
        <v>0.5</v>
      </c>
      <c r="BO74" t="s">
        <v>254</v>
      </c>
      <c r="BP74">
        <v>1675257743.8</v>
      </c>
      <c r="BQ74">
        <v>400.01299999999998</v>
      </c>
      <c r="BR74">
        <v>400.83403225806501</v>
      </c>
      <c r="BS74">
        <v>15.6664483870968</v>
      </c>
      <c r="BT74">
        <v>15.1714129032258</v>
      </c>
      <c r="BU74">
        <v>500.02393548387101</v>
      </c>
      <c r="BV74">
        <v>96.2531483870968</v>
      </c>
      <c r="BW74">
        <v>0.199964096774193</v>
      </c>
      <c r="BX74">
        <v>27.915409677419401</v>
      </c>
      <c r="BY74">
        <v>27.986080645161302</v>
      </c>
      <c r="BZ74">
        <v>999.9</v>
      </c>
      <c r="CA74">
        <v>10004.1935483871</v>
      </c>
      <c r="CB74">
        <v>0</v>
      </c>
      <c r="CC74">
        <v>387.51093548387098</v>
      </c>
      <c r="CD74">
        <v>999.99170967741895</v>
      </c>
      <c r="CE74">
        <v>0.95998861290322601</v>
      </c>
      <c r="CF74">
        <v>4.00116548387097E-2</v>
      </c>
      <c r="CG74">
        <v>0</v>
      </c>
      <c r="CH74">
        <v>2.2393838709677398</v>
      </c>
      <c r="CI74">
        <v>0</v>
      </c>
      <c r="CJ74">
        <v>426.53154838709702</v>
      </c>
      <c r="CK74">
        <v>9334.2074193548397</v>
      </c>
      <c r="CL74">
        <v>41.453258064516099</v>
      </c>
      <c r="CM74">
        <v>44.316064516129003</v>
      </c>
      <c r="CN74">
        <v>42.7398387096774</v>
      </c>
      <c r="CO74">
        <v>42.5</v>
      </c>
      <c r="CP74">
        <v>41.25</v>
      </c>
      <c r="CQ74">
        <v>959.98032258064495</v>
      </c>
      <c r="CR74">
        <v>40.010645161290299</v>
      </c>
      <c r="CS74">
        <v>0</v>
      </c>
      <c r="CT74">
        <v>59.400000095367403</v>
      </c>
      <c r="CU74">
        <v>2.2276538461538502</v>
      </c>
      <c r="CV74">
        <v>-0.12467008994887099</v>
      </c>
      <c r="CW74">
        <v>1.2618119771552601</v>
      </c>
      <c r="CX74">
        <v>426.56299999999999</v>
      </c>
      <c r="CY74">
        <v>15</v>
      </c>
      <c r="CZ74">
        <v>1675254126.4000001</v>
      </c>
      <c r="DA74" t="s">
        <v>255</v>
      </c>
      <c r="DB74">
        <v>4</v>
      </c>
      <c r="DC74">
        <v>-3.8210000000000002</v>
      </c>
      <c r="DD74">
        <v>0.38500000000000001</v>
      </c>
      <c r="DE74">
        <v>400</v>
      </c>
      <c r="DF74">
        <v>16</v>
      </c>
      <c r="DG74">
        <v>1.25</v>
      </c>
      <c r="DH74">
        <v>0.4</v>
      </c>
      <c r="DI74">
        <v>-0.82859905555555602</v>
      </c>
      <c r="DJ74">
        <v>7.0133175574754597E-2</v>
      </c>
      <c r="DK74">
        <v>9.2839211804786201E-2</v>
      </c>
      <c r="DL74">
        <v>1</v>
      </c>
      <c r="DM74">
        <v>2.2610333333333301</v>
      </c>
      <c r="DN74">
        <v>-0.62589009641413496</v>
      </c>
      <c r="DO74">
        <v>0.196057498368888</v>
      </c>
      <c r="DP74">
        <v>1</v>
      </c>
      <c r="DQ74">
        <v>0.49565259259259298</v>
      </c>
      <c r="DR74">
        <v>-7.3029222945057096E-3</v>
      </c>
      <c r="DS74">
        <v>2.8675554986299502E-3</v>
      </c>
      <c r="DT74">
        <v>1</v>
      </c>
      <c r="DU74">
        <v>3</v>
      </c>
      <c r="DV74">
        <v>3</v>
      </c>
      <c r="DW74" t="s">
        <v>263</v>
      </c>
      <c r="DX74">
        <v>100</v>
      </c>
      <c r="DY74">
        <v>100</v>
      </c>
      <c r="DZ74">
        <v>-3.8210000000000002</v>
      </c>
      <c r="EA74">
        <v>0.38500000000000001</v>
      </c>
      <c r="EB74">
        <v>2</v>
      </c>
      <c r="EC74">
        <v>516.82600000000002</v>
      </c>
      <c r="ED74">
        <v>412.87799999999999</v>
      </c>
      <c r="EE74">
        <v>25.51</v>
      </c>
      <c r="EF74">
        <v>31.192</v>
      </c>
      <c r="EG74">
        <v>29.9999</v>
      </c>
      <c r="EH74">
        <v>31.400200000000002</v>
      </c>
      <c r="EI74">
        <v>31.440300000000001</v>
      </c>
      <c r="EJ74">
        <v>20.162099999999999</v>
      </c>
      <c r="EK74">
        <v>30.162700000000001</v>
      </c>
      <c r="EL74">
        <v>0</v>
      </c>
      <c r="EM74">
        <v>25.510999999999999</v>
      </c>
      <c r="EN74">
        <v>400.79899999999998</v>
      </c>
      <c r="EO74">
        <v>15.2052</v>
      </c>
      <c r="EP74">
        <v>100.351</v>
      </c>
      <c r="EQ74">
        <v>90.692599999999999</v>
      </c>
    </row>
    <row r="75" spans="1:147" x14ac:dyDescent="0.3">
      <c r="A75">
        <v>59</v>
      </c>
      <c r="B75">
        <v>1675257871.3</v>
      </c>
      <c r="C75">
        <v>3600.3999998569502</v>
      </c>
      <c r="D75" t="s">
        <v>429</v>
      </c>
      <c r="E75" t="s">
        <v>430</v>
      </c>
      <c r="F75">
        <v>1675257863.3</v>
      </c>
      <c r="G75">
        <f t="shared" si="43"/>
        <v>3.411752129684897E-3</v>
      </c>
      <c r="H75">
        <f t="shared" si="44"/>
        <v>-1.0040809655413376</v>
      </c>
      <c r="I75">
        <f t="shared" si="45"/>
        <v>400.04180645161301</v>
      </c>
      <c r="J75">
        <f t="shared" si="46"/>
        <v>396.14902827461128</v>
      </c>
      <c r="K75">
        <f t="shared" si="47"/>
        <v>38.208810329172152</v>
      </c>
      <c r="L75">
        <f t="shared" si="48"/>
        <v>38.584271108834827</v>
      </c>
      <c r="M75">
        <f t="shared" si="49"/>
        <v>0.14858951793957317</v>
      </c>
      <c r="N75">
        <f t="shared" si="50"/>
        <v>3.3795111258050428</v>
      </c>
      <c r="O75">
        <f t="shared" si="51"/>
        <v>0.14505316342838293</v>
      </c>
      <c r="P75">
        <f t="shared" si="52"/>
        <v>9.0968944636296539E-2</v>
      </c>
      <c r="Q75">
        <f t="shared" si="53"/>
        <v>0</v>
      </c>
      <c r="R75">
        <f t="shared" si="54"/>
        <v>27.375355505067482</v>
      </c>
      <c r="S75">
        <f t="shared" si="55"/>
        <v>27.646145161290299</v>
      </c>
      <c r="T75">
        <f t="shared" si="56"/>
        <v>3.7172586271298593</v>
      </c>
      <c r="U75">
        <f t="shared" si="57"/>
        <v>39.446114637984941</v>
      </c>
      <c r="V75">
        <f t="shared" si="58"/>
        <v>1.510149089547314</v>
      </c>
      <c r="W75">
        <f t="shared" si="59"/>
        <v>3.8283848825331566</v>
      </c>
      <c r="X75">
        <f t="shared" si="60"/>
        <v>2.2071095375825456</v>
      </c>
      <c r="Y75">
        <f t="shared" si="61"/>
        <v>-150.45826891910397</v>
      </c>
      <c r="Z75">
        <f t="shared" si="62"/>
        <v>91.992038765270181</v>
      </c>
      <c r="AA75">
        <f t="shared" si="63"/>
        <v>5.9274564419885056</v>
      </c>
      <c r="AB75">
        <f t="shared" si="64"/>
        <v>-52.53877371184528</v>
      </c>
      <c r="AC75">
        <v>-3.9890465950537198E-2</v>
      </c>
      <c r="AD75">
        <v>4.4780542626228201E-2</v>
      </c>
      <c r="AE75">
        <v>3.3688707325654499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50673.387571242762</v>
      </c>
      <c r="AK75" t="s">
        <v>431</v>
      </c>
      <c r="AL75">
        <v>2.2542076923076899</v>
      </c>
      <c r="AM75">
        <v>1.5988</v>
      </c>
      <c r="AN75">
        <f t="shared" si="68"/>
        <v>-0.65540769230768992</v>
      </c>
      <c r="AO75">
        <f t="shared" si="69"/>
        <v>-0.40993726063778452</v>
      </c>
      <c r="AP75">
        <v>-0.39213892018454399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-1.0040809655413376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-2.4393976737908378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0.78109023802247302</v>
      </c>
      <c r="BN75">
        <v>0.5</v>
      </c>
      <c r="BO75" t="s">
        <v>254</v>
      </c>
      <c r="BP75">
        <v>1675257863.3</v>
      </c>
      <c r="BQ75">
        <v>400.04180645161301</v>
      </c>
      <c r="BR75">
        <v>400.09816129032299</v>
      </c>
      <c r="BS75">
        <v>15.657229032258099</v>
      </c>
      <c r="BT75">
        <v>15.132622580645201</v>
      </c>
      <c r="BU75">
        <v>500.02464516128998</v>
      </c>
      <c r="BV75">
        <v>96.250580645161307</v>
      </c>
      <c r="BW75">
        <v>0.20001648387096799</v>
      </c>
      <c r="BX75">
        <v>28.151051612903199</v>
      </c>
      <c r="BY75">
        <v>27.646145161290299</v>
      </c>
      <c r="BZ75">
        <v>999.9</v>
      </c>
      <c r="CA75">
        <v>9994.5161290322594</v>
      </c>
      <c r="CB75">
        <v>0</v>
      </c>
      <c r="CC75">
        <v>387.46564516129001</v>
      </c>
      <c r="CD75">
        <v>0</v>
      </c>
      <c r="CE75">
        <v>0</v>
      </c>
      <c r="CF75">
        <v>0</v>
      </c>
      <c r="CG75">
        <v>0</v>
      </c>
      <c r="CH75">
        <v>2.2454645161290299</v>
      </c>
      <c r="CI75">
        <v>0</v>
      </c>
      <c r="CJ75">
        <v>2.7217774193548401</v>
      </c>
      <c r="CK75">
        <v>0.33997741935483899</v>
      </c>
      <c r="CL75">
        <v>40.701451612903199</v>
      </c>
      <c r="CM75">
        <v>44.414999999999999</v>
      </c>
      <c r="CN75">
        <v>42.6991935483871</v>
      </c>
      <c r="CO75">
        <v>42.5</v>
      </c>
      <c r="CP75">
        <v>40.9473225806451</v>
      </c>
      <c r="CQ75">
        <v>0</v>
      </c>
      <c r="CR75">
        <v>0</v>
      </c>
      <c r="CS75">
        <v>0</v>
      </c>
      <c r="CT75">
        <v>118.60000014305101</v>
      </c>
      <c r="CU75">
        <v>2.2542076923076899</v>
      </c>
      <c r="CV75">
        <v>-0.32779488188139</v>
      </c>
      <c r="CW75">
        <v>-4.2051384646281402</v>
      </c>
      <c r="CX75">
        <v>2.7178038461538501</v>
      </c>
      <c r="CY75">
        <v>15</v>
      </c>
      <c r="CZ75">
        <v>1675254126.4000001</v>
      </c>
      <c r="DA75" t="s">
        <v>255</v>
      </c>
      <c r="DB75">
        <v>4</v>
      </c>
      <c r="DC75">
        <v>-3.8210000000000002</v>
      </c>
      <c r="DD75">
        <v>0.38500000000000001</v>
      </c>
      <c r="DE75">
        <v>400</v>
      </c>
      <c r="DF75">
        <v>16</v>
      </c>
      <c r="DG75">
        <v>1.25</v>
      </c>
      <c r="DH75">
        <v>0.4</v>
      </c>
      <c r="DI75">
        <v>-4.8801019444444399E-2</v>
      </c>
      <c r="DJ75">
        <v>-2.7544505660336501E-2</v>
      </c>
      <c r="DK75">
        <v>0.103855855302886</v>
      </c>
      <c r="DL75">
        <v>1</v>
      </c>
      <c r="DM75">
        <v>2.2675333333333301</v>
      </c>
      <c r="DN75">
        <v>-0.12681322314083299</v>
      </c>
      <c r="DO75">
        <v>0.145022671024606</v>
      </c>
      <c r="DP75">
        <v>1</v>
      </c>
      <c r="DQ75">
        <v>0.53436283333333301</v>
      </c>
      <c r="DR75">
        <v>-0.12624860377359401</v>
      </c>
      <c r="DS75">
        <v>2.44376164858453E-2</v>
      </c>
      <c r="DT75">
        <v>0</v>
      </c>
      <c r="DU75">
        <v>2</v>
      </c>
      <c r="DV75">
        <v>3</v>
      </c>
      <c r="DW75" t="s">
        <v>256</v>
      </c>
      <c r="DX75">
        <v>100</v>
      </c>
      <c r="DY75">
        <v>100</v>
      </c>
      <c r="DZ75">
        <v>-3.8210000000000002</v>
      </c>
      <c r="EA75">
        <v>0.38500000000000001</v>
      </c>
      <c r="EB75">
        <v>2</v>
      </c>
      <c r="EC75">
        <v>517.18899999999996</v>
      </c>
      <c r="ED75">
        <v>412.96800000000002</v>
      </c>
      <c r="EE75">
        <v>29.9969</v>
      </c>
      <c r="EF75">
        <v>31.1785</v>
      </c>
      <c r="EG75">
        <v>29.999500000000001</v>
      </c>
      <c r="EH75">
        <v>31.397500000000001</v>
      </c>
      <c r="EI75">
        <v>31.434899999999999</v>
      </c>
      <c r="EJ75">
        <v>20.1355</v>
      </c>
      <c r="EK75">
        <v>29.235700000000001</v>
      </c>
      <c r="EL75">
        <v>0</v>
      </c>
      <c r="EM75">
        <v>30.061900000000001</v>
      </c>
      <c r="EN75">
        <v>400.101</v>
      </c>
      <c r="EO75">
        <v>15.4009</v>
      </c>
      <c r="EP75">
        <v>100.35299999999999</v>
      </c>
      <c r="EQ75">
        <v>90.696600000000004</v>
      </c>
    </row>
    <row r="76" spans="1:147" x14ac:dyDescent="0.3">
      <c r="A76">
        <v>60</v>
      </c>
      <c r="B76">
        <v>1675257931.3</v>
      </c>
      <c r="C76">
        <v>3660.3999998569502</v>
      </c>
      <c r="D76" t="s">
        <v>432</v>
      </c>
      <c r="E76" t="s">
        <v>433</v>
      </c>
      <c r="F76">
        <v>1675257923.3</v>
      </c>
      <c r="G76">
        <f t="shared" si="43"/>
        <v>2.4143329875322343E-3</v>
      </c>
      <c r="H76">
        <f t="shared" si="44"/>
        <v>-0.41762739649196789</v>
      </c>
      <c r="I76">
        <f t="shared" si="45"/>
        <v>399.98277419354798</v>
      </c>
      <c r="J76">
        <f t="shared" si="46"/>
        <v>391.34856474157135</v>
      </c>
      <c r="K76">
        <f t="shared" si="47"/>
        <v>37.745767571415911</v>
      </c>
      <c r="L76">
        <f t="shared" si="48"/>
        <v>38.578541452552912</v>
      </c>
      <c r="M76">
        <f t="shared" si="49"/>
        <v>0.10104410876069629</v>
      </c>
      <c r="N76">
        <f t="shared" si="50"/>
        <v>3.3825902949620716</v>
      </c>
      <c r="O76">
        <f t="shared" si="51"/>
        <v>9.9396736249648454E-2</v>
      </c>
      <c r="P76">
        <f t="shared" si="52"/>
        <v>6.2268732803847274E-2</v>
      </c>
      <c r="Q76">
        <f t="shared" si="53"/>
        <v>0</v>
      </c>
      <c r="R76">
        <f t="shared" si="54"/>
        <v>28.194410559110064</v>
      </c>
      <c r="S76">
        <f t="shared" si="55"/>
        <v>28.216058064516101</v>
      </c>
      <c r="T76">
        <f t="shared" si="56"/>
        <v>3.8429008012063322</v>
      </c>
      <c r="U76">
        <f t="shared" si="57"/>
        <v>39.518219105068141</v>
      </c>
      <c r="V76">
        <f t="shared" si="58"/>
        <v>1.5658198480746521</v>
      </c>
      <c r="W76">
        <f t="shared" si="59"/>
        <v>3.9622733097146035</v>
      </c>
      <c r="X76">
        <f t="shared" si="60"/>
        <v>2.27708095313168</v>
      </c>
      <c r="Y76">
        <f t="shared" si="61"/>
        <v>-106.47208475017153</v>
      </c>
      <c r="Z76">
        <f t="shared" si="62"/>
        <v>96.033703518887592</v>
      </c>
      <c r="AA76">
        <f t="shared" si="63"/>
        <v>6.2181126372295674</v>
      </c>
      <c r="AB76">
        <f t="shared" si="64"/>
        <v>-4.2202685940543745</v>
      </c>
      <c r="AC76">
        <v>-3.9936164001936503E-2</v>
      </c>
      <c r="AD76">
        <v>4.4831842692293102E-2</v>
      </c>
      <c r="AE76">
        <v>3.3719377122123899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50629.600987104313</v>
      </c>
      <c r="AK76" t="s">
        <v>434</v>
      </c>
      <c r="AL76">
        <v>2.2278230769230798</v>
      </c>
      <c r="AM76">
        <v>1.4108000000000001</v>
      </c>
      <c r="AN76">
        <f t="shared" si="68"/>
        <v>-0.81702307692307974</v>
      </c>
      <c r="AO76">
        <f t="shared" si="69"/>
        <v>-0.57912041176855666</v>
      </c>
      <c r="AP76">
        <v>-0.163102341265877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-0.41762739649196789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-1.726756611714191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0.78109023802247302</v>
      </c>
      <c r="BN76">
        <v>0.5</v>
      </c>
      <c r="BO76" t="s">
        <v>254</v>
      </c>
      <c r="BP76">
        <v>1675257923.3</v>
      </c>
      <c r="BQ76">
        <v>399.98277419354798</v>
      </c>
      <c r="BR76">
        <v>400.06838709677402</v>
      </c>
      <c r="BS76">
        <v>16.234438709677399</v>
      </c>
      <c r="BT76">
        <v>15.863419354838699</v>
      </c>
      <c r="BU76">
        <v>500.02696774193498</v>
      </c>
      <c r="BV76">
        <v>96.250561290322594</v>
      </c>
      <c r="BW76">
        <v>0.19994593548387099</v>
      </c>
      <c r="BX76">
        <v>28.742667741935499</v>
      </c>
      <c r="BY76">
        <v>28.216058064516101</v>
      </c>
      <c r="BZ76">
        <v>999.9</v>
      </c>
      <c r="CA76">
        <v>10005.967741935499</v>
      </c>
      <c r="CB76">
        <v>0</v>
      </c>
      <c r="CC76">
        <v>387.41516129032198</v>
      </c>
      <c r="CD76">
        <v>0</v>
      </c>
      <c r="CE76">
        <v>0</v>
      </c>
      <c r="CF76">
        <v>0</v>
      </c>
      <c r="CG76">
        <v>0</v>
      </c>
      <c r="CH76">
        <v>2.2236548387096802</v>
      </c>
      <c r="CI76">
        <v>0</v>
      </c>
      <c r="CJ76">
        <v>0.97238387096774204</v>
      </c>
      <c r="CK76">
        <v>0.18040967741935501</v>
      </c>
      <c r="CL76">
        <v>40.201387096774198</v>
      </c>
      <c r="CM76">
        <v>44.336387096774203</v>
      </c>
      <c r="CN76">
        <v>42.423064516129003</v>
      </c>
      <c r="CO76">
        <v>42.433</v>
      </c>
      <c r="CP76">
        <v>40.576258064516097</v>
      </c>
      <c r="CQ76">
        <v>0</v>
      </c>
      <c r="CR76">
        <v>0</v>
      </c>
      <c r="CS76">
        <v>0</v>
      </c>
      <c r="CT76">
        <v>59.600000143051098</v>
      </c>
      <c r="CU76">
        <v>2.2278230769230798</v>
      </c>
      <c r="CV76">
        <v>-0.51978119444430104</v>
      </c>
      <c r="CW76">
        <v>-6.1982914498424496E-3</v>
      </c>
      <c r="CX76">
        <v>0.94408846153846204</v>
      </c>
      <c r="CY76">
        <v>15</v>
      </c>
      <c r="CZ76">
        <v>1675254126.4000001</v>
      </c>
      <c r="DA76" t="s">
        <v>255</v>
      </c>
      <c r="DB76">
        <v>4</v>
      </c>
      <c r="DC76">
        <v>-3.8210000000000002</v>
      </c>
      <c r="DD76">
        <v>0.38500000000000001</v>
      </c>
      <c r="DE76">
        <v>400</v>
      </c>
      <c r="DF76">
        <v>16</v>
      </c>
      <c r="DG76">
        <v>1.25</v>
      </c>
      <c r="DH76">
        <v>0.4</v>
      </c>
      <c r="DI76">
        <v>-7.7382405185185202E-2</v>
      </c>
      <c r="DJ76">
        <v>-0.110542423053153</v>
      </c>
      <c r="DK76">
        <v>0.106038473570887</v>
      </c>
      <c r="DL76">
        <v>1</v>
      </c>
      <c r="DM76">
        <v>2.2388644444444399</v>
      </c>
      <c r="DN76">
        <v>-0.225601270674848</v>
      </c>
      <c r="DO76">
        <v>0.179334829182802</v>
      </c>
      <c r="DP76">
        <v>1</v>
      </c>
      <c r="DQ76">
        <v>0.371281425925926</v>
      </c>
      <c r="DR76">
        <v>-3.61624242424371E-3</v>
      </c>
      <c r="DS76">
        <v>2.3646445187856299E-2</v>
      </c>
      <c r="DT76">
        <v>1</v>
      </c>
      <c r="DU76">
        <v>3</v>
      </c>
      <c r="DV76">
        <v>3</v>
      </c>
      <c r="DW76" t="s">
        <v>263</v>
      </c>
      <c r="DX76">
        <v>100</v>
      </c>
      <c r="DY76">
        <v>100</v>
      </c>
      <c r="DZ76">
        <v>-3.8210000000000002</v>
      </c>
      <c r="EA76">
        <v>0.38500000000000001</v>
      </c>
      <c r="EB76">
        <v>2</v>
      </c>
      <c r="EC76">
        <v>516.86699999999996</v>
      </c>
      <c r="ED76">
        <v>413.17700000000002</v>
      </c>
      <c r="EE76">
        <v>30.003699999999998</v>
      </c>
      <c r="EF76">
        <v>31.154</v>
      </c>
      <c r="EG76">
        <v>29.9999</v>
      </c>
      <c r="EH76">
        <v>31.389399999999998</v>
      </c>
      <c r="EI76">
        <v>31.429500000000001</v>
      </c>
      <c r="EJ76">
        <v>20.144600000000001</v>
      </c>
      <c r="EK76">
        <v>26.132999999999999</v>
      </c>
      <c r="EL76">
        <v>0</v>
      </c>
      <c r="EM76">
        <v>30</v>
      </c>
      <c r="EN76">
        <v>400.14400000000001</v>
      </c>
      <c r="EO76">
        <v>16.000499999999999</v>
      </c>
      <c r="EP76">
        <v>100.354</v>
      </c>
      <c r="EQ76">
        <v>90.694500000000005</v>
      </c>
    </row>
    <row r="77" spans="1:147" x14ac:dyDescent="0.3">
      <c r="A77">
        <v>61</v>
      </c>
      <c r="B77">
        <v>1675257991.3</v>
      </c>
      <c r="C77">
        <v>3720.3999998569502</v>
      </c>
      <c r="D77" t="s">
        <v>435</v>
      </c>
      <c r="E77" t="s">
        <v>436</v>
      </c>
      <c r="F77">
        <v>1675257983.3</v>
      </c>
      <c r="G77">
        <f t="shared" si="43"/>
        <v>2.4718323134371206E-3</v>
      </c>
      <c r="H77">
        <f t="shared" si="44"/>
        <v>-0.70150108601243522</v>
      </c>
      <c r="I77">
        <f t="shared" si="45"/>
        <v>400.00712903225798</v>
      </c>
      <c r="J77">
        <f t="shared" si="46"/>
        <v>395.69342381881927</v>
      </c>
      <c r="K77">
        <f t="shared" si="47"/>
        <v>38.162551128625459</v>
      </c>
      <c r="L77">
        <f t="shared" si="48"/>
        <v>38.578585325435995</v>
      </c>
      <c r="M77">
        <f t="shared" si="49"/>
        <v>0.10612619125072634</v>
      </c>
      <c r="N77">
        <f t="shared" si="50"/>
        <v>3.3805199214326995</v>
      </c>
      <c r="O77">
        <f t="shared" si="51"/>
        <v>0.10430945360707518</v>
      </c>
      <c r="P77">
        <f t="shared" si="52"/>
        <v>6.535404465929312E-2</v>
      </c>
      <c r="Q77">
        <f t="shared" si="53"/>
        <v>0</v>
      </c>
      <c r="R77">
        <f t="shared" si="54"/>
        <v>28.043144919494367</v>
      </c>
      <c r="S77">
        <f t="shared" si="55"/>
        <v>28.059570967741902</v>
      </c>
      <c r="T77">
        <f t="shared" si="56"/>
        <v>3.8080383151694615</v>
      </c>
      <c r="U77">
        <f t="shared" si="57"/>
        <v>40.361420648079424</v>
      </c>
      <c r="V77">
        <f t="shared" si="58"/>
        <v>1.5864942678528737</v>
      </c>
      <c r="W77">
        <f t="shared" si="59"/>
        <v>3.9307195890994149</v>
      </c>
      <c r="X77">
        <f t="shared" si="60"/>
        <v>2.2215440473165877</v>
      </c>
      <c r="Y77">
        <f t="shared" si="61"/>
        <v>-109.00780502257702</v>
      </c>
      <c r="Z77">
        <f t="shared" si="62"/>
        <v>99.373603962668568</v>
      </c>
      <c r="AA77">
        <f t="shared" si="63"/>
        <v>6.4288860979842477</v>
      </c>
      <c r="AB77">
        <f t="shared" si="64"/>
        <v>-3.2053149619242021</v>
      </c>
      <c r="AC77">
        <v>-3.9905435627195299E-2</v>
      </c>
      <c r="AD77">
        <v>4.47973473996926E-2</v>
      </c>
      <c r="AE77">
        <v>3.3698755351776701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50615.235379783371</v>
      </c>
      <c r="AK77" t="s">
        <v>437</v>
      </c>
      <c r="AL77">
        <v>2.2736346153846201</v>
      </c>
      <c r="AM77">
        <v>1.5256000000000001</v>
      </c>
      <c r="AN77">
        <f t="shared" si="68"/>
        <v>-0.74803461538462002</v>
      </c>
      <c r="AO77">
        <f t="shared" si="69"/>
        <v>-0.4903215884796932</v>
      </c>
      <c r="AP77">
        <v>-0.27396782512338003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-0.70150108601243522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-2.0394778110844189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0.78109023802247302</v>
      </c>
      <c r="BN77">
        <v>0.5</v>
      </c>
      <c r="BO77" t="s">
        <v>254</v>
      </c>
      <c r="BP77">
        <v>1675257983.3</v>
      </c>
      <c r="BQ77">
        <v>400.00712903225798</v>
      </c>
      <c r="BR77">
        <v>400.05200000000002</v>
      </c>
      <c r="BS77">
        <v>16.4497741935484</v>
      </c>
      <c r="BT77">
        <v>16.070003225806499</v>
      </c>
      <c r="BU77">
        <v>500.02877419354797</v>
      </c>
      <c r="BV77">
        <v>96.244764516128996</v>
      </c>
      <c r="BW77">
        <v>0.199979903225806</v>
      </c>
      <c r="BX77">
        <v>28.604829032258099</v>
      </c>
      <c r="BY77">
        <v>28.059570967741902</v>
      </c>
      <c r="BZ77">
        <v>999.9</v>
      </c>
      <c r="CA77">
        <v>9998.8709677419392</v>
      </c>
      <c r="CB77">
        <v>0</v>
      </c>
      <c r="CC77">
        <v>387.420419354839</v>
      </c>
      <c r="CD77">
        <v>0</v>
      </c>
      <c r="CE77">
        <v>0</v>
      </c>
      <c r="CF77">
        <v>0</v>
      </c>
      <c r="CG77">
        <v>0</v>
      </c>
      <c r="CH77">
        <v>2.2888225806451601</v>
      </c>
      <c r="CI77">
        <v>0</v>
      </c>
      <c r="CJ77">
        <v>-0.59933548387096802</v>
      </c>
      <c r="CK77">
        <v>4.43322580645161E-2</v>
      </c>
      <c r="CL77">
        <v>39.808258064516103</v>
      </c>
      <c r="CM77">
        <v>44.186999999999998</v>
      </c>
      <c r="CN77">
        <v>42.1208064516129</v>
      </c>
      <c r="CO77">
        <v>42.311999999999998</v>
      </c>
      <c r="CP77">
        <v>40.277999999999999</v>
      </c>
      <c r="CQ77">
        <v>0</v>
      </c>
      <c r="CR77">
        <v>0</v>
      </c>
      <c r="CS77">
        <v>0</v>
      </c>
      <c r="CT77">
        <v>59.400000095367403</v>
      </c>
      <c r="CU77">
        <v>2.2736346153846201</v>
      </c>
      <c r="CV77">
        <v>0.32958974079521802</v>
      </c>
      <c r="CW77">
        <v>-5.00221879764461</v>
      </c>
      <c r="CX77">
        <v>-0.62444230769230802</v>
      </c>
      <c r="CY77">
        <v>15</v>
      </c>
      <c r="CZ77">
        <v>1675254126.4000001</v>
      </c>
      <c r="DA77" t="s">
        <v>255</v>
      </c>
      <c r="DB77">
        <v>4</v>
      </c>
      <c r="DC77">
        <v>-3.8210000000000002</v>
      </c>
      <c r="DD77">
        <v>0.38500000000000001</v>
      </c>
      <c r="DE77">
        <v>400</v>
      </c>
      <c r="DF77">
        <v>16</v>
      </c>
      <c r="DG77">
        <v>1.25</v>
      </c>
      <c r="DH77">
        <v>0.4</v>
      </c>
      <c r="DI77">
        <v>-2.1842052870370401E-2</v>
      </c>
      <c r="DJ77">
        <v>-6.7813022870368694E-2</v>
      </c>
      <c r="DK77">
        <v>0.108599682673713</v>
      </c>
      <c r="DL77">
        <v>1</v>
      </c>
      <c r="DM77">
        <v>2.2449733333333302</v>
      </c>
      <c r="DN77">
        <v>0.49063966611368598</v>
      </c>
      <c r="DO77">
        <v>0.18029983841738001</v>
      </c>
      <c r="DP77">
        <v>1</v>
      </c>
      <c r="DQ77">
        <v>0.37519288888888902</v>
      </c>
      <c r="DR77">
        <v>3.3863647798751201E-2</v>
      </c>
      <c r="DS77">
        <v>1.3416040004228601E-2</v>
      </c>
      <c r="DT77">
        <v>1</v>
      </c>
      <c r="DU77">
        <v>3</v>
      </c>
      <c r="DV77">
        <v>3</v>
      </c>
      <c r="DW77" t="s">
        <v>263</v>
      </c>
      <c r="DX77">
        <v>100</v>
      </c>
      <c r="DY77">
        <v>100</v>
      </c>
      <c r="DZ77">
        <v>-3.8210000000000002</v>
      </c>
      <c r="EA77">
        <v>0.38500000000000001</v>
      </c>
      <c r="EB77">
        <v>2</v>
      </c>
      <c r="EC77">
        <v>516.67100000000005</v>
      </c>
      <c r="ED77">
        <v>413.12099999999998</v>
      </c>
      <c r="EE77">
        <v>26.7561</v>
      </c>
      <c r="EF77">
        <v>31.1496</v>
      </c>
      <c r="EG77">
        <v>29.9998</v>
      </c>
      <c r="EH77">
        <v>31.380099999999999</v>
      </c>
      <c r="EI77">
        <v>31.421399999999998</v>
      </c>
      <c r="EJ77">
        <v>20.144400000000001</v>
      </c>
      <c r="EK77">
        <v>25.891999999999999</v>
      </c>
      <c r="EL77">
        <v>0</v>
      </c>
      <c r="EM77">
        <v>26.790199999999999</v>
      </c>
      <c r="EN77">
        <v>399.99700000000001</v>
      </c>
      <c r="EO77">
        <v>16.002800000000001</v>
      </c>
      <c r="EP77">
        <v>100.35599999999999</v>
      </c>
      <c r="EQ77">
        <v>90.691999999999993</v>
      </c>
    </row>
    <row r="78" spans="1:147" x14ac:dyDescent="0.3">
      <c r="A78">
        <v>62</v>
      </c>
      <c r="B78">
        <v>1675258051.3</v>
      </c>
      <c r="C78">
        <v>3780.3999998569502</v>
      </c>
      <c r="D78" t="s">
        <v>438</v>
      </c>
      <c r="E78" t="s">
        <v>439</v>
      </c>
      <c r="F78">
        <v>1675258043.3</v>
      </c>
      <c r="G78">
        <f t="shared" si="43"/>
        <v>2.3018409084164032E-3</v>
      </c>
      <c r="H78">
        <f t="shared" si="44"/>
        <v>-0.657890173169979</v>
      </c>
      <c r="I78">
        <f t="shared" si="45"/>
        <v>400.01474193548398</v>
      </c>
      <c r="J78">
        <f t="shared" si="46"/>
        <v>395.80662597020199</v>
      </c>
      <c r="K78">
        <f t="shared" si="47"/>
        <v>38.176074080395445</v>
      </c>
      <c r="L78">
        <f t="shared" si="48"/>
        <v>38.581952446973361</v>
      </c>
      <c r="M78">
        <f t="shared" si="49"/>
        <v>9.9483266652175092E-2</v>
      </c>
      <c r="N78">
        <f t="shared" si="50"/>
        <v>3.3776651085574363</v>
      </c>
      <c r="O78">
        <f t="shared" si="51"/>
        <v>9.7883672975031644E-2</v>
      </c>
      <c r="P78">
        <f t="shared" si="52"/>
        <v>6.1318870291952529E-2</v>
      </c>
      <c r="Q78">
        <f t="shared" si="53"/>
        <v>0</v>
      </c>
      <c r="R78">
        <f t="shared" si="54"/>
        <v>27.877512295997775</v>
      </c>
      <c r="S78">
        <f t="shared" si="55"/>
        <v>27.890354838709701</v>
      </c>
      <c r="T78">
        <f t="shared" si="56"/>
        <v>3.7706508344541385</v>
      </c>
      <c r="U78">
        <f t="shared" si="57"/>
        <v>40.294603971879361</v>
      </c>
      <c r="V78">
        <f t="shared" si="58"/>
        <v>1.5652326599318178</v>
      </c>
      <c r="W78">
        <f t="shared" si="59"/>
        <v>3.8844721268985696</v>
      </c>
      <c r="X78">
        <f t="shared" si="60"/>
        <v>2.2054181745223209</v>
      </c>
      <c r="Y78">
        <f t="shared" si="61"/>
        <v>-101.51118406116338</v>
      </c>
      <c r="Z78">
        <f t="shared" si="62"/>
        <v>92.995600339234031</v>
      </c>
      <c r="AA78">
        <f t="shared" si="63"/>
        <v>6.0101780888015561</v>
      </c>
      <c r="AB78">
        <f t="shared" si="64"/>
        <v>-2.5054056331277934</v>
      </c>
      <c r="AC78">
        <v>-3.9863077383621499E-2</v>
      </c>
      <c r="AD78">
        <v>4.4749796560495103E-2</v>
      </c>
      <c r="AE78">
        <v>3.3670320209512901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50598.021385889828</v>
      </c>
      <c r="AK78" t="s">
        <v>440</v>
      </c>
      <c r="AL78">
        <v>2.25629230769231</v>
      </c>
      <c r="AM78">
        <v>1.2867999999999999</v>
      </c>
      <c r="AN78">
        <f t="shared" si="68"/>
        <v>-0.9694923076923101</v>
      </c>
      <c r="AO78">
        <f t="shared" si="69"/>
        <v>-0.75341335692594824</v>
      </c>
      <c r="AP78">
        <v>-0.25693579597670801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-0.657890173169979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-1.3272926353206245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0.78109023802247302</v>
      </c>
      <c r="BN78">
        <v>0.5</v>
      </c>
      <c r="BO78" t="s">
        <v>254</v>
      </c>
      <c r="BP78">
        <v>1675258043.3</v>
      </c>
      <c r="BQ78">
        <v>400.01474193548398</v>
      </c>
      <c r="BR78">
        <v>400.05580645161302</v>
      </c>
      <c r="BS78">
        <v>16.228212903225799</v>
      </c>
      <c r="BT78">
        <v>15.8744774193548</v>
      </c>
      <c r="BU78">
        <v>500.02561290322598</v>
      </c>
      <c r="BV78">
        <v>96.251287096774206</v>
      </c>
      <c r="BW78">
        <v>0.200039322580645</v>
      </c>
      <c r="BX78">
        <v>28.4010483870968</v>
      </c>
      <c r="BY78">
        <v>27.890354838709701</v>
      </c>
      <c r="BZ78">
        <v>999.9</v>
      </c>
      <c r="CA78">
        <v>9987.5806451612898</v>
      </c>
      <c r="CB78">
        <v>0</v>
      </c>
      <c r="CC78">
        <v>387.42209677419299</v>
      </c>
      <c r="CD78">
        <v>0</v>
      </c>
      <c r="CE78">
        <v>0</v>
      </c>
      <c r="CF78">
        <v>0</v>
      </c>
      <c r="CG78">
        <v>0</v>
      </c>
      <c r="CH78">
        <v>2.23703870967742</v>
      </c>
      <c r="CI78">
        <v>0</v>
      </c>
      <c r="CJ78">
        <v>-2.2744258064516099</v>
      </c>
      <c r="CK78">
        <v>-0.17094193548387099</v>
      </c>
      <c r="CL78">
        <v>39.475612903225802</v>
      </c>
      <c r="CM78">
        <v>44.012</v>
      </c>
      <c r="CN78">
        <v>41.826225806451603</v>
      </c>
      <c r="CO78">
        <v>42.146999999999998</v>
      </c>
      <c r="CP78">
        <v>39.989741935483899</v>
      </c>
      <c r="CQ78">
        <v>0</v>
      </c>
      <c r="CR78">
        <v>0</v>
      </c>
      <c r="CS78">
        <v>0</v>
      </c>
      <c r="CT78">
        <v>59.400000095367403</v>
      </c>
      <c r="CU78">
        <v>2.25629230769231</v>
      </c>
      <c r="CV78">
        <v>-9.0153840307851202E-2</v>
      </c>
      <c r="CW78">
        <v>0.98753164535787197</v>
      </c>
      <c r="CX78">
        <v>-2.34846538461538</v>
      </c>
      <c r="CY78">
        <v>15</v>
      </c>
      <c r="CZ78">
        <v>1675254126.4000001</v>
      </c>
      <c r="DA78" t="s">
        <v>255</v>
      </c>
      <c r="DB78">
        <v>4</v>
      </c>
      <c r="DC78">
        <v>-3.8210000000000002</v>
      </c>
      <c r="DD78">
        <v>0.38500000000000001</v>
      </c>
      <c r="DE78">
        <v>400</v>
      </c>
      <c r="DF78">
        <v>16</v>
      </c>
      <c r="DG78">
        <v>1.25</v>
      </c>
      <c r="DH78">
        <v>0.4</v>
      </c>
      <c r="DI78">
        <v>-4.0497965740740702E-2</v>
      </c>
      <c r="DJ78">
        <v>0.12181248699819699</v>
      </c>
      <c r="DK78">
        <v>8.7263421053337994E-2</v>
      </c>
      <c r="DL78">
        <v>1</v>
      </c>
      <c r="DM78">
        <v>2.2718577777777802</v>
      </c>
      <c r="DN78">
        <v>-0.15604958677685099</v>
      </c>
      <c r="DO78">
        <v>0.17726221442182299</v>
      </c>
      <c r="DP78">
        <v>1</v>
      </c>
      <c r="DQ78">
        <v>0.34992787037036999</v>
      </c>
      <c r="DR78">
        <v>1.6572455117193002E-2</v>
      </c>
      <c r="DS78">
        <v>8.6438083707277395E-3</v>
      </c>
      <c r="DT78">
        <v>1</v>
      </c>
      <c r="DU78">
        <v>3</v>
      </c>
      <c r="DV78">
        <v>3</v>
      </c>
      <c r="DW78" t="s">
        <v>263</v>
      </c>
      <c r="DX78">
        <v>100</v>
      </c>
      <c r="DY78">
        <v>100</v>
      </c>
      <c r="DZ78">
        <v>-3.8210000000000002</v>
      </c>
      <c r="EA78">
        <v>0.38500000000000001</v>
      </c>
      <c r="EB78">
        <v>2</v>
      </c>
      <c r="EC78">
        <v>516.91</v>
      </c>
      <c r="ED78">
        <v>413.47300000000001</v>
      </c>
      <c r="EE78">
        <v>27.094000000000001</v>
      </c>
      <c r="EF78">
        <v>31.162099999999999</v>
      </c>
      <c r="EG78">
        <v>29.9999</v>
      </c>
      <c r="EH78">
        <v>31.378499999999999</v>
      </c>
      <c r="EI78">
        <v>31.418600000000001</v>
      </c>
      <c r="EJ78">
        <v>20.141300000000001</v>
      </c>
      <c r="EK78">
        <v>26.7532</v>
      </c>
      <c r="EL78">
        <v>0</v>
      </c>
      <c r="EM78">
        <v>27.134399999999999</v>
      </c>
      <c r="EN78">
        <v>399.952</v>
      </c>
      <c r="EO78">
        <v>15.8415</v>
      </c>
      <c r="EP78">
        <v>100.358</v>
      </c>
      <c r="EQ78">
        <v>90.6892</v>
      </c>
    </row>
    <row r="79" spans="1:147" x14ac:dyDescent="0.3">
      <c r="A79">
        <v>63</v>
      </c>
      <c r="B79">
        <v>1675258111.3</v>
      </c>
      <c r="C79">
        <v>3840.3999998569502</v>
      </c>
      <c r="D79" t="s">
        <v>441</v>
      </c>
      <c r="E79" t="s">
        <v>442</v>
      </c>
      <c r="F79">
        <v>1675258103.3</v>
      </c>
      <c r="G79">
        <f t="shared" si="43"/>
        <v>2.2005729163861345E-3</v>
      </c>
      <c r="H79">
        <f t="shared" si="44"/>
        <v>-1.0925095994920739</v>
      </c>
      <c r="I79">
        <f t="shared" si="45"/>
        <v>399.99929032258098</v>
      </c>
      <c r="J79">
        <f t="shared" si="46"/>
        <v>403.57075096656524</v>
      </c>
      <c r="K79">
        <f t="shared" si="47"/>
        <v>38.922235426984528</v>
      </c>
      <c r="L79">
        <f t="shared" si="48"/>
        <v>38.57778719412714</v>
      </c>
      <c r="M79">
        <f t="shared" si="49"/>
        <v>9.4582591880680703E-2</v>
      </c>
      <c r="N79">
        <f t="shared" si="50"/>
        <v>3.3789549791079367</v>
      </c>
      <c r="O79">
        <f t="shared" si="51"/>
        <v>9.3136020087420959E-2</v>
      </c>
      <c r="P79">
        <f t="shared" si="52"/>
        <v>5.8338138263663006E-2</v>
      </c>
      <c r="Q79">
        <f t="shared" si="53"/>
        <v>0</v>
      </c>
      <c r="R79">
        <f t="shared" si="54"/>
        <v>27.87478425090854</v>
      </c>
      <c r="S79">
        <f t="shared" si="55"/>
        <v>27.8875483870968</v>
      </c>
      <c r="T79">
        <f t="shared" si="56"/>
        <v>3.7700334723364324</v>
      </c>
      <c r="U79">
        <f t="shared" si="57"/>
        <v>40.070558998351011</v>
      </c>
      <c r="V79">
        <f t="shared" si="58"/>
        <v>1.5541851367814759</v>
      </c>
      <c r="W79">
        <f t="shared" si="59"/>
        <v>3.878621051544187</v>
      </c>
      <c r="X79">
        <f t="shared" si="60"/>
        <v>2.2158483355549565</v>
      </c>
      <c r="Y79">
        <f t="shared" si="61"/>
        <v>-97.045265612628526</v>
      </c>
      <c r="Z79">
        <f t="shared" si="62"/>
        <v>88.818372948794703</v>
      </c>
      <c r="AA79">
        <f t="shared" si="63"/>
        <v>5.7371966597865942</v>
      </c>
      <c r="AB79">
        <f t="shared" si="64"/>
        <v>-2.4896960040472322</v>
      </c>
      <c r="AC79">
        <v>-3.9882213990745999E-2</v>
      </c>
      <c r="AD79">
        <v>4.4771279078451201E-2</v>
      </c>
      <c r="AE79">
        <v>3.36831678699824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50625.53790672381</v>
      </c>
      <c r="AK79" t="s">
        <v>443</v>
      </c>
      <c r="AL79">
        <v>2.2426923076923102</v>
      </c>
      <c r="AM79">
        <v>1.1412</v>
      </c>
      <c r="AN79">
        <f t="shared" si="68"/>
        <v>-1.1014923076923102</v>
      </c>
      <c r="AO79">
        <f t="shared" si="69"/>
        <v>-0.96520531694033496</v>
      </c>
      <c r="AP79">
        <v>-0.42667429155355602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-1.0925095994920739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-1.03604899646633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0.78109023802247302</v>
      </c>
      <c r="BN79">
        <v>0.5</v>
      </c>
      <c r="BO79" t="s">
        <v>254</v>
      </c>
      <c r="BP79">
        <v>1675258103.3</v>
      </c>
      <c r="BQ79">
        <v>399.99929032258098</v>
      </c>
      <c r="BR79">
        <v>399.96612903225798</v>
      </c>
      <c r="BS79">
        <v>16.1147903225806</v>
      </c>
      <c r="BT79">
        <v>15.7765709677419</v>
      </c>
      <c r="BU79">
        <v>500.01490322580599</v>
      </c>
      <c r="BV79">
        <v>96.244648387096802</v>
      </c>
      <c r="BW79">
        <v>0.199990709677419</v>
      </c>
      <c r="BX79">
        <v>28.3751161290323</v>
      </c>
      <c r="BY79">
        <v>27.8875483870968</v>
      </c>
      <c r="BZ79">
        <v>999.9</v>
      </c>
      <c r="CA79">
        <v>9993.0645161290304</v>
      </c>
      <c r="CB79">
        <v>0</v>
      </c>
      <c r="CC79">
        <v>387.45867741935501</v>
      </c>
      <c r="CD79">
        <v>0</v>
      </c>
      <c r="CE79">
        <v>0</v>
      </c>
      <c r="CF79">
        <v>0</v>
      </c>
      <c r="CG79">
        <v>0</v>
      </c>
      <c r="CH79">
        <v>2.25606774193548</v>
      </c>
      <c r="CI79">
        <v>0</v>
      </c>
      <c r="CJ79">
        <v>-3.9346000000000001</v>
      </c>
      <c r="CK79">
        <v>-0.36736774193548399</v>
      </c>
      <c r="CL79">
        <v>39.197225806451598</v>
      </c>
      <c r="CM79">
        <v>43.814032258064501</v>
      </c>
      <c r="CN79">
        <v>41.542000000000002</v>
      </c>
      <c r="CO79">
        <v>42</v>
      </c>
      <c r="CP79">
        <v>39.713419354838699</v>
      </c>
      <c r="CQ79">
        <v>0</v>
      </c>
      <c r="CR79">
        <v>0</v>
      </c>
      <c r="CS79">
        <v>0</v>
      </c>
      <c r="CT79">
        <v>59.200000047683702</v>
      </c>
      <c r="CU79">
        <v>2.2426923076923102</v>
      </c>
      <c r="CV79">
        <v>0.69003077874616503</v>
      </c>
      <c r="CW79">
        <v>-3.0348102661799699</v>
      </c>
      <c r="CX79">
        <v>-3.9274769230769202</v>
      </c>
      <c r="CY79">
        <v>15</v>
      </c>
      <c r="CZ79">
        <v>1675254126.4000001</v>
      </c>
      <c r="DA79" t="s">
        <v>255</v>
      </c>
      <c r="DB79">
        <v>4</v>
      </c>
      <c r="DC79">
        <v>-3.8210000000000002</v>
      </c>
      <c r="DD79">
        <v>0.38500000000000001</v>
      </c>
      <c r="DE79">
        <v>400</v>
      </c>
      <c r="DF79">
        <v>16</v>
      </c>
      <c r="DG79">
        <v>1.25</v>
      </c>
      <c r="DH79">
        <v>0.4</v>
      </c>
      <c r="DI79">
        <v>3.0445260370370399E-2</v>
      </c>
      <c r="DJ79">
        <v>0.113753098410507</v>
      </c>
      <c r="DK79">
        <v>0.11164914533263801</v>
      </c>
      <c r="DL79">
        <v>1</v>
      </c>
      <c r="DM79">
        <v>2.2542688888888902</v>
      </c>
      <c r="DN79">
        <v>5.3544903581286801E-2</v>
      </c>
      <c r="DO79">
        <v>0.18216887869620299</v>
      </c>
      <c r="DP79">
        <v>1</v>
      </c>
      <c r="DQ79">
        <v>0.34773125925925902</v>
      </c>
      <c r="DR79">
        <v>-7.2695473985134096E-2</v>
      </c>
      <c r="DS79">
        <v>1.5987254048361699E-2</v>
      </c>
      <c r="DT79">
        <v>1</v>
      </c>
      <c r="DU79">
        <v>3</v>
      </c>
      <c r="DV79">
        <v>3</v>
      </c>
      <c r="DW79" t="s">
        <v>263</v>
      </c>
      <c r="DX79">
        <v>100</v>
      </c>
      <c r="DY79">
        <v>100</v>
      </c>
      <c r="DZ79">
        <v>-3.8210000000000002</v>
      </c>
      <c r="EA79">
        <v>0.38500000000000001</v>
      </c>
      <c r="EB79">
        <v>2</v>
      </c>
      <c r="EC79">
        <v>516.649</v>
      </c>
      <c r="ED79">
        <v>412.589</v>
      </c>
      <c r="EE79">
        <v>27.8017</v>
      </c>
      <c r="EF79">
        <v>31.1676</v>
      </c>
      <c r="EG79">
        <v>30.0001</v>
      </c>
      <c r="EH79">
        <v>31.377400000000002</v>
      </c>
      <c r="EI79">
        <v>31.415900000000001</v>
      </c>
      <c r="EJ79">
        <v>20.142299999999999</v>
      </c>
      <c r="EK79">
        <v>27.0246</v>
      </c>
      <c r="EL79">
        <v>0</v>
      </c>
      <c r="EM79">
        <v>27.8492</v>
      </c>
      <c r="EN79">
        <v>399.97899999999998</v>
      </c>
      <c r="EO79">
        <v>15.7829</v>
      </c>
      <c r="EP79">
        <v>100.361</v>
      </c>
      <c r="EQ79">
        <v>90.689099999999996</v>
      </c>
    </row>
    <row r="80" spans="1:147" x14ac:dyDescent="0.3">
      <c r="A80">
        <v>64</v>
      </c>
      <c r="B80">
        <v>1675258171.3</v>
      </c>
      <c r="C80">
        <v>3900.3999998569502</v>
      </c>
      <c r="D80" t="s">
        <v>444</v>
      </c>
      <c r="E80" t="s">
        <v>445</v>
      </c>
      <c r="F80">
        <v>1675258163.3</v>
      </c>
      <c r="G80">
        <f t="shared" si="43"/>
        <v>1.8179535568728714E-3</v>
      </c>
      <c r="H80">
        <f t="shared" si="44"/>
        <v>-1.2121150197109907</v>
      </c>
      <c r="I80">
        <f t="shared" si="45"/>
        <v>400.03316129032299</v>
      </c>
      <c r="J80">
        <f t="shared" si="46"/>
        <v>410.00498027154242</v>
      </c>
      <c r="K80">
        <f t="shared" si="47"/>
        <v>39.545516223699501</v>
      </c>
      <c r="L80">
        <f t="shared" si="48"/>
        <v>38.583721249793477</v>
      </c>
      <c r="M80">
        <f t="shared" si="49"/>
        <v>7.7173347496122965E-2</v>
      </c>
      <c r="N80">
        <f t="shared" si="50"/>
        <v>3.3789650369702633</v>
      </c>
      <c r="O80">
        <f t="shared" si="51"/>
        <v>7.6207360189582601E-2</v>
      </c>
      <c r="P80">
        <f t="shared" si="52"/>
        <v>4.7715382748078829E-2</v>
      </c>
      <c r="Q80">
        <f t="shared" si="53"/>
        <v>0</v>
      </c>
      <c r="R80">
        <f t="shared" si="54"/>
        <v>28.046245712505982</v>
      </c>
      <c r="S80">
        <f t="shared" si="55"/>
        <v>27.997951612903201</v>
      </c>
      <c r="T80">
        <f t="shared" si="56"/>
        <v>3.7943865464052653</v>
      </c>
      <c r="U80">
        <f t="shared" si="57"/>
        <v>39.955334780057264</v>
      </c>
      <c r="V80">
        <f t="shared" si="58"/>
        <v>1.5573401388118076</v>
      </c>
      <c r="W80">
        <f t="shared" si="59"/>
        <v>3.8977026406724442</v>
      </c>
      <c r="X80">
        <f t="shared" si="60"/>
        <v>2.237046407593458</v>
      </c>
      <c r="Y80">
        <f t="shared" si="61"/>
        <v>-80.171751858093629</v>
      </c>
      <c r="Z80">
        <f t="shared" si="62"/>
        <v>84.089940738728771</v>
      </c>
      <c r="AA80">
        <f t="shared" si="63"/>
        <v>5.4370220953611552</v>
      </c>
      <c r="AB80">
        <f t="shared" si="64"/>
        <v>9.3552109759963002</v>
      </c>
      <c r="AC80">
        <v>-3.9882363221712701E-2</v>
      </c>
      <c r="AD80">
        <v>4.4771446603284602E-2</v>
      </c>
      <c r="AE80">
        <v>3.36832680505466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50611.678992254187</v>
      </c>
      <c r="AK80" t="s">
        <v>446</v>
      </c>
      <c r="AL80">
        <v>2.2951538461538501</v>
      </c>
      <c r="AM80">
        <v>1.6304000000000001</v>
      </c>
      <c r="AN80">
        <f t="shared" si="68"/>
        <v>-0.66475384615385003</v>
      </c>
      <c r="AO80">
        <f t="shared" si="69"/>
        <v>-0.40772439042802378</v>
      </c>
      <c r="AP80">
        <v>-0.47338560462791002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-1.2121150197109907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-2.4526371820685364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0.78109023802247302</v>
      </c>
      <c r="BN80">
        <v>0.5</v>
      </c>
      <c r="BO80" t="s">
        <v>254</v>
      </c>
      <c r="BP80">
        <v>1675258163.3</v>
      </c>
      <c r="BQ80">
        <v>400.03316129032299</v>
      </c>
      <c r="BR80">
        <v>399.95741935483898</v>
      </c>
      <c r="BS80">
        <v>16.146387096774198</v>
      </c>
      <c r="BT80">
        <v>15.8669903225806</v>
      </c>
      <c r="BU80">
        <v>500.026580645161</v>
      </c>
      <c r="BV80">
        <v>96.251222580645205</v>
      </c>
      <c r="BW80">
        <v>0.200084419354839</v>
      </c>
      <c r="BX80">
        <v>28.459561290322601</v>
      </c>
      <c r="BY80">
        <v>27.997951612903201</v>
      </c>
      <c r="BZ80">
        <v>999.9</v>
      </c>
      <c r="CA80">
        <v>9992.4193548387102</v>
      </c>
      <c r="CB80">
        <v>0</v>
      </c>
      <c r="CC80">
        <v>387.486548387097</v>
      </c>
      <c r="CD80">
        <v>0</v>
      </c>
      <c r="CE80">
        <v>0</v>
      </c>
      <c r="CF80">
        <v>0</v>
      </c>
      <c r="CG80">
        <v>0</v>
      </c>
      <c r="CH80">
        <v>2.2878032258064498</v>
      </c>
      <c r="CI80">
        <v>0</v>
      </c>
      <c r="CJ80">
        <v>-5.2912870967741901</v>
      </c>
      <c r="CK80">
        <v>-0.54909677419354797</v>
      </c>
      <c r="CL80">
        <v>38.935161290322597</v>
      </c>
      <c r="CM80">
        <v>43.625</v>
      </c>
      <c r="CN80">
        <v>41.292000000000002</v>
      </c>
      <c r="CO80">
        <v>41.826225806451603</v>
      </c>
      <c r="CP80">
        <v>39.483741935483899</v>
      </c>
      <c r="CQ80">
        <v>0</v>
      </c>
      <c r="CR80">
        <v>0</v>
      </c>
      <c r="CS80">
        <v>0</v>
      </c>
      <c r="CT80">
        <v>59.600000143051098</v>
      </c>
      <c r="CU80">
        <v>2.2951538461538501</v>
      </c>
      <c r="CV80">
        <v>0.187774355940728</v>
      </c>
      <c r="CW80">
        <v>-1.08584614574072</v>
      </c>
      <c r="CX80">
        <v>-5.3180692307692299</v>
      </c>
      <c r="CY80">
        <v>15</v>
      </c>
      <c r="CZ80">
        <v>1675254126.4000001</v>
      </c>
      <c r="DA80" t="s">
        <v>255</v>
      </c>
      <c r="DB80">
        <v>4</v>
      </c>
      <c r="DC80">
        <v>-3.8210000000000002</v>
      </c>
      <c r="DD80">
        <v>0.38500000000000001</v>
      </c>
      <c r="DE80">
        <v>400</v>
      </c>
      <c r="DF80">
        <v>16</v>
      </c>
      <c r="DG80">
        <v>1.25</v>
      </c>
      <c r="DH80">
        <v>0.4</v>
      </c>
      <c r="DI80">
        <v>3.5862648518518503E-2</v>
      </c>
      <c r="DJ80">
        <v>0.316514679657044</v>
      </c>
      <c r="DK80">
        <v>9.9065290900467798E-2</v>
      </c>
      <c r="DL80">
        <v>1</v>
      </c>
      <c r="DM80">
        <v>2.2920177777777799</v>
      </c>
      <c r="DN80">
        <v>-4.0903494358765502E-2</v>
      </c>
      <c r="DO80">
        <v>0.16146256434217399</v>
      </c>
      <c r="DP80">
        <v>1</v>
      </c>
      <c r="DQ80">
        <v>0.281117055555555</v>
      </c>
      <c r="DR80">
        <v>-3.1970547741561203E-2</v>
      </c>
      <c r="DS80">
        <v>1.0439898057925501E-2</v>
      </c>
      <c r="DT80">
        <v>1</v>
      </c>
      <c r="DU80">
        <v>3</v>
      </c>
      <c r="DV80">
        <v>3</v>
      </c>
      <c r="DW80" t="s">
        <v>263</v>
      </c>
      <c r="DX80">
        <v>100</v>
      </c>
      <c r="DY80">
        <v>100</v>
      </c>
      <c r="DZ80">
        <v>-3.8210000000000002</v>
      </c>
      <c r="EA80">
        <v>0.38500000000000001</v>
      </c>
      <c r="EB80">
        <v>2</v>
      </c>
      <c r="EC80">
        <v>516.61</v>
      </c>
      <c r="ED80">
        <v>413.435</v>
      </c>
      <c r="EE80">
        <v>27.986599999999999</v>
      </c>
      <c r="EF80">
        <v>31.164899999999999</v>
      </c>
      <c r="EG80">
        <v>30.0001</v>
      </c>
      <c r="EH80">
        <v>31.373100000000001</v>
      </c>
      <c r="EI80">
        <v>31.4132</v>
      </c>
      <c r="EJ80">
        <v>20.147500000000001</v>
      </c>
      <c r="EK80">
        <v>26.1616</v>
      </c>
      <c r="EL80">
        <v>0</v>
      </c>
      <c r="EM80">
        <v>27.982600000000001</v>
      </c>
      <c r="EN80">
        <v>400.04500000000002</v>
      </c>
      <c r="EO80">
        <v>15.9312</v>
      </c>
      <c r="EP80">
        <v>100.36</v>
      </c>
      <c r="EQ80">
        <v>90.687700000000007</v>
      </c>
    </row>
    <row r="81" spans="1:147" x14ac:dyDescent="0.3">
      <c r="A81">
        <v>65</v>
      </c>
      <c r="B81">
        <v>1675258231.3</v>
      </c>
      <c r="C81">
        <v>3960.3999998569502</v>
      </c>
      <c r="D81" t="s">
        <v>447</v>
      </c>
      <c r="E81" t="s">
        <v>448</v>
      </c>
      <c r="F81">
        <v>1675258223.3</v>
      </c>
      <c r="G81">
        <f t="shared" ref="G81:G93" si="86">BU81*AH81*(BS81-BT81)/(100*BM81*(1000-AH81*BS81))</f>
        <v>1.4356819616689986E-3</v>
      </c>
      <c r="H81">
        <f t="shared" ref="H81:H93" si="87">BU81*AH81*(BR81-BQ81*(1000-AH81*BT81)/(1000-AH81*BS81))/(100*BM81)</f>
        <v>-0.61016498577215927</v>
      </c>
      <c r="I81">
        <f t="shared" ref="I81:I112" si="88">BQ81 - IF(AH81&gt;1, H81*BM81*100/(AJ81*CA81), 0)</f>
        <v>399.97287096774198</v>
      </c>
      <c r="J81">
        <f t="shared" ref="J81:J112" si="89">((P81-G81/2)*I81-H81)/(P81+G81/2)</f>
        <v>400.90970026065906</v>
      </c>
      <c r="K81">
        <f t="shared" ref="K81:K112" si="90">J81*(BV81+BW81)/1000</f>
        <v>38.669377685502717</v>
      </c>
      <c r="L81">
        <f t="shared" ref="L81:L93" si="91">(BQ81 - IF(AH81&gt;1, H81*BM81*100/(AJ81*CA81), 0))*(BV81+BW81)/1000</f>
        <v>38.57901667470378</v>
      </c>
      <c r="M81">
        <f t="shared" ref="M81:M112" si="92">2/((1/O81-1/N81)+SIGN(O81)*SQRT((1/O81-1/N81)*(1/O81-1/N81) + 4*BN81/((BN81+1)*(BN81+1))*(2*1/O81*1/N81-1/N81*1/N81)))</f>
        <v>6.0731706549998328E-2</v>
      </c>
      <c r="N81">
        <f t="shared" ref="N81:N93" si="93">AE81+AD81*BM81+AC81*BM81*BM81</f>
        <v>3.3832537097892725</v>
      </c>
      <c r="O81">
        <f t="shared" ref="O81:O93" si="94">G81*(1000-(1000*0.61365*EXP(17.502*S81/(240.97+S81))/(BV81+BW81)+BS81)/2)/(1000*0.61365*EXP(17.502*S81/(240.97+S81))/(BV81+BW81)-BS81)</f>
        <v>6.0132503765451657E-2</v>
      </c>
      <c r="P81">
        <f t="shared" ref="P81:P93" si="95">1/((BN81+1)/(M81/1.6)+1/(N81/1.37)) + BN81/((BN81+1)/(M81/1.6) + BN81/(N81/1.37))</f>
        <v>3.7636158022470355E-2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28.142804462124623</v>
      </c>
      <c r="S81">
        <f t="shared" ref="S81:S112" si="98">($C$7*BY81+$D$7*BZ81+$E$7*R81)</f>
        <v>28.0110548387097</v>
      </c>
      <c r="T81">
        <f t="shared" ref="T81:T112" si="99">0.61365*EXP(17.502*S81/(240.97+S81))</f>
        <v>3.7972859862595647</v>
      </c>
      <c r="U81">
        <f t="shared" ref="U81:U112" si="100">(V81/W81*100)</f>
        <v>39.959717037813633</v>
      </c>
      <c r="V81">
        <f t="shared" ref="V81:V93" si="101">BS81*(BV81+BW81)/1000</f>
        <v>1.5583488870244111</v>
      </c>
      <c r="W81">
        <f t="shared" ref="W81:W93" si="102">0.61365*EXP(17.502*BX81/(240.97+BX81))</f>
        <v>3.8997996045611516</v>
      </c>
      <c r="X81">
        <f t="shared" ref="X81:X93" si="103">(T81-BS81*(BV81+BW81)/1000)</f>
        <v>2.2389370992351534</v>
      </c>
      <c r="Y81">
        <f t="shared" ref="Y81:Y93" si="104">(-G81*44100)</f>
        <v>-63.313574509602837</v>
      </c>
      <c r="Z81">
        <f t="shared" ref="Z81:Z93" si="105">2*29.3*N81*0.92*(BX81-S81)</f>
        <v>83.49532031200836</v>
      </c>
      <c r="AA81">
        <f t="shared" ref="AA81:AA93" si="106">2*0.95*0.0000000567*(((BX81+$B$7)+273)^4-(S81+273)^4)</f>
        <v>5.3923325996402438</v>
      </c>
      <c r="AB81">
        <f t="shared" ref="AB81:AB112" si="107">Q81+AA81+Y81+Z81</f>
        <v>25.574078402045764</v>
      </c>
      <c r="AC81">
        <v>-3.9946012014062802E-2</v>
      </c>
      <c r="AD81">
        <v>4.4842897948638098E-2</v>
      </c>
      <c r="AE81">
        <v>3.3725985001782801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50687.652328392425</v>
      </c>
      <c r="AK81" t="s">
        <v>449</v>
      </c>
      <c r="AL81">
        <v>2.25438076923077</v>
      </c>
      <c r="AM81">
        <v>1.6916</v>
      </c>
      <c r="AN81">
        <f t="shared" ref="AN81:AN112" si="111">AM81-AL81</f>
        <v>-0.56278076923077003</v>
      </c>
      <c r="AO81">
        <f t="shared" ref="AO81:AO112" si="112">AN81/AM81</f>
        <v>-0.33269139822107474</v>
      </c>
      <c r="AP81">
        <v>-0.23829695698473499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-0.61016498577215927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-3.0057885636571107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0.78109023802247302</v>
      </c>
      <c r="BN81">
        <v>0.5</v>
      </c>
      <c r="BO81" t="s">
        <v>254</v>
      </c>
      <c r="BP81">
        <v>1675258223.3</v>
      </c>
      <c r="BQ81">
        <v>399.97287096774198</v>
      </c>
      <c r="BR81">
        <v>399.96725806451599</v>
      </c>
      <c r="BS81">
        <v>16.156380645161299</v>
      </c>
      <c r="BT81">
        <v>15.935732258064499</v>
      </c>
      <c r="BU81">
        <v>500.017</v>
      </c>
      <c r="BV81">
        <v>96.254125806451597</v>
      </c>
      <c r="BW81">
        <v>0.19995764516129</v>
      </c>
      <c r="BX81">
        <v>28.468819354838701</v>
      </c>
      <c r="BY81">
        <v>28.0110548387097</v>
      </c>
      <c r="BZ81">
        <v>999.9</v>
      </c>
      <c r="CA81">
        <v>10008.064516128999</v>
      </c>
      <c r="CB81">
        <v>0</v>
      </c>
      <c r="CC81">
        <v>387.47087096774197</v>
      </c>
      <c r="CD81">
        <v>0</v>
      </c>
      <c r="CE81">
        <v>0</v>
      </c>
      <c r="CF81">
        <v>0</v>
      </c>
      <c r="CG81">
        <v>0</v>
      </c>
      <c r="CH81">
        <v>2.2797290322580599</v>
      </c>
      <c r="CI81">
        <v>0</v>
      </c>
      <c r="CJ81">
        <v>-6.2439709677419399</v>
      </c>
      <c r="CK81">
        <v>-0.67716451612903195</v>
      </c>
      <c r="CL81">
        <v>38.6931612903226</v>
      </c>
      <c r="CM81">
        <v>43.436999999999998</v>
      </c>
      <c r="CN81">
        <v>41.05</v>
      </c>
      <c r="CO81">
        <v>41.662999999999997</v>
      </c>
      <c r="CP81">
        <v>39.283999999999999</v>
      </c>
      <c r="CQ81">
        <v>0</v>
      </c>
      <c r="CR81">
        <v>0</v>
      </c>
      <c r="CS81">
        <v>0</v>
      </c>
      <c r="CT81">
        <v>59.400000095367403</v>
      </c>
      <c r="CU81">
        <v>2.25438076923077</v>
      </c>
      <c r="CV81">
        <v>0.14621880948387</v>
      </c>
      <c r="CW81">
        <v>-2.2383350491935401</v>
      </c>
      <c r="CX81">
        <v>-6.2880500000000001</v>
      </c>
      <c r="CY81">
        <v>15</v>
      </c>
      <c r="CZ81">
        <v>1675254126.4000001</v>
      </c>
      <c r="DA81" t="s">
        <v>255</v>
      </c>
      <c r="DB81">
        <v>4</v>
      </c>
      <c r="DC81">
        <v>-3.8210000000000002</v>
      </c>
      <c r="DD81">
        <v>0.38500000000000001</v>
      </c>
      <c r="DE81">
        <v>400</v>
      </c>
      <c r="DF81">
        <v>16</v>
      </c>
      <c r="DG81">
        <v>1.25</v>
      </c>
      <c r="DH81">
        <v>0.4</v>
      </c>
      <c r="DI81">
        <v>4.4466360925925902E-2</v>
      </c>
      <c r="DJ81">
        <v>-0.28162639153799801</v>
      </c>
      <c r="DK81">
        <v>0.11773118259294001</v>
      </c>
      <c r="DL81">
        <v>1</v>
      </c>
      <c r="DM81">
        <v>2.2851644444444399</v>
      </c>
      <c r="DN81">
        <v>-0.22023246624971801</v>
      </c>
      <c r="DO81">
        <v>0.214052167219484</v>
      </c>
      <c r="DP81">
        <v>1</v>
      </c>
      <c r="DQ81">
        <v>0.23817690740740699</v>
      </c>
      <c r="DR81">
        <v>-0.152876875929154</v>
      </c>
      <c r="DS81">
        <v>2.42035897729827E-2</v>
      </c>
      <c r="DT81">
        <v>0</v>
      </c>
      <c r="DU81">
        <v>2</v>
      </c>
      <c r="DV81">
        <v>3</v>
      </c>
      <c r="DW81" t="s">
        <v>256</v>
      </c>
      <c r="DX81">
        <v>100</v>
      </c>
      <c r="DY81">
        <v>100</v>
      </c>
      <c r="DZ81">
        <v>-3.8210000000000002</v>
      </c>
      <c r="EA81">
        <v>0.38500000000000001</v>
      </c>
      <c r="EB81">
        <v>2</v>
      </c>
      <c r="EC81">
        <v>516.072</v>
      </c>
      <c r="ED81">
        <v>413.76900000000001</v>
      </c>
      <c r="EE81">
        <v>27.673400000000001</v>
      </c>
      <c r="EF81">
        <v>31.156700000000001</v>
      </c>
      <c r="EG81">
        <v>30.0001</v>
      </c>
      <c r="EH81">
        <v>31.369199999999999</v>
      </c>
      <c r="EI81">
        <v>31.407699999999998</v>
      </c>
      <c r="EJ81">
        <v>20.148</v>
      </c>
      <c r="EK81">
        <v>25.871700000000001</v>
      </c>
      <c r="EL81">
        <v>0</v>
      </c>
      <c r="EM81">
        <v>27.663499999999999</v>
      </c>
      <c r="EN81">
        <v>399.94</v>
      </c>
      <c r="EO81">
        <v>15.9567</v>
      </c>
      <c r="EP81">
        <v>100.364</v>
      </c>
      <c r="EQ81">
        <v>90.690600000000003</v>
      </c>
    </row>
    <row r="82" spans="1:147" x14ac:dyDescent="0.3">
      <c r="A82">
        <v>66</v>
      </c>
      <c r="B82">
        <v>1675258291.3</v>
      </c>
      <c r="C82">
        <v>4020.3999998569502</v>
      </c>
      <c r="D82" t="s">
        <v>450</v>
      </c>
      <c r="E82" t="s">
        <v>451</v>
      </c>
      <c r="F82">
        <v>1675258283.30323</v>
      </c>
      <c r="G82">
        <f t="shared" si="86"/>
        <v>1.3823388932636116E-3</v>
      </c>
      <c r="H82">
        <f t="shared" si="87"/>
        <v>-0.94573130374750758</v>
      </c>
      <c r="I82">
        <f t="shared" si="88"/>
        <v>400.01803225806401</v>
      </c>
      <c r="J82">
        <f t="shared" si="89"/>
        <v>410.62377142010934</v>
      </c>
      <c r="K82">
        <f t="shared" si="90"/>
        <v>39.604115166801463</v>
      </c>
      <c r="L82">
        <f t="shared" si="91"/>
        <v>38.581205767888548</v>
      </c>
      <c r="M82">
        <f t="shared" si="92"/>
        <v>5.8628052070574727E-2</v>
      </c>
      <c r="N82">
        <f t="shared" si="93"/>
        <v>3.3774194860454698</v>
      </c>
      <c r="O82">
        <f t="shared" si="94"/>
        <v>5.8068480304381727E-2</v>
      </c>
      <c r="P82">
        <f t="shared" si="95"/>
        <v>3.6342630248915458E-2</v>
      </c>
      <c r="Q82">
        <f t="shared" si="96"/>
        <v>0</v>
      </c>
      <c r="R82">
        <f t="shared" si="97"/>
        <v>28.124467206385614</v>
      </c>
      <c r="S82">
        <f t="shared" si="98"/>
        <v>27.996738709677398</v>
      </c>
      <c r="T82">
        <f t="shared" si="99"/>
        <v>3.7941182567588103</v>
      </c>
      <c r="U82">
        <f t="shared" si="100"/>
        <v>40.119911142858264</v>
      </c>
      <c r="V82">
        <f t="shared" si="101"/>
        <v>1.5618772595281967</v>
      </c>
      <c r="W82">
        <f t="shared" si="102"/>
        <v>3.8930227287061823</v>
      </c>
      <c r="X82">
        <f t="shared" si="103"/>
        <v>2.2322409972306136</v>
      </c>
      <c r="Y82">
        <f t="shared" si="104"/>
        <v>-60.961145192925272</v>
      </c>
      <c r="Z82">
        <f t="shared" si="105"/>
        <v>80.507311651600062</v>
      </c>
      <c r="AA82">
        <f t="shared" si="106"/>
        <v>5.2071933903196861</v>
      </c>
      <c r="AB82">
        <f t="shared" si="107"/>
        <v>24.753359848994478</v>
      </c>
      <c r="AC82">
        <v>-3.9859433652758097E-2</v>
      </c>
      <c r="AD82">
        <v>4.47457061533926E-2</v>
      </c>
      <c r="AE82">
        <v>3.3667873703690399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50587.178683184742</v>
      </c>
      <c r="AK82" t="s">
        <v>452</v>
      </c>
      <c r="AL82">
        <v>2.3822884615384599</v>
      </c>
      <c r="AM82">
        <v>1.3116000000000001</v>
      </c>
      <c r="AN82">
        <f t="shared" si="111"/>
        <v>-1.0706884615384598</v>
      </c>
      <c r="AO82">
        <f t="shared" si="112"/>
        <v>-0.81632240129495248</v>
      </c>
      <c r="AP82">
        <v>-0.36935074457671202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-0.94573130374750758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-1.2250061965881069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0.78109023802247302</v>
      </c>
      <c r="BN82">
        <v>0.5</v>
      </c>
      <c r="BO82" t="s">
        <v>254</v>
      </c>
      <c r="BP82">
        <v>1675258283.30323</v>
      </c>
      <c r="BQ82">
        <v>400.01803225806401</v>
      </c>
      <c r="BR82">
        <v>399.956677419355</v>
      </c>
      <c r="BS82">
        <v>16.193870967741901</v>
      </c>
      <c r="BT82">
        <v>15.981432258064499</v>
      </c>
      <c r="BU82">
        <v>500.024870967742</v>
      </c>
      <c r="BV82">
        <v>96.248706451612904</v>
      </c>
      <c r="BW82">
        <v>0.19996</v>
      </c>
      <c r="BX82">
        <v>28.4388838709677</v>
      </c>
      <c r="BY82">
        <v>27.996738709677398</v>
      </c>
      <c r="BZ82">
        <v>999.9</v>
      </c>
      <c r="CA82">
        <v>9986.9354838709696</v>
      </c>
      <c r="CB82">
        <v>0</v>
      </c>
      <c r="CC82">
        <v>387.519580645161</v>
      </c>
      <c r="CD82">
        <v>0</v>
      </c>
      <c r="CE82">
        <v>0</v>
      </c>
      <c r="CF82">
        <v>0</v>
      </c>
      <c r="CG82">
        <v>0</v>
      </c>
      <c r="CH82">
        <v>2.3756225806451599</v>
      </c>
      <c r="CI82">
        <v>0</v>
      </c>
      <c r="CJ82">
        <v>-7.6462645161290297</v>
      </c>
      <c r="CK82">
        <v>-0.87496129032258096</v>
      </c>
      <c r="CL82">
        <v>38.481709677419303</v>
      </c>
      <c r="CM82">
        <v>43.265999999999998</v>
      </c>
      <c r="CN82">
        <v>40.844516129032201</v>
      </c>
      <c r="CO82">
        <v>41.508000000000003</v>
      </c>
      <c r="CP82">
        <v>39.098580645161299</v>
      </c>
      <c r="CQ82">
        <v>0</v>
      </c>
      <c r="CR82">
        <v>0</v>
      </c>
      <c r="CS82">
        <v>0</v>
      </c>
      <c r="CT82">
        <v>59.400000095367403</v>
      </c>
      <c r="CU82">
        <v>2.3822884615384599</v>
      </c>
      <c r="CV82">
        <v>-8.3111118647509093E-3</v>
      </c>
      <c r="CW82">
        <v>-1.2960273359982299</v>
      </c>
      <c r="CX82">
        <v>-7.6380923076923102</v>
      </c>
      <c r="CY82">
        <v>15</v>
      </c>
      <c r="CZ82">
        <v>1675254126.4000001</v>
      </c>
      <c r="DA82" t="s">
        <v>255</v>
      </c>
      <c r="DB82">
        <v>4</v>
      </c>
      <c r="DC82">
        <v>-3.8210000000000002</v>
      </c>
      <c r="DD82">
        <v>0.38500000000000001</v>
      </c>
      <c r="DE82">
        <v>400</v>
      </c>
      <c r="DF82">
        <v>16</v>
      </c>
      <c r="DG82">
        <v>1.25</v>
      </c>
      <c r="DH82">
        <v>0.4</v>
      </c>
      <c r="DI82">
        <v>7.1376641925925896E-2</v>
      </c>
      <c r="DJ82">
        <v>1.71398179020491E-2</v>
      </c>
      <c r="DK82">
        <v>0.104306642032765</v>
      </c>
      <c r="DL82">
        <v>1</v>
      </c>
      <c r="DM82">
        <v>2.35530888888889</v>
      </c>
      <c r="DN82">
        <v>0.23574065928712401</v>
      </c>
      <c r="DO82">
        <v>0.20477342364696299</v>
      </c>
      <c r="DP82">
        <v>1</v>
      </c>
      <c r="DQ82">
        <v>0.21570542592592601</v>
      </c>
      <c r="DR82">
        <v>-3.1411836112664897E-2</v>
      </c>
      <c r="DS82">
        <v>1.1020916443041999E-2</v>
      </c>
      <c r="DT82">
        <v>1</v>
      </c>
      <c r="DU82">
        <v>3</v>
      </c>
      <c r="DV82">
        <v>3</v>
      </c>
      <c r="DW82" t="s">
        <v>263</v>
      </c>
      <c r="DX82">
        <v>100</v>
      </c>
      <c r="DY82">
        <v>100</v>
      </c>
      <c r="DZ82">
        <v>-3.8210000000000002</v>
      </c>
      <c r="EA82">
        <v>0.38500000000000001</v>
      </c>
      <c r="EB82">
        <v>2</v>
      </c>
      <c r="EC82">
        <v>516.52499999999998</v>
      </c>
      <c r="ED82">
        <v>413.85500000000002</v>
      </c>
      <c r="EE82">
        <v>27.563500000000001</v>
      </c>
      <c r="EF82">
        <v>31.151199999999999</v>
      </c>
      <c r="EG82">
        <v>29.999700000000001</v>
      </c>
      <c r="EH82">
        <v>31.362200000000001</v>
      </c>
      <c r="EI82">
        <v>31.4023</v>
      </c>
      <c r="EJ82">
        <v>20.147400000000001</v>
      </c>
      <c r="EK82">
        <v>25.596399999999999</v>
      </c>
      <c r="EL82">
        <v>0</v>
      </c>
      <c r="EM82">
        <v>27.554400000000001</v>
      </c>
      <c r="EN82">
        <v>399.87099999999998</v>
      </c>
      <c r="EO82">
        <v>15.978999999999999</v>
      </c>
      <c r="EP82">
        <v>100.36499999999999</v>
      </c>
      <c r="EQ82">
        <v>90.688800000000001</v>
      </c>
    </row>
    <row r="83" spans="1:147" x14ac:dyDescent="0.3">
      <c r="A83">
        <v>67</v>
      </c>
      <c r="B83">
        <v>1675258351.4000001</v>
      </c>
      <c r="C83">
        <v>4080.5</v>
      </c>
      <c r="D83" t="s">
        <v>453</v>
      </c>
      <c r="E83" t="s">
        <v>454</v>
      </c>
      <c r="F83">
        <v>1675258343.4000001</v>
      </c>
      <c r="G83">
        <f t="shared" si="86"/>
        <v>1.4040306293071959E-3</v>
      </c>
      <c r="H83">
        <f t="shared" si="87"/>
        <v>-1.1012268025630048</v>
      </c>
      <c r="I83">
        <f t="shared" si="88"/>
        <v>400.01667741935501</v>
      </c>
      <c r="J83">
        <f t="shared" si="89"/>
        <v>414.34505674021835</v>
      </c>
      <c r="K83">
        <f t="shared" si="90"/>
        <v>39.96224459344576</v>
      </c>
      <c r="L83">
        <f t="shared" si="91"/>
        <v>38.580318612349743</v>
      </c>
      <c r="M83">
        <f t="shared" si="92"/>
        <v>5.962718082311954E-2</v>
      </c>
      <c r="N83">
        <f t="shared" si="93"/>
        <v>3.3781921498742093</v>
      </c>
      <c r="O83">
        <f t="shared" si="94"/>
        <v>5.9048606831975957E-2</v>
      </c>
      <c r="P83">
        <f t="shared" si="95"/>
        <v>3.6956893843819484E-2</v>
      </c>
      <c r="Q83">
        <f t="shared" si="96"/>
        <v>0</v>
      </c>
      <c r="R83">
        <f t="shared" si="97"/>
        <v>28.09355176186093</v>
      </c>
      <c r="S83">
        <f t="shared" si="98"/>
        <v>27.978022580645199</v>
      </c>
      <c r="T83">
        <f t="shared" si="99"/>
        <v>3.789980416780959</v>
      </c>
      <c r="U83">
        <f t="shared" si="100"/>
        <v>40.140665998018143</v>
      </c>
      <c r="V83">
        <f t="shared" si="101"/>
        <v>1.5603218424226826</v>
      </c>
      <c r="W83">
        <f t="shared" si="102"/>
        <v>3.8871349132565962</v>
      </c>
      <c r="X83">
        <f t="shared" si="103"/>
        <v>2.2296585743582762</v>
      </c>
      <c r="Y83">
        <f t="shared" si="104"/>
        <v>-61.91775075244734</v>
      </c>
      <c r="Z83">
        <f t="shared" si="105"/>
        <v>79.190928887535776</v>
      </c>
      <c r="AA83">
        <f t="shared" si="106"/>
        <v>5.1197370939563838</v>
      </c>
      <c r="AB83">
        <f t="shared" si="107"/>
        <v>22.392915229044817</v>
      </c>
      <c r="AC83">
        <v>-3.9870896240426799E-2</v>
      </c>
      <c r="AD83">
        <v>4.4758573912228497E-2</v>
      </c>
      <c r="AE83">
        <v>3.36755697666417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50605.468532488427</v>
      </c>
      <c r="AK83" t="s">
        <v>455</v>
      </c>
      <c r="AL83">
        <v>2.2720461538461501</v>
      </c>
      <c r="AM83">
        <v>1.5975999999999999</v>
      </c>
      <c r="AN83">
        <f t="shared" si="111"/>
        <v>-0.67444615384615014</v>
      </c>
      <c r="AO83">
        <f t="shared" si="112"/>
        <v>-0.42216208928777554</v>
      </c>
      <c r="AP83">
        <v>-0.43007875266419499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-1.1012268025630048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-2.3687584114601283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0.78109023802247302</v>
      </c>
      <c r="BN83">
        <v>0.5</v>
      </c>
      <c r="BO83" t="s">
        <v>254</v>
      </c>
      <c r="BP83">
        <v>1675258343.4000001</v>
      </c>
      <c r="BQ83">
        <v>400.01667741935501</v>
      </c>
      <c r="BR83">
        <v>399.93238709677399</v>
      </c>
      <c r="BS83">
        <v>16.178061290322599</v>
      </c>
      <c r="BT83">
        <v>15.962283870967701</v>
      </c>
      <c r="BU83">
        <v>500.021064516129</v>
      </c>
      <c r="BV83">
        <v>96.2468516129032</v>
      </c>
      <c r="BW83">
        <v>0.19992370967741899</v>
      </c>
      <c r="BX83">
        <v>28.412838709677398</v>
      </c>
      <c r="BY83">
        <v>27.978022580645199</v>
      </c>
      <c r="BZ83">
        <v>999.9</v>
      </c>
      <c r="CA83">
        <v>9990</v>
      </c>
      <c r="CB83">
        <v>0</v>
      </c>
      <c r="CC83">
        <v>387.47645161290302</v>
      </c>
      <c r="CD83">
        <v>0</v>
      </c>
      <c r="CE83">
        <v>0</v>
      </c>
      <c r="CF83">
        <v>0</v>
      </c>
      <c r="CG83">
        <v>0</v>
      </c>
      <c r="CH83">
        <v>2.28236451612903</v>
      </c>
      <c r="CI83">
        <v>0</v>
      </c>
      <c r="CJ83">
        <v>-8.4751806451612897</v>
      </c>
      <c r="CK83">
        <v>-0.95651290322580695</v>
      </c>
      <c r="CL83">
        <v>38.293999999999997</v>
      </c>
      <c r="CM83">
        <v>43.098580645161299</v>
      </c>
      <c r="CN83">
        <v>40.649000000000001</v>
      </c>
      <c r="CO83">
        <v>41.3648387096774</v>
      </c>
      <c r="CP83">
        <v>38.927</v>
      </c>
      <c r="CQ83">
        <v>0</v>
      </c>
      <c r="CR83">
        <v>0</v>
      </c>
      <c r="CS83">
        <v>0</v>
      </c>
      <c r="CT83">
        <v>59.200000047683702</v>
      </c>
      <c r="CU83">
        <v>2.2720461538461501</v>
      </c>
      <c r="CV83">
        <v>-0.26838290870093401</v>
      </c>
      <c r="CW83">
        <v>0.233524784828502</v>
      </c>
      <c r="CX83">
        <v>-8.4873461538461505</v>
      </c>
      <c r="CY83">
        <v>15</v>
      </c>
      <c r="CZ83">
        <v>1675254126.4000001</v>
      </c>
      <c r="DA83" t="s">
        <v>255</v>
      </c>
      <c r="DB83">
        <v>4</v>
      </c>
      <c r="DC83">
        <v>-3.8210000000000002</v>
      </c>
      <c r="DD83">
        <v>0.38500000000000001</v>
      </c>
      <c r="DE83">
        <v>400</v>
      </c>
      <c r="DF83">
        <v>16</v>
      </c>
      <c r="DG83">
        <v>1.25</v>
      </c>
      <c r="DH83">
        <v>0.4</v>
      </c>
      <c r="DI83">
        <v>7.8010302037037002E-2</v>
      </c>
      <c r="DJ83">
        <v>6.3624444368275093E-2</v>
      </c>
      <c r="DK83">
        <v>9.5330554440466897E-2</v>
      </c>
      <c r="DL83">
        <v>1</v>
      </c>
      <c r="DM83">
        <v>2.2926977777777799</v>
      </c>
      <c r="DN83">
        <v>-0.121779387553671</v>
      </c>
      <c r="DO83">
        <v>0.21620037772491299</v>
      </c>
      <c r="DP83">
        <v>1</v>
      </c>
      <c r="DQ83">
        <v>0.21651283333333299</v>
      </c>
      <c r="DR83">
        <v>-6.8762172670101696E-3</v>
      </c>
      <c r="DS83">
        <v>2.2437460306371599E-3</v>
      </c>
      <c r="DT83">
        <v>1</v>
      </c>
      <c r="DU83">
        <v>3</v>
      </c>
      <c r="DV83">
        <v>3</v>
      </c>
      <c r="DW83" t="s">
        <v>263</v>
      </c>
      <c r="DX83">
        <v>100</v>
      </c>
      <c r="DY83">
        <v>100</v>
      </c>
      <c r="DZ83">
        <v>-3.8210000000000002</v>
      </c>
      <c r="EA83">
        <v>0.38500000000000001</v>
      </c>
      <c r="EB83">
        <v>2</v>
      </c>
      <c r="EC83">
        <v>516.22500000000002</v>
      </c>
      <c r="ED83">
        <v>413.447</v>
      </c>
      <c r="EE83">
        <v>27.603100000000001</v>
      </c>
      <c r="EF83">
        <v>31.145800000000001</v>
      </c>
      <c r="EG83">
        <v>30</v>
      </c>
      <c r="EH83">
        <v>31.3567</v>
      </c>
      <c r="EI83">
        <v>31.396899999999999</v>
      </c>
      <c r="EJ83">
        <v>20.151</v>
      </c>
      <c r="EK83">
        <v>25.596399999999999</v>
      </c>
      <c r="EL83">
        <v>0</v>
      </c>
      <c r="EM83">
        <v>27.6173</v>
      </c>
      <c r="EN83">
        <v>400.00400000000002</v>
      </c>
      <c r="EO83">
        <v>15.9316</v>
      </c>
      <c r="EP83">
        <v>100.36799999999999</v>
      </c>
      <c r="EQ83">
        <v>90.688400000000001</v>
      </c>
    </row>
    <row r="84" spans="1:147" x14ac:dyDescent="0.3">
      <c r="A84">
        <v>68</v>
      </c>
      <c r="B84">
        <v>1675258411.4000001</v>
      </c>
      <c r="C84">
        <v>4140.5</v>
      </c>
      <c r="D84" t="s">
        <v>456</v>
      </c>
      <c r="E84" t="s">
        <v>457</v>
      </c>
      <c r="F84">
        <v>1675258403.4000001</v>
      </c>
      <c r="G84">
        <f t="shared" si="86"/>
        <v>1.3481635512756914E-3</v>
      </c>
      <c r="H84">
        <f t="shared" si="87"/>
        <v>-0.89237149630175971</v>
      </c>
      <c r="I84">
        <f t="shared" si="88"/>
        <v>399.99338709677397</v>
      </c>
      <c r="J84">
        <f t="shared" si="89"/>
        <v>409.74274494801784</v>
      </c>
      <c r="K84">
        <f t="shared" si="90"/>
        <v>39.520009504031158</v>
      </c>
      <c r="L84">
        <f t="shared" si="91"/>
        <v>38.579676283516804</v>
      </c>
      <c r="M84">
        <f t="shared" si="92"/>
        <v>5.7330986283278998E-2</v>
      </c>
      <c r="N84">
        <f t="shared" si="93"/>
        <v>3.3797333608638733</v>
      </c>
      <c r="O84">
        <f t="shared" si="94"/>
        <v>5.6796140958955313E-2</v>
      </c>
      <c r="P84">
        <f t="shared" si="95"/>
        <v>3.5545225839737904E-2</v>
      </c>
      <c r="Q84">
        <f t="shared" si="96"/>
        <v>0</v>
      </c>
      <c r="R84">
        <f t="shared" si="97"/>
        <v>28.080560280718078</v>
      </c>
      <c r="S84">
        <f t="shared" si="98"/>
        <v>27.949687096774198</v>
      </c>
      <c r="T84">
        <f t="shared" si="99"/>
        <v>3.7837233821393355</v>
      </c>
      <c r="U84">
        <f t="shared" si="100"/>
        <v>40.13279305325819</v>
      </c>
      <c r="V84">
        <f t="shared" si="101"/>
        <v>1.5576761372073891</v>
      </c>
      <c r="W84">
        <f t="shared" si="102"/>
        <v>3.8813050841995378</v>
      </c>
      <c r="X84">
        <f t="shared" si="103"/>
        <v>2.2260472449319462</v>
      </c>
      <c r="Y84">
        <f t="shared" si="104"/>
        <v>-59.454012611257994</v>
      </c>
      <c r="Z84">
        <f t="shared" si="105"/>
        <v>79.684929194079373</v>
      </c>
      <c r="AA84">
        <f t="shared" si="106"/>
        <v>5.1479365449381254</v>
      </c>
      <c r="AB84">
        <f t="shared" si="107"/>
        <v>25.378853127759506</v>
      </c>
      <c r="AC84">
        <v>-3.9893763573109198E-2</v>
      </c>
      <c r="AD84">
        <v>4.47842444964529E-2</v>
      </c>
      <c r="AE84">
        <v>3.3690920880155799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50637.733163971352</v>
      </c>
      <c r="AK84" t="s">
        <v>458</v>
      </c>
      <c r="AL84">
        <v>2.3106</v>
      </c>
      <c r="AM84">
        <v>1.42</v>
      </c>
      <c r="AN84">
        <f t="shared" si="111"/>
        <v>-0.89060000000000006</v>
      </c>
      <c r="AO84">
        <f t="shared" si="112"/>
        <v>-0.62718309859154941</v>
      </c>
      <c r="AP84">
        <v>-0.348511332227111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-0.89237149630175971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-1.5944307208623398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0.78109023802247302</v>
      </c>
      <c r="BN84">
        <v>0.5</v>
      </c>
      <c r="BO84" t="s">
        <v>254</v>
      </c>
      <c r="BP84">
        <v>1675258403.4000001</v>
      </c>
      <c r="BQ84">
        <v>399.99338709677397</v>
      </c>
      <c r="BR84">
        <v>399.93822580645201</v>
      </c>
      <c r="BS84">
        <v>16.149958064516099</v>
      </c>
      <c r="BT84">
        <v>15.9427580645161</v>
      </c>
      <c r="BU84">
        <v>500.01490322580702</v>
      </c>
      <c r="BV84">
        <v>96.2507709677419</v>
      </c>
      <c r="BW84">
        <v>0.200014290322581</v>
      </c>
      <c r="BX84">
        <v>28.3870161290323</v>
      </c>
      <c r="BY84">
        <v>27.949687096774198</v>
      </c>
      <c r="BZ84">
        <v>999.9</v>
      </c>
      <c r="CA84">
        <v>9995.3225806451592</v>
      </c>
      <c r="CB84">
        <v>0</v>
      </c>
      <c r="CC84">
        <v>387.52070967741901</v>
      </c>
      <c r="CD84">
        <v>0</v>
      </c>
      <c r="CE84">
        <v>0</v>
      </c>
      <c r="CF84">
        <v>0</v>
      </c>
      <c r="CG84">
        <v>0</v>
      </c>
      <c r="CH84">
        <v>2.3325999999999998</v>
      </c>
      <c r="CI84">
        <v>0</v>
      </c>
      <c r="CJ84">
        <v>-9.7985000000000007</v>
      </c>
      <c r="CK84">
        <v>-1.0535677419354801</v>
      </c>
      <c r="CL84">
        <v>38.126967741935502</v>
      </c>
      <c r="CM84">
        <v>42.933</v>
      </c>
      <c r="CN84">
        <v>40.481709677419403</v>
      </c>
      <c r="CO84">
        <v>41.215451612903202</v>
      </c>
      <c r="CP84">
        <v>38.774000000000001</v>
      </c>
      <c r="CQ84">
        <v>0</v>
      </c>
      <c r="CR84">
        <v>0</v>
      </c>
      <c r="CS84">
        <v>0</v>
      </c>
      <c r="CT84">
        <v>59.599999904632597</v>
      </c>
      <c r="CU84">
        <v>2.3106</v>
      </c>
      <c r="CV84">
        <v>-0.354064971603333</v>
      </c>
      <c r="CW84">
        <v>-0.43833503334711199</v>
      </c>
      <c r="CX84">
        <v>-9.8395038461538498</v>
      </c>
      <c r="CY84">
        <v>15</v>
      </c>
      <c r="CZ84">
        <v>1675254126.4000001</v>
      </c>
      <c r="DA84" t="s">
        <v>255</v>
      </c>
      <c r="DB84">
        <v>4</v>
      </c>
      <c r="DC84">
        <v>-3.8210000000000002</v>
      </c>
      <c r="DD84">
        <v>0.38500000000000001</v>
      </c>
      <c r="DE84">
        <v>400</v>
      </c>
      <c r="DF84">
        <v>16</v>
      </c>
      <c r="DG84">
        <v>1.25</v>
      </c>
      <c r="DH84">
        <v>0.4</v>
      </c>
      <c r="DI84">
        <v>6.2892148568518505E-2</v>
      </c>
      <c r="DJ84">
        <v>-9.40247563074251E-2</v>
      </c>
      <c r="DK84">
        <v>9.5712404305732204E-2</v>
      </c>
      <c r="DL84">
        <v>1</v>
      </c>
      <c r="DM84">
        <v>2.3067222222222199</v>
      </c>
      <c r="DN84">
        <v>-4.16617373206064E-2</v>
      </c>
      <c r="DO84">
        <v>0.20465910831742601</v>
      </c>
      <c r="DP84">
        <v>1</v>
      </c>
      <c r="DQ84">
        <v>0.207556666666667</v>
      </c>
      <c r="DR84">
        <v>-2.62563750714695E-3</v>
      </c>
      <c r="DS84">
        <v>2.4874848222131399E-3</v>
      </c>
      <c r="DT84">
        <v>1</v>
      </c>
      <c r="DU84">
        <v>3</v>
      </c>
      <c r="DV84">
        <v>3</v>
      </c>
      <c r="DW84" t="s">
        <v>263</v>
      </c>
      <c r="DX84">
        <v>100</v>
      </c>
      <c r="DY84">
        <v>100</v>
      </c>
      <c r="DZ84">
        <v>-3.8210000000000002</v>
      </c>
      <c r="EA84">
        <v>0.38500000000000001</v>
      </c>
      <c r="EB84">
        <v>2</v>
      </c>
      <c r="EC84">
        <v>516.30999999999995</v>
      </c>
      <c r="ED84">
        <v>413.65600000000001</v>
      </c>
      <c r="EE84">
        <v>27.7849</v>
      </c>
      <c r="EF84">
        <v>31.1404</v>
      </c>
      <c r="EG84">
        <v>29.9999</v>
      </c>
      <c r="EH84">
        <v>31.351299999999998</v>
      </c>
      <c r="EI84">
        <v>31.391500000000001</v>
      </c>
      <c r="EJ84">
        <v>20.148299999999999</v>
      </c>
      <c r="EK84">
        <v>25.596399999999999</v>
      </c>
      <c r="EL84">
        <v>0</v>
      </c>
      <c r="EM84">
        <v>27.818000000000001</v>
      </c>
      <c r="EN84">
        <v>399.887</v>
      </c>
      <c r="EO84">
        <v>15.946300000000001</v>
      </c>
      <c r="EP84">
        <v>100.36799999999999</v>
      </c>
      <c r="EQ84">
        <v>90.688599999999994</v>
      </c>
    </row>
    <row r="85" spans="1:147" x14ac:dyDescent="0.3">
      <c r="A85">
        <v>69</v>
      </c>
      <c r="B85">
        <v>1675258471.4000001</v>
      </c>
      <c r="C85">
        <v>4200.5</v>
      </c>
      <c r="D85" t="s">
        <v>459</v>
      </c>
      <c r="E85" t="s">
        <v>460</v>
      </c>
      <c r="F85">
        <v>1675258463.40323</v>
      </c>
      <c r="G85">
        <f t="shared" si="86"/>
        <v>1.3296691915645133E-3</v>
      </c>
      <c r="H85">
        <f t="shared" si="87"/>
        <v>-0.68528601078943729</v>
      </c>
      <c r="I85">
        <f t="shared" si="88"/>
        <v>399.99141935483902</v>
      </c>
      <c r="J85">
        <f t="shared" si="89"/>
        <v>404.3041920001379</v>
      </c>
      <c r="K85">
        <f t="shared" si="90"/>
        <v>38.99570527907175</v>
      </c>
      <c r="L85">
        <f t="shared" si="91"/>
        <v>38.579732320246578</v>
      </c>
      <c r="M85">
        <f t="shared" si="92"/>
        <v>5.6299241268685483E-2</v>
      </c>
      <c r="N85">
        <f t="shared" si="93"/>
        <v>3.3829597759842827</v>
      </c>
      <c r="O85">
        <f t="shared" si="94"/>
        <v>5.5783866875542841E-2</v>
      </c>
      <c r="P85">
        <f t="shared" si="95"/>
        <v>3.4910827791704964E-2</v>
      </c>
      <c r="Q85">
        <f t="shared" si="96"/>
        <v>0</v>
      </c>
      <c r="R85">
        <f t="shared" si="97"/>
        <v>28.106255055366386</v>
      </c>
      <c r="S85">
        <f t="shared" si="98"/>
        <v>27.983154838709702</v>
      </c>
      <c r="T85">
        <f t="shared" si="99"/>
        <v>3.7911146858529468</v>
      </c>
      <c r="U85">
        <f t="shared" si="100"/>
        <v>40.035454003066022</v>
      </c>
      <c r="V85">
        <f t="shared" si="101"/>
        <v>1.5558155277692609</v>
      </c>
      <c r="W85">
        <f t="shared" si="102"/>
        <v>3.8860943793721243</v>
      </c>
      <c r="X85">
        <f t="shared" si="103"/>
        <v>2.2352991580836861</v>
      </c>
      <c r="Y85">
        <f t="shared" si="104"/>
        <v>-58.638411347995039</v>
      </c>
      <c r="Z85">
        <f t="shared" si="105"/>
        <v>77.526524069851106</v>
      </c>
      <c r="AA85">
        <f t="shared" si="106"/>
        <v>5.0050817689577221</v>
      </c>
      <c r="AB85">
        <f t="shared" si="107"/>
        <v>23.893194490813791</v>
      </c>
      <c r="AC85">
        <v>-3.9941648637038002E-2</v>
      </c>
      <c r="AD85">
        <v>4.4837999675674999E-2</v>
      </c>
      <c r="AE85">
        <v>3.3723057302616102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50692.471123847012</v>
      </c>
      <c r="AK85" t="s">
        <v>461</v>
      </c>
      <c r="AL85">
        <v>2.2605461538461502</v>
      </c>
      <c r="AM85">
        <v>1.504</v>
      </c>
      <c r="AN85">
        <f t="shared" si="111"/>
        <v>-0.7565461538461502</v>
      </c>
      <c r="AO85">
        <f t="shared" si="112"/>
        <v>-0.50302270867430199</v>
      </c>
      <c r="AP85">
        <v>-0.26763510663893297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-0.68528601078943729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-1.9879818202153607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0.78109023802247302</v>
      </c>
      <c r="BN85">
        <v>0.5</v>
      </c>
      <c r="BO85" t="s">
        <v>254</v>
      </c>
      <c r="BP85">
        <v>1675258463.40323</v>
      </c>
      <c r="BQ85">
        <v>399.99141935483902</v>
      </c>
      <c r="BR85">
        <v>399.96745161290301</v>
      </c>
      <c r="BS85">
        <v>16.130564516128999</v>
      </c>
      <c r="BT85">
        <v>15.9262032258065</v>
      </c>
      <c r="BU85">
        <v>500.01570967741901</v>
      </c>
      <c r="BV85">
        <v>96.251367741935496</v>
      </c>
      <c r="BW85">
        <v>0.20003209677419401</v>
      </c>
      <c r="BX85">
        <v>28.408232258064501</v>
      </c>
      <c r="BY85">
        <v>27.983154838709702</v>
      </c>
      <c r="BZ85">
        <v>999.9</v>
      </c>
      <c r="CA85">
        <v>10007.2580645161</v>
      </c>
      <c r="CB85">
        <v>0</v>
      </c>
      <c r="CC85">
        <v>387.40990322580598</v>
      </c>
      <c r="CD85">
        <v>0</v>
      </c>
      <c r="CE85">
        <v>0</v>
      </c>
      <c r="CF85">
        <v>0</v>
      </c>
      <c r="CG85">
        <v>0</v>
      </c>
      <c r="CH85">
        <v>2.2632387096774198</v>
      </c>
      <c r="CI85">
        <v>0</v>
      </c>
      <c r="CJ85">
        <v>-10.4576612903226</v>
      </c>
      <c r="CK85">
        <v>-1.1379999999999999</v>
      </c>
      <c r="CL85">
        <v>37.975612903225802</v>
      </c>
      <c r="CM85">
        <v>42.802</v>
      </c>
      <c r="CN85">
        <v>40.311999999999998</v>
      </c>
      <c r="CO85">
        <v>41.106709677419303</v>
      </c>
      <c r="CP85">
        <v>38.625</v>
      </c>
      <c r="CQ85">
        <v>0</v>
      </c>
      <c r="CR85">
        <v>0</v>
      </c>
      <c r="CS85">
        <v>0</v>
      </c>
      <c r="CT85">
        <v>59.399999856948902</v>
      </c>
      <c r="CU85">
        <v>2.2605461538461502</v>
      </c>
      <c r="CV85">
        <v>-0.34095043847476902</v>
      </c>
      <c r="CW85">
        <v>-1.34618461830384</v>
      </c>
      <c r="CX85">
        <v>-10.4687730769231</v>
      </c>
      <c r="CY85">
        <v>15</v>
      </c>
      <c r="CZ85">
        <v>1675254126.4000001</v>
      </c>
      <c r="DA85" t="s">
        <v>255</v>
      </c>
      <c r="DB85">
        <v>4</v>
      </c>
      <c r="DC85">
        <v>-3.8210000000000002</v>
      </c>
      <c r="DD85">
        <v>0.38500000000000001</v>
      </c>
      <c r="DE85">
        <v>400</v>
      </c>
      <c r="DF85">
        <v>16</v>
      </c>
      <c r="DG85">
        <v>1.25</v>
      </c>
      <c r="DH85">
        <v>0.4</v>
      </c>
      <c r="DI85">
        <v>4.6159525740740802E-2</v>
      </c>
      <c r="DJ85">
        <v>-0.12958598954690101</v>
      </c>
      <c r="DK85">
        <v>0.103689587510606</v>
      </c>
      <c r="DL85">
        <v>1</v>
      </c>
      <c r="DM85">
        <v>2.2770511111111098</v>
      </c>
      <c r="DN85">
        <v>-0.21000658552410001</v>
      </c>
      <c r="DO85">
        <v>0.19601229623812699</v>
      </c>
      <c r="DP85">
        <v>1</v>
      </c>
      <c r="DQ85">
        <v>0.20448264814814801</v>
      </c>
      <c r="DR85">
        <v>-3.1317538380610998E-3</v>
      </c>
      <c r="DS85">
        <v>3.1850934410236902E-3</v>
      </c>
      <c r="DT85">
        <v>1</v>
      </c>
      <c r="DU85">
        <v>3</v>
      </c>
      <c r="DV85">
        <v>3</v>
      </c>
      <c r="DW85" t="s">
        <v>263</v>
      </c>
      <c r="DX85">
        <v>100</v>
      </c>
      <c r="DY85">
        <v>100</v>
      </c>
      <c r="DZ85">
        <v>-3.8210000000000002</v>
      </c>
      <c r="EA85">
        <v>0.38500000000000001</v>
      </c>
      <c r="EB85">
        <v>2</v>
      </c>
      <c r="EC85">
        <v>517.14300000000003</v>
      </c>
      <c r="ED85">
        <v>413.72399999999999</v>
      </c>
      <c r="EE85">
        <v>27.849900000000002</v>
      </c>
      <c r="EF85">
        <v>31.1295</v>
      </c>
      <c r="EG85">
        <v>30</v>
      </c>
      <c r="EH85">
        <v>31.3431</v>
      </c>
      <c r="EI85">
        <v>31.383299999999998</v>
      </c>
      <c r="EJ85">
        <v>20.149899999999999</v>
      </c>
      <c r="EK85">
        <v>25.596399999999999</v>
      </c>
      <c r="EL85">
        <v>0</v>
      </c>
      <c r="EM85">
        <v>27.8535</v>
      </c>
      <c r="EN85">
        <v>399.86399999999998</v>
      </c>
      <c r="EO85">
        <v>15.9641</v>
      </c>
      <c r="EP85">
        <v>100.36799999999999</v>
      </c>
      <c r="EQ85">
        <v>90.689899999999994</v>
      </c>
    </row>
    <row r="86" spans="1:147" x14ac:dyDescent="0.3">
      <c r="A86">
        <v>70</v>
      </c>
      <c r="B86">
        <v>1675258531.4000001</v>
      </c>
      <c r="C86">
        <v>4260.5</v>
      </c>
      <c r="D86" t="s">
        <v>462</v>
      </c>
      <c r="E86" t="s">
        <v>463</v>
      </c>
      <c r="F86">
        <v>1675258523.4000001</v>
      </c>
      <c r="G86">
        <f t="shared" si="86"/>
        <v>1.176613097028546E-3</v>
      </c>
      <c r="H86">
        <f t="shared" si="87"/>
        <v>-1.0321406391169661</v>
      </c>
      <c r="I86">
        <f t="shared" si="88"/>
        <v>400.02090322580602</v>
      </c>
      <c r="J86">
        <f t="shared" si="89"/>
        <v>417.82051488236243</v>
      </c>
      <c r="K86">
        <f t="shared" si="90"/>
        <v>40.297739270485529</v>
      </c>
      <c r="L86">
        <f t="shared" si="91"/>
        <v>38.58101143137079</v>
      </c>
      <c r="M86">
        <f t="shared" si="92"/>
        <v>4.9876256139608333E-2</v>
      </c>
      <c r="N86">
        <f t="shared" si="93"/>
        <v>3.3830681167548935</v>
      </c>
      <c r="O86">
        <f t="shared" si="94"/>
        <v>4.9471324852946343E-2</v>
      </c>
      <c r="P86">
        <f t="shared" si="95"/>
        <v>3.095568531658232E-2</v>
      </c>
      <c r="Q86">
        <f t="shared" si="96"/>
        <v>0</v>
      </c>
      <c r="R86">
        <f t="shared" si="97"/>
        <v>28.139542321364594</v>
      </c>
      <c r="S86">
        <f t="shared" si="98"/>
        <v>27.975545161290299</v>
      </c>
      <c r="T86">
        <f t="shared" si="99"/>
        <v>3.7894329937407401</v>
      </c>
      <c r="U86">
        <f t="shared" si="100"/>
        <v>40.124860948594396</v>
      </c>
      <c r="V86">
        <f t="shared" si="101"/>
        <v>1.5591557862244902</v>
      </c>
      <c r="W86">
        <f t="shared" si="102"/>
        <v>3.8857599736532138</v>
      </c>
      <c r="X86">
        <f t="shared" si="103"/>
        <v>2.2302772075162496</v>
      </c>
      <c r="Y86">
        <f t="shared" si="104"/>
        <v>-51.888637578958878</v>
      </c>
      <c r="Z86">
        <f t="shared" si="105"/>
        <v>78.646868632052602</v>
      </c>
      <c r="AA86">
        <f t="shared" si="106"/>
        <v>5.0770183941972133</v>
      </c>
      <c r="AB86">
        <f t="shared" si="107"/>
        <v>31.835249447290934</v>
      </c>
      <c r="AC86">
        <v>-3.9943256911626299E-2</v>
      </c>
      <c r="AD86">
        <v>4.48398051047929E-2</v>
      </c>
      <c r="AE86">
        <v>3.3724136420406401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50694.593596534032</v>
      </c>
      <c r="AK86" t="s">
        <v>464</v>
      </c>
      <c r="AL86">
        <v>2.2876307692307698</v>
      </c>
      <c r="AM86">
        <v>1.6759999999999999</v>
      </c>
      <c r="AN86">
        <f t="shared" si="111"/>
        <v>-0.61163076923076987</v>
      </c>
      <c r="AO86">
        <f t="shared" si="112"/>
        <v>-0.36493482651000592</v>
      </c>
      <c r="AP86">
        <v>-0.40309748874098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-1.0321406391169661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-2.740215313411809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0.78109023802247302</v>
      </c>
      <c r="BN86">
        <v>0.5</v>
      </c>
      <c r="BO86" t="s">
        <v>254</v>
      </c>
      <c r="BP86">
        <v>1675258523.4000001</v>
      </c>
      <c r="BQ86">
        <v>400.02090322580602</v>
      </c>
      <c r="BR86">
        <v>399.93319354838701</v>
      </c>
      <c r="BS86">
        <v>16.1658516129032</v>
      </c>
      <c r="BT86">
        <v>15.9850193548387</v>
      </c>
      <c r="BU86">
        <v>500.01251612903201</v>
      </c>
      <c r="BV86">
        <v>96.247487096774194</v>
      </c>
      <c r="BW86">
        <v>0.20000132258064501</v>
      </c>
      <c r="BX86">
        <v>28.4067516129032</v>
      </c>
      <c r="BY86">
        <v>27.975545161290299</v>
      </c>
      <c r="BZ86">
        <v>999.9</v>
      </c>
      <c r="CA86">
        <v>10008.064516128999</v>
      </c>
      <c r="CB86">
        <v>0</v>
      </c>
      <c r="CC86">
        <v>387.49003225806399</v>
      </c>
      <c r="CD86">
        <v>0</v>
      </c>
      <c r="CE86">
        <v>0</v>
      </c>
      <c r="CF86">
        <v>0</v>
      </c>
      <c r="CG86">
        <v>0</v>
      </c>
      <c r="CH86">
        <v>2.2799</v>
      </c>
      <c r="CI86">
        <v>0</v>
      </c>
      <c r="CJ86">
        <v>-10.9765774193548</v>
      </c>
      <c r="CK86">
        <v>-1.28282903225806</v>
      </c>
      <c r="CL86">
        <v>37.8343548387097</v>
      </c>
      <c r="CM86">
        <v>42.667000000000002</v>
      </c>
      <c r="CN86">
        <v>40.179000000000002</v>
      </c>
      <c r="CO86">
        <v>41</v>
      </c>
      <c r="CP86">
        <v>38.5</v>
      </c>
      <c r="CQ86">
        <v>0</v>
      </c>
      <c r="CR86">
        <v>0</v>
      </c>
      <c r="CS86">
        <v>0</v>
      </c>
      <c r="CT86">
        <v>59.199999809265101</v>
      </c>
      <c r="CU86">
        <v>2.2876307692307698</v>
      </c>
      <c r="CV86">
        <v>-0.158085482706257</v>
      </c>
      <c r="CW86">
        <v>-1.01718631780809</v>
      </c>
      <c r="CX86">
        <v>-10.99625</v>
      </c>
      <c r="CY86">
        <v>15</v>
      </c>
      <c r="CZ86">
        <v>1675254126.4000001</v>
      </c>
      <c r="DA86" t="s">
        <v>255</v>
      </c>
      <c r="DB86">
        <v>4</v>
      </c>
      <c r="DC86">
        <v>-3.8210000000000002</v>
      </c>
      <c r="DD86">
        <v>0.38500000000000001</v>
      </c>
      <c r="DE86">
        <v>400</v>
      </c>
      <c r="DF86">
        <v>16</v>
      </c>
      <c r="DG86">
        <v>1.25</v>
      </c>
      <c r="DH86">
        <v>0.4</v>
      </c>
      <c r="DI86">
        <v>6.9783016981481497E-2</v>
      </c>
      <c r="DJ86">
        <v>0.17808759511948499</v>
      </c>
      <c r="DK86">
        <v>0.102502739600311</v>
      </c>
      <c r="DL86">
        <v>1</v>
      </c>
      <c r="DM86">
        <v>2.2667666666666699</v>
      </c>
      <c r="DN86">
        <v>-8.6012121212141801E-2</v>
      </c>
      <c r="DO86">
        <v>0.187307373052958</v>
      </c>
      <c r="DP86">
        <v>1</v>
      </c>
      <c r="DQ86">
        <v>0.17160527777777801</v>
      </c>
      <c r="DR86">
        <v>7.6517502572893997E-2</v>
      </c>
      <c r="DS86">
        <v>1.38407177926375E-2</v>
      </c>
      <c r="DT86">
        <v>1</v>
      </c>
      <c r="DU86">
        <v>3</v>
      </c>
      <c r="DV86">
        <v>3</v>
      </c>
      <c r="DW86" t="s">
        <v>263</v>
      </c>
      <c r="DX86">
        <v>100</v>
      </c>
      <c r="DY86">
        <v>100</v>
      </c>
      <c r="DZ86">
        <v>-3.8210000000000002</v>
      </c>
      <c r="EA86">
        <v>0.38500000000000001</v>
      </c>
      <c r="EB86">
        <v>2</v>
      </c>
      <c r="EC86">
        <v>516.58699999999999</v>
      </c>
      <c r="ED86">
        <v>413.81</v>
      </c>
      <c r="EE86">
        <v>27.891200000000001</v>
      </c>
      <c r="EF86">
        <v>31.123999999999999</v>
      </c>
      <c r="EG86">
        <v>30.0001</v>
      </c>
      <c r="EH86">
        <v>31.337599999999998</v>
      </c>
      <c r="EI86">
        <v>31.3779</v>
      </c>
      <c r="EJ86">
        <v>20.1493</v>
      </c>
      <c r="EK86">
        <v>25.320499999999999</v>
      </c>
      <c r="EL86">
        <v>0</v>
      </c>
      <c r="EM86">
        <v>27.903500000000001</v>
      </c>
      <c r="EN86">
        <v>399.95400000000001</v>
      </c>
      <c r="EO86">
        <v>15.9871</v>
      </c>
      <c r="EP86">
        <v>100.369</v>
      </c>
      <c r="EQ86">
        <v>90.690200000000004</v>
      </c>
    </row>
    <row r="87" spans="1:147" x14ac:dyDescent="0.3">
      <c r="A87">
        <v>71</v>
      </c>
      <c r="B87">
        <v>1675258591.4000001</v>
      </c>
      <c r="C87">
        <v>4320.5</v>
      </c>
      <c r="D87" t="s">
        <v>465</v>
      </c>
      <c r="E87" t="s">
        <v>466</v>
      </c>
      <c r="F87">
        <v>1675258583.45806</v>
      </c>
      <c r="G87">
        <f t="shared" si="86"/>
        <v>1.2430458083755604E-3</v>
      </c>
      <c r="H87">
        <f t="shared" si="87"/>
        <v>-0.80941569886868026</v>
      </c>
      <c r="I87">
        <f t="shared" si="88"/>
        <v>399.97909677419398</v>
      </c>
      <c r="J87">
        <f t="shared" si="89"/>
        <v>409.36357576394283</v>
      </c>
      <c r="K87">
        <f t="shared" si="90"/>
        <v>39.481585426884791</v>
      </c>
      <c r="L87">
        <f t="shared" si="91"/>
        <v>38.576487536264857</v>
      </c>
      <c r="M87">
        <f t="shared" si="92"/>
        <v>5.2624340862692943E-2</v>
      </c>
      <c r="N87">
        <f t="shared" si="93"/>
        <v>3.3815592570012645</v>
      </c>
      <c r="O87">
        <f t="shared" si="94"/>
        <v>5.2173576728975123E-2</v>
      </c>
      <c r="P87">
        <f t="shared" si="95"/>
        <v>3.2648662848983316E-2</v>
      </c>
      <c r="Q87">
        <f t="shared" si="96"/>
        <v>0</v>
      </c>
      <c r="R87">
        <f t="shared" si="97"/>
        <v>28.13638756839114</v>
      </c>
      <c r="S87">
        <f t="shared" si="98"/>
        <v>27.9904774193548</v>
      </c>
      <c r="T87">
        <f t="shared" si="99"/>
        <v>3.7927335460366955</v>
      </c>
      <c r="U87">
        <f t="shared" si="100"/>
        <v>40.083277457915564</v>
      </c>
      <c r="V87">
        <f t="shared" si="101"/>
        <v>1.5586309677376058</v>
      </c>
      <c r="W87">
        <f t="shared" si="102"/>
        <v>3.8884818472592504</v>
      </c>
      <c r="X87">
        <f t="shared" si="103"/>
        <v>2.2341025782990895</v>
      </c>
      <c r="Y87">
        <f t="shared" si="104"/>
        <v>-54.818320149362215</v>
      </c>
      <c r="Z87">
        <f t="shared" si="105"/>
        <v>78.086043087920714</v>
      </c>
      <c r="AA87">
        <f t="shared" si="106"/>
        <v>5.0437413706951535</v>
      </c>
      <c r="AB87">
        <f t="shared" si="107"/>
        <v>28.311464309253651</v>
      </c>
      <c r="AC87">
        <v>-3.9920860419585397E-2</v>
      </c>
      <c r="AD87">
        <v>4.4814663080436599E-2</v>
      </c>
      <c r="AE87">
        <v>3.3709107563331102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50665.282062244383</v>
      </c>
      <c r="AK87" t="s">
        <v>467</v>
      </c>
      <c r="AL87">
        <v>2.28485769230769</v>
      </c>
      <c r="AM87">
        <v>1.2848900000000001</v>
      </c>
      <c r="AN87">
        <f t="shared" si="111"/>
        <v>-0.99996769230768989</v>
      </c>
      <c r="AO87">
        <f t="shared" si="112"/>
        <v>-0.77825159531764576</v>
      </c>
      <c r="AP87">
        <v>-0.31611335044281103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-0.80941569886868026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-1.2849315131719672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0.78109023802247302</v>
      </c>
      <c r="BN87">
        <v>0.5</v>
      </c>
      <c r="BO87" t="s">
        <v>254</v>
      </c>
      <c r="BP87">
        <v>1675258583.45806</v>
      </c>
      <c r="BQ87">
        <v>399.97909677419398</v>
      </c>
      <c r="BR87">
        <v>399.930322580645</v>
      </c>
      <c r="BS87">
        <v>16.160616129032299</v>
      </c>
      <c r="BT87">
        <v>15.9695709677419</v>
      </c>
      <c r="BU87">
        <v>500.00748387096797</v>
      </c>
      <c r="BV87">
        <v>96.246258064516098</v>
      </c>
      <c r="BW87">
        <v>0.20000087096774199</v>
      </c>
      <c r="BX87">
        <v>28.418800000000001</v>
      </c>
      <c r="BY87">
        <v>27.9904774193548</v>
      </c>
      <c r="BZ87">
        <v>999.9</v>
      </c>
      <c r="CA87">
        <v>10002.580645161301</v>
      </c>
      <c r="CB87">
        <v>0</v>
      </c>
      <c r="CC87">
        <v>387.50048387096803</v>
      </c>
      <c r="CD87">
        <v>0</v>
      </c>
      <c r="CE87">
        <v>0</v>
      </c>
      <c r="CF87">
        <v>0</v>
      </c>
      <c r="CG87">
        <v>0</v>
      </c>
      <c r="CH87">
        <v>2.27463225806452</v>
      </c>
      <c r="CI87">
        <v>0</v>
      </c>
      <c r="CJ87">
        <v>-11.7205903225806</v>
      </c>
      <c r="CK87">
        <v>-1.3903774193548399</v>
      </c>
      <c r="CL87">
        <v>37.701225806451603</v>
      </c>
      <c r="CM87">
        <v>42.561999999999998</v>
      </c>
      <c r="CN87">
        <v>40.03</v>
      </c>
      <c r="CO87">
        <v>40.875</v>
      </c>
      <c r="CP87">
        <v>38.375</v>
      </c>
      <c r="CQ87">
        <v>0</v>
      </c>
      <c r="CR87">
        <v>0</v>
      </c>
      <c r="CS87">
        <v>0</v>
      </c>
      <c r="CT87">
        <v>59.599999904632597</v>
      </c>
      <c r="CU87">
        <v>2.28485769230769</v>
      </c>
      <c r="CV87">
        <v>-0.64919315159247004</v>
      </c>
      <c r="CW87">
        <v>1.4239350254793699</v>
      </c>
      <c r="CX87">
        <v>-11.7500884615385</v>
      </c>
      <c r="CY87">
        <v>15</v>
      </c>
      <c r="CZ87">
        <v>1675254126.4000001</v>
      </c>
      <c r="DA87" t="s">
        <v>255</v>
      </c>
      <c r="DB87">
        <v>4</v>
      </c>
      <c r="DC87">
        <v>-3.8210000000000002</v>
      </c>
      <c r="DD87">
        <v>0.38500000000000001</v>
      </c>
      <c r="DE87">
        <v>400</v>
      </c>
      <c r="DF87">
        <v>16</v>
      </c>
      <c r="DG87">
        <v>1.25</v>
      </c>
      <c r="DH87">
        <v>0.4</v>
      </c>
      <c r="DI87">
        <v>4.9015166925925897E-2</v>
      </c>
      <c r="DJ87">
        <v>3.51507053548544E-5</v>
      </c>
      <c r="DK87">
        <v>7.9537214675746107E-2</v>
      </c>
      <c r="DL87">
        <v>1</v>
      </c>
      <c r="DM87">
        <v>2.2953355555555599</v>
      </c>
      <c r="DN87">
        <v>-0.22324942574812101</v>
      </c>
      <c r="DO87">
        <v>0.174588762722965</v>
      </c>
      <c r="DP87">
        <v>1</v>
      </c>
      <c r="DQ87">
        <v>0.19187403703703701</v>
      </c>
      <c r="DR87">
        <v>-8.2400427632845306E-3</v>
      </c>
      <c r="DS87">
        <v>2.8103161807286601E-3</v>
      </c>
      <c r="DT87">
        <v>1</v>
      </c>
      <c r="DU87">
        <v>3</v>
      </c>
      <c r="DV87">
        <v>3</v>
      </c>
      <c r="DW87" t="s">
        <v>263</v>
      </c>
      <c r="DX87">
        <v>100</v>
      </c>
      <c r="DY87">
        <v>100</v>
      </c>
      <c r="DZ87">
        <v>-3.8210000000000002</v>
      </c>
      <c r="EA87">
        <v>0.38500000000000001</v>
      </c>
      <c r="EB87">
        <v>2</v>
      </c>
      <c r="EC87">
        <v>516.67200000000003</v>
      </c>
      <c r="ED87">
        <v>413.64800000000002</v>
      </c>
      <c r="EE87">
        <v>27.8931</v>
      </c>
      <c r="EF87">
        <v>31.1159</v>
      </c>
      <c r="EG87">
        <v>30.0001</v>
      </c>
      <c r="EH87">
        <v>31.3322</v>
      </c>
      <c r="EI87">
        <v>31.372499999999999</v>
      </c>
      <c r="EJ87">
        <v>20.151399999999999</v>
      </c>
      <c r="EK87">
        <v>25.320499999999999</v>
      </c>
      <c r="EL87">
        <v>0</v>
      </c>
      <c r="EM87">
        <v>27.893999999999998</v>
      </c>
      <c r="EN87">
        <v>399.94900000000001</v>
      </c>
      <c r="EO87">
        <v>15.9871</v>
      </c>
      <c r="EP87">
        <v>100.371</v>
      </c>
      <c r="EQ87">
        <v>90.689800000000005</v>
      </c>
    </row>
    <row r="88" spans="1:147" x14ac:dyDescent="0.3">
      <c r="A88">
        <v>72</v>
      </c>
      <c r="B88">
        <v>1675258651.9000001</v>
      </c>
      <c r="C88">
        <v>4381</v>
      </c>
      <c r="D88" t="s">
        <v>468</v>
      </c>
      <c r="E88" t="s">
        <v>469</v>
      </c>
      <c r="F88">
        <v>1675258643.93871</v>
      </c>
      <c r="G88">
        <f t="shared" si="86"/>
        <v>1.2352125499047416E-3</v>
      </c>
      <c r="H88">
        <f t="shared" si="87"/>
        <v>-1.0144877899663134</v>
      </c>
      <c r="I88">
        <f t="shared" si="88"/>
        <v>400.01219354838702</v>
      </c>
      <c r="J88">
        <f t="shared" si="89"/>
        <v>415.75847374303265</v>
      </c>
      <c r="K88">
        <f t="shared" si="90"/>
        <v>40.099172843016682</v>
      </c>
      <c r="L88">
        <f t="shared" si="91"/>
        <v>38.580471839823367</v>
      </c>
      <c r="M88">
        <f t="shared" si="92"/>
        <v>5.2270977127609169E-2</v>
      </c>
      <c r="N88">
        <f t="shared" si="93"/>
        <v>3.3766688694846043</v>
      </c>
      <c r="O88">
        <f t="shared" si="94"/>
        <v>5.1825580464032336E-2</v>
      </c>
      <c r="P88">
        <f t="shared" si="95"/>
        <v>3.2430688430064483E-2</v>
      </c>
      <c r="Q88">
        <f t="shared" si="96"/>
        <v>0</v>
      </c>
      <c r="R88">
        <f t="shared" si="97"/>
        <v>28.127709634030793</v>
      </c>
      <c r="S88">
        <f t="shared" si="98"/>
        <v>27.987722580645201</v>
      </c>
      <c r="T88">
        <f t="shared" si="99"/>
        <v>3.7921244415401629</v>
      </c>
      <c r="U88">
        <f t="shared" si="100"/>
        <v>40.067899282015304</v>
      </c>
      <c r="V88">
        <f t="shared" si="101"/>
        <v>1.5571210472814849</v>
      </c>
      <c r="W88">
        <f t="shared" si="102"/>
        <v>3.8862058535232653</v>
      </c>
      <c r="X88">
        <f t="shared" si="103"/>
        <v>2.235003394258678</v>
      </c>
      <c r="Y88">
        <f t="shared" si="104"/>
        <v>-54.472873450799106</v>
      </c>
      <c r="Z88">
        <f t="shared" si="105"/>
        <v>76.640678485970454</v>
      </c>
      <c r="AA88">
        <f t="shared" si="106"/>
        <v>4.9572350060540593</v>
      </c>
      <c r="AB88">
        <f t="shared" si="107"/>
        <v>27.125040041225404</v>
      </c>
      <c r="AC88">
        <v>-3.9848299174553597E-2</v>
      </c>
      <c r="AD88">
        <v>4.4733206726174098E-2</v>
      </c>
      <c r="AE88">
        <v>3.3660397238217801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50578.670489017786</v>
      </c>
      <c r="AK88" t="s">
        <v>470</v>
      </c>
      <c r="AL88">
        <v>2.2766192307692301</v>
      </c>
      <c r="AM88">
        <v>1.4316</v>
      </c>
      <c r="AN88">
        <f t="shared" si="111"/>
        <v>-0.84501923076923013</v>
      </c>
      <c r="AO88">
        <f t="shared" si="112"/>
        <v>-0.59026210587400818</v>
      </c>
      <c r="AP88">
        <v>-0.39620325466713002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-1.0144877899663134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-1.6941626271591466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0.78109023802247302</v>
      </c>
      <c r="BN88">
        <v>0.5</v>
      </c>
      <c r="BO88" t="s">
        <v>254</v>
      </c>
      <c r="BP88">
        <v>1675258643.93871</v>
      </c>
      <c r="BQ88">
        <v>400.01219354838702</v>
      </c>
      <c r="BR88">
        <v>399.93090322580599</v>
      </c>
      <c r="BS88">
        <v>16.144629032258099</v>
      </c>
      <c r="BT88">
        <v>15.9547903225806</v>
      </c>
      <c r="BU88">
        <v>500.02232258064498</v>
      </c>
      <c r="BV88">
        <v>96.248245161290299</v>
      </c>
      <c r="BW88">
        <v>0.19999432258064501</v>
      </c>
      <c r="BX88">
        <v>28.408725806451599</v>
      </c>
      <c r="BY88">
        <v>27.987722580645201</v>
      </c>
      <c r="BZ88">
        <v>999.9</v>
      </c>
      <c r="CA88">
        <v>9984.1935483871002</v>
      </c>
      <c r="CB88">
        <v>0</v>
      </c>
      <c r="CC88">
        <v>387.57145161290299</v>
      </c>
      <c r="CD88">
        <v>0</v>
      </c>
      <c r="CE88">
        <v>0</v>
      </c>
      <c r="CF88">
        <v>0</v>
      </c>
      <c r="CG88">
        <v>0</v>
      </c>
      <c r="CH88">
        <v>2.2871032258064501</v>
      </c>
      <c r="CI88">
        <v>0</v>
      </c>
      <c r="CJ88">
        <v>-12.5029161290323</v>
      </c>
      <c r="CK88">
        <v>-1.4413096774193599</v>
      </c>
      <c r="CL88">
        <v>37.570193548387103</v>
      </c>
      <c r="CM88">
        <v>42.427</v>
      </c>
      <c r="CN88">
        <v>39.887</v>
      </c>
      <c r="CO88">
        <v>40.758000000000003</v>
      </c>
      <c r="CP88">
        <v>38.262</v>
      </c>
      <c r="CQ88">
        <v>0</v>
      </c>
      <c r="CR88">
        <v>0</v>
      </c>
      <c r="CS88">
        <v>0</v>
      </c>
      <c r="CT88">
        <v>60</v>
      </c>
      <c r="CU88">
        <v>2.2766192307692301</v>
      </c>
      <c r="CV88">
        <v>-0.58298461910323396</v>
      </c>
      <c r="CW88">
        <v>-0.57430767457597398</v>
      </c>
      <c r="CX88">
        <v>-12.4920038461538</v>
      </c>
      <c r="CY88">
        <v>15</v>
      </c>
      <c r="CZ88">
        <v>1675254126.4000001</v>
      </c>
      <c r="DA88" t="s">
        <v>255</v>
      </c>
      <c r="DB88">
        <v>4</v>
      </c>
      <c r="DC88">
        <v>-3.8210000000000002</v>
      </c>
      <c r="DD88">
        <v>0.38500000000000001</v>
      </c>
      <c r="DE88">
        <v>400</v>
      </c>
      <c r="DF88">
        <v>16</v>
      </c>
      <c r="DG88">
        <v>1.25</v>
      </c>
      <c r="DH88">
        <v>0.4</v>
      </c>
      <c r="DI88">
        <v>5.9486125870370402E-2</v>
      </c>
      <c r="DJ88">
        <v>0.14493822722633001</v>
      </c>
      <c r="DK88">
        <v>9.6010272194777299E-2</v>
      </c>
      <c r="DL88">
        <v>1</v>
      </c>
      <c r="DM88">
        <v>2.2810600000000001</v>
      </c>
      <c r="DN88">
        <v>-0.138589412374441</v>
      </c>
      <c r="DO88">
        <v>0.17398426288987601</v>
      </c>
      <c r="DP88">
        <v>1</v>
      </c>
      <c r="DQ88">
        <v>0.188963814814815</v>
      </c>
      <c r="DR88">
        <v>7.5223520124662298E-3</v>
      </c>
      <c r="DS88">
        <v>2.5088389529087699E-3</v>
      </c>
      <c r="DT88">
        <v>1</v>
      </c>
      <c r="DU88">
        <v>3</v>
      </c>
      <c r="DV88">
        <v>3</v>
      </c>
      <c r="DW88" t="s">
        <v>263</v>
      </c>
      <c r="DX88">
        <v>100</v>
      </c>
      <c r="DY88">
        <v>100</v>
      </c>
      <c r="DZ88">
        <v>-3.8210000000000002</v>
      </c>
      <c r="EA88">
        <v>0.38500000000000001</v>
      </c>
      <c r="EB88">
        <v>2</v>
      </c>
      <c r="EC88">
        <v>516.60699999999997</v>
      </c>
      <c r="ED88">
        <v>414.33499999999998</v>
      </c>
      <c r="EE88">
        <v>27.8522</v>
      </c>
      <c r="EF88">
        <v>31.110399999999998</v>
      </c>
      <c r="EG88">
        <v>30.0001</v>
      </c>
      <c r="EH88">
        <v>31.324000000000002</v>
      </c>
      <c r="EI88">
        <v>31.3643</v>
      </c>
      <c r="EJ88">
        <v>20.1526</v>
      </c>
      <c r="EK88">
        <v>25.320499999999999</v>
      </c>
      <c r="EL88">
        <v>0</v>
      </c>
      <c r="EM88">
        <v>27.852799999999998</v>
      </c>
      <c r="EN88">
        <v>399.971</v>
      </c>
      <c r="EO88">
        <v>15.9871</v>
      </c>
      <c r="EP88">
        <v>100.373</v>
      </c>
      <c r="EQ88">
        <v>90.690100000000001</v>
      </c>
    </row>
    <row r="89" spans="1:147" x14ac:dyDescent="0.3">
      <c r="A89">
        <v>73</v>
      </c>
      <c r="B89">
        <v>1675258711.9000001</v>
      </c>
      <c r="C89">
        <v>4441</v>
      </c>
      <c r="D89" t="s">
        <v>471</v>
      </c>
      <c r="E89" t="s">
        <v>472</v>
      </c>
      <c r="F89">
        <v>1675258703.9548399</v>
      </c>
      <c r="G89">
        <f t="shared" si="86"/>
        <v>1.2353814273601772E-3</v>
      </c>
      <c r="H89">
        <f t="shared" si="87"/>
        <v>-0.82331134834851527</v>
      </c>
      <c r="I89">
        <f t="shared" si="88"/>
        <v>399.99458064516102</v>
      </c>
      <c r="J89">
        <f t="shared" si="89"/>
        <v>409.95624941744774</v>
      </c>
      <c r="K89">
        <f t="shared" si="90"/>
        <v>39.539906720047647</v>
      </c>
      <c r="L89">
        <f t="shared" si="91"/>
        <v>38.579112843647565</v>
      </c>
      <c r="M89">
        <f t="shared" si="92"/>
        <v>5.2262067129572133E-2</v>
      </c>
      <c r="N89">
        <f t="shared" si="93"/>
        <v>3.3811606664142904</v>
      </c>
      <c r="O89">
        <f t="shared" si="94"/>
        <v>5.1817407666470146E-2</v>
      </c>
      <c r="P89">
        <f t="shared" si="95"/>
        <v>3.2425515188778162E-2</v>
      </c>
      <c r="Q89">
        <f t="shared" si="96"/>
        <v>0</v>
      </c>
      <c r="R89">
        <f t="shared" si="97"/>
        <v>28.11916231979237</v>
      </c>
      <c r="S89">
        <f t="shared" si="98"/>
        <v>27.984535483870999</v>
      </c>
      <c r="T89">
        <f t="shared" si="99"/>
        <v>3.791419869753418</v>
      </c>
      <c r="U89">
        <f t="shared" si="100"/>
        <v>40.052280572049611</v>
      </c>
      <c r="V89">
        <f t="shared" si="101"/>
        <v>1.5557129135551322</v>
      </c>
      <c r="W89">
        <f t="shared" si="102"/>
        <v>3.8842055716567181</v>
      </c>
      <c r="X89">
        <f t="shared" si="103"/>
        <v>2.2357069561982859</v>
      </c>
      <c r="Y89">
        <f t="shared" si="104"/>
        <v>-54.480320946583817</v>
      </c>
      <c r="Z89">
        <f t="shared" si="105"/>
        <v>75.708896252565964</v>
      </c>
      <c r="AA89">
        <f t="shared" si="106"/>
        <v>4.890166993091599</v>
      </c>
      <c r="AB89">
        <f t="shared" si="107"/>
        <v>26.118742299073745</v>
      </c>
      <c r="AC89">
        <v>-3.9914944700161999E-2</v>
      </c>
      <c r="AD89">
        <v>4.4808022167138299E-2</v>
      </c>
      <c r="AE89">
        <v>3.3705137437066699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50661.323885958249</v>
      </c>
      <c r="AK89" t="s">
        <v>473</v>
      </c>
      <c r="AL89">
        <v>2.3051461538461502</v>
      </c>
      <c r="AM89">
        <v>1.4356</v>
      </c>
      <c r="AN89">
        <f t="shared" si="111"/>
        <v>-0.86954615384615019</v>
      </c>
      <c r="AO89">
        <f t="shared" si="112"/>
        <v>-0.60570225260946653</v>
      </c>
      <c r="AP89">
        <v>-0.32154022852606201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-0.82331134834851527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-1.6509761944781167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0.78109023802247302</v>
      </c>
      <c r="BN89">
        <v>0.5</v>
      </c>
      <c r="BO89" t="s">
        <v>254</v>
      </c>
      <c r="BP89">
        <v>1675258703.9548399</v>
      </c>
      <c r="BQ89">
        <v>399.99458064516102</v>
      </c>
      <c r="BR89">
        <v>399.94316129032302</v>
      </c>
      <c r="BS89">
        <v>16.129887096774201</v>
      </c>
      <c r="BT89">
        <v>15.9400193548387</v>
      </c>
      <c r="BU89">
        <v>500.02170967741898</v>
      </c>
      <c r="BV89">
        <v>96.249067741935505</v>
      </c>
      <c r="BW89">
        <v>0.200021096774194</v>
      </c>
      <c r="BX89">
        <v>28.399867741935498</v>
      </c>
      <c r="BY89">
        <v>27.984535483870999</v>
      </c>
      <c r="BZ89">
        <v>999.9</v>
      </c>
      <c r="CA89">
        <v>10000.8064516129</v>
      </c>
      <c r="CB89">
        <v>0</v>
      </c>
      <c r="CC89">
        <v>387.59387096774202</v>
      </c>
      <c r="CD89">
        <v>0</v>
      </c>
      <c r="CE89">
        <v>0</v>
      </c>
      <c r="CF89">
        <v>0</v>
      </c>
      <c r="CG89">
        <v>0</v>
      </c>
      <c r="CH89">
        <v>2.30504838709677</v>
      </c>
      <c r="CI89">
        <v>0</v>
      </c>
      <c r="CJ89">
        <v>-12.9537064516129</v>
      </c>
      <c r="CK89">
        <v>-1.5452516129032301</v>
      </c>
      <c r="CL89">
        <v>37.447161290322597</v>
      </c>
      <c r="CM89">
        <v>42.311999999999998</v>
      </c>
      <c r="CN89">
        <v>39.774000000000001</v>
      </c>
      <c r="CO89">
        <v>40.686999999999998</v>
      </c>
      <c r="CP89">
        <v>38.151000000000003</v>
      </c>
      <c r="CQ89">
        <v>0</v>
      </c>
      <c r="CR89">
        <v>0</v>
      </c>
      <c r="CS89">
        <v>0</v>
      </c>
      <c r="CT89">
        <v>59.399999856948902</v>
      </c>
      <c r="CU89">
        <v>2.3051461538461502</v>
      </c>
      <c r="CV89">
        <v>0.48034189772978902</v>
      </c>
      <c r="CW89">
        <v>-0.29834189740914402</v>
      </c>
      <c r="CX89">
        <v>-12.9654884615385</v>
      </c>
      <c r="CY89">
        <v>15</v>
      </c>
      <c r="CZ89">
        <v>1675254126.4000001</v>
      </c>
      <c r="DA89" t="s">
        <v>255</v>
      </c>
      <c r="DB89">
        <v>4</v>
      </c>
      <c r="DC89">
        <v>-3.8210000000000002</v>
      </c>
      <c r="DD89">
        <v>0.38500000000000001</v>
      </c>
      <c r="DE89">
        <v>400</v>
      </c>
      <c r="DF89">
        <v>16</v>
      </c>
      <c r="DG89">
        <v>1.25</v>
      </c>
      <c r="DH89">
        <v>0.4</v>
      </c>
      <c r="DI89">
        <v>6.6874759024074096E-2</v>
      </c>
      <c r="DJ89">
        <v>-8.7439058769411701E-2</v>
      </c>
      <c r="DK89">
        <v>0.10372206159397</v>
      </c>
      <c r="DL89">
        <v>1</v>
      </c>
      <c r="DM89">
        <v>2.27450666666667</v>
      </c>
      <c r="DN89">
        <v>0.34979986328778101</v>
      </c>
      <c r="DO89">
        <v>0.19891883593287199</v>
      </c>
      <c r="DP89">
        <v>1</v>
      </c>
      <c r="DQ89">
        <v>0.189081851851852</v>
      </c>
      <c r="DR89">
        <v>9.7952059150443593E-3</v>
      </c>
      <c r="DS89">
        <v>2.8299702223757799E-3</v>
      </c>
      <c r="DT89">
        <v>1</v>
      </c>
      <c r="DU89">
        <v>3</v>
      </c>
      <c r="DV89">
        <v>3</v>
      </c>
      <c r="DW89" t="s">
        <v>263</v>
      </c>
      <c r="DX89">
        <v>100</v>
      </c>
      <c r="DY89">
        <v>100</v>
      </c>
      <c r="DZ89">
        <v>-3.8210000000000002</v>
      </c>
      <c r="EA89">
        <v>0.38500000000000001</v>
      </c>
      <c r="EB89">
        <v>2</v>
      </c>
      <c r="EC89">
        <v>516.69299999999998</v>
      </c>
      <c r="ED89">
        <v>414.05</v>
      </c>
      <c r="EE89">
        <v>27.863</v>
      </c>
      <c r="EF89">
        <v>31.1023</v>
      </c>
      <c r="EG89">
        <v>30</v>
      </c>
      <c r="EH89">
        <v>31.3186</v>
      </c>
      <c r="EI89">
        <v>31.358899999999998</v>
      </c>
      <c r="EJ89">
        <v>20.150500000000001</v>
      </c>
      <c r="EK89">
        <v>25.037099999999999</v>
      </c>
      <c r="EL89">
        <v>0</v>
      </c>
      <c r="EM89">
        <v>27.866900000000001</v>
      </c>
      <c r="EN89">
        <v>399.95400000000001</v>
      </c>
      <c r="EO89">
        <v>16.009899999999998</v>
      </c>
      <c r="EP89">
        <v>100.374</v>
      </c>
      <c r="EQ89">
        <v>90.691599999999994</v>
      </c>
    </row>
    <row r="90" spans="1:147" x14ac:dyDescent="0.3">
      <c r="A90">
        <v>74</v>
      </c>
      <c r="B90">
        <v>1675258772</v>
      </c>
      <c r="C90">
        <v>4501.0999999046298</v>
      </c>
      <c r="D90" t="s">
        <v>474</v>
      </c>
      <c r="E90" t="s">
        <v>475</v>
      </c>
      <c r="F90">
        <v>1675258763.9612899</v>
      </c>
      <c r="G90">
        <f t="shared" si="86"/>
        <v>1.2249292347313093E-3</v>
      </c>
      <c r="H90">
        <f t="shared" si="87"/>
        <v>-0.7388090862195591</v>
      </c>
      <c r="I90">
        <f t="shared" si="88"/>
        <v>400.00154838709699</v>
      </c>
      <c r="J90">
        <f t="shared" si="89"/>
        <v>407.58472271989223</v>
      </c>
      <c r="K90">
        <f t="shared" si="90"/>
        <v>39.311121356024152</v>
      </c>
      <c r="L90">
        <f t="shared" si="91"/>
        <v>38.57973210161073</v>
      </c>
      <c r="M90">
        <f t="shared" si="92"/>
        <v>5.1899043139592947E-2</v>
      </c>
      <c r="N90">
        <f t="shared" si="93"/>
        <v>3.37803491371875</v>
      </c>
      <c r="O90">
        <f t="shared" si="94"/>
        <v>5.1460109586625676E-2</v>
      </c>
      <c r="P90">
        <f t="shared" si="95"/>
        <v>3.2201695356020243E-2</v>
      </c>
      <c r="Q90">
        <f t="shared" si="96"/>
        <v>0</v>
      </c>
      <c r="R90">
        <f t="shared" si="97"/>
        <v>28.120985680721056</v>
      </c>
      <c r="S90">
        <f t="shared" si="98"/>
        <v>27.976670967741899</v>
      </c>
      <c r="T90">
        <f t="shared" si="99"/>
        <v>3.7896817490441528</v>
      </c>
      <c r="U90">
        <f t="shared" si="100"/>
        <v>40.099077252713961</v>
      </c>
      <c r="V90">
        <f t="shared" si="101"/>
        <v>1.557502558169398</v>
      </c>
      <c r="W90">
        <f t="shared" si="102"/>
        <v>3.8841356581690021</v>
      </c>
      <c r="X90">
        <f t="shared" si="103"/>
        <v>2.2321791908747546</v>
      </c>
      <c r="Y90">
        <f t="shared" si="104"/>
        <v>-54.01937925165074</v>
      </c>
      <c r="Z90">
        <f t="shared" si="105"/>
        <v>77.014767973861211</v>
      </c>
      <c r="AA90">
        <f t="shared" si="106"/>
        <v>4.9789158761918975</v>
      </c>
      <c r="AB90">
        <f t="shared" si="107"/>
        <v>27.974304598402369</v>
      </c>
      <c r="AC90">
        <v>-3.98685635300942E-2</v>
      </c>
      <c r="AD90">
        <v>4.4755955240523497E-2</v>
      </c>
      <c r="AE90">
        <v>3.3674003627364701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50604.903442725226</v>
      </c>
      <c r="AK90" t="s">
        <v>476</v>
      </c>
      <c r="AL90">
        <v>2.2647730769230798</v>
      </c>
      <c r="AM90">
        <v>1.4328000000000001</v>
      </c>
      <c r="AN90">
        <f t="shared" si="111"/>
        <v>-0.83197307692307976</v>
      </c>
      <c r="AO90">
        <f t="shared" si="112"/>
        <v>-0.5806623931623951</v>
      </c>
      <c r="AP90">
        <v>-0.288538282504058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-0.7388090862195591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-1.722171113155468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0.78109023802247302</v>
      </c>
      <c r="BN90">
        <v>0.5</v>
      </c>
      <c r="BO90" t="s">
        <v>254</v>
      </c>
      <c r="BP90">
        <v>1675258763.9612899</v>
      </c>
      <c r="BQ90">
        <v>400.00154838709699</v>
      </c>
      <c r="BR90">
        <v>399.96267741935497</v>
      </c>
      <c r="BS90">
        <v>16.148464516129</v>
      </c>
      <c r="BT90">
        <v>15.960206451612899</v>
      </c>
      <c r="BU90">
        <v>500.02093548387103</v>
      </c>
      <c r="BV90">
        <v>96.248990322580696</v>
      </c>
      <c r="BW90">
        <v>0.19996658064516101</v>
      </c>
      <c r="BX90">
        <v>28.3995580645161</v>
      </c>
      <c r="BY90">
        <v>27.976670967741899</v>
      </c>
      <c r="BZ90">
        <v>999.9</v>
      </c>
      <c r="CA90">
        <v>9989.1935483871002</v>
      </c>
      <c r="CB90">
        <v>0</v>
      </c>
      <c r="CC90">
        <v>387.60593548387101</v>
      </c>
      <c r="CD90">
        <v>0</v>
      </c>
      <c r="CE90">
        <v>0</v>
      </c>
      <c r="CF90">
        <v>0</v>
      </c>
      <c r="CG90">
        <v>0</v>
      </c>
      <c r="CH90">
        <v>2.2359225806451599</v>
      </c>
      <c r="CI90">
        <v>0</v>
      </c>
      <c r="CJ90">
        <v>-13.5685741935484</v>
      </c>
      <c r="CK90">
        <v>-1.6412258064516101</v>
      </c>
      <c r="CL90">
        <v>37.346548387096803</v>
      </c>
      <c r="CM90">
        <v>42.201225806451603</v>
      </c>
      <c r="CN90">
        <v>39.667000000000002</v>
      </c>
      <c r="CO90">
        <v>40.568096774193499</v>
      </c>
      <c r="CP90">
        <v>38.061999999999998</v>
      </c>
      <c r="CQ90">
        <v>0</v>
      </c>
      <c r="CR90">
        <v>0</v>
      </c>
      <c r="CS90">
        <v>0</v>
      </c>
      <c r="CT90">
        <v>59.399999856948902</v>
      </c>
      <c r="CU90">
        <v>2.2647730769230798</v>
      </c>
      <c r="CV90">
        <v>0.40347692806170898</v>
      </c>
      <c r="CW90">
        <v>0.60447863884998998</v>
      </c>
      <c r="CX90">
        <v>-13.5587153846154</v>
      </c>
      <c r="CY90">
        <v>15</v>
      </c>
      <c r="CZ90">
        <v>1675254126.4000001</v>
      </c>
      <c r="DA90" t="s">
        <v>255</v>
      </c>
      <c r="DB90">
        <v>4</v>
      </c>
      <c r="DC90">
        <v>-3.8210000000000002</v>
      </c>
      <c r="DD90">
        <v>0.38500000000000001</v>
      </c>
      <c r="DE90">
        <v>400</v>
      </c>
      <c r="DF90">
        <v>16</v>
      </c>
      <c r="DG90">
        <v>1.25</v>
      </c>
      <c r="DH90">
        <v>0.4</v>
      </c>
      <c r="DI90">
        <v>4.8917409074074103E-2</v>
      </c>
      <c r="DJ90">
        <v>-5.20690186469921E-2</v>
      </c>
      <c r="DK90">
        <v>9.1641917427401298E-2</v>
      </c>
      <c r="DL90">
        <v>1</v>
      </c>
      <c r="DM90">
        <v>2.2942244444444402</v>
      </c>
      <c r="DN90">
        <v>-0.27987434372643</v>
      </c>
      <c r="DO90">
        <v>0.185520508786083</v>
      </c>
      <c r="DP90">
        <v>1</v>
      </c>
      <c r="DQ90">
        <v>0.18758535185185199</v>
      </c>
      <c r="DR90">
        <v>4.6402674777603001E-3</v>
      </c>
      <c r="DS90">
        <v>2.2206891252525801E-3</v>
      </c>
      <c r="DT90">
        <v>1</v>
      </c>
      <c r="DU90">
        <v>3</v>
      </c>
      <c r="DV90">
        <v>3</v>
      </c>
      <c r="DW90" t="s">
        <v>263</v>
      </c>
      <c r="DX90">
        <v>100</v>
      </c>
      <c r="DY90">
        <v>100</v>
      </c>
      <c r="DZ90">
        <v>-3.8210000000000002</v>
      </c>
      <c r="EA90">
        <v>0.38500000000000001</v>
      </c>
      <c r="EB90">
        <v>2</v>
      </c>
      <c r="EC90">
        <v>516.47799999999995</v>
      </c>
      <c r="ED90">
        <v>414.11700000000002</v>
      </c>
      <c r="EE90">
        <v>27.9038</v>
      </c>
      <c r="EF90">
        <v>31.094200000000001</v>
      </c>
      <c r="EG90">
        <v>30</v>
      </c>
      <c r="EH90">
        <v>31.3078</v>
      </c>
      <c r="EI90">
        <v>31.3508</v>
      </c>
      <c r="EJ90">
        <v>20.151900000000001</v>
      </c>
      <c r="EK90">
        <v>25.037099999999999</v>
      </c>
      <c r="EL90">
        <v>0</v>
      </c>
      <c r="EM90">
        <v>27.917899999999999</v>
      </c>
      <c r="EN90">
        <v>399.97300000000001</v>
      </c>
      <c r="EO90">
        <v>16.003799999999998</v>
      </c>
      <c r="EP90">
        <v>100.374</v>
      </c>
      <c r="EQ90">
        <v>90.692899999999995</v>
      </c>
    </row>
    <row r="91" spans="1:147" x14ac:dyDescent="0.3">
      <c r="A91">
        <v>75</v>
      </c>
      <c r="B91">
        <v>1675258831.9000001</v>
      </c>
      <c r="C91">
        <v>4561</v>
      </c>
      <c r="D91" t="s">
        <v>477</v>
      </c>
      <c r="E91" t="s">
        <v>478</v>
      </c>
      <c r="F91">
        <v>1675258823.9612899</v>
      </c>
      <c r="G91">
        <f t="shared" si="86"/>
        <v>1.1785290310749731E-3</v>
      </c>
      <c r="H91">
        <f t="shared" si="87"/>
        <v>-0.97528124603451849</v>
      </c>
      <c r="I91">
        <f t="shared" si="88"/>
        <v>400.00661290322603</v>
      </c>
      <c r="J91">
        <f t="shared" si="89"/>
        <v>415.93515223158238</v>
      </c>
      <c r="K91">
        <f t="shared" si="90"/>
        <v>40.11267039757243</v>
      </c>
      <c r="L91">
        <f t="shared" si="91"/>
        <v>38.576526494934974</v>
      </c>
      <c r="M91">
        <f t="shared" si="92"/>
        <v>5.0018734645894583E-2</v>
      </c>
      <c r="N91">
        <f t="shared" si="93"/>
        <v>3.3812486658945269</v>
      </c>
      <c r="O91">
        <f t="shared" si="94"/>
        <v>4.9611279551941251E-2</v>
      </c>
      <c r="P91">
        <f t="shared" si="95"/>
        <v>3.1043381122541243E-2</v>
      </c>
      <c r="Q91">
        <f t="shared" si="96"/>
        <v>0</v>
      </c>
      <c r="R91">
        <f t="shared" si="97"/>
        <v>28.124159870903206</v>
      </c>
      <c r="S91">
        <f t="shared" si="98"/>
        <v>27.975719354838699</v>
      </c>
      <c r="T91">
        <f t="shared" si="99"/>
        <v>3.7894714821684006</v>
      </c>
      <c r="U91">
        <f t="shared" si="100"/>
        <v>40.234844301678628</v>
      </c>
      <c r="V91">
        <f t="shared" si="101"/>
        <v>1.5620842615802613</v>
      </c>
      <c r="W91">
        <f t="shared" si="102"/>
        <v>3.8824165687527956</v>
      </c>
      <c r="X91">
        <f t="shared" si="103"/>
        <v>2.2273872205881391</v>
      </c>
      <c r="Y91">
        <f t="shared" si="104"/>
        <v>-51.973130270406315</v>
      </c>
      <c r="Z91">
        <f t="shared" si="105"/>
        <v>75.873163478169232</v>
      </c>
      <c r="AA91">
        <f t="shared" si="106"/>
        <v>4.9002411610767567</v>
      </c>
      <c r="AB91">
        <f t="shared" si="107"/>
        <v>28.800274368839673</v>
      </c>
      <c r="AC91">
        <v>-3.9916250727894897E-2</v>
      </c>
      <c r="AD91">
        <v>4.4809488297682797E-2</v>
      </c>
      <c r="AE91">
        <v>3.3706013948167302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50664.046452344031</v>
      </c>
      <c r="AK91" t="s">
        <v>479</v>
      </c>
      <c r="AL91">
        <v>2.3287423076923099</v>
      </c>
      <c r="AM91">
        <v>1.2804</v>
      </c>
      <c r="AN91">
        <f t="shared" si="111"/>
        <v>-1.04834230769231</v>
      </c>
      <c r="AO91">
        <f t="shared" si="112"/>
        <v>-0.81876156489558727</v>
      </c>
      <c r="AP91">
        <v>-0.38089133030226202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-0.97528124603451849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-1.2213567940594832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0.78109023802247302</v>
      </c>
      <c r="BN91">
        <v>0.5</v>
      </c>
      <c r="BO91" t="s">
        <v>254</v>
      </c>
      <c r="BP91">
        <v>1675258823.9612899</v>
      </c>
      <c r="BQ91">
        <v>400.00661290322603</v>
      </c>
      <c r="BR91">
        <v>399.92790322580697</v>
      </c>
      <c r="BS91">
        <v>16.1975193548387</v>
      </c>
      <c r="BT91">
        <v>16.016400000000001</v>
      </c>
      <c r="BU91">
        <v>500.01674193548399</v>
      </c>
      <c r="BV91">
        <v>96.239800000000002</v>
      </c>
      <c r="BW91">
        <v>0.199921870967742</v>
      </c>
      <c r="BX91">
        <v>28.391941935483899</v>
      </c>
      <c r="BY91">
        <v>27.975719354838699</v>
      </c>
      <c r="BZ91">
        <v>999.9</v>
      </c>
      <c r="CA91">
        <v>10002.0967741935</v>
      </c>
      <c r="CB91">
        <v>0</v>
      </c>
      <c r="CC91">
        <v>387.619741935484</v>
      </c>
      <c r="CD91">
        <v>0</v>
      </c>
      <c r="CE91">
        <v>0</v>
      </c>
      <c r="CF91">
        <v>0</v>
      </c>
      <c r="CG91">
        <v>0</v>
      </c>
      <c r="CH91">
        <v>2.3362580645161302</v>
      </c>
      <c r="CI91">
        <v>0</v>
      </c>
      <c r="CJ91">
        <v>-14.1503161290323</v>
      </c>
      <c r="CK91">
        <v>-1.64653870967742</v>
      </c>
      <c r="CL91">
        <v>37.25</v>
      </c>
      <c r="CM91">
        <v>42.125</v>
      </c>
      <c r="CN91">
        <v>39.561999999999998</v>
      </c>
      <c r="CO91">
        <v>40.5</v>
      </c>
      <c r="CP91">
        <v>37.983741935483899</v>
      </c>
      <c r="CQ91">
        <v>0</v>
      </c>
      <c r="CR91">
        <v>0</v>
      </c>
      <c r="CS91">
        <v>0</v>
      </c>
      <c r="CT91">
        <v>59.199999809265101</v>
      </c>
      <c r="CU91">
        <v>2.3287423076923099</v>
      </c>
      <c r="CV91">
        <v>6.28957155827055E-2</v>
      </c>
      <c r="CW91">
        <v>-2.6076239372360801</v>
      </c>
      <c r="CX91">
        <v>-14.201053846153799</v>
      </c>
      <c r="CY91">
        <v>15</v>
      </c>
      <c r="CZ91">
        <v>1675254126.4000001</v>
      </c>
      <c r="DA91" t="s">
        <v>255</v>
      </c>
      <c r="DB91">
        <v>4</v>
      </c>
      <c r="DC91">
        <v>-3.8210000000000002</v>
      </c>
      <c r="DD91">
        <v>0.38500000000000001</v>
      </c>
      <c r="DE91">
        <v>400</v>
      </c>
      <c r="DF91">
        <v>16</v>
      </c>
      <c r="DG91">
        <v>1.25</v>
      </c>
      <c r="DH91">
        <v>0.4</v>
      </c>
      <c r="DI91">
        <v>7.3357526666666603E-2</v>
      </c>
      <c r="DJ91">
        <v>0.13294473059035899</v>
      </c>
      <c r="DK91">
        <v>9.2689295609011901E-2</v>
      </c>
      <c r="DL91">
        <v>1</v>
      </c>
      <c r="DM91">
        <v>2.31815333333333</v>
      </c>
      <c r="DN91">
        <v>7.1524076372589507E-2</v>
      </c>
      <c r="DO91">
        <v>0.19799636090931899</v>
      </c>
      <c r="DP91">
        <v>1</v>
      </c>
      <c r="DQ91">
        <v>0.18010025925925899</v>
      </c>
      <c r="DR91">
        <v>1.2101234249065101E-2</v>
      </c>
      <c r="DS91">
        <v>2.8085078560027401E-3</v>
      </c>
      <c r="DT91">
        <v>1</v>
      </c>
      <c r="DU91">
        <v>3</v>
      </c>
      <c r="DV91">
        <v>3</v>
      </c>
      <c r="DW91" t="s">
        <v>263</v>
      </c>
      <c r="DX91">
        <v>100</v>
      </c>
      <c r="DY91">
        <v>100</v>
      </c>
      <c r="DZ91">
        <v>-3.8210000000000002</v>
      </c>
      <c r="EA91">
        <v>0.38500000000000001</v>
      </c>
      <c r="EB91">
        <v>2</v>
      </c>
      <c r="EC91">
        <v>516.28599999999994</v>
      </c>
      <c r="ED91">
        <v>414.185</v>
      </c>
      <c r="EE91">
        <v>27.9099</v>
      </c>
      <c r="EF91">
        <v>31.085999999999999</v>
      </c>
      <c r="EG91">
        <v>30</v>
      </c>
      <c r="EH91">
        <v>31.299600000000002</v>
      </c>
      <c r="EI91">
        <v>31.342700000000001</v>
      </c>
      <c r="EJ91">
        <v>20.154800000000002</v>
      </c>
      <c r="EK91">
        <v>24.763500000000001</v>
      </c>
      <c r="EL91">
        <v>0</v>
      </c>
      <c r="EM91">
        <v>27.9194</v>
      </c>
      <c r="EN91">
        <v>399.995</v>
      </c>
      <c r="EO91">
        <v>16.023199999999999</v>
      </c>
      <c r="EP91">
        <v>100.377</v>
      </c>
      <c r="EQ91">
        <v>90.693399999999997</v>
      </c>
    </row>
    <row r="92" spans="1:147" x14ac:dyDescent="0.3">
      <c r="A92">
        <v>76</v>
      </c>
      <c r="B92">
        <v>1675258892</v>
      </c>
      <c r="C92">
        <v>4621.0999999046298</v>
      </c>
      <c r="D92" t="s">
        <v>480</v>
      </c>
      <c r="E92" t="s">
        <v>481</v>
      </c>
      <c r="F92">
        <v>1675258884</v>
      </c>
      <c r="G92">
        <f t="shared" si="86"/>
        <v>1.2071488490370259E-3</v>
      </c>
      <c r="H92">
        <f t="shared" si="87"/>
        <v>-0.60035229368748699</v>
      </c>
      <c r="I92">
        <f t="shared" si="88"/>
        <v>399.98996774193603</v>
      </c>
      <c r="J92">
        <f t="shared" si="89"/>
        <v>403.61938962760524</v>
      </c>
      <c r="K92">
        <f t="shared" si="90"/>
        <v>38.923385724668989</v>
      </c>
      <c r="L92">
        <f t="shared" si="91"/>
        <v>38.573379278884012</v>
      </c>
      <c r="M92">
        <f t="shared" si="92"/>
        <v>5.1201856255700867E-2</v>
      </c>
      <c r="N92">
        <f t="shared" si="93"/>
        <v>3.3759763141721955</v>
      </c>
      <c r="O92">
        <f t="shared" si="94"/>
        <v>5.0774325764586313E-2</v>
      </c>
      <c r="P92">
        <f t="shared" si="95"/>
        <v>3.1772067813553073E-2</v>
      </c>
      <c r="Q92">
        <f t="shared" si="96"/>
        <v>0</v>
      </c>
      <c r="R92">
        <f t="shared" si="97"/>
        <v>28.121061758893433</v>
      </c>
      <c r="S92">
        <f t="shared" si="98"/>
        <v>27.980222580645201</v>
      </c>
      <c r="T92">
        <f t="shared" si="99"/>
        <v>3.7904665976825376</v>
      </c>
      <c r="U92">
        <f t="shared" si="100"/>
        <v>40.206863516199427</v>
      </c>
      <c r="V92">
        <f t="shared" si="101"/>
        <v>1.5613433471571911</v>
      </c>
      <c r="W92">
        <f t="shared" si="102"/>
        <v>3.8832756664247703</v>
      </c>
      <c r="X92">
        <f t="shared" si="103"/>
        <v>2.2291232505253467</v>
      </c>
      <c r="Y92">
        <f t="shared" si="104"/>
        <v>-53.235264242532843</v>
      </c>
      <c r="Z92">
        <f t="shared" si="105"/>
        <v>75.628038282741571</v>
      </c>
      <c r="AA92">
        <f t="shared" si="106"/>
        <v>4.8922404025249815</v>
      </c>
      <c r="AB92">
        <f t="shared" si="107"/>
        <v>27.285014442733711</v>
      </c>
      <c r="AC92">
        <v>-3.9838026868250803E-2</v>
      </c>
      <c r="AD92">
        <v>4.4721675162445802E-2</v>
      </c>
      <c r="AE92">
        <v>3.36534990854702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50568.073830544083</v>
      </c>
      <c r="AK92" t="s">
        <v>482</v>
      </c>
      <c r="AL92">
        <v>2.2683884615384602</v>
      </c>
      <c r="AM92">
        <v>1.532</v>
      </c>
      <c r="AN92">
        <f t="shared" si="111"/>
        <v>-0.73638846153846016</v>
      </c>
      <c r="AO92">
        <f t="shared" si="112"/>
        <v>-0.48067131954207581</v>
      </c>
      <c r="AP92">
        <v>-0.23446465798642199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-0.60035229368748699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-2.0804236894197814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0.78109023802247302</v>
      </c>
      <c r="BN92">
        <v>0.5</v>
      </c>
      <c r="BO92" t="s">
        <v>254</v>
      </c>
      <c r="BP92">
        <v>1675258884</v>
      </c>
      <c r="BQ92">
        <v>399.98996774193603</v>
      </c>
      <c r="BR92">
        <v>399.971612903226</v>
      </c>
      <c r="BS92">
        <v>16.1904838709677</v>
      </c>
      <c r="BT92">
        <v>16.004974193548399</v>
      </c>
      <c r="BU92">
        <v>500.04199999999997</v>
      </c>
      <c r="BV92">
        <v>96.235870967741903</v>
      </c>
      <c r="BW92">
        <v>0.19999590322580599</v>
      </c>
      <c r="BX92">
        <v>28.395748387096798</v>
      </c>
      <c r="BY92">
        <v>27.980222580645201</v>
      </c>
      <c r="BZ92">
        <v>999.9</v>
      </c>
      <c r="CA92">
        <v>9982.9032258064508</v>
      </c>
      <c r="CB92">
        <v>0</v>
      </c>
      <c r="CC92">
        <v>387.63361290322598</v>
      </c>
      <c r="CD92">
        <v>0</v>
      </c>
      <c r="CE92">
        <v>0</v>
      </c>
      <c r="CF92">
        <v>0</v>
      </c>
      <c r="CG92">
        <v>0</v>
      </c>
      <c r="CH92">
        <v>2.2506483870967702</v>
      </c>
      <c r="CI92">
        <v>0</v>
      </c>
      <c r="CJ92">
        <v>-14.5629225806452</v>
      </c>
      <c r="CK92">
        <v>-1.72032903225806</v>
      </c>
      <c r="CL92">
        <v>37.183</v>
      </c>
      <c r="CM92">
        <v>42.058</v>
      </c>
      <c r="CN92">
        <v>39.487806451612897</v>
      </c>
      <c r="CO92">
        <v>40.436999999999998</v>
      </c>
      <c r="CP92">
        <v>37.893000000000001</v>
      </c>
      <c r="CQ92">
        <v>0</v>
      </c>
      <c r="CR92">
        <v>0</v>
      </c>
      <c r="CS92">
        <v>0</v>
      </c>
      <c r="CT92">
        <v>59.599999904632597</v>
      </c>
      <c r="CU92">
        <v>2.2683884615384602</v>
      </c>
      <c r="CV92">
        <v>-0.183018799631886</v>
      </c>
      <c r="CW92">
        <v>-0.29689572333623598</v>
      </c>
      <c r="CX92">
        <v>-14.5380846153846</v>
      </c>
      <c r="CY92">
        <v>15</v>
      </c>
      <c r="CZ92">
        <v>1675254126.4000001</v>
      </c>
      <c r="DA92" t="s">
        <v>255</v>
      </c>
      <c r="DB92">
        <v>4</v>
      </c>
      <c r="DC92">
        <v>-3.8210000000000002</v>
      </c>
      <c r="DD92">
        <v>0.38500000000000001</v>
      </c>
      <c r="DE92">
        <v>400</v>
      </c>
      <c r="DF92">
        <v>16</v>
      </c>
      <c r="DG92">
        <v>1.25</v>
      </c>
      <c r="DH92">
        <v>0.4</v>
      </c>
      <c r="DI92">
        <v>4.3906886388888899E-2</v>
      </c>
      <c r="DJ92">
        <v>-0.12729093898216701</v>
      </c>
      <c r="DK92">
        <v>0.10853445244870701</v>
      </c>
      <c r="DL92">
        <v>1</v>
      </c>
      <c r="DM92">
        <v>2.2806844444444399</v>
      </c>
      <c r="DN92">
        <v>-0.22482725380648799</v>
      </c>
      <c r="DO92">
        <v>0.206027123301284</v>
      </c>
      <c r="DP92">
        <v>1</v>
      </c>
      <c r="DQ92">
        <v>0.18475692592592599</v>
      </c>
      <c r="DR92">
        <v>8.7634442538583393E-3</v>
      </c>
      <c r="DS92">
        <v>2.8687457179947199E-3</v>
      </c>
      <c r="DT92">
        <v>1</v>
      </c>
      <c r="DU92">
        <v>3</v>
      </c>
      <c r="DV92">
        <v>3</v>
      </c>
      <c r="DW92" t="s">
        <v>263</v>
      </c>
      <c r="DX92">
        <v>100</v>
      </c>
      <c r="DY92">
        <v>100</v>
      </c>
      <c r="DZ92">
        <v>-3.8210000000000002</v>
      </c>
      <c r="EA92">
        <v>0.38500000000000001</v>
      </c>
      <c r="EB92">
        <v>2</v>
      </c>
      <c r="EC92">
        <v>516.22199999999998</v>
      </c>
      <c r="ED92">
        <v>413.98899999999998</v>
      </c>
      <c r="EE92">
        <v>27.967500000000001</v>
      </c>
      <c r="EF92">
        <v>31.0779</v>
      </c>
      <c r="EG92">
        <v>29.9999</v>
      </c>
      <c r="EH92">
        <v>31.291499999999999</v>
      </c>
      <c r="EI92">
        <v>31.331800000000001</v>
      </c>
      <c r="EJ92">
        <v>20.1539</v>
      </c>
      <c r="EK92">
        <v>24.763500000000001</v>
      </c>
      <c r="EL92">
        <v>0</v>
      </c>
      <c r="EM92">
        <v>27.9754</v>
      </c>
      <c r="EN92">
        <v>399.96600000000001</v>
      </c>
      <c r="EO92">
        <v>16.004200000000001</v>
      </c>
      <c r="EP92">
        <v>100.379</v>
      </c>
      <c r="EQ92">
        <v>90.695599999999999</v>
      </c>
    </row>
    <row r="93" spans="1:147" x14ac:dyDescent="0.3">
      <c r="A93">
        <v>77</v>
      </c>
      <c r="B93">
        <v>1675258952</v>
      </c>
      <c r="C93">
        <v>4681.0999999046298</v>
      </c>
      <c r="D93" t="s">
        <v>483</v>
      </c>
      <c r="E93" t="s">
        <v>484</v>
      </c>
      <c r="F93">
        <v>1675258944</v>
      </c>
      <c r="G93">
        <f t="shared" si="86"/>
        <v>1.2063196840999084E-3</v>
      </c>
      <c r="H93">
        <f t="shared" si="87"/>
        <v>-0.78731980043430838</v>
      </c>
      <c r="I93">
        <f t="shared" si="88"/>
        <v>400.00006451612899</v>
      </c>
      <c r="J93">
        <f t="shared" si="89"/>
        <v>409.42134913566002</v>
      </c>
      <c r="K93">
        <f t="shared" si="90"/>
        <v>39.483982799311825</v>
      </c>
      <c r="L93">
        <f t="shared" si="91"/>
        <v>38.575408196032576</v>
      </c>
      <c r="M93">
        <f t="shared" si="92"/>
        <v>5.1162636841261787E-2</v>
      </c>
      <c r="N93">
        <f t="shared" si="93"/>
        <v>3.3811274887755323</v>
      </c>
      <c r="O93">
        <f t="shared" si="94"/>
        <v>5.0736402616645582E-2</v>
      </c>
      <c r="P93">
        <f t="shared" si="95"/>
        <v>3.1748250955519211E-2</v>
      </c>
      <c r="Q93">
        <f t="shared" si="96"/>
        <v>0</v>
      </c>
      <c r="R93">
        <f t="shared" si="97"/>
        <v>28.113348289345282</v>
      </c>
      <c r="S93">
        <f t="shared" si="98"/>
        <v>27.974122580645201</v>
      </c>
      <c r="T93">
        <f t="shared" si="99"/>
        <v>3.7891186843473168</v>
      </c>
      <c r="U93">
        <f t="shared" si="100"/>
        <v>40.185561690408612</v>
      </c>
      <c r="V93">
        <f t="shared" si="101"/>
        <v>1.5597640252635674</v>
      </c>
      <c r="W93">
        <f t="shared" si="102"/>
        <v>3.8814040656693072</v>
      </c>
      <c r="X93">
        <f t="shared" si="103"/>
        <v>2.2293546590837492</v>
      </c>
      <c r="Y93">
        <f t="shared" si="104"/>
        <v>-53.19869806880596</v>
      </c>
      <c r="Z93">
        <f t="shared" si="105"/>
        <v>75.343586668678256</v>
      </c>
      <c r="AA93">
        <f t="shared" si="106"/>
        <v>4.8660655513971669</v>
      </c>
      <c r="AB93">
        <f t="shared" si="107"/>
        <v>27.010954151269459</v>
      </c>
      <c r="AC93">
        <v>-3.9914452304120898E-2</v>
      </c>
      <c r="AD93">
        <v>4.4807469409445903E-2</v>
      </c>
      <c r="AE93">
        <v>3.3704806974097599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50662.584907045195</v>
      </c>
      <c r="AK93" t="s">
        <v>485</v>
      </c>
      <c r="AL93">
        <v>2.3175615384615398</v>
      </c>
      <c r="AM93">
        <v>1.4712000000000001</v>
      </c>
      <c r="AN93">
        <f t="shared" si="111"/>
        <v>-0.84636153846153972</v>
      </c>
      <c r="AO93">
        <f t="shared" si="112"/>
        <v>-0.57528652695863214</v>
      </c>
      <c r="AP93">
        <v>-0.307483905159952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-0.78731980043430838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-1.738264244230959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0.78109023802247302</v>
      </c>
      <c r="BN93">
        <v>0.5</v>
      </c>
      <c r="BO93" t="s">
        <v>254</v>
      </c>
      <c r="BP93">
        <v>1675258944</v>
      </c>
      <c r="BQ93">
        <v>400.00006451612899</v>
      </c>
      <c r="BR93">
        <v>399.95245161290302</v>
      </c>
      <c r="BS93">
        <v>16.173664516129001</v>
      </c>
      <c r="BT93">
        <v>15.9882677419355</v>
      </c>
      <c r="BU93">
        <v>500.011387096774</v>
      </c>
      <c r="BV93">
        <v>96.238567741935498</v>
      </c>
      <c r="BW93">
        <v>0.19993719354838699</v>
      </c>
      <c r="BX93">
        <v>28.387454838709701</v>
      </c>
      <c r="BY93">
        <v>27.974122580645201</v>
      </c>
      <c r="BZ93">
        <v>999.9</v>
      </c>
      <c r="CA93">
        <v>10001.774193548399</v>
      </c>
      <c r="CB93">
        <v>0</v>
      </c>
      <c r="CC93">
        <v>387.57645161290299</v>
      </c>
      <c r="CD93">
        <v>0</v>
      </c>
      <c r="CE93">
        <v>0</v>
      </c>
      <c r="CF93">
        <v>0</v>
      </c>
      <c r="CG93">
        <v>0</v>
      </c>
      <c r="CH93">
        <v>2.3221419354838702</v>
      </c>
      <c r="CI93">
        <v>0</v>
      </c>
      <c r="CJ93">
        <v>-14.9248483870968</v>
      </c>
      <c r="CK93">
        <v>-1.83005483870968</v>
      </c>
      <c r="CL93">
        <v>37.082322580645098</v>
      </c>
      <c r="CM93">
        <v>41.953258064516099</v>
      </c>
      <c r="CN93">
        <v>39.378999999999998</v>
      </c>
      <c r="CO93">
        <v>40.366870967741903</v>
      </c>
      <c r="CP93">
        <v>37.811999999999998</v>
      </c>
      <c r="CQ93">
        <v>0</v>
      </c>
      <c r="CR93">
        <v>0</v>
      </c>
      <c r="CS93">
        <v>0</v>
      </c>
      <c r="CT93">
        <v>59.399999856948902</v>
      </c>
      <c r="CU93">
        <v>2.3175615384615398</v>
      </c>
      <c r="CV93">
        <v>9.5500844134201804E-2</v>
      </c>
      <c r="CW93">
        <v>-1.2496478507331199</v>
      </c>
      <c r="CX93">
        <v>-14.9384307692308</v>
      </c>
      <c r="CY93">
        <v>15</v>
      </c>
      <c r="CZ93">
        <v>1675254126.4000001</v>
      </c>
      <c r="DA93" t="s">
        <v>255</v>
      </c>
      <c r="DB93">
        <v>4</v>
      </c>
      <c r="DC93">
        <v>-3.8210000000000002</v>
      </c>
      <c r="DD93">
        <v>0.38500000000000001</v>
      </c>
      <c r="DE93">
        <v>400</v>
      </c>
      <c r="DF93">
        <v>16</v>
      </c>
      <c r="DG93">
        <v>1.25</v>
      </c>
      <c r="DH93">
        <v>0.4</v>
      </c>
      <c r="DI93">
        <v>4.9913207388888901E-2</v>
      </c>
      <c r="DJ93">
        <v>-9.1689049664792299E-2</v>
      </c>
      <c r="DK93">
        <v>0.100262413572382</v>
      </c>
      <c r="DL93">
        <v>1</v>
      </c>
      <c r="DM93">
        <v>2.30877777777778</v>
      </c>
      <c r="DN93">
        <v>0.274931129476577</v>
      </c>
      <c r="DO93">
        <v>0.21206343483746001</v>
      </c>
      <c r="DP93">
        <v>1</v>
      </c>
      <c r="DQ93">
        <v>0.18537337037036999</v>
      </c>
      <c r="DR93">
        <v>-3.2240594625795502E-4</v>
      </c>
      <c r="DS93">
        <v>2.4654708234623898E-3</v>
      </c>
      <c r="DT93">
        <v>1</v>
      </c>
      <c r="DU93">
        <v>3</v>
      </c>
      <c r="DV93">
        <v>3</v>
      </c>
      <c r="DW93" t="s">
        <v>263</v>
      </c>
      <c r="DX93">
        <v>100</v>
      </c>
      <c r="DY93">
        <v>100</v>
      </c>
      <c r="DZ93">
        <v>-3.8210000000000002</v>
      </c>
      <c r="EA93">
        <v>0.38500000000000001</v>
      </c>
      <c r="EB93">
        <v>2</v>
      </c>
      <c r="EC93">
        <v>516.28499999999997</v>
      </c>
      <c r="ED93">
        <v>413.92899999999997</v>
      </c>
      <c r="EE93">
        <v>27.975999999999999</v>
      </c>
      <c r="EF93">
        <v>31.067</v>
      </c>
      <c r="EG93">
        <v>30</v>
      </c>
      <c r="EH93">
        <v>31.283300000000001</v>
      </c>
      <c r="EI93">
        <v>31.323799999999999</v>
      </c>
      <c r="EJ93">
        <v>20.1554</v>
      </c>
      <c r="EK93">
        <v>24.763500000000001</v>
      </c>
      <c r="EL93">
        <v>0</v>
      </c>
      <c r="EM93">
        <v>27.9803</v>
      </c>
      <c r="EN93">
        <v>399.95400000000001</v>
      </c>
      <c r="EO93">
        <v>15.9975</v>
      </c>
      <c r="EP93">
        <v>100.381</v>
      </c>
      <c r="EQ93">
        <v>90.697900000000004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2023-02-01T14:46:26Z</dcterms:created>
  <dcterms:modified xsi:type="dcterms:W3CDTF">2023-02-08T20:49:50Z</dcterms:modified>
</cp:coreProperties>
</file>