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all_corrected\new2023\"/>
    </mc:Choice>
  </mc:AlternateContent>
  <xr:revisionPtr revIDLastSave="0" documentId="13_ncr:1_{CE9A9131-4AEE-49DF-8E63-2F1796B62F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3" i="1" l="1"/>
  <c r="BK93" i="1"/>
  <c r="BI93" i="1"/>
  <c r="BJ93" i="1" s="1"/>
  <c r="Q93" i="1" s="1"/>
  <c r="BH93" i="1"/>
  <c r="BG93" i="1"/>
  <c r="BF93" i="1"/>
  <c r="BE93" i="1"/>
  <c r="BD93" i="1"/>
  <c r="AY93" i="1" s="1"/>
  <c r="BA93" i="1"/>
  <c r="AV93" i="1"/>
  <c r="AT93" i="1"/>
  <c r="AX93" i="1" s="1"/>
  <c r="AN93" i="1"/>
  <c r="AO93" i="1" s="1"/>
  <c r="AJ93" i="1"/>
  <c r="AH93" i="1"/>
  <c r="I93" i="1" s="1"/>
  <c r="W93" i="1"/>
  <c r="V93" i="1"/>
  <c r="U93" i="1"/>
  <c r="N93" i="1"/>
  <c r="L93" i="1"/>
  <c r="BL92" i="1"/>
  <c r="BK92" i="1"/>
  <c r="BI92" i="1"/>
  <c r="BJ92" i="1" s="1"/>
  <c r="BH92" i="1"/>
  <c r="BG92" i="1"/>
  <c r="BF92" i="1"/>
  <c r="BE92" i="1"/>
  <c r="BD92" i="1"/>
  <c r="BA92" i="1"/>
  <c r="AY92" i="1"/>
  <c r="AT92" i="1"/>
  <c r="AN92" i="1"/>
  <c r="AO92" i="1" s="1"/>
  <c r="AJ92" i="1"/>
  <c r="AH92" i="1"/>
  <c r="W92" i="1"/>
  <c r="V92" i="1"/>
  <c r="N92" i="1"/>
  <c r="BL91" i="1"/>
  <c r="BK91" i="1"/>
  <c r="BI91" i="1"/>
  <c r="BH91" i="1"/>
  <c r="BG91" i="1"/>
  <c r="BF91" i="1"/>
  <c r="BE91" i="1"/>
  <c r="BD91" i="1"/>
  <c r="AY91" i="1" s="1"/>
  <c r="BA91" i="1"/>
  <c r="AT91" i="1"/>
  <c r="AO91" i="1"/>
  <c r="AN91" i="1"/>
  <c r="AJ91" i="1"/>
  <c r="AH91" i="1"/>
  <c r="G91" i="1" s="1"/>
  <c r="Y91" i="1" s="1"/>
  <c r="W91" i="1"/>
  <c r="V91" i="1"/>
  <c r="U91" i="1"/>
  <c r="N91" i="1"/>
  <c r="I91" i="1"/>
  <c r="H91" i="1"/>
  <c r="AW91" i="1" s="1"/>
  <c r="BL90" i="1"/>
  <c r="BK90" i="1"/>
  <c r="BI90" i="1"/>
  <c r="BJ90" i="1" s="1"/>
  <c r="Q90" i="1" s="1"/>
  <c r="BH90" i="1"/>
  <c r="BG90" i="1"/>
  <c r="BF90" i="1"/>
  <c r="BE90" i="1"/>
  <c r="BD90" i="1"/>
  <c r="BA90" i="1"/>
  <c r="AY90" i="1"/>
  <c r="AX90" i="1"/>
  <c r="AV90" i="1"/>
  <c r="AT90" i="1"/>
  <c r="AN90" i="1"/>
  <c r="AO90" i="1" s="1"/>
  <c r="AJ90" i="1"/>
  <c r="AH90" i="1"/>
  <c r="W90" i="1"/>
  <c r="V90" i="1"/>
  <c r="U90" i="1"/>
  <c r="N90" i="1"/>
  <c r="L90" i="1"/>
  <c r="BL89" i="1"/>
  <c r="BK89" i="1"/>
  <c r="BI89" i="1"/>
  <c r="BJ89" i="1" s="1"/>
  <c r="BH89" i="1"/>
  <c r="BG89" i="1"/>
  <c r="BF89" i="1"/>
  <c r="BE89" i="1"/>
  <c r="BD89" i="1"/>
  <c r="BA89" i="1"/>
  <c r="AY89" i="1"/>
  <c r="AT89" i="1"/>
  <c r="AN89" i="1"/>
  <c r="AO89" i="1" s="1"/>
  <c r="AJ89" i="1"/>
  <c r="AH89" i="1" s="1"/>
  <c r="AI89" i="1" s="1"/>
  <c r="W89" i="1"/>
  <c r="V89" i="1"/>
  <c r="N89" i="1"/>
  <c r="H89" i="1"/>
  <c r="AW89" i="1" s="1"/>
  <c r="BL88" i="1"/>
  <c r="BK88" i="1"/>
  <c r="BI88" i="1"/>
  <c r="BJ88" i="1" s="1"/>
  <c r="BH88" i="1"/>
  <c r="BG88" i="1"/>
  <c r="BF88" i="1"/>
  <c r="BE88" i="1"/>
  <c r="BD88" i="1"/>
  <c r="AY88" i="1" s="1"/>
  <c r="BA88" i="1"/>
  <c r="AT88" i="1"/>
  <c r="AO88" i="1"/>
  <c r="AN88" i="1"/>
  <c r="AJ88" i="1"/>
  <c r="AH88" i="1" s="1"/>
  <c r="W88" i="1"/>
  <c r="V88" i="1"/>
  <c r="U88" i="1" s="1"/>
  <c r="N88" i="1"/>
  <c r="I88" i="1"/>
  <c r="BL87" i="1"/>
  <c r="BK87" i="1"/>
  <c r="BI87" i="1"/>
  <c r="BJ87" i="1" s="1"/>
  <c r="BH87" i="1"/>
  <c r="BG87" i="1"/>
  <c r="BF87" i="1"/>
  <c r="BE87" i="1"/>
  <c r="BD87" i="1"/>
  <c r="BA87" i="1"/>
  <c r="AY87" i="1"/>
  <c r="AT87" i="1"/>
  <c r="AO87" i="1"/>
  <c r="AN87" i="1"/>
  <c r="AJ87" i="1"/>
  <c r="AH87" i="1"/>
  <c r="W87" i="1"/>
  <c r="V87" i="1"/>
  <c r="U87" i="1" s="1"/>
  <c r="N87" i="1"/>
  <c r="BL86" i="1"/>
  <c r="BK86" i="1"/>
  <c r="BJ86" i="1"/>
  <c r="AV86" i="1" s="1"/>
  <c r="BI86" i="1"/>
  <c r="BH86" i="1"/>
  <c r="BG86" i="1"/>
  <c r="BF86" i="1"/>
  <c r="BE86" i="1"/>
  <c r="BD86" i="1"/>
  <c r="AY86" i="1" s="1"/>
  <c r="BA86" i="1"/>
  <c r="AT86" i="1"/>
  <c r="AN86" i="1"/>
  <c r="AO86" i="1" s="1"/>
  <c r="AJ86" i="1"/>
  <c r="AH86" i="1" s="1"/>
  <c r="W86" i="1"/>
  <c r="V86" i="1"/>
  <c r="U86" i="1" s="1"/>
  <c r="N86" i="1"/>
  <c r="BL85" i="1"/>
  <c r="BK85" i="1"/>
  <c r="BJ85" i="1"/>
  <c r="BI85" i="1"/>
  <c r="BH85" i="1"/>
  <c r="BG85" i="1"/>
  <c r="BF85" i="1"/>
  <c r="BE85" i="1"/>
  <c r="BD85" i="1"/>
  <c r="AY85" i="1" s="1"/>
  <c r="BA85" i="1"/>
  <c r="AV85" i="1"/>
  <c r="AT85" i="1"/>
  <c r="AO85" i="1"/>
  <c r="AN85" i="1"/>
  <c r="AJ85" i="1"/>
  <c r="AH85" i="1"/>
  <c r="I85" i="1" s="1"/>
  <c r="W85" i="1"/>
  <c r="V85" i="1"/>
  <c r="U85" i="1"/>
  <c r="Q85" i="1"/>
  <c r="N85" i="1"/>
  <c r="L85" i="1"/>
  <c r="BL84" i="1"/>
  <c r="BK84" i="1"/>
  <c r="BJ84" i="1"/>
  <c r="BI84" i="1"/>
  <c r="BH84" i="1"/>
  <c r="BG84" i="1"/>
  <c r="BF84" i="1"/>
  <c r="BE84" i="1"/>
  <c r="BD84" i="1"/>
  <c r="BA84" i="1"/>
  <c r="AY84" i="1"/>
  <c r="AT84" i="1"/>
  <c r="AN84" i="1"/>
  <c r="AO84" i="1" s="1"/>
  <c r="AJ84" i="1"/>
  <c r="AH84" i="1"/>
  <c r="W84" i="1"/>
  <c r="V84" i="1"/>
  <c r="U84" i="1"/>
  <c r="N84" i="1"/>
  <c r="BL83" i="1"/>
  <c r="BK83" i="1"/>
  <c r="BJ83" i="1" s="1"/>
  <c r="AV83" i="1" s="1"/>
  <c r="BI83" i="1"/>
  <c r="BH83" i="1"/>
  <c r="BG83" i="1"/>
  <c r="BF83" i="1"/>
  <c r="BE83" i="1"/>
  <c r="BD83" i="1"/>
  <c r="AY83" i="1" s="1"/>
  <c r="BA83" i="1"/>
  <c r="AT83" i="1"/>
  <c r="AX83" i="1" s="1"/>
  <c r="AN83" i="1"/>
  <c r="AO83" i="1" s="1"/>
  <c r="AJ83" i="1"/>
  <c r="AH83" i="1"/>
  <c r="AI83" i="1" s="1"/>
  <c r="W83" i="1"/>
  <c r="V83" i="1"/>
  <c r="U83" i="1"/>
  <c r="Q83" i="1"/>
  <c r="N83" i="1"/>
  <c r="I83" i="1"/>
  <c r="H83" i="1"/>
  <c r="AW83" i="1" s="1"/>
  <c r="G83" i="1"/>
  <c r="Y83" i="1" s="1"/>
  <c r="BL82" i="1"/>
  <c r="BK82" i="1"/>
  <c r="BI82" i="1"/>
  <c r="BJ82" i="1" s="1"/>
  <c r="Q82" i="1" s="1"/>
  <c r="BH82" i="1"/>
  <c r="BG82" i="1"/>
  <c r="BF82" i="1"/>
  <c r="BE82" i="1"/>
  <c r="BD82" i="1"/>
  <c r="BA82" i="1"/>
  <c r="AY82" i="1"/>
  <c r="AV82" i="1"/>
  <c r="AX82" i="1" s="1"/>
  <c r="AT82" i="1"/>
  <c r="AN82" i="1"/>
  <c r="AO82" i="1" s="1"/>
  <c r="AJ82" i="1"/>
  <c r="AH82" i="1"/>
  <c r="W82" i="1"/>
  <c r="V82" i="1"/>
  <c r="U82" i="1"/>
  <c r="N82" i="1"/>
  <c r="BL81" i="1"/>
  <c r="BK81" i="1"/>
  <c r="BI81" i="1"/>
  <c r="BJ81" i="1" s="1"/>
  <c r="BH81" i="1"/>
  <c r="BG81" i="1"/>
  <c r="BF81" i="1"/>
  <c r="BE81" i="1"/>
  <c r="BD81" i="1"/>
  <c r="BA81" i="1"/>
  <c r="AY81" i="1"/>
  <c r="AT81" i="1"/>
  <c r="AN81" i="1"/>
  <c r="AO81" i="1" s="1"/>
  <c r="AJ81" i="1"/>
  <c r="AH81" i="1" s="1"/>
  <c r="AI81" i="1" s="1"/>
  <c r="W81" i="1"/>
  <c r="V81" i="1"/>
  <c r="N81" i="1"/>
  <c r="H81" i="1"/>
  <c r="AW81" i="1" s="1"/>
  <c r="BL80" i="1"/>
  <c r="BK80" i="1"/>
  <c r="BI80" i="1"/>
  <c r="BJ80" i="1" s="1"/>
  <c r="BH80" i="1"/>
  <c r="BG80" i="1"/>
  <c r="BF80" i="1"/>
  <c r="BE80" i="1"/>
  <c r="BD80" i="1"/>
  <c r="AY80" i="1" s="1"/>
  <c r="BA80" i="1"/>
  <c r="AV80" i="1"/>
  <c r="AT80" i="1"/>
  <c r="AO80" i="1"/>
  <c r="AN80" i="1"/>
  <c r="AJ80" i="1"/>
  <c r="AH80" i="1" s="1"/>
  <c r="W80" i="1"/>
  <c r="V80" i="1"/>
  <c r="U80" i="1" s="1"/>
  <c r="Q80" i="1"/>
  <c r="N80" i="1"/>
  <c r="BL79" i="1"/>
  <c r="BK79" i="1"/>
  <c r="BI79" i="1"/>
  <c r="BJ79" i="1" s="1"/>
  <c r="BH79" i="1"/>
  <c r="BG79" i="1"/>
  <c r="BF79" i="1"/>
  <c r="BE79" i="1"/>
  <c r="BD79" i="1"/>
  <c r="BA79" i="1"/>
  <c r="AY79" i="1"/>
  <c r="AT79" i="1"/>
  <c r="AO79" i="1"/>
  <c r="AN79" i="1"/>
  <c r="AJ79" i="1"/>
  <c r="AH79" i="1"/>
  <c r="W79" i="1"/>
  <c r="V79" i="1"/>
  <c r="U79" i="1" s="1"/>
  <c r="N79" i="1"/>
  <c r="BL78" i="1"/>
  <c r="BK78" i="1"/>
  <c r="BJ78" i="1" s="1"/>
  <c r="BI78" i="1"/>
  <c r="BH78" i="1"/>
  <c r="BG78" i="1"/>
  <c r="BF78" i="1"/>
  <c r="BE78" i="1"/>
  <c r="BD78" i="1"/>
  <c r="AY78" i="1" s="1"/>
  <c r="BA78" i="1"/>
  <c r="AT78" i="1"/>
  <c r="AN78" i="1"/>
  <c r="AO78" i="1" s="1"/>
  <c r="AJ78" i="1"/>
  <c r="AH78" i="1" s="1"/>
  <c r="W78" i="1"/>
  <c r="V78" i="1"/>
  <c r="N78" i="1"/>
  <c r="I78" i="1"/>
  <c r="H78" i="1"/>
  <c r="AW78" i="1" s="1"/>
  <c r="G78" i="1"/>
  <c r="Y78" i="1" s="1"/>
  <c r="BL77" i="1"/>
  <c r="BK77" i="1"/>
  <c r="BJ77" i="1"/>
  <c r="BI77" i="1"/>
  <c r="BH77" i="1"/>
  <c r="BG77" i="1"/>
  <c r="BF77" i="1"/>
  <c r="BE77" i="1"/>
  <c r="BD77" i="1"/>
  <c r="AY77" i="1" s="1"/>
  <c r="BA77" i="1"/>
  <c r="AV77" i="1"/>
  <c r="AT77" i="1"/>
  <c r="AO77" i="1"/>
  <c r="AN77" i="1"/>
  <c r="AJ77" i="1"/>
  <c r="AH77" i="1"/>
  <c r="I77" i="1" s="1"/>
  <c r="W77" i="1"/>
  <c r="V77" i="1"/>
  <c r="U77" i="1"/>
  <c r="Q77" i="1"/>
  <c r="N77" i="1"/>
  <c r="L77" i="1"/>
  <c r="BL76" i="1"/>
  <c r="BK76" i="1"/>
  <c r="BI76" i="1"/>
  <c r="BJ76" i="1" s="1"/>
  <c r="BH76" i="1"/>
  <c r="BG76" i="1"/>
  <c r="BF76" i="1"/>
  <c r="BE76" i="1"/>
  <c r="BD76" i="1"/>
  <c r="BA76" i="1"/>
  <c r="AY76" i="1"/>
  <c r="AT76" i="1"/>
  <c r="AN76" i="1"/>
  <c r="AO76" i="1" s="1"/>
  <c r="AJ76" i="1"/>
  <c r="AH76" i="1" s="1"/>
  <c r="W76" i="1"/>
  <c r="V76" i="1"/>
  <c r="U76" i="1"/>
  <c r="N76" i="1"/>
  <c r="BL75" i="1"/>
  <c r="BK75" i="1"/>
  <c r="BJ75" i="1" s="1"/>
  <c r="AV75" i="1" s="1"/>
  <c r="BI75" i="1"/>
  <c r="BH75" i="1"/>
  <c r="BG75" i="1"/>
  <c r="BF75" i="1"/>
  <c r="BE75" i="1"/>
  <c r="BD75" i="1"/>
  <c r="AY75" i="1" s="1"/>
  <c r="BA75" i="1"/>
  <c r="AT75" i="1"/>
  <c r="AX75" i="1" s="1"/>
  <c r="AN75" i="1"/>
  <c r="AO75" i="1" s="1"/>
  <c r="AJ75" i="1"/>
  <c r="AH75" i="1"/>
  <c r="AI75" i="1" s="1"/>
  <c r="W75" i="1"/>
  <c r="V75" i="1"/>
  <c r="U75" i="1"/>
  <c r="Q75" i="1"/>
  <c r="N75" i="1"/>
  <c r="I75" i="1"/>
  <c r="H75" i="1"/>
  <c r="AW75" i="1" s="1"/>
  <c r="AZ75" i="1" s="1"/>
  <c r="G75" i="1"/>
  <c r="Y75" i="1" s="1"/>
  <c r="BL74" i="1"/>
  <c r="BK74" i="1"/>
  <c r="BI74" i="1"/>
  <c r="BJ74" i="1" s="1"/>
  <c r="BH74" i="1"/>
  <c r="BG74" i="1"/>
  <c r="BF74" i="1"/>
  <c r="BE74" i="1"/>
  <c r="BD74" i="1"/>
  <c r="BA74" i="1"/>
  <c r="AY74" i="1"/>
  <c r="AT74" i="1"/>
  <c r="AN74" i="1"/>
  <c r="AO74" i="1" s="1"/>
  <c r="AJ74" i="1"/>
  <c r="AH74" i="1"/>
  <c r="W74" i="1"/>
  <c r="V74" i="1"/>
  <c r="U74" i="1"/>
  <c r="N74" i="1"/>
  <c r="L74" i="1"/>
  <c r="BL73" i="1"/>
  <c r="BK73" i="1"/>
  <c r="BJ73" i="1" s="1"/>
  <c r="AV73" i="1" s="1"/>
  <c r="AX73" i="1" s="1"/>
  <c r="BI73" i="1"/>
  <c r="BH73" i="1"/>
  <c r="BG73" i="1"/>
  <c r="BF73" i="1"/>
  <c r="BE73" i="1"/>
  <c r="BD73" i="1"/>
  <c r="BA73" i="1"/>
  <c r="AY73" i="1"/>
  <c r="AT73" i="1"/>
  <c r="AO73" i="1"/>
  <c r="AN73" i="1"/>
  <c r="AJ73" i="1"/>
  <c r="AH73" i="1" s="1"/>
  <c r="W73" i="1"/>
  <c r="V73" i="1"/>
  <c r="Q73" i="1"/>
  <c r="N73" i="1"/>
  <c r="BL72" i="1"/>
  <c r="BK72" i="1"/>
  <c r="BI72" i="1"/>
  <c r="BJ72" i="1" s="1"/>
  <c r="Q72" i="1" s="1"/>
  <c r="BH72" i="1"/>
  <c r="BG72" i="1"/>
  <c r="BF72" i="1"/>
  <c r="BE72" i="1"/>
  <c r="BD72" i="1"/>
  <c r="AY72" i="1" s="1"/>
  <c r="BA72" i="1"/>
  <c r="AV72" i="1"/>
  <c r="AT72" i="1"/>
  <c r="AO72" i="1"/>
  <c r="AN72" i="1"/>
  <c r="AJ72" i="1"/>
  <c r="AH72" i="1" s="1"/>
  <c r="W72" i="1"/>
  <c r="V72" i="1"/>
  <c r="U72" i="1" s="1"/>
  <c r="N72" i="1"/>
  <c r="L72" i="1"/>
  <c r="I72" i="1"/>
  <c r="BL71" i="1"/>
  <c r="BK71" i="1"/>
  <c r="BI71" i="1"/>
  <c r="BJ71" i="1" s="1"/>
  <c r="BH71" i="1"/>
  <c r="BG71" i="1"/>
  <c r="BF71" i="1"/>
  <c r="BE71" i="1"/>
  <c r="BD71" i="1"/>
  <c r="BA71" i="1"/>
  <c r="AY71" i="1"/>
  <c r="AT71" i="1"/>
  <c r="AO71" i="1"/>
  <c r="AN71" i="1"/>
  <c r="AJ71" i="1"/>
  <c r="AH71" i="1"/>
  <c r="W71" i="1"/>
  <c r="V71" i="1"/>
  <c r="U71" i="1" s="1"/>
  <c r="N71" i="1"/>
  <c r="BL70" i="1"/>
  <c r="BK70" i="1"/>
  <c r="BI70" i="1"/>
  <c r="BJ70" i="1" s="1"/>
  <c r="BH70" i="1"/>
  <c r="BG70" i="1"/>
  <c r="BF70" i="1"/>
  <c r="BE70" i="1"/>
  <c r="BD70" i="1"/>
  <c r="BA70" i="1"/>
  <c r="AY70" i="1"/>
  <c r="AT70" i="1"/>
  <c r="AO70" i="1"/>
  <c r="AN70" i="1"/>
  <c r="AJ70" i="1"/>
  <c r="AH70" i="1" s="1"/>
  <c r="L70" i="1" s="1"/>
  <c r="Y70" i="1"/>
  <c r="W70" i="1"/>
  <c r="V70" i="1"/>
  <c r="N70" i="1"/>
  <c r="I70" i="1"/>
  <c r="G70" i="1"/>
  <c r="BL69" i="1"/>
  <c r="Q69" i="1" s="1"/>
  <c r="BK69" i="1"/>
  <c r="BJ69" i="1"/>
  <c r="BI69" i="1"/>
  <c r="BH69" i="1"/>
  <c r="BG69" i="1"/>
  <c r="BF69" i="1"/>
  <c r="BE69" i="1"/>
  <c r="BD69" i="1"/>
  <c r="AY69" i="1" s="1"/>
  <c r="BA69" i="1"/>
  <c r="AV69" i="1"/>
  <c r="AX69" i="1" s="1"/>
  <c r="AT69" i="1"/>
  <c r="AO69" i="1"/>
  <c r="AN69" i="1"/>
  <c r="AJ69" i="1"/>
  <c r="AH69" i="1" s="1"/>
  <c r="W69" i="1"/>
  <c r="U69" i="1" s="1"/>
  <c r="V69" i="1"/>
  <c r="N69" i="1"/>
  <c r="I69" i="1"/>
  <c r="H69" i="1"/>
  <c r="AW69" i="1" s="1"/>
  <c r="AZ69" i="1" s="1"/>
  <c r="G69" i="1"/>
  <c r="Y69" i="1" s="1"/>
  <c r="BL68" i="1"/>
  <c r="BK68" i="1"/>
  <c r="BI68" i="1"/>
  <c r="BJ68" i="1" s="1"/>
  <c r="Q68" i="1" s="1"/>
  <c r="BH68" i="1"/>
  <c r="BG68" i="1"/>
  <c r="BF68" i="1"/>
  <c r="BE68" i="1"/>
  <c r="BD68" i="1"/>
  <c r="BA68" i="1"/>
  <c r="AY68" i="1"/>
  <c r="AT68" i="1"/>
  <c r="AN68" i="1"/>
  <c r="AO68" i="1" s="1"/>
  <c r="AJ68" i="1"/>
  <c r="AH68" i="1" s="1"/>
  <c r="W68" i="1"/>
  <c r="V68" i="1"/>
  <c r="U68" i="1" s="1"/>
  <c r="N68" i="1"/>
  <c r="BL67" i="1"/>
  <c r="BK67" i="1"/>
  <c r="BJ67" i="1"/>
  <c r="BI67" i="1"/>
  <c r="BH67" i="1"/>
  <c r="BG67" i="1"/>
  <c r="BF67" i="1"/>
  <c r="BE67" i="1"/>
  <c r="BD67" i="1"/>
  <c r="BA67" i="1"/>
  <c r="AY67" i="1"/>
  <c r="AT67" i="1"/>
  <c r="AO67" i="1"/>
  <c r="AN67" i="1"/>
  <c r="AJ67" i="1"/>
  <c r="AH67" i="1"/>
  <c r="W67" i="1"/>
  <c r="V67" i="1"/>
  <c r="N67" i="1"/>
  <c r="BL66" i="1"/>
  <c r="BK66" i="1"/>
  <c r="BI66" i="1"/>
  <c r="BJ66" i="1" s="1"/>
  <c r="BH66" i="1"/>
  <c r="BG66" i="1"/>
  <c r="BF66" i="1"/>
  <c r="BE66" i="1"/>
  <c r="BD66" i="1"/>
  <c r="AY66" i="1" s="1"/>
  <c r="BA66" i="1"/>
  <c r="AT66" i="1"/>
  <c r="AO66" i="1"/>
  <c r="AN66" i="1"/>
  <c r="AJ66" i="1"/>
  <c r="AH66" i="1" s="1"/>
  <c r="W66" i="1"/>
  <c r="V66" i="1"/>
  <c r="U66" i="1" s="1"/>
  <c r="N66" i="1"/>
  <c r="I66" i="1"/>
  <c r="H66" i="1"/>
  <c r="AW66" i="1" s="1"/>
  <c r="BL65" i="1"/>
  <c r="BK65" i="1"/>
  <c r="BJ65" i="1"/>
  <c r="BI65" i="1"/>
  <c r="BH65" i="1"/>
  <c r="BG65" i="1"/>
  <c r="BF65" i="1"/>
  <c r="BE65" i="1"/>
  <c r="BD65" i="1"/>
  <c r="AY65" i="1" s="1"/>
  <c r="BA65" i="1"/>
  <c r="AV65" i="1"/>
  <c r="AX65" i="1" s="1"/>
  <c r="AT65" i="1"/>
  <c r="AO65" i="1"/>
  <c r="AN65" i="1"/>
  <c r="AJ65" i="1"/>
  <c r="AH65" i="1"/>
  <c r="W65" i="1"/>
  <c r="V65" i="1"/>
  <c r="U65" i="1"/>
  <c r="Q65" i="1"/>
  <c r="N65" i="1"/>
  <c r="BL64" i="1"/>
  <c r="BK64" i="1"/>
  <c r="BI64" i="1"/>
  <c r="BJ64" i="1" s="1"/>
  <c r="BH64" i="1"/>
  <c r="BG64" i="1"/>
  <c r="BF64" i="1"/>
  <c r="BE64" i="1"/>
  <c r="BD64" i="1"/>
  <c r="BA64" i="1"/>
  <c r="AY64" i="1"/>
  <c r="AT64" i="1"/>
  <c r="AN64" i="1"/>
  <c r="AO64" i="1" s="1"/>
  <c r="AJ64" i="1"/>
  <c r="AH64" i="1" s="1"/>
  <c r="W64" i="1"/>
  <c r="V64" i="1"/>
  <c r="U64" i="1" s="1"/>
  <c r="N64" i="1"/>
  <c r="BL63" i="1"/>
  <c r="BK63" i="1"/>
  <c r="BJ63" i="1"/>
  <c r="BI63" i="1"/>
  <c r="BH63" i="1"/>
  <c r="BG63" i="1"/>
  <c r="BF63" i="1"/>
  <c r="BE63" i="1"/>
  <c r="BD63" i="1"/>
  <c r="AY63" i="1" s="1"/>
  <c r="BA63" i="1"/>
  <c r="AV63" i="1"/>
  <c r="AT63" i="1"/>
  <c r="AO63" i="1"/>
  <c r="AN63" i="1"/>
  <c r="AJ63" i="1"/>
  <c r="AH63" i="1" s="1"/>
  <c r="W63" i="1"/>
  <c r="U63" i="1" s="1"/>
  <c r="V63" i="1"/>
  <c r="Q63" i="1"/>
  <c r="N63" i="1"/>
  <c r="I63" i="1"/>
  <c r="BL62" i="1"/>
  <c r="BK62" i="1"/>
  <c r="BI62" i="1"/>
  <c r="BJ62" i="1" s="1"/>
  <c r="BH62" i="1"/>
  <c r="BG62" i="1"/>
  <c r="BF62" i="1"/>
  <c r="BE62" i="1"/>
  <c r="BD62" i="1"/>
  <c r="BA62" i="1"/>
  <c r="AY62" i="1"/>
  <c r="AT62" i="1"/>
  <c r="AN62" i="1"/>
  <c r="AO62" i="1" s="1"/>
  <c r="AJ62" i="1"/>
  <c r="AH62" i="1"/>
  <c r="W62" i="1"/>
  <c r="V62" i="1"/>
  <c r="U62" i="1" s="1"/>
  <c r="N62" i="1"/>
  <c r="BL61" i="1"/>
  <c r="BK61" i="1"/>
  <c r="BJ61" i="1"/>
  <c r="BI61" i="1"/>
  <c r="BH61" i="1"/>
  <c r="BG61" i="1"/>
  <c r="BF61" i="1"/>
  <c r="BE61" i="1"/>
  <c r="BD61" i="1"/>
  <c r="AY61" i="1" s="1"/>
  <c r="BA61" i="1"/>
  <c r="AT61" i="1"/>
  <c r="AN61" i="1"/>
  <c r="AO61" i="1" s="1"/>
  <c r="AJ61" i="1"/>
  <c r="AH61" i="1" s="1"/>
  <c r="W61" i="1"/>
  <c r="U61" i="1" s="1"/>
  <c r="V61" i="1"/>
  <c r="N61" i="1"/>
  <c r="BL60" i="1"/>
  <c r="BK60" i="1"/>
  <c r="BI60" i="1"/>
  <c r="BJ60" i="1" s="1"/>
  <c r="Q60" i="1" s="1"/>
  <c r="BH60" i="1"/>
  <c r="BG60" i="1"/>
  <c r="BF60" i="1"/>
  <c r="BE60" i="1"/>
  <c r="BD60" i="1"/>
  <c r="BA60" i="1"/>
  <c r="AY60" i="1"/>
  <c r="AV60" i="1"/>
  <c r="AT60" i="1"/>
  <c r="AX60" i="1" s="1"/>
  <c r="AN60" i="1"/>
  <c r="AO60" i="1" s="1"/>
  <c r="AJ60" i="1"/>
  <c r="AH60" i="1" s="1"/>
  <c r="W60" i="1"/>
  <c r="V60" i="1"/>
  <c r="U60" i="1" s="1"/>
  <c r="N60" i="1"/>
  <c r="L60" i="1"/>
  <c r="BL59" i="1"/>
  <c r="BK59" i="1"/>
  <c r="BJ59" i="1"/>
  <c r="BI59" i="1"/>
  <c r="BH59" i="1"/>
  <c r="BG59" i="1"/>
  <c r="BF59" i="1"/>
  <c r="BE59" i="1"/>
  <c r="BD59" i="1"/>
  <c r="BA59" i="1"/>
  <c r="AY59" i="1"/>
  <c r="AT59" i="1"/>
  <c r="AO59" i="1"/>
  <c r="AN59" i="1"/>
  <c r="AJ59" i="1"/>
  <c r="AI59" i="1"/>
  <c r="AH59" i="1"/>
  <c r="W59" i="1"/>
  <c r="V59" i="1"/>
  <c r="U59" i="1"/>
  <c r="N59" i="1"/>
  <c r="BL58" i="1"/>
  <c r="BK58" i="1"/>
  <c r="BI58" i="1"/>
  <c r="BH58" i="1"/>
  <c r="BG58" i="1"/>
  <c r="BF58" i="1"/>
  <c r="BE58" i="1"/>
  <c r="BD58" i="1"/>
  <c r="AY58" i="1" s="1"/>
  <c r="BA58" i="1"/>
  <c r="AT58" i="1"/>
  <c r="AN58" i="1"/>
  <c r="AO58" i="1" s="1"/>
  <c r="AJ58" i="1"/>
  <c r="AH58" i="1" s="1"/>
  <c r="W58" i="1"/>
  <c r="V58" i="1"/>
  <c r="U58" i="1" s="1"/>
  <c r="N58" i="1"/>
  <c r="I58" i="1"/>
  <c r="H58" i="1"/>
  <c r="AW58" i="1" s="1"/>
  <c r="BL57" i="1"/>
  <c r="BK57" i="1"/>
  <c r="BJ57" i="1"/>
  <c r="BI57" i="1"/>
  <c r="BH57" i="1"/>
  <c r="BG57" i="1"/>
  <c r="BF57" i="1"/>
  <c r="BE57" i="1"/>
  <c r="BD57" i="1"/>
  <c r="AY57" i="1" s="1"/>
  <c r="BA57" i="1"/>
  <c r="AX57" i="1"/>
  <c r="AV57" i="1"/>
  <c r="AT57" i="1"/>
  <c r="AO57" i="1"/>
  <c r="AN57" i="1"/>
  <c r="AJ57" i="1"/>
  <c r="AH57" i="1"/>
  <c r="W57" i="1"/>
  <c r="V57" i="1"/>
  <c r="U57" i="1"/>
  <c r="Q57" i="1"/>
  <c r="N57" i="1"/>
  <c r="L57" i="1"/>
  <c r="BL56" i="1"/>
  <c r="BK56" i="1"/>
  <c r="BJ56" i="1" s="1"/>
  <c r="BI56" i="1"/>
  <c r="BH56" i="1"/>
  <c r="BG56" i="1"/>
  <c r="BF56" i="1"/>
  <c r="BE56" i="1"/>
  <c r="BD56" i="1"/>
  <c r="BA56" i="1"/>
  <c r="AY56" i="1"/>
  <c r="AT56" i="1"/>
  <c r="AN56" i="1"/>
  <c r="AO56" i="1" s="1"/>
  <c r="AJ56" i="1"/>
  <c r="AH56" i="1" s="1"/>
  <c r="AI56" i="1" s="1"/>
  <c r="W56" i="1"/>
  <c r="V56" i="1"/>
  <c r="U56" i="1" s="1"/>
  <c r="N56" i="1"/>
  <c r="H56" i="1"/>
  <c r="AW56" i="1" s="1"/>
  <c r="BL55" i="1"/>
  <c r="BK55" i="1"/>
  <c r="BJ55" i="1"/>
  <c r="BI55" i="1"/>
  <c r="BH55" i="1"/>
  <c r="BG55" i="1"/>
  <c r="BF55" i="1"/>
  <c r="BE55" i="1"/>
  <c r="BD55" i="1"/>
  <c r="AY55" i="1" s="1"/>
  <c r="BA55" i="1"/>
  <c r="AT55" i="1"/>
  <c r="AO55" i="1"/>
  <c r="AN55" i="1"/>
  <c r="AJ55" i="1"/>
  <c r="AH55" i="1"/>
  <c r="W55" i="1"/>
  <c r="U55" i="1" s="1"/>
  <c r="V55" i="1"/>
  <c r="N55" i="1"/>
  <c r="L55" i="1"/>
  <c r="G55" i="1"/>
  <c r="Y55" i="1" s="1"/>
  <c r="BL54" i="1"/>
  <c r="BK54" i="1"/>
  <c r="BI54" i="1"/>
  <c r="BJ54" i="1" s="1"/>
  <c r="BH54" i="1"/>
  <c r="BG54" i="1"/>
  <c r="BF54" i="1"/>
  <c r="BE54" i="1"/>
  <c r="BD54" i="1"/>
  <c r="BA54" i="1"/>
  <c r="AY54" i="1"/>
  <c r="AT54" i="1"/>
  <c r="AN54" i="1"/>
  <c r="AO54" i="1" s="1"/>
  <c r="AJ54" i="1"/>
  <c r="AI54" i="1"/>
  <c r="AH54" i="1"/>
  <c r="W54" i="1"/>
  <c r="V54" i="1"/>
  <c r="U54" i="1"/>
  <c r="N54" i="1"/>
  <c r="G54" i="1"/>
  <c r="BL53" i="1"/>
  <c r="BK53" i="1"/>
  <c r="BJ53" i="1" s="1"/>
  <c r="BI53" i="1"/>
  <c r="BH53" i="1"/>
  <c r="BG53" i="1"/>
  <c r="BF53" i="1"/>
  <c r="BE53" i="1"/>
  <c r="BD53" i="1"/>
  <c r="AY53" i="1" s="1"/>
  <c r="BA53" i="1"/>
  <c r="AT53" i="1"/>
  <c r="AN53" i="1"/>
  <c r="AO53" i="1" s="1"/>
  <c r="AJ53" i="1"/>
  <c r="AH53" i="1"/>
  <c r="W53" i="1"/>
  <c r="V53" i="1"/>
  <c r="U53" i="1"/>
  <c r="N53" i="1"/>
  <c r="I53" i="1"/>
  <c r="H53" i="1"/>
  <c r="AW53" i="1" s="1"/>
  <c r="BL52" i="1"/>
  <c r="BK52" i="1"/>
  <c r="BI52" i="1"/>
  <c r="BJ52" i="1" s="1"/>
  <c r="Q52" i="1" s="1"/>
  <c r="BH52" i="1"/>
  <c r="BG52" i="1"/>
  <c r="BF52" i="1"/>
  <c r="BE52" i="1"/>
  <c r="BD52" i="1"/>
  <c r="BA52" i="1"/>
  <c r="AY52" i="1"/>
  <c r="AV52" i="1"/>
  <c r="AX52" i="1" s="1"/>
  <c r="AT52" i="1"/>
  <c r="AN52" i="1"/>
  <c r="AO52" i="1" s="1"/>
  <c r="AJ52" i="1"/>
  <c r="AH52" i="1"/>
  <c r="W52" i="1"/>
  <c r="V52" i="1"/>
  <c r="U52" i="1"/>
  <c r="N52" i="1"/>
  <c r="L52" i="1"/>
  <c r="BL51" i="1"/>
  <c r="BK51" i="1"/>
  <c r="BI51" i="1"/>
  <c r="BJ51" i="1" s="1"/>
  <c r="BH51" i="1"/>
  <c r="BG51" i="1"/>
  <c r="BF51" i="1"/>
  <c r="BE51" i="1"/>
  <c r="BD51" i="1"/>
  <c r="BA51" i="1"/>
  <c r="AY51" i="1"/>
  <c r="AT51" i="1"/>
  <c r="AN51" i="1"/>
  <c r="AO51" i="1" s="1"/>
  <c r="AJ51" i="1"/>
  <c r="AH51" i="1" s="1"/>
  <c r="H51" i="1" s="1"/>
  <c r="AW51" i="1" s="1"/>
  <c r="AI51" i="1"/>
  <c r="W51" i="1"/>
  <c r="V51" i="1"/>
  <c r="N51" i="1"/>
  <c r="G51" i="1"/>
  <c r="BL50" i="1"/>
  <c r="BK50" i="1"/>
  <c r="BI50" i="1"/>
  <c r="BJ50" i="1" s="1"/>
  <c r="Q50" i="1" s="1"/>
  <c r="BH50" i="1"/>
  <c r="BG50" i="1"/>
  <c r="BF50" i="1"/>
  <c r="BE50" i="1"/>
  <c r="BD50" i="1"/>
  <c r="AY50" i="1" s="1"/>
  <c r="BA50" i="1"/>
  <c r="AV50" i="1"/>
  <c r="AT50" i="1"/>
  <c r="AO50" i="1"/>
  <c r="AN50" i="1"/>
  <c r="AJ50" i="1"/>
  <c r="AH50" i="1" s="1"/>
  <c r="AI50" i="1"/>
  <c r="W50" i="1"/>
  <c r="V50" i="1"/>
  <c r="U50" i="1" s="1"/>
  <c r="N50" i="1"/>
  <c r="I50" i="1"/>
  <c r="BL49" i="1"/>
  <c r="BK49" i="1"/>
  <c r="BI49" i="1"/>
  <c r="BJ49" i="1" s="1"/>
  <c r="AV49" i="1" s="1"/>
  <c r="BH49" i="1"/>
  <c r="BG49" i="1"/>
  <c r="BF49" i="1"/>
  <c r="BE49" i="1"/>
  <c r="BD49" i="1"/>
  <c r="BA49" i="1"/>
  <c r="AY49" i="1"/>
  <c r="AX49" i="1"/>
  <c r="AT49" i="1"/>
  <c r="AO49" i="1"/>
  <c r="AN49" i="1"/>
  <c r="AJ49" i="1"/>
  <c r="AI49" i="1"/>
  <c r="AH49" i="1"/>
  <c r="W49" i="1"/>
  <c r="V49" i="1"/>
  <c r="U49" i="1"/>
  <c r="Q49" i="1"/>
  <c r="N49" i="1"/>
  <c r="L49" i="1"/>
  <c r="I49" i="1"/>
  <c r="BL48" i="1"/>
  <c r="BK48" i="1"/>
  <c r="BJ48" i="1" s="1"/>
  <c r="AV48" i="1" s="1"/>
  <c r="BI48" i="1"/>
  <c r="BH48" i="1"/>
  <c r="BG48" i="1"/>
  <c r="BF48" i="1"/>
  <c r="BE48" i="1"/>
  <c r="BD48" i="1"/>
  <c r="AY48" i="1" s="1"/>
  <c r="BA48" i="1"/>
  <c r="AT48" i="1"/>
  <c r="AN48" i="1"/>
  <c r="AO48" i="1" s="1"/>
  <c r="AJ48" i="1"/>
  <c r="AH48" i="1" s="1"/>
  <c r="AI48" i="1" s="1"/>
  <c r="W48" i="1"/>
  <c r="U48" i="1" s="1"/>
  <c r="V48" i="1"/>
  <c r="Q48" i="1"/>
  <c r="N48" i="1"/>
  <c r="I48" i="1"/>
  <c r="BL47" i="1"/>
  <c r="BK47" i="1"/>
  <c r="BJ47" i="1"/>
  <c r="BI47" i="1"/>
  <c r="BH47" i="1"/>
  <c r="BG47" i="1"/>
  <c r="BF47" i="1"/>
  <c r="BE47" i="1"/>
  <c r="BD47" i="1"/>
  <c r="AY47" i="1" s="1"/>
  <c r="BA47" i="1"/>
  <c r="AT47" i="1"/>
  <c r="AN47" i="1"/>
  <c r="AO47" i="1" s="1"/>
  <c r="AJ47" i="1"/>
  <c r="AH47" i="1" s="1"/>
  <c r="W47" i="1"/>
  <c r="U47" i="1" s="1"/>
  <c r="V47" i="1"/>
  <c r="N47" i="1"/>
  <c r="L47" i="1"/>
  <c r="G47" i="1"/>
  <c r="Y47" i="1" s="1"/>
  <c r="BL46" i="1"/>
  <c r="BK46" i="1"/>
  <c r="BJ46" i="1"/>
  <c r="BI46" i="1"/>
  <c r="BH46" i="1"/>
  <c r="BG46" i="1"/>
  <c r="BF46" i="1"/>
  <c r="BE46" i="1"/>
  <c r="BD46" i="1"/>
  <c r="BA46" i="1"/>
  <c r="AY46" i="1"/>
  <c r="AT46" i="1"/>
  <c r="AN46" i="1"/>
  <c r="AO46" i="1" s="1"/>
  <c r="AJ46" i="1"/>
  <c r="AH46" i="1" s="1"/>
  <c r="W46" i="1"/>
  <c r="V46" i="1"/>
  <c r="U46" i="1"/>
  <c r="N46" i="1"/>
  <c r="BL45" i="1"/>
  <c r="BK45" i="1"/>
  <c r="BI45" i="1"/>
  <c r="BH45" i="1"/>
  <c r="BG45" i="1"/>
  <c r="BF45" i="1"/>
  <c r="BE45" i="1"/>
  <c r="BD45" i="1"/>
  <c r="AY45" i="1" s="1"/>
  <c r="BA45" i="1"/>
  <c r="AT45" i="1"/>
  <c r="AO45" i="1"/>
  <c r="AN45" i="1"/>
  <c r="AJ45" i="1"/>
  <c r="AH45" i="1"/>
  <c r="W45" i="1"/>
  <c r="V45" i="1"/>
  <c r="U45" i="1"/>
  <c r="N45" i="1"/>
  <c r="I45" i="1"/>
  <c r="BL44" i="1"/>
  <c r="BK44" i="1"/>
  <c r="BI44" i="1"/>
  <c r="BH44" i="1"/>
  <c r="BG44" i="1"/>
  <c r="BF44" i="1"/>
  <c r="BE44" i="1"/>
  <c r="BD44" i="1"/>
  <c r="BA44" i="1"/>
  <c r="AY44" i="1"/>
  <c r="AT44" i="1"/>
  <c r="AN44" i="1"/>
  <c r="AO44" i="1" s="1"/>
  <c r="AJ44" i="1"/>
  <c r="AH44" i="1"/>
  <c r="W44" i="1"/>
  <c r="V44" i="1"/>
  <c r="U44" i="1"/>
  <c r="N44" i="1"/>
  <c r="L44" i="1"/>
  <c r="H44" i="1"/>
  <c r="AW44" i="1" s="1"/>
  <c r="BL43" i="1"/>
  <c r="BK43" i="1"/>
  <c r="BJ43" i="1"/>
  <c r="Q43" i="1" s="1"/>
  <c r="BI43" i="1"/>
  <c r="BH43" i="1"/>
  <c r="BG43" i="1"/>
  <c r="BF43" i="1"/>
  <c r="BE43" i="1"/>
  <c r="BD43" i="1"/>
  <c r="BA43" i="1"/>
  <c r="AY43" i="1"/>
  <c r="AV43" i="1"/>
  <c r="AX43" i="1" s="1"/>
  <c r="AT43" i="1"/>
  <c r="AN43" i="1"/>
  <c r="AO43" i="1" s="1"/>
  <c r="AJ43" i="1"/>
  <c r="AH43" i="1" s="1"/>
  <c r="L43" i="1" s="1"/>
  <c r="W43" i="1"/>
  <c r="V43" i="1"/>
  <c r="N43" i="1"/>
  <c r="I43" i="1"/>
  <c r="G43" i="1"/>
  <c r="Y43" i="1" s="1"/>
  <c r="BL42" i="1"/>
  <c r="BK42" i="1"/>
  <c r="BI42" i="1"/>
  <c r="BJ42" i="1" s="1"/>
  <c r="Q42" i="1" s="1"/>
  <c r="BH42" i="1"/>
  <c r="BG42" i="1"/>
  <c r="BF42" i="1"/>
  <c r="BE42" i="1"/>
  <c r="BD42" i="1"/>
  <c r="BA42" i="1"/>
  <c r="AY42" i="1"/>
  <c r="AT42" i="1"/>
  <c r="AO42" i="1"/>
  <c r="AN42" i="1"/>
  <c r="AJ42" i="1"/>
  <c r="AH42" i="1" s="1"/>
  <c r="H42" i="1" s="1"/>
  <c r="AW42" i="1" s="1"/>
  <c r="W42" i="1"/>
  <c r="V42" i="1"/>
  <c r="U42" i="1" s="1"/>
  <c r="N42" i="1"/>
  <c r="G42" i="1"/>
  <c r="Y42" i="1" s="1"/>
  <c r="BL41" i="1"/>
  <c r="BK41" i="1"/>
  <c r="BJ41" i="1"/>
  <c r="AV41" i="1" s="1"/>
  <c r="BI41" i="1"/>
  <c r="BH41" i="1"/>
  <c r="BG41" i="1"/>
  <c r="BF41" i="1"/>
  <c r="BE41" i="1"/>
  <c r="BD41" i="1"/>
  <c r="AY41" i="1" s="1"/>
  <c r="BA41" i="1"/>
  <c r="AT41" i="1"/>
  <c r="AX41" i="1" s="1"/>
  <c r="AO41" i="1"/>
  <c r="AN41" i="1"/>
  <c r="AJ41" i="1"/>
  <c r="AH41" i="1"/>
  <c r="W41" i="1"/>
  <c r="V41" i="1"/>
  <c r="N41" i="1"/>
  <c r="G41" i="1"/>
  <c r="BL40" i="1"/>
  <c r="BK40" i="1"/>
  <c r="BJ40" i="1"/>
  <c r="BI40" i="1"/>
  <c r="BH40" i="1"/>
  <c r="BG40" i="1"/>
  <c r="BF40" i="1"/>
  <c r="BE40" i="1"/>
  <c r="BD40" i="1"/>
  <c r="AY40" i="1" s="1"/>
  <c r="BA40" i="1"/>
  <c r="AT40" i="1"/>
  <c r="AN40" i="1"/>
  <c r="AO40" i="1" s="1"/>
  <c r="AJ40" i="1"/>
  <c r="AH40" i="1"/>
  <c r="G40" i="1" s="1"/>
  <c r="W40" i="1"/>
  <c r="U40" i="1" s="1"/>
  <c r="V40" i="1"/>
  <c r="N40" i="1"/>
  <c r="BL39" i="1"/>
  <c r="BK39" i="1"/>
  <c r="BJ39" i="1" s="1"/>
  <c r="Q39" i="1" s="1"/>
  <c r="BI39" i="1"/>
  <c r="BH39" i="1"/>
  <c r="BG39" i="1"/>
  <c r="BF39" i="1"/>
  <c r="BE39" i="1"/>
  <c r="BD39" i="1"/>
  <c r="AY39" i="1" s="1"/>
  <c r="BA39" i="1"/>
  <c r="AV39" i="1"/>
  <c r="AT39" i="1"/>
  <c r="AX39" i="1" s="1"/>
  <c r="AN39" i="1"/>
  <c r="AO39" i="1" s="1"/>
  <c r="AJ39" i="1"/>
  <c r="AH39" i="1"/>
  <c r="W39" i="1"/>
  <c r="V39" i="1"/>
  <c r="U39" i="1"/>
  <c r="N39" i="1"/>
  <c r="BL38" i="1"/>
  <c r="BK38" i="1"/>
  <c r="BI38" i="1"/>
  <c r="BH38" i="1"/>
  <c r="BG38" i="1"/>
  <c r="BF38" i="1"/>
  <c r="BE38" i="1"/>
  <c r="BD38" i="1"/>
  <c r="BA38" i="1"/>
  <c r="AY38" i="1"/>
  <c r="AT38" i="1"/>
  <c r="AN38" i="1"/>
  <c r="AO38" i="1" s="1"/>
  <c r="AJ38" i="1"/>
  <c r="AH38" i="1"/>
  <c r="W38" i="1"/>
  <c r="V38" i="1"/>
  <c r="U38" i="1"/>
  <c r="N38" i="1"/>
  <c r="H38" i="1"/>
  <c r="AW38" i="1" s="1"/>
  <c r="BL37" i="1"/>
  <c r="BK37" i="1"/>
  <c r="BI37" i="1"/>
  <c r="BJ37" i="1" s="1"/>
  <c r="AV37" i="1" s="1"/>
  <c r="BH37" i="1"/>
  <c r="BG37" i="1"/>
  <c r="BF37" i="1"/>
  <c r="BE37" i="1"/>
  <c r="BD37" i="1"/>
  <c r="BA37" i="1"/>
  <c r="AY37" i="1"/>
  <c r="AT37" i="1"/>
  <c r="AN37" i="1"/>
  <c r="AO37" i="1" s="1"/>
  <c r="AJ37" i="1"/>
  <c r="AI37" i="1"/>
  <c r="AH37" i="1"/>
  <c r="G37" i="1" s="1"/>
  <c r="Y37" i="1" s="1"/>
  <c r="W37" i="1"/>
  <c r="V37" i="1"/>
  <c r="U37" i="1" s="1"/>
  <c r="N37" i="1"/>
  <c r="I37" i="1"/>
  <c r="H37" i="1"/>
  <c r="AW37" i="1" s="1"/>
  <c r="BL36" i="1"/>
  <c r="BK36" i="1"/>
  <c r="BI36" i="1"/>
  <c r="BJ36" i="1" s="1"/>
  <c r="Q36" i="1" s="1"/>
  <c r="BH36" i="1"/>
  <c r="BG36" i="1"/>
  <c r="BF36" i="1"/>
  <c r="BE36" i="1"/>
  <c r="BD36" i="1"/>
  <c r="AY36" i="1" s="1"/>
  <c r="BA36" i="1"/>
  <c r="AW36" i="1"/>
  <c r="AV36" i="1"/>
  <c r="AX36" i="1" s="1"/>
  <c r="AT36" i="1"/>
  <c r="AO36" i="1"/>
  <c r="AN36" i="1"/>
  <c r="AJ36" i="1"/>
  <c r="AI36" i="1"/>
  <c r="AH36" i="1"/>
  <c r="G36" i="1" s="1"/>
  <c r="Y36" i="1"/>
  <c r="W36" i="1"/>
  <c r="V36" i="1"/>
  <c r="U36" i="1" s="1"/>
  <c r="N36" i="1"/>
  <c r="L36" i="1"/>
  <c r="I36" i="1"/>
  <c r="H36" i="1"/>
  <c r="BL35" i="1"/>
  <c r="BK35" i="1"/>
  <c r="BI35" i="1"/>
  <c r="BJ35" i="1" s="1"/>
  <c r="BH35" i="1"/>
  <c r="BG35" i="1"/>
  <c r="BF35" i="1"/>
  <c r="BE35" i="1"/>
  <c r="BD35" i="1"/>
  <c r="BA35" i="1"/>
  <c r="AY35" i="1"/>
  <c r="AT35" i="1"/>
  <c r="AO35" i="1"/>
  <c r="AN35" i="1"/>
  <c r="AJ35" i="1"/>
  <c r="AH35" i="1" s="1"/>
  <c r="H35" i="1" s="1"/>
  <c r="AW35" i="1" s="1"/>
  <c r="AI35" i="1"/>
  <c r="W35" i="1"/>
  <c r="V35" i="1"/>
  <c r="U35" i="1" s="1"/>
  <c r="N35" i="1"/>
  <c r="I35" i="1"/>
  <c r="G35" i="1"/>
  <c r="BL34" i="1"/>
  <c r="Q34" i="1" s="1"/>
  <c r="BK34" i="1"/>
  <c r="BJ34" i="1"/>
  <c r="AV34" i="1" s="1"/>
  <c r="BI34" i="1"/>
  <c r="BH34" i="1"/>
  <c r="BG34" i="1"/>
  <c r="BF34" i="1"/>
  <c r="BE34" i="1"/>
  <c r="BD34" i="1"/>
  <c r="AY34" i="1" s="1"/>
  <c r="BA34" i="1"/>
  <c r="AT34" i="1"/>
  <c r="AX34" i="1" s="1"/>
  <c r="AO34" i="1"/>
  <c r="AN34" i="1"/>
  <c r="AJ34" i="1"/>
  <c r="AH34" i="1" s="1"/>
  <c r="W34" i="1"/>
  <c r="V34" i="1"/>
  <c r="U34" i="1" s="1"/>
  <c r="N34" i="1"/>
  <c r="BL33" i="1"/>
  <c r="BK33" i="1"/>
  <c r="BJ33" i="1"/>
  <c r="BI33" i="1"/>
  <c r="BH33" i="1"/>
  <c r="BG33" i="1"/>
  <c r="BF33" i="1"/>
  <c r="BE33" i="1"/>
  <c r="BD33" i="1"/>
  <c r="AY33" i="1" s="1"/>
  <c r="BA33" i="1"/>
  <c r="AT33" i="1"/>
  <c r="AO33" i="1"/>
  <c r="AN33" i="1"/>
  <c r="AJ33" i="1"/>
  <c r="AH33" i="1"/>
  <c r="W33" i="1"/>
  <c r="V33" i="1"/>
  <c r="U33" i="1"/>
  <c r="N33" i="1"/>
  <c r="BL32" i="1"/>
  <c r="BK32" i="1"/>
  <c r="BJ32" i="1"/>
  <c r="BI32" i="1"/>
  <c r="BH32" i="1"/>
  <c r="BG32" i="1"/>
  <c r="BF32" i="1"/>
  <c r="BE32" i="1"/>
  <c r="BD32" i="1"/>
  <c r="AY32" i="1" s="1"/>
  <c r="BA32" i="1"/>
  <c r="AT32" i="1"/>
  <c r="AN32" i="1"/>
  <c r="AO32" i="1" s="1"/>
  <c r="AJ32" i="1"/>
  <c r="AH32" i="1"/>
  <c r="W32" i="1"/>
  <c r="V32" i="1"/>
  <c r="U32" i="1"/>
  <c r="N32" i="1"/>
  <c r="H32" i="1"/>
  <c r="AW32" i="1" s="1"/>
  <c r="G32" i="1"/>
  <c r="Y32" i="1" s="1"/>
  <c r="BL31" i="1"/>
  <c r="BK31" i="1"/>
  <c r="BJ31" i="1" s="1"/>
  <c r="Q31" i="1" s="1"/>
  <c r="BI31" i="1"/>
  <c r="BH31" i="1"/>
  <c r="BG31" i="1"/>
  <c r="BF31" i="1"/>
  <c r="BE31" i="1"/>
  <c r="BD31" i="1"/>
  <c r="AY31" i="1" s="1"/>
  <c r="BA31" i="1"/>
  <c r="AV31" i="1"/>
  <c r="AX31" i="1" s="1"/>
  <c r="AT31" i="1"/>
  <c r="AN31" i="1"/>
  <c r="AO31" i="1" s="1"/>
  <c r="AJ31" i="1"/>
  <c r="AH31" i="1"/>
  <c r="H31" i="1" s="1"/>
  <c r="AW31" i="1" s="1"/>
  <c r="AZ31" i="1" s="1"/>
  <c r="W31" i="1"/>
  <c r="V31" i="1"/>
  <c r="U31" i="1"/>
  <c r="N31" i="1"/>
  <c r="BL30" i="1"/>
  <c r="BK30" i="1"/>
  <c r="BI30" i="1"/>
  <c r="BJ30" i="1" s="1"/>
  <c r="Q30" i="1" s="1"/>
  <c r="BH30" i="1"/>
  <c r="BG30" i="1"/>
  <c r="BF30" i="1"/>
  <c r="BE30" i="1"/>
  <c r="BD30" i="1"/>
  <c r="BA30" i="1"/>
  <c r="AY30" i="1"/>
  <c r="AT30" i="1"/>
  <c r="AN30" i="1"/>
  <c r="AO30" i="1" s="1"/>
  <c r="AJ30" i="1"/>
  <c r="AH30" i="1"/>
  <c r="W30" i="1"/>
  <c r="V30" i="1"/>
  <c r="U30" i="1"/>
  <c r="N30" i="1"/>
  <c r="BL29" i="1"/>
  <c r="BK29" i="1"/>
  <c r="BI29" i="1"/>
  <c r="BH29" i="1"/>
  <c r="BG29" i="1"/>
  <c r="BF29" i="1"/>
  <c r="BE29" i="1"/>
  <c r="BD29" i="1"/>
  <c r="BA29" i="1"/>
  <c r="AY29" i="1"/>
  <c r="AT29" i="1"/>
  <c r="AN29" i="1"/>
  <c r="AO29" i="1" s="1"/>
  <c r="AJ29" i="1"/>
  <c r="AI29" i="1"/>
  <c r="AH29" i="1"/>
  <c r="G29" i="1" s="1"/>
  <c r="Y29" i="1" s="1"/>
  <c r="W29" i="1"/>
  <c r="V29" i="1"/>
  <c r="U29" i="1" s="1"/>
  <c r="N29" i="1"/>
  <c r="I29" i="1"/>
  <c r="H29" i="1"/>
  <c r="AW29" i="1" s="1"/>
  <c r="BL28" i="1"/>
  <c r="BK28" i="1"/>
  <c r="BI28" i="1"/>
  <c r="BJ28" i="1" s="1"/>
  <c r="BH28" i="1"/>
  <c r="BG28" i="1"/>
  <c r="BF28" i="1"/>
  <c r="BE28" i="1"/>
  <c r="BD28" i="1"/>
  <c r="BA28" i="1"/>
  <c r="AY28" i="1"/>
  <c r="AV28" i="1"/>
  <c r="AX28" i="1" s="1"/>
  <c r="AT28" i="1"/>
  <c r="AO28" i="1"/>
  <c r="AN28" i="1"/>
  <c r="AJ28" i="1"/>
  <c r="AI28" i="1"/>
  <c r="AH28" i="1"/>
  <c r="G28" i="1" s="1"/>
  <c r="W28" i="1"/>
  <c r="V28" i="1"/>
  <c r="U28" i="1" s="1"/>
  <c r="Q28" i="1"/>
  <c r="N28" i="1"/>
  <c r="L28" i="1"/>
  <c r="I28" i="1"/>
  <c r="H28" i="1"/>
  <c r="AW28" i="1" s="1"/>
  <c r="BL27" i="1"/>
  <c r="BK27" i="1"/>
  <c r="BJ27" i="1"/>
  <c r="AV27" i="1" s="1"/>
  <c r="BI27" i="1"/>
  <c r="BH27" i="1"/>
  <c r="BG27" i="1"/>
  <c r="BF27" i="1"/>
  <c r="BE27" i="1"/>
  <c r="BD27" i="1"/>
  <c r="AY27" i="1" s="1"/>
  <c r="BA27" i="1"/>
  <c r="AT27" i="1"/>
  <c r="AO27" i="1"/>
  <c r="AN27" i="1"/>
  <c r="AJ27" i="1"/>
  <c r="AH27" i="1" s="1"/>
  <c r="H27" i="1" s="1"/>
  <c r="AW27" i="1" s="1"/>
  <c r="AZ27" i="1" s="1"/>
  <c r="AI27" i="1"/>
  <c r="W27" i="1"/>
  <c r="V27" i="1"/>
  <c r="U27" i="1" s="1"/>
  <c r="Q27" i="1"/>
  <c r="N27" i="1"/>
  <c r="BL26" i="1"/>
  <c r="BK26" i="1"/>
  <c r="BI26" i="1"/>
  <c r="BJ26" i="1" s="1"/>
  <c r="BH26" i="1"/>
  <c r="BG26" i="1"/>
  <c r="BF26" i="1"/>
  <c r="BE26" i="1"/>
  <c r="BD26" i="1"/>
  <c r="AY26" i="1" s="1"/>
  <c r="BA26" i="1"/>
  <c r="AT26" i="1"/>
  <c r="AO26" i="1"/>
  <c r="AN26" i="1"/>
  <c r="AJ26" i="1"/>
  <c r="AH26" i="1" s="1"/>
  <c r="H26" i="1" s="1"/>
  <c r="AW26" i="1" s="1"/>
  <c r="AI26" i="1"/>
  <c r="W26" i="1"/>
  <c r="V26" i="1"/>
  <c r="U26" i="1" s="1"/>
  <c r="N26" i="1"/>
  <c r="BL25" i="1"/>
  <c r="BK25" i="1"/>
  <c r="BI25" i="1"/>
  <c r="BJ25" i="1" s="1"/>
  <c r="BH25" i="1"/>
  <c r="BG25" i="1"/>
  <c r="BF25" i="1"/>
  <c r="BE25" i="1"/>
  <c r="BD25" i="1"/>
  <c r="AY25" i="1" s="1"/>
  <c r="BA25" i="1"/>
  <c r="AT25" i="1"/>
  <c r="AO25" i="1"/>
  <c r="AN25" i="1"/>
  <c r="AJ25" i="1"/>
  <c r="AH25" i="1"/>
  <c r="H25" i="1" s="1"/>
  <c r="AW25" i="1" s="1"/>
  <c r="W25" i="1"/>
  <c r="V25" i="1"/>
  <c r="U25" i="1" s="1"/>
  <c r="N25" i="1"/>
  <c r="L25" i="1"/>
  <c r="G25" i="1"/>
  <c r="Y25" i="1" s="1"/>
  <c r="BL24" i="1"/>
  <c r="BK24" i="1"/>
  <c r="BJ24" i="1"/>
  <c r="AV24" i="1" s="1"/>
  <c r="BI24" i="1"/>
  <c r="BH24" i="1"/>
  <c r="BG24" i="1"/>
  <c r="BF24" i="1"/>
  <c r="BE24" i="1"/>
  <c r="BD24" i="1"/>
  <c r="AY24" i="1" s="1"/>
  <c r="BA24" i="1"/>
  <c r="AX24" i="1"/>
  <c r="AT24" i="1"/>
  <c r="AN24" i="1"/>
  <c r="AO24" i="1" s="1"/>
  <c r="AJ24" i="1"/>
  <c r="AH24" i="1"/>
  <c r="AI24" i="1" s="1"/>
  <c r="W24" i="1"/>
  <c r="U24" i="1" s="1"/>
  <c r="V24" i="1"/>
  <c r="Q24" i="1"/>
  <c r="N24" i="1"/>
  <c r="I24" i="1"/>
  <c r="H24" i="1"/>
  <c r="AW24" i="1" s="1"/>
  <c r="AZ24" i="1" s="1"/>
  <c r="G24" i="1"/>
  <c r="BL23" i="1"/>
  <c r="BK23" i="1"/>
  <c r="BJ23" i="1"/>
  <c r="Q23" i="1" s="1"/>
  <c r="BI23" i="1"/>
  <c r="BH23" i="1"/>
  <c r="BG23" i="1"/>
  <c r="BF23" i="1"/>
  <c r="BE23" i="1"/>
  <c r="BD23" i="1"/>
  <c r="AY23" i="1" s="1"/>
  <c r="BA23" i="1"/>
  <c r="AV23" i="1"/>
  <c r="AT23" i="1"/>
  <c r="AX23" i="1" s="1"/>
  <c r="AN23" i="1"/>
  <c r="AO23" i="1" s="1"/>
  <c r="AJ23" i="1"/>
  <c r="AH23" i="1"/>
  <c r="H23" i="1" s="1"/>
  <c r="AW23" i="1" s="1"/>
  <c r="AZ23" i="1" s="1"/>
  <c r="W23" i="1"/>
  <c r="U23" i="1" s="1"/>
  <c r="V23" i="1"/>
  <c r="N23" i="1"/>
  <c r="G23" i="1"/>
  <c r="Y23" i="1" s="1"/>
  <c r="BL22" i="1"/>
  <c r="BK22" i="1"/>
  <c r="BJ22" i="1"/>
  <c r="Q22" i="1" s="1"/>
  <c r="BI22" i="1"/>
  <c r="BH22" i="1"/>
  <c r="BG22" i="1"/>
  <c r="BF22" i="1"/>
  <c r="BE22" i="1"/>
  <c r="BD22" i="1"/>
  <c r="BA22" i="1"/>
  <c r="AY22" i="1"/>
  <c r="AT22" i="1"/>
  <c r="AN22" i="1"/>
  <c r="AO22" i="1" s="1"/>
  <c r="AJ22" i="1"/>
  <c r="AH22" i="1"/>
  <c r="AI22" i="1" s="1"/>
  <c r="W22" i="1"/>
  <c r="V22" i="1"/>
  <c r="U22" i="1"/>
  <c r="N22" i="1"/>
  <c r="BL21" i="1"/>
  <c r="BK21" i="1"/>
  <c r="BI21" i="1"/>
  <c r="BJ21" i="1" s="1"/>
  <c r="AV21" i="1" s="1"/>
  <c r="AX21" i="1" s="1"/>
  <c r="BH21" i="1"/>
  <c r="BG21" i="1"/>
  <c r="BF21" i="1"/>
  <c r="BE21" i="1"/>
  <c r="BD21" i="1"/>
  <c r="AY21" i="1" s="1"/>
  <c r="BA21" i="1"/>
  <c r="AT21" i="1"/>
  <c r="AN21" i="1"/>
  <c r="AO21" i="1" s="1"/>
  <c r="AJ21" i="1"/>
  <c r="AH21" i="1"/>
  <c r="W21" i="1"/>
  <c r="V21" i="1"/>
  <c r="U21" i="1" s="1"/>
  <c r="N21" i="1"/>
  <c r="I21" i="1"/>
  <c r="H21" i="1"/>
  <c r="AW21" i="1" s="1"/>
  <c r="BL20" i="1"/>
  <c r="BK20" i="1"/>
  <c r="BI20" i="1"/>
  <c r="BJ20" i="1" s="1"/>
  <c r="Q20" i="1" s="1"/>
  <c r="BH20" i="1"/>
  <c r="BG20" i="1"/>
  <c r="BF20" i="1"/>
  <c r="BE20" i="1"/>
  <c r="BD20" i="1"/>
  <c r="AY20" i="1" s="1"/>
  <c r="BA20" i="1"/>
  <c r="AV20" i="1"/>
  <c r="AX20" i="1" s="1"/>
  <c r="AT20" i="1"/>
  <c r="AN20" i="1"/>
  <c r="AO20" i="1" s="1"/>
  <c r="AJ20" i="1"/>
  <c r="AH20" i="1"/>
  <c r="I20" i="1" s="1"/>
  <c r="W20" i="1"/>
  <c r="V20" i="1"/>
  <c r="U20" i="1"/>
  <c r="N20" i="1"/>
  <c r="L20" i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N19" i="1"/>
  <c r="AO19" i="1" s="1"/>
  <c r="AJ19" i="1"/>
  <c r="AH19" i="1" s="1"/>
  <c r="W19" i="1"/>
  <c r="V19" i="1"/>
  <c r="U19" i="1" s="1"/>
  <c r="N19" i="1"/>
  <c r="BL18" i="1"/>
  <c r="BK18" i="1"/>
  <c r="BI18" i="1"/>
  <c r="BJ18" i="1" s="1"/>
  <c r="BH18" i="1"/>
  <c r="BG18" i="1"/>
  <c r="BF18" i="1"/>
  <c r="BE18" i="1"/>
  <c r="BD18" i="1"/>
  <c r="AY18" i="1" s="1"/>
  <c r="BA18" i="1"/>
  <c r="AT18" i="1"/>
  <c r="AO18" i="1"/>
  <c r="AN18" i="1"/>
  <c r="AJ18" i="1"/>
  <c r="AH18" i="1" s="1"/>
  <c r="W18" i="1"/>
  <c r="V18" i="1"/>
  <c r="U18" i="1" s="1"/>
  <c r="N18" i="1"/>
  <c r="BL17" i="1"/>
  <c r="BK17" i="1"/>
  <c r="BI17" i="1"/>
  <c r="BJ17" i="1" s="1"/>
  <c r="BH17" i="1"/>
  <c r="BG17" i="1"/>
  <c r="BF17" i="1"/>
  <c r="BE17" i="1"/>
  <c r="BD17" i="1"/>
  <c r="BA17" i="1"/>
  <c r="AY17" i="1"/>
  <c r="AT17" i="1"/>
  <c r="AO17" i="1"/>
  <c r="AN17" i="1"/>
  <c r="AJ17" i="1"/>
  <c r="AH17" i="1"/>
  <c r="I17" i="1" s="1"/>
  <c r="W17" i="1"/>
  <c r="V17" i="1"/>
  <c r="U17" i="1"/>
  <c r="N17" i="1"/>
  <c r="L17" i="1"/>
  <c r="R28" i="1" l="1"/>
  <c r="S28" i="1" s="1"/>
  <c r="AA28" i="1" s="1"/>
  <c r="AB28" i="1" s="1"/>
  <c r="R42" i="1"/>
  <c r="S42" i="1" s="1"/>
  <c r="O42" i="1" s="1"/>
  <c r="M42" i="1" s="1"/>
  <c r="P42" i="1" s="1"/>
  <c r="J42" i="1" s="1"/>
  <c r="K42" i="1" s="1"/>
  <c r="AZ26" i="1"/>
  <c r="R34" i="1"/>
  <c r="S34" i="1" s="1"/>
  <c r="H18" i="1"/>
  <c r="AW18" i="1" s="1"/>
  <c r="AZ18" i="1" s="1"/>
  <c r="G18" i="1"/>
  <c r="AI18" i="1"/>
  <c r="I18" i="1"/>
  <c r="L18" i="1"/>
  <c r="AI19" i="1"/>
  <c r="L19" i="1"/>
  <c r="G19" i="1"/>
  <c r="I19" i="1"/>
  <c r="H19" i="1"/>
  <c r="AW19" i="1" s="1"/>
  <c r="AV25" i="1"/>
  <c r="AZ25" i="1" s="1"/>
  <c r="Q25" i="1"/>
  <c r="AX25" i="1"/>
  <c r="AZ32" i="1"/>
  <c r="AX53" i="1"/>
  <c r="AV17" i="1"/>
  <c r="AX17" i="1" s="1"/>
  <c r="Q17" i="1"/>
  <c r="Q18" i="1"/>
  <c r="AV18" i="1"/>
  <c r="AX18" i="1" s="1"/>
  <c r="AX19" i="1"/>
  <c r="AV19" i="1"/>
  <c r="Q19" i="1"/>
  <c r="AZ35" i="1"/>
  <c r="AV35" i="1"/>
  <c r="Q35" i="1"/>
  <c r="R36" i="1"/>
  <c r="S36" i="1" s="1"/>
  <c r="Y40" i="1"/>
  <c r="T42" i="1"/>
  <c r="X42" i="1" s="1"/>
  <c r="AA42" i="1"/>
  <c r="Z42" i="1"/>
  <c r="AV26" i="1"/>
  <c r="Q26" i="1"/>
  <c r="AV67" i="1"/>
  <c r="AX67" i="1" s="1"/>
  <c r="Q67" i="1"/>
  <c r="AI86" i="1"/>
  <c r="L86" i="1"/>
  <c r="H86" i="1"/>
  <c r="AW86" i="1" s="1"/>
  <c r="AZ86" i="1" s="1"/>
  <c r="G86" i="1"/>
  <c r="I86" i="1"/>
  <c r="AX35" i="1"/>
  <c r="I62" i="1"/>
  <c r="H62" i="1"/>
  <c r="AW62" i="1" s="1"/>
  <c r="G62" i="1"/>
  <c r="AI17" i="1"/>
  <c r="R24" i="1"/>
  <c r="S24" i="1" s="1"/>
  <c r="I26" i="1"/>
  <c r="G27" i="1"/>
  <c r="L30" i="1"/>
  <c r="I30" i="1"/>
  <c r="G30" i="1"/>
  <c r="AV32" i="1"/>
  <c r="AX32" i="1" s="1"/>
  <c r="Q32" i="1"/>
  <c r="I33" i="1"/>
  <c r="H33" i="1"/>
  <c r="AW33" i="1" s="1"/>
  <c r="AI33" i="1"/>
  <c r="H34" i="1"/>
  <c r="AW34" i="1" s="1"/>
  <c r="AZ34" i="1" s="1"/>
  <c r="AI34" i="1"/>
  <c r="H41" i="1"/>
  <c r="AW41" i="1" s="1"/>
  <c r="AZ41" i="1" s="1"/>
  <c r="AI41" i="1"/>
  <c r="L41" i="1"/>
  <c r="I41" i="1"/>
  <c r="AV61" i="1"/>
  <c r="AX61" i="1" s="1"/>
  <c r="Q61" i="1"/>
  <c r="AI62" i="1"/>
  <c r="G17" i="1"/>
  <c r="AI20" i="1"/>
  <c r="I27" i="1"/>
  <c r="AI30" i="1"/>
  <c r="Y35" i="1"/>
  <c r="AZ36" i="1"/>
  <c r="Q37" i="1"/>
  <c r="R43" i="1"/>
  <c r="S43" i="1" s="1"/>
  <c r="Z43" i="1" s="1"/>
  <c r="AV53" i="1"/>
  <c r="Q53" i="1"/>
  <c r="L64" i="1"/>
  <c r="I64" i="1"/>
  <c r="AI64" i="1"/>
  <c r="G64" i="1"/>
  <c r="Y24" i="1"/>
  <c r="AX42" i="1"/>
  <c r="G26" i="1"/>
  <c r="H17" i="1"/>
  <c r="AW17" i="1" s="1"/>
  <c r="AZ17" i="1" s="1"/>
  <c r="G20" i="1"/>
  <c r="Q21" i="1"/>
  <c r="R23" i="1"/>
  <c r="S23" i="1" s="1"/>
  <c r="L24" i="1"/>
  <c r="AX26" i="1"/>
  <c r="AX27" i="1"/>
  <c r="BJ29" i="1"/>
  <c r="G34" i="1"/>
  <c r="L35" i="1"/>
  <c r="O36" i="1"/>
  <c r="M36" i="1" s="1"/>
  <c r="P36" i="1" s="1"/>
  <c r="J36" i="1" s="1"/>
  <c r="K36" i="1" s="1"/>
  <c r="BJ38" i="1"/>
  <c r="AB42" i="1"/>
  <c r="AV46" i="1"/>
  <c r="AX46" i="1" s="1"/>
  <c r="Q46" i="1"/>
  <c r="AZ53" i="1"/>
  <c r="AV66" i="1"/>
  <c r="AZ66" i="1" s="1"/>
  <c r="Q66" i="1"/>
  <c r="L22" i="1"/>
  <c r="I22" i="1"/>
  <c r="I31" i="1"/>
  <c r="G31" i="1"/>
  <c r="AI31" i="1"/>
  <c r="L31" i="1"/>
  <c r="AV33" i="1"/>
  <c r="AX33" i="1" s="1"/>
  <c r="Q33" i="1"/>
  <c r="AI40" i="1"/>
  <c r="L40" i="1"/>
  <c r="I40" i="1"/>
  <c r="G45" i="1"/>
  <c r="AI45" i="1"/>
  <c r="L45" i="1"/>
  <c r="H45" i="1"/>
  <c r="AW45" i="1" s="1"/>
  <c r="R27" i="1"/>
  <c r="S27" i="1" s="1"/>
  <c r="R30" i="1"/>
  <c r="S30" i="1" s="1"/>
  <c r="H20" i="1"/>
  <c r="AW20" i="1" s="1"/>
  <c r="AZ20" i="1" s="1"/>
  <c r="L26" i="1"/>
  <c r="L27" i="1"/>
  <c r="I34" i="1"/>
  <c r="I39" i="1"/>
  <c r="G39" i="1"/>
  <c r="AI39" i="1"/>
  <c r="L39" i="1"/>
  <c r="H40" i="1"/>
  <c r="AW40" i="1" s="1"/>
  <c r="Q41" i="1"/>
  <c r="G21" i="1"/>
  <c r="L21" i="1"/>
  <c r="I23" i="1"/>
  <c r="AI23" i="1"/>
  <c r="I25" i="1"/>
  <c r="AI25" i="1"/>
  <c r="Z27" i="1"/>
  <c r="AZ37" i="1"/>
  <c r="L38" i="1"/>
  <c r="I38" i="1"/>
  <c r="G38" i="1"/>
  <c r="AV40" i="1"/>
  <c r="AX40" i="1" s="1"/>
  <c r="Q40" i="1"/>
  <c r="H64" i="1"/>
  <c r="AW64" i="1" s="1"/>
  <c r="G22" i="1"/>
  <c r="Y51" i="1"/>
  <c r="I87" i="1"/>
  <c r="H87" i="1"/>
  <c r="AW87" i="1" s="1"/>
  <c r="G87" i="1"/>
  <c r="L87" i="1"/>
  <c r="AI87" i="1"/>
  <c r="H22" i="1"/>
  <c r="AW22" i="1" s="1"/>
  <c r="AZ22" i="1" s="1"/>
  <c r="Y41" i="1"/>
  <c r="AV42" i="1"/>
  <c r="AZ42" i="1" s="1"/>
  <c r="Q51" i="1"/>
  <c r="AV51" i="1"/>
  <c r="AX51" i="1" s="1"/>
  <c r="AV92" i="1"/>
  <c r="AX92" i="1" s="1"/>
  <c r="Q92" i="1"/>
  <c r="AZ21" i="1"/>
  <c r="AV22" i="1"/>
  <c r="AX22" i="1" s="1"/>
  <c r="Y28" i="1"/>
  <c r="AI32" i="1"/>
  <c r="L32" i="1"/>
  <c r="I32" i="1"/>
  <c r="G33" i="1"/>
  <c r="Q47" i="1"/>
  <c r="AV47" i="1"/>
  <c r="AX47" i="1" s="1"/>
  <c r="Y54" i="1"/>
  <c r="AV56" i="1"/>
  <c r="AZ56" i="1" s="1"/>
  <c r="Q56" i="1"/>
  <c r="L62" i="1"/>
  <c r="AV64" i="1"/>
  <c r="Q64" i="1"/>
  <c r="I65" i="1"/>
  <c r="H65" i="1"/>
  <c r="AW65" i="1" s="1"/>
  <c r="AZ65" i="1" s="1"/>
  <c r="G65" i="1"/>
  <c r="R65" i="1" s="1"/>
  <c r="S65" i="1" s="1"/>
  <c r="AI65" i="1"/>
  <c r="L65" i="1"/>
  <c r="AI21" i="1"/>
  <c r="L23" i="1"/>
  <c r="Z28" i="1"/>
  <c r="AZ28" i="1"/>
  <c r="H30" i="1"/>
  <c r="AW30" i="1" s="1"/>
  <c r="AV30" i="1"/>
  <c r="AX30" i="1" s="1"/>
  <c r="L33" i="1"/>
  <c r="L34" i="1"/>
  <c r="AX37" i="1"/>
  <c r="AI38" i="1"/>
  <c r="H39" i="1"/>
  <c r="AW39" i="1" s="1"/>
  <c r="AZ39" i="1" s="1"/>
  <c r="U41" i="1"/>
  <c r="L46" i="1"/>
  <c r="I46" i="1"/>
  <c r="H46" i="1"/>
  <c r="AW46" i="1" s="1"/>
  <c r="AI46" i="1"/>
  <c r="G46" i="1"/>
  <c r="AX54" i="1"/>
  <c r="AV54" i="1"/>
  <c r="Q54" i="1"/>
  <c r="L59" i="1"/>
  <c r="I59" i="1"/>
  <c r="H59" i="1"/>
  <c r="AW59" i="1" s="1"/>
  <c r="G59" i="1"/>
  <c r="L76" i="1"/>
  <c r="I76" i="1"/>
  <c r="H76" i="1"/>
  <c r="AW76" i="1" s="1"/>
  <c r="AZ76" i="1" s="1"/>
  <c r="G76" i="1"/>
  <c r="AI76" i="1"/>
  <c r="I79" i="1"/>
  <c r="H79" i="1"/>
  <c r="AW79" i="1" s="1"/>
  <c r="AZ79" i="1" s="1"/>
  <c r="G79" i="1"/>
  <c r="AI79" i="1"/>
  <c r="L79" i="1"/>
  <c r="BJ44" i="1"/>
  <c r="U51" i="1"/>
  <c r="AV55" i="1"/>
  <c r="AX55" i="1" s="1"/>
  <c r="Q55" i="1"/>
  <c r="AX63" i="1"/>
  <c r="R69" i="1"/>
  <c r="S69" i="1" s="1"/>
  <c r="Z69" i="1" s="1"/>
  <c r="U89" i="1"/>
  <c r="L29" i="1"/>
  <c r="L37" i="1"/>
  <c r="I42" i="1"/>
  <c r="AI42" i="1"/>
  <c r="AI43" i="1"/>
  <c r="I44" i="1"/>
  <c r="G44" i="1"/>
  <c r="AI44" i="1"/>
  <c r="I47" i="1"/>
  <c r="H47" i="1"/>
  <c r="AW47" i="1" s="1"/>
  <c r="AI47" i="1"/>
  <c r="G48" i="1"/>
  <c r="H50" i="1"/>
  <c r="AW50" i="1" s="1"/>
  <c r="AZ50" i="1" s="1"/>
  <c r="G50" i="1"/>
  <c r="R50" i="1" s="1"/>
  <c r="S50" i="1" s="1"/>
  <c r="L50" i="1"/>
  <c r="G53" i="1"/>
  <c r="AI53" i="1"/>
  <c r="L53" i="1"/>
  <c r="AI55" i="1"/>
  <c r="I55" i="1"/>
  <c r="H55" i="1"/>
  <c r="AW55" i="1" s="1"/>
  <c r="AZ55" i="1" s="1"/>
  <c r="AX72" i="1"/>
  <c r="H48" i="1"/>
  <c r="AW48" i="1" s="1"/>
  <c r="AZ48" i="1" s="1"/>
  <c r="AX48" i="1"/>
  <c r="H49" i="1"/>
  <c r="AW49" i="1" s="1"/>
  <c r="AZ49" i="1" s="1"/>
  <c r="G49" i="1"/>
  <c r="R49" i="1" s="1"/>
  <c r="S49" i="1" s="1"/>
  <c r="Z49" i="1" s="1"/>
  <c r="I52" i="1"/>
  <c r="G52" i="1"/>
  <c r="R52" i="1" s="1"/>
  <c r="S52" i="1" s="1"/>
  <c r="AI52" i="1"/>
  <c r="L54" i="1"/>
  <c r="I54" i="1"/>
  <c r="H54" i="1"/>
  <c r="AW54" i="1" s="1"/>
  <c r="AZ54" i="1" s="1"/>
  <c r="I56" i="1"/>
  <c r="L56" i="1"/>
  <c r="G56" i="1"/>
  <c r="AI61" i="1"/>
  <c r="L61" i="1"/>
  <c r="H61" i="1"/>
  <c r="AW61" i="1" s="1"/>
  <c r="AZ61" i="1" s="1"/>
  <c r="G61" i="1"/>
  <c r="U67" i="1"/>
  <c r="AV70" i="1"/>
  <c r="AX70" i="1" s="1"/>
  <c r="Q70" i="1"/>
  <c r="Q88" i="1"/>
  <c r="AV88" i="1"/>
  <c r="AX88" i="1" s="1"/>
  <c r="AV78" i="1"/>
  <c r="AZ78" i="1" s="1"/>
  <c r="Q78" i="1"/>
  <c r="AV89" i="1"/>
  <c r="AZ89" i="1" s="1"/>
  <c r="Q89" i="1"/>
  <c r="L92" i="1"/>
  <c r="I92" i="1"/>
  <c r="H92" i="1"/>
  <c r="AW92" i="1" s="1"/>
  <c r="AZ92" i="1" s="1"/>
  <c r="AI92" i="1"/>
  <c r="G92" i="1"/>
  <c r="L42" i="1"/>
  <c r="H43" i="1"/>
  <c r="AW43" i="1" s="1"/>
  <c r="AZ43" i="1" s="1"/>
  <c r="U43" i="1"/>
  <c r="BJ45" i="1"/>
  <c r="L48" i="1"/>
  <c r="AX50" i="1"/>
  <c r="L51" i="1"/>
  <c r="I51" i="1"/>
  <c r="H52" i="1"/>
  <c r="AW52" i="1" s="1"/>
  <c r="AZ52" i="1" s="1"/>
  <c r="AV59" i="1"/>
  <c r="AX59" i="1" s="1"/>
  <c r="Q59" i="1"/>
  <c r="I61" i="1"/>
  <c r="H63" i="1"/>
  <c r="AW63" i="1" s="1"/>
  <c r="AZ63" i="1" s="1"/>
  <c r="G63" i="1"/>
  <c r="R63" i="1" s="1"/>
  <c r="S63" i="1" s="1"/>
  <c r="AI63" i="1"/>
  <c r="L63" i="1"/>
  <c r="L67" i="1"/>
  <c r="I67" i="1"/>
  <c r="H67" i="1"/>
  <c r="AW67" i="1" s="1"/>
  <c r="AI67" i="1"/>
  <c r="G67" i="1"/>
  <c r="I68" i="1"/>
  <c r="H68" i="1"/>
  <c r="AW68" i="1" s="1"/>
  <c r="AZ68" i="1" s="1"/>
  <c r="G68" i="1"/>
  <c r="AI68" i="1"/>
  <c r="L68" i="1"/>
  <c r="R83" i="1"/>
  <c r="S83" i="1" s="1"/>
  <c r="O83" i="1" s="1"/>
  <c r="M83" i="1" s="1"/>
  <c r="P83" i="1" s="1"/>
  <c r="J83" i="1" s="1"/>
  <c r="K83" i="1" s="1"/>
  <c r="AI69" i="1"/>
  <c r="L69" i="1"/>
  <c r="AV71" i="1"/>
  <c r="AX71" i="1" s="1"/>
  <c r="Q71" i="1"/>
  <c r="L73" i="1"/>
  <c r="AI73" i="1"/>
  <c r="I73" i="1"/>
  <c r="H73" i="1"/>
  <c r="AW73" i="1" s="1"/>
  <c r="AZ73" i="1" s="1"/>
  <c r="G73" i="1"/>
  <c r="AV76" i="1"/>
  <c r="AX76" i="1" s="1"/>
  <c r="Q76" i="1"/>
  <c r="BJ91" i="1"/>
  <c r="G58" i="1"/>
  <c r="AI58" i="1"/>
  <c r="L58" i="1"/>
  <c r="AV68" i="1"/>
  <c r="AX68" i="1" s="1"/>
  <c r="H71" i="1"/>
  <c r="AW71" i="1" s="1"/>
  <c r="AZ71" i="1" s="1"/>
  <c r="L71" i="1"/>
  <c r="I71" i="1"/>
  <c r="G71" i="1"/>
  <c r="AI71" i="1"/>
  <c r="AV81" i="1"/>
  <c r="AX81" i="1" s="1"/>
  <c r="Q81" i="1"/>
  <c r="I57" i="1"/>
  <c r="H57" i="1"/>
  <c r="AW57" i="1" s="1"/>
  <c r="AZ57" i="1" s="1"/>
  <c r="G57" i="1"/>
  <c r="R57" i="1" s="1"/>
  <c r="S57" i="1" s="1"/>
  <c r="AI57" i="1"/>
  <c r="BJ58" i="1"/>
  <c r="AV62" i="1"/>
  <c r="AX62" i="1" s="1"/>
  <c r="Q62" i="1"/>
  <c r="G66" i="1"/>
  <c r="AI66" i="1"/>
  <c r="L66" i="1"/>
  <c r="AV79" i="1"/>
  <c r="AX79" i="1" s="1"/>
  <c r="Q79" i="1"/>
  <c r="AX85" i="1"/>
  <c r="I60" i="1"/>
  <c r="H60" i="1"/>
  <c r="AW60" i="1" s="1"/>
  <c r="AZ60" i="1" s="1"/>
  <c r="G60" i="1"/>
  <c r="R60" i="1" s="1"/>
  <c r="S60" i="1" s="1"/>
  <c r="AI60" i="1"/>
  <c r="AX64" i="1"/>
  <c r="Q74" i="1"/>
  <c r="AV74" i="1"/>
  <c r="AX74" i="1" s="1"/>
  <c r="R75" i="1"/>
  <c r="S75" i="1" s="1"/>
  <c r="H80" i="1"/>
  <c r="AW80" i="1" s="1"/>
  <c r="AZ80" i="1" s="1"/>
  <c r="G80" i="1"/>
  <c r="R80" i="1" s="1"/>
  <c r="S80" i="1" s="1"/>
  <c r="AI80" i="1"/>
  <c r="L80" i="1"/>
  <c r="I80" i="1"/>
  <c r="I82" i="1"/>
  <c r="H82" i="1"/>
  <c r="AW82" i="1" s="1"/>
  <c r="AZ82" i="1" s="1"/>
  <c r="G82" i="1"/>
  <c r="AI82" i="1"/>
  <c r="L82" i="1"/>
  <c r="U92" i="1"/>
  <c r="H70" i="1"/>
  <c r="AW70" i="1" s="1"/>
  <c r="AI70" i="1"/>
  <c r="U73" i="1"/>
  <c r="I74" i="1"/>
  <c r="H74" i="1"/>
  <c r="AW74" i="1" s="1"/>
  <c r="AZ74" i="1" s="1"/>
  <c r="G74" i="1"/>
  <c r="AI74" i="1"/>
  <c r="AX77" i="1"/>
  <c r="AI78" i="1"/>
  <c r="L78" i="1"/>
  <c r="AX80" i="1"/>
  <c r="U81" i="1"/>
  <c r="AZ83" i="1"/>
  <c r="O75" i="1"/>
  <c r="M75" i="1" s="1"/>
  <c r="P75" i="1" s="1"/>
  <c r="J75" i="1" s="1"/>
  <c r="K75" i="1" s="1"/>
  <c r="AV84" i="1"/>
  <c r="AX84" i="1" s="1"/>
  <c r="Q84" i="1"/>
  <c r="Q86" i="1"/>
  <c r="AX86" i="1"/>
  <c r="G89" i="1"/>
  <c r="U70" i="1"/>
  <c r="H72" i="1"/>
  <c r="AW72" i="1" s="1"/>
  <c r="AZ72" i="1" s="1"/>
  <c r="G72" i="1"/>
  <c r="R72" i="1" s="1"/>
  <c r="S72" i="1" s="1"/>
  <c r="AI72" i="1"/>
  <c r="L84" i="1"/>
  <c r="I84" i="1"/>
  <c r="H84" i="1"/>
  <c r="AW84" i="1" s="1"/>
  <c r="L89" i="1"/>
  <c r="I89" i="1"/>
  <c r="AX78" i="1"/>
  <c r="G81" i="1"/>
  <c r="G84" i="1"/>
  <c r="AI84" i="1"/>
  <c r="H88" i="1"/>
  <c r="AW88" i="1" s="1"/>
  <c r="AZ88" i="1" s="1"/>
  <c r="G88" i="1"/>
  <c r="AI88" i="1"/>
  <c r="L88" i="1"/>
  <c r="U78" i="1"/>
  <c r="L81" i="1"/>
  <c r="I81" i="1"/>
  <c r="R82" i="1"/>
  <c r="S82" i="1" s="1"/>
  <c r="AV87" i="1"/>
  <c r="AX87" i="1" s="1"/>
  <c r="Q87" i="1"/>
  <c r="I90" i="1"/>
  <c r="H90" i="1"/>
  <c r="AW90" i="1" s="1"/>
  <c r="AZ90" i="1" s="1"/>
  <c r="G90" i="1"/>
  <c r="R90" i="1" s="1"/>
  <c r="S90" i="1" s="1"/>
  <c r="AI90" i="1"/>
  <c r="L75" i="1"/>
  <c r="AI77" i="1"/>
  <c r="L83" i="1"/>
  <c r="AI85" i="1"/>
  <c r="L91" i="1"/>
  <c r="AI93" i="1"/>
  <c r="G77" i="1"/>
  <c r="G85" i="1"/>
  <c r="G93" i="1"/>
  <c r="H77" i="1"/>
  <c r="AW77" i="1" s="1"/>
  <c r="AZ77" i="1" s="1"/>
  <c r="H85" i="1"/>
  <c r="AW85" i="1" s="1"/>
  <c r="AZ85" i="1" s="1"/>
  <c r="AI91" i="1"/>
  <c r="H93" i="1"/>
  <c r="AW93" i="1" s="1"/>
  <c r="AZ93" i="1" s="1"/>
  <c r="O69" i="1" l="1"/>
  <c r="M69" i="1" s="1"/>
  <c r="P69" i="1" s="1"/>
  <c r="J69" i="1" s="1"/>
  <c r="K69" i="1" s="1"/>
  <c r="T28" i="1"/>
  <c r="X28" i="1" s="1"/>
  <c r="O28" i="1"/>
  <c r="M28" i="1" s="1"/>
  <c r="P28" i="1" s="1"/>
  <c r="J28" i="1" s="1"/>
  <c r="K28" i="1" s="1"/>
  <c r="Z60" i="1"/>
  <c r="T60" i="1"/>
  <c r="X60" i="1" s="1"/>
  <c r="AA60" i="1"/>
  <c r="T80" i="1"/>
  <c r="X80" i="1" s="1"/>
  <c r="AA80" i="1"/>
  <c r="Z80" i="1"/>
  <c r="T50" i="1"/>
  <c r="X50" i="1" s="1"/>
  <c r="AA50" i="1"/>
  <c r="Z50" i="1"/>
  <c r="Y93" i="1"/>
  <c r="R93" i="1"/>
  <c r="S93" i="1" s="1"/>
  <c r="AZ51" i="1"/>
  <c r="Y65" i="1"/>
  <c r="O65" i="1"/>
  <c r="M65" i="1" s="1"/>
  <c r="P65" i="1" s="1"/>
  <c r="J65" i="1" s="1"/>
  <c r="K65" i="1" s="1"/>
  <c r="Y33" i="1"/>
  <c r="Y22" i="1"/>
  <c r="R22" i="1"/>
  <c r="S22" i="1" s="1"/>
  <c r="Y39" i="1"/>
  <c r="Y17" i="1"/>
  <c r="AA24" i="1"/>
  <c r="Z24" i="1"/>
  <c r="T24" i="1"/>
  <c r="X24" i="1" s="1"/>
  <c r="R26" i="1"/>
  <c r="S26" i="1" s="1"/>
  <c r="R35" i="1"/>
  <c r="S35" i="1" s="1"/>
  <c r="Y19" i="1"/>
  <c r="R84" i="1"/>
  <c r="S84" i="1" s="1"/>
  <c r="Y57" i="1"/>
  <c r="O57" i="1"/>
  <c r="M57" i="1" s="1"/>
  <c r="P57" i="1" s="1"/>
  <c r="J57" i="1" s="1"/>
  <c r="K57" i="1" s="1"/>
  <c r="Y73" i="1"/>
  <c r="R89" i="1"/>
  <c r="S89" i="1" s="1"/>
  <c r="O89" i="1" s="1"/>
  <c r="M89" i="1" s="1"/>
  <c r="P89" i="1" s="1"/>
  <c r="J89" i="1" s="1"/>
  <c r="K89" i="1" s="1"/>
  <c r="Y56" i="1"/>
  <c r="Y79" i="1"/>
  <c r="R73" i="1"/>
  <c r="S73" i="1" s="1"/>
  <c r="O73" i="1" s="1"/>
  <c r="M73" i="1" s="1"/>
  <c r="P73" i="1" s="1"/>
  <c r="J73" i="1" s="1"/>
  <c r="K73" i="1" s="1"/>
  <c r="T30" i="1"/>
  <c r="X30" i="1" s="1"/>
  <c r="AA30" i="1"/>
  <c r="AA49" i="1"/>
  <c r="T49" i="1"/>
  <c r="X49" i="1" s="1"/>
  <c r="T63" i="1"/>
  <c r="X63" i="1" s="1"/>
  <c r="AA63" i="1"/>
  <c r="Z63" i="1"/>
  <c r="R32" i="1"/>
  <c r="S32" i="1" s="1"/>
  <c r="T52" i="1"/>
  <c r="X52" i="1" s="1"/>
  <c r="AA52" i="1"/>
  <c r="R67" i="1"/>
  <c r="S67" i="1" s="1"/>
  <c r="T36" i="1"/>
  <c r="X36" i="1" s="1"/>
  <c r="AA36" i="1"/>
  <c r="AB36" i="1" s="1"/>
  <c r="Y85" i="1"/>
  <c r="R85" i="1"/>
  <c r="S85" i="1" s="1"/>
  <c r="AA82" i="1"/>
  <c r="T82" i="1"/>
  <c r="X82" i="1" s="1"/>
  <c r="AZ70" i="1"/>
  <c r="Y66" i="1"/>
  <c r="Y71" i="1"/>
  <c r="O49" i="1"/>
  <c r="M49" i="1" s="1"/>
  <c r="P49" i="1" s="1"/>
  <c r="J49" i="1" s="1"/>
  <c r="K49" i="1" s="1"/>
  <c r="Y49" i="1"/>
  <c r="Y53" i="1"/>
  <c r="Q44" i="1"/>
  <c r="AV44" i="1"/>
  <c r="R92" i="1"/>
  <c r="S92" i="1" s="1"/>
  <c r="O92" i="1" s="1"/>
  <c r="M92" i="1" s="1"/>
  <c r="P92" i="1" s="1"/>
  <c r="J92" i="1" s="1"/>
  <c r="K92" i="1" s="1"/>
  <c r="Y77" i="1"/>
  <c r="R77" i="1"/>
  <c r="S77" i="1" s="1"/>
  <c r="Y90" i="1"/>
  <c r="O90" i="1"/>
  <c r="M90" i="1" s="1"/>
  <c r="P90" i="1" s="1"/>
  <c r="J90" i="1" s="1"/>
  <c r="K90" i="1" s="1"/>
  <c r="O72" i="1"/>
  <c r="M72" i="1" s="1"/>
  <c r="P72" i="1" s="1"/>
  <c r="J72" i="1" s="1"/>
  <c r="K72" i="1" s="1"/>
  <c r="Y72" i="1"/>
  <c r="R74" i="1"/>
  <c r="S74" i="1" s="1"/>
  <c r="Y68" i="1"/>
  <c r="R68" i="1"/>
  <c r="S68" i="1" s="1"/>
  <c r="Y92" i="1"/>
  <c r="Y44" i="1"/>
  <c r="T69" i="1"/>
  <c r="X69" i="1" s="1"/>
  <c r="AA69" i="1"/>
  <c r="AB69" i="1" s="1"/>
  <c r="Y59" i="1"/>
  <c r="AZ64" i="1"/>
  <c r="AA27" i="1"/>
  <c r="AB27" i="1" s="1"/>
  <c r="T27" i="1"/>
  <c r="X27" i="1" s="1"/>
  <c r="R33" i="1"/>
  <c r="S33" i="1" s="1"/>
  <c r="R66" i="1"/>
  <c r="S66" i="1" s="1"/>
  <c r="O66" i="1" s="1"/>
  <c r="M66" i="1" s="1"/>
  <c r="P66" i="1" s="1"/>
  <c r="J66" i="1" s="1"/>
  <c r="K66" i="1" s="1"/>
  <c r="Q38" i="1"/>
  <c r="AV38" i="1"/>
  <c r="T23" i="1"/>
  <c r="X23" i="1" s="1"/>
  <c r="AA23" i="1"/>
  <c r="Z23" i="1"/>
  <c r="O23" i="1"/>
  <c r="M23" i="1" s="1"/>
  <c r="P23" i="1" s="1"/>
  <c r="J23" i="1" s="1"/>
  <c r="K23" i="1" s="1"/>
  <c r="R37" i="1"/>
  <c r="S37" i="1" s="1"/>
  <c r="Y30" i="1"/>
  <c r="O30" i="1"/>
  <c r="M30" i="1" s="1"/>
  <c r="P30" i="1" s="1"/>
  <c r="J30" i="1" s="1"/>
  <c r="K30" i="1" s="1"/>
  <c r="R18" i="1"/>
  <c r="S18" i="1" s="1"/>
  <c r="O18" i="1" s="1"/>
  <c r="M18" i="1" s="1"/>
  <c r="P18" i="1" s="1"/>
  <c r="J18" i="1" s="1"/>
  <c r="K18" i="1" s="1"/>
  <c r="Y74" i="1"/>
  <c r="O74" i="1"/>
  <c r="M74" i="1" s="1"/>
  <c r="P74" i="1" s="1"/>
  <c r="J74" i="1" s="1"/>
  <c r="K74" i="1" s="1"/>
  <c r="R62" i="1"/>
  <c r="S62" i="1" s="1"/>
  <c r="O62" i="1" s="1"/>
  <c r="M62" i="1" s="1"/>
  <c r="P62" i="1" s="1"/>
  <c r="J62" i="1" s="1"/>
  <c r="K62" i="1" s="1"/>
  <c r="AX56" i="1"/>
  <c r="T83" i="1"/>
  <c r="X83" i="1" s="1"/>
  <c r="AA83" i="1"/>
  <c r="Z83" i="1"/>
  <c r="O63" i="1"/>
  <c r="M63" i="1" s="1"/>
  <c r="P63" i="1" s="1"/>
  <c r="J63" i="1" s="1"/>
  <c r="K63" i="1" s="1"/>
  <c r="Y63" i="1"/>
  <c r="AX66" i="1"/>
  <c r="Y76" i="1"/>
  <c r="R64" i="1"/>
  <c r="S64" i="1" s="1"/>
  <c r="R47" i="1"/>
  <c r="S47" i="1" s="1"/>
  <c r="R51" i="1"/>
  <c r="S51" i="1" s="1"/>
  <c r="Y87" i="1"/>
  <c r="Z52" i="1"/>
  <c r="Y21" i="1"/>
  <c r="Y20" i="1"/>
  <c r="Y64" i="1"/>
  <c r="Z36" i="1"/>
  <c r="Y62" i="1"/>
  <c r="Y86" i="1"/>
  <c r="R25" i="1"/>
  <c r="S25" i="1" s="1"/>
  <c r="Y88" i="1"/>
  <c r="AA90" i="1"/>
  <c r="T90" i="1"/>
  <c r="X90" i="1" s="1"/>
  <c r="Z57" i="1"/>
  <c r="AA57" i="1"/>
  <c r="T57" i="1"/>
  <c r="X57" i="1" s="1"/>
  <c r="Y58" i="1"/>
  <c r="R78" i="1"/>
  <c r="S78" i="1" s="1"/>
  <c r="Y61" i="1"/>
  <c r="O50" i="1"/>
  <c r="M50" i="1" s="1"/>
  <c r="P50" i="1" s="1"/>
  <c r="J50" i="1" s="1"/>
  <c r="K50" i="1" s="1"/>
  <c r="Y50" i="1"/>
  <c r="AZ59" i="1"/>
  <c r="Y46" i="1"/>
  <c r="R21" i="1"/>
  <c r="S21" i="1" s="1"/>
  <c r="R53" i="1"/>
  <c r="S53" i="1" s="1"/>
  <c r="R61" i="1"/>
  <c r="S61" i="1" s="1"/>
  <c r="O61" i="1" s="1"/>
  <c r="M61" i="1" s="1"/>
  <c r="P61" i="1" s="1"/>
  <c r="J61" i="1" s="1"/>
  <c r="K61" i="1" s="1"/>
  <c r="Z65" i="1"/>
  <c r="AA65" i="1"/>
  <c r="AB65" i="1" s="1"/>
  <c r="T65" i="1"/>
  <c r="X65" i="1" s="1"/>
  <c r="R17" i="1"/>
  <c r="S17" i="1" s="1"/>
  <c r="O17" i="1" s="1"/>
  <c r="M17" i="1" s="1"/>
  <c r="P17" i="1" s="1"/>
  <c r="J17" i="1" s="1"/>
  <c r="K17" i="1" s="1"/>
  <c r="AA34" i="1"/>
  <c r="Z34" i="1"/>
  <c r="T34" i="1"/>
  <c r="X34" i="1" s="1"/>
  <c r="O80" i="1"/>
  <c r="M80" i="1" s="1"/>
  <c r="P80" i="1" s="1"/>
  <c r="J80" i="1" s="1"/>
  <c r="K80" i="1" s="1"/>
  <c r="Y80" i="1"/>
  <c r="Z90" i="1"/>
  <c r="Y89" i="1"/>
  <c r="R79" i="1"/>
  <c r="S79" i="1" s="1"/>
  <c r="R81" i="1"/>
  <c r="S81" i="1" s="1"/>
  <c r="AV91" i="1"/>
  <c r="Q91" i="1"/>
  <c r="R71" i="1"/>
  <c r="S71" i="1" s="1"/>
  <c r="O71" i="1" s="1"/>
  <c r="M71" i="1" s="1"/>
  <c r="P71" i="1" s="1"/>
  <c r="J71" i="1" s="1"/>
  <c r="K71" i="1" s="1"/>
  <c r="Y67" i="1"/>
  <c r="Y48" i="1"/>
  <c r="AZ46" i="1"/>
  <c r="AZ87" i="1"/>
  <c r="R40" i="1"/>
  <c r="S40" i="1" s="1"/>
  <c r="R41" i="1"/>
  <c r="S41" i="1" s="1"/>
  <c r="Y34" i="1"/>
  <c r="O34" i="1"/>
  <c r="M34" i="1" s="1"/>
  <c r="P34" i="1" s="1"/>
  <c r="J34" i="1" s="1"/>
  <c r="K34" i="1" s="1"/>
  <c r="R48" i="1"/>
  <c r="S48" i="1" s="1"/>
  <c r="Z30" i="1"/>
  <c r="AZ62" i="1"/>
  <c r="AX89" i="1"/>
  <c r="Y84" i="1"/>
  <c r="O84" i="1"/>
  <c r="M84" i="1" s="1"/>
  <c r="P84" i="1" s="1"/>
  <c r="J84" i="1" s="1"/>
  <c r="K84" i="1" s="1"/>
  <c r="AZ84" i="1"/>
  <c r="Y82" i="1"/>
  <c r="O82" i="1"/>
  <c r="M82" i="1" s="1"/>
  <c r="P82" i="1" s="1"/>
  <c r="J82" i="1" s="1"/>
  <c r="K82" i="1" s="1"/>
  <c r="Y60" i="1"/>
  <c r="O60" i="1"/>
  <c r="M60" i="1" s="1"/>
  <c r="P60" i="1" s="1"/>
  <c r="J60" i="1" s="1"/>
  <c r="K60" i="1" s="1"/>
  <c r="AV58" i="1"/>
  <c r="Q58" i="1"/>
  <c r="R76" i="1"/>
  <c r="S76" i="1" s="1"/>
  <c r="O76" i="1" s="1"/>
  <c r="M76" i="1" s="1"/>
  <c r="P76" i="1" s="1"/>
  <c r="J76" i="1" s="1"/>
  <c r="K76" i="1" s="1"/>
  <c r="Z82" i="1"/>
  <c r="AV45" i="1"/>
  <c r="AX45" i="1" s="1"/>
  <c r="Q45" i="1"/>
  <c r="R88" i="1"/>
  <c r="S88" i="1" s="1"/>
  <c r="T72" i="1"/>
  <c r="X72" i="1" s="1"/>
  <c r="AA72" i="1"/>
  <c r="Z72" i="1"/>
  <c r="R55" i="1"/>
  <c r="S55" i="1" s="1"/>
  <c r="R54" i="1"/>
  <c r="S54" i="1" s="1"/>
  <c r="AZ40" i="1"/>
  <c r="Y45" i="1"/>
  <c r="Y31" i="1"/>
  <c r="R31" i="1"/>
  <c r="S31" i="1" s="1"/>
  <c r="Q29" i="1"/>
  <c r="AV29" i="1"/>
  <c r="O26" i="1"/>
  <c r="M26" i="1" s="1"/>
  <c r="P26" i="1" s="1"/>
  <c r="J26" i="1" s="1"/>
  <c r="K26" i="1" s="1"/>
  <c r="Y26" i="1"/>
  <c r="AZ33" i="1"/>
  <c r="R19" i="1"/>
  <c r="S19" i="1" s="1"/>
  <c r="O19" i="1" s="1"/>
  <c r="M19" i="1" s="1"/>
  <c r="P19" i="1" s="1"/>
  <c r="J19" i="1" s="1"/>
  <c r="K19" i="1" s="1"/>
  <c r="O24" i="1"/>
  <c r="M24" i="1" s="1"/>
  <c r="P24" i="1" s="1"/>
  <c r="J24" i="1" s="1"/>
  <c r="K24" i="1" s="1"/>
  <c r="R87" i="1"/>
  <c r="S87" i="1" s="1"/>
  <c r="O87" i="1" s="1"/>
  <c r="M87" i="1" s="1"/>
  <c r="P87" i="1" s="1"/>
  <c r="J87" i="1" s="1"/>
  <c r="K87" i="1" s="1"/>
  <c r="Y81" i="1"/>
  <c r="O81" i="1"/>
  <c r="M81" i="1" s="1"/>
  <c r="P81" i="1" s="1"/>
  <c r="J81" i="1" s="1"/>
  <c r="K81" i="1" s="1"/>
  <c r="R86" i="1"/>
  <c r="S86" i="1" s="1"/>
  <c r="O86" i="1" s="1"/>
  <c r="M86" i="1" s="1"/>
  <c r="P86" i="1" s="1"/>
  <c r="J86" i="1" s="1"/>
  <c r="K86" i="1" s="1"/>
  <c r="T75" i="1"/>
  <c r="X75" i="1" s="1"/>
  <c r="AA75" i="1"/>
  <c r="Z75" i="1"/>
  <c r="AZ81" i="1"/>
  <c r="AZ67" i="1"/>
  <c r="R59" i="1"/>
  <c r="S59" i="1" s="1"/>
  <c r="O59" i="1" s="1"/>
  <c r="M59" i="1" s="1"/>
  <c r="P59" i="1" s="1"/>
  <c r="J59" i="1" s="1"/>
  <c r="K59" i="1" s="1"/>
  <c r="R70" i="1"/>
  <c r="S70" i="1" s="1"/>
  <c r="Y52" i="1"/>
  <c r="O52" i="1"/>
  <c r="M52" i="1" s="1"/>
  <c r="P52" i="1" s="1"/>
  <c r="J52" i="1" s="1"/>
  <c r="K52" i="1" s="1"/>
  <c r="AZ47" i="1"/>
  <c r="AZ30" i="1"/>
  <c r="R56" i="1"/>
  <c r="S56" i="1" s="1"/>
  <c r="R39" i="1"/>
  <c r="S39" i="1" s="1"/>
  <c r="O39" i="1" s="1"/>
  <c r="M39" i="1" s="1"/>
  <c r="P39" i="1" s="1"/>
  <c r="J39" i="1" s="1"/>
  <c r="K39" i="1" s="1"/>
  <c r="Y38" i="1"/>
  <c r="R46" i="1"/>
  <c r="S46" i="1" s="1"/>
  <c r="T43" i="1"/>
  <c r="X43" i="1" s="1"/>
  <c r="AA43" i="1"/>
  <c r="AB43" i="1" s="1"/>
  <c r="O43" i="1"/>
  <c r="M43" i="1" s="1"/>
  <c r="P43" i="1" s="1"/>
  <c r="J43" i="1" s="1"/>
  <c r="K43" i="1" s="1"/>
  <c r="O27" i="1"/>
  <c r="M27" i="1" s="1"/>
  <c r="P27" i="1" s="1"/>
  <c r="J27" i="1" s="1"/>
  <c r="K27" i="1" s="1"/>
  <c r="Y27" i="1"/>
  <c r="R20" i="1"/>
  <c r="S20" i="1" s="1"/>
  <c r="O20" i="1" s="1"/>
  <c r="M20" i="1" s="1"/>
  <c r="P20" i="1" s="1"/>
  <c r="J20" i="1" s="1"/>
  <c r="K20" i="1" s="1"/>
  <c r="AZ19" i="1"/>
  <c r="Y18" i="1"/>
  <c r="AB34" i="1" l="1"/>
  <c r="AB57" i="1"/>
  <c r="AB30" i="1"/>
  <c r="AB80" i="1"/>
  <c r="AA33" i="1"/>
  <c r="AB33" i="1" s="1"/>
  <c r="T33" i="1"/>
  <c r="X33" i="1" s="1"/>
  <c r="Z33" i="1"/>
  <c r="T46" i="1"/>
  <c r="X46" i="1" s="1"/>
  <c r="AA46" i="1"/>
  <c r="Z46" i="1"/>
  <c r="AX29" i="1"/>
  <c r="AZ29" i="1"/>
  <c r="T21" i="1"/>
  <c r="X21" i="1" s="1"/>
  <c r="AA21" i="1"/>
  <c r="AB21" i="1" s="1"/>
  <c r="Z21" i="1"/>
  <c r="T73" i="1"/>
  <c r="X73" i="1" s="1"/>
  <c r="AA73" i="1"/>
  <c r="Z73" i="1"/>
  <c r="AA35" i="1"/>
  <c r="T35" i="1"/>
  <c r="X35" i="1" s="1"/>
  <c r="O35" i="1"/>
  <c r="M35" i="1" s="1"/>
  <c r="P35" i="1" s="1"/>
  <c r="J35" i="1" s="1"/>
  <c r="K35" i="1" s="1"/>
  <c r="Z35" i="1"/>
  <c r="T22" i="1"/>
  <c r="X22" i="1" s="1"/>
  <c r="AA22" i="1"/>
  <c r="Z22" i="1"/>
  <c r="AA93" i="1"/>
  <c r="Z93" i="1"/>
  <c r="T93" i="1"/>
  <c r="X93" i="1" s="1"/>
  <c r="AA56" i="1"/>
  <c r="AB56" i="1" s="1"/>
  <c r="T56" i="1"/>
  <c r="X56" i="1" s="1"/>
  <c r="Z56" i="1"/>
  <c r="AA79" i="1"/>
  <c r="T79" i="1"/>
  <c r="X79" i="1" s="1"/>
  <c r="Z79" i="1"/>
  <c r="AA25" i="1"/>
  <c r="T25" i="1"/>
  <c r="X25" i="1" s="1"/>
  <c r="O25" i="1"/>
  <c r="M25" i="1" s="1"/>
  <c r="P25" i="1" s="1"/>
  <c r="J25" i="1" s="1"/>
  <c r="K25" i="1" s="1"/>
  <c r="Z25" i="1"/>
  <c r="T85" i="1"/>
  <c r="X85" i="1" s="1"/>
  <c r="AA85" i="1"/>
  <c r="Z85" i="1"/>
  <c r="T32" i="1"/>
  <c r="X32" i="1" s="1"/>
  <c r="AA32" i="1"/>
  <c r="Z32" i="1"/>
  <c r="O32" i="1"/>
  <c r="M32" i="1" s="1"/>
  <c r="P32" i="1" s="1"/>
  <c r="J32" i="1" s="1"/>
  <c r="K32" i="1" s="1"/>
  <c r="T54" i="1"/>
  <c r="X54" i="1" s="1"/>
  <c r="AA54" i="1"/>
  <c r="Z54" i="1"/>
  <c r="O54" i="1"/>
  <c r="M54" i="1" s="1"/>
  <c r="P54" i="1" s="1"/>
  <c r="J54" i="1" s="1"/>
  <c r="K54" i="1" s="1"/>
  <c r="AA71" i="1"/>
  <c r="T71" i="1"/>
  <c r="X71" i="1" s="1"/>
  <c r="Z71" i="1"/>
  <c r="AA17" i="1"/>
  <c r="T17" i="1"/>
  <c r="X17" i="1" s="1"/>
  <c r="Z17" i="1"/>
  <c r="AA47" i="1"/>
  <c r="Z47" i="1"/>
  <c r="T47" i="1"/>
  <c r="X47" i="1" s="1"/>
  <c r="O47" i="1"/>
  <c r="M47" i="1" s="1"/>
  <c r="P47" i="1" s="1"/>
  <c r="J47" i="1" s="1"/>
  <c r="K47" i="1" s="1"/>
  <c r="R29" i="1"/>
  <c r="S29" i="1" s="1"/>
  <c r="R45" i="1"/>
  <c r="S45" i="1" s="1"/>
  <c r="R91" i="1"/>
  <c r="S91" i="1" s="1"/>
  <c r="T64" i="1"/>
  <c r="X64" i="1" s="1"/>
  <c r="AA64" i="1"/>
  <c r="Z64" i="1"/>
  <c r="Z18" i="1"/>
  <c r="T18" i="1"/>
  <c r="X18" i="1" s="1"/>
  <c r="AA18" i="1"/>
  <c r="AA20" i="1"/>
  <c r="T20" i="1"/>
  <c r="X20" i="1" s="1"/>
  <c r="Z20" i="1"/>
  <c r="AB75" i="1"/>
  <c r="T31" i="1"/>
  <c r="X31" i="1" s="1"/>
  <c r="Z31" i="1"/>
  <c r="AA31" i="1"/>
  <c r="T55" i="1"/>
  <c r="X55" i="1" s="1"/>
  <c r="Z55" i="1"/>
  <c r="AA55" i="1"/>
  <c r="AB55" i="1" s="1"/>
  <c r="O55" i="1"/>
  <c r="M55" i="1" s="1"/>
  <c r="P55" i="1" s="1"/>
  <c r="J55" i="1" s="1"/>
  <c r="K55" i="1" s="1"/>
  <c r="AA48" i="1"/>
  <c r="Z48" i="1"/>
  <c r="T48" i="1"/>
  <c r="X48" i="1" s="1"/>
  <c r="AZ91" i="1"/>
  <c r="AX91" i="1"/>
  <c r="T78" i="1"/>
  <c r="X78" i="1" s="1"/>
  <c r="AA78" i="1"/>
  <c r="Z78" i="1"/>
  <c r="O78" i="1"/>
  <c r="M78" i="1" s="1"/>
  <c r="P78" i="1" s="1"/>
  <c r="J78" i="1" s="1"/>
  <c r="K78" i="1" s="1"/>
  <c r="AX38" i="1"/>
  <c r="AZ38" i="1"/>
  <c r="AB63" i="1"/>
  <c r="T19" i="1"/>
  <c r="X19" i="1" s="1"/>
  <c r="AA19" i="1"/>
  <c r="Z19" i="1"/>
  <c r="O31" i="1"/>
  <c r="M31" i="1" s="1"/>
  <c r="P31" i="1" s="1"/>
  <c r="J31" i="1" s="1"/>
  <c r="K31" i="1" s="1"/>
  <c r="O48" i="1"/>
  <c r="M48" i="1" s="1"/>
  <c r="P48" i="1" s="1"/>
  <c r="J48" i="1" s="1"/>
  <c r="K48" i="1" s="1"/>
  <c r="T81" i="1"/>
  <c r="X81" i="1" s="1"/>
  <c r="AA81" i="1"/>
  <c r="Z81" i="1"/>
  <c r="O46" i="1"/>
  <c r="M46" i="1" s="1"/>
  <c r="P46" i="1" s="1"/>
  <c r="J46" i="1" s="1"/>
  <c r="K46" i="1" s="1"/>
  <c r="R38" i="1"/>
  <c r="S38" i="1" s="1"/>
  <c r="AA68" i="1"/>
  <c r="Z68" i="1"/>
  <c r="T68" i="1"/>
  <c r="X68" i="1" s="1"/>
  <c r="T67" i="1"/>
  <c r="X67" i="1" s="1"/>
  <c r="AA67" i="1"/>
  <c r="Z67" i="1"/>
  <c r="O56" i="1"/>
  <c r="M56" i="1" s="1"/>
  <c r="P56" i="1" s="1"/>
  <c r="J56" i="1" s="1"/>
  <c r="K56" i="1" s="1"/>
  <c r="T84" i="1"/>
  <c r="X84" i="1" s="1"/>
  <c r="AA84" i="1"/>
  <c r="Z84" i="1"/>
  <c r="O22" i="1"/>
  <c r="M22" i="1" s="1"/>
  <c r="P22" i="1" s="1"/>
  <c r="J22" i="1" s="1"/>
  <c r="K22" i="1" s="1"/>
  <c r="O93" i="1"/>
  <c r="M93" i="1" s="1"/>
  <c r="P93" i="1" s="1"/>
  <c r="J93" i="1" s="1"/>
  <c r="K93" i="1" s="1"/>
  <c r="AB60" i="1"/>
  <c r="R58" i="1"/>
  <c r="S58" i="1" s="1"/>
  <c r="T53" i="1"/>
  <c r="X53" i="1" s="1"/>
  <c r="AA53" i="1"/>
  <c r="Z53" i="1"/>
  <c r="AB50" i="1"/>
  <c r="T88" i="1"/>
  <c r="X88" i="1" s="1"/>
  <c r="AA88" i="1"/>
  <c r="Z88" i="1"/>
  <c r="AZ58" i="1"/>
  <c r="AX58" i="1"/>
  <c r="T40" i="1"/>
  <c r="X40" i="1" s="1"/>
  <c r="AA40" i="1"/>
  <c r="Z40" i="1"/>
  <c r="O40" i="1"/>
  <c r="M40" i="1" s="1"/>
  <c r="P40" i="1" s="1"/>
  <c r="J40" i="1" s="1"/>
  <c r="K40" i="1" s="1"/>
  <c r="T74" i="1"/>
  <c r="X74" i="1" s="1"/>
  <c r="AA74" i="1"/>
  <c r="Z74" i="1"/>
  <c r="T92" i="1"/>
  <c r="X92" i="1" s="1"/>
  <c r="AA92" i="1"/>
  <c r="Z92" i="1"/>
  <c r="O85" i="1"/>
  <c r="M85" i="1" s="1"/>
  <c r="P85" i="1" s="1"/>
  <c r="J85" i="1" s="1"/>
  <c r="K85" i="1" s="1"/>
  <c r="AB23" i="1"/>
  <c r="AA87" i="1"/>
  <c r="T87" i="1"/>
  <c r="X87" i="1" s="1"/>
  <c r="Z87" i="1"/>
  <c r="O21" i="1"/>
  <c r="M21" i="1" s="1"/>
  <c r="P21" i="1" s="1"/>
  <c r="J21" i="1" s="1"/>
  <c r="K21" i="1" s="1"/>
  <c r="AB83" i="1"/>
  <c r="AX44" i="1"/>
  <c r="AZ44" i="1"/>
  <c r="O79" i="1"/>
  <c r="M79" i="1" s="1"/>
  <c r="P79" i="1" s="1"/>
  <c r="J79" i="1" s="1"/>
  <c r="K79" i="1" s="1"/>
  <c r="AA26" i="1"/>
  <c r="T26" i="1"/>
  <c r="X26" i="1" s="1"/>
  <c r="Z26" i="1"/>
  <c r="AZ45" i="1"/>
  <c r="AB90" i="1"/>
  <c r="R44" i="1"/>
  <c r="S44" i="1" s="1"/>
  <c r="T39" i="1"/>
  <c r="X39" i="1" s="1"/>
  <c r="AA39" i="1"/>
  <c r="Z39" i="1"/>
  <c r="AA70" i="1"/>
  <c r="T70" i="1"/>
  <c r="X70" i="1" s="1"/>
  <c r="Z70" i="1"/>
  <c r="O70" i="1"/>
  <c r="M70" i="1" s="1"/>
  <c r="P70" i="1" s="1"/>
  <c r="J70" i="1" s="1"/>
  <c r="K70" i="1" s="1"/>
  <c r="T86" i="1"/>
  <c r="X86" i="1" s="1"/>
  <c r="AA86" i="1"/>
  <c r="Z86" i="1"/>
  <c r="T76" i="1"/>
  <c r="X76" i="1" s="1"/>
  <c r="AA76" i="1"/>
  <c r="Z76" i="1"/>
  <c r="T61" i="1"/>
  <c r="X61" i="1" s="1"/>
  <c r="AA61" i="1"/>
  <c r="Z61" i="1"/>
  <c r="O88" i="1"/>
  <c r="M88" i="1" s="1"/>
  <c r="P88" i="1" s="1"/>
  <c r="J88" i="1" s="1"/>
  <c r="K88" i="1" s="1"/>
  <c r="O64" i="1"/>
  <c r="M64" i="1" s="1"/>
  <c r="P64" i="1" s="1"/>
  <c r="J64" i="1" s="1"/>
  <c r="K64" i="1" s="1"/>
  <c r="T37" i="1"/>
  <c r="X37" i="1" s="1"/>
  <c r="AA37" i="1"/>
  <c r="O37" i="1"/>
  <c r="M37" i="1" s="1"/>
  <c r="P37" i="1" s="1"/>
  <c r="J37" i="1" s="1"/>
  <c r="K37" i="1" s="1"/>
  <c r="Z37" i="1"/>
  <c r="T66" i="1"/>
  <c r="X66" i="1" s="1"/>
  <c r="AA66" i="1"/>
  <c r="Z66" i="1"/>
  <c r="O68" i="1"/>
  <c r="M68" i="1" s="1"/>
  <c r="P68" i="1" s="1"/>
  <c r="J68" i="1" s="1"/>
  <c r="K68" i="1" s="1"/>
  <c r="AA77" i="1"/>
  <c r="Z77" i="1"/>
  <c r="T77" i="1"/>
  <c r="X77" i="1" s="1"/>
  <c r="O53" i="1"/>
  <c r="M53" i="1" s="1"/>
  <c r="P53" i="1" s="1"/>
  <c r="J53" i="1" s="1"/>
  <c r="K53" i="1" s="1"/>
  <c r="T59" i="1"/>
  <c r="X59" i="1" s="1"/>
  <c r="AA59" i="1"/>
  <c r="Z59" i="1"/>
  <c r="AB72" i="1"/>
  <c r="AA41" i="1"/>
  <c r="T41" i="1"/>
  <c r="X41" i="1" s="1"/>
  <c r="Z41" i="1"/>
  <c r="O41" i="1"/>
  <c r="M41" i="1" s="1"/>
  <c r="P41" i="1" s="1"/>
  <c r="J41" i="1" s="1"/>
  <c r="K41" i="1" s="1"/>
  <c r="O67" i="1"/>
  <c r="M67" i="1" s="1"/>
  <c r="P67" i="1" s="1"/>
  <c r="J67" i="1" s="1"/>
  <c r="K67" i="1" s="1"/>
  <c r="T51" i="1"/>
  <c r="X51" i="1" s="1"/>
  <c r="AA51" i="1"/>
  <c r="AB51" i="1" s="1"/>
  <c r="O51" i="1"/>
  <c r="M51" i="1" s="1"/>
  <c r="P51" i="1" s="1"/>
  <c r="J51" i="1" s="1"/>
  <c r="K51" i="1" s="1"/>
  <c r="Z51" i="1"/>
  <c r="AA62" i="1"/>
  <c r="T62" i="1"/>
  <c r="X62" i="1" s="1"/>
  <c r="Z62" i="1"/>
  <c r="O77" i="1"/>
  <c r="M77" i="1" s="1"/>
  <c r="P77" i="1" s="1"/>
  <c r="J77" i="1" s="1"/>
  <c r="K77" i="1" s="1"/>
  <c r="AB82" i="1"/>
  <c r="AB52" i="1"/>
  <c r="AB49" i="1"/>
  <c r="T89" i="1"/>
  <c r="X89" i="1" s="1"/>
  <c r="AA89" i="1"/>
  <c r="Z89" i="1"/>
  <c r="AB24" i="1"/>
  <c r="O33" i="1"/>
  <c r="M33" i="1" s="1"/>
  <c r="P33" i="1" s="1"/>
  <c r="J33" i="1" s="1"/>
  <c r="K33" i="1" s="1"/>
  <c r="AB86" i="1" l="1"/>
  <c r="AB25" i="1"/>
  <c r="AB35" i="1"/>
  <c r="AB81" i="1"/>
  <c r="AB73" i="1"/>
  <c r="AB46" i="1"/>
  <c r="AB17" i="1"/>
  <c r="AB92" i="1"/>
  <c r="AB53" i="1"/>
  <c r="AB71" i="1"/>
  <c r="AB93" i="1"/>
  <c r="AB59" i="1"/>
  <c r="AB48" i="1"/>
  <c r="AB84" i="1"/>
  <c r="T58" i="1"/>
  <c r="X58" i="1" s="1"/>
  <c r="AA58" i="1"/>
  <c r="Z58" i="1"/>
  <c r="O58" i="1"/>
  <c r="M58" i="1" s="1"/>
  <c r="P58" i="1" s="1"/>
  <c r="J58" i="1" s="1"/>
  <c r="K58" i="1" s="1"/>
  <c r="AB19" i="1"/>
  <c r="AB20" i="1"/>
  <c r="AB47" i="1"/>
  <c r="AB85" i="1"/>
  <c r="AB79" i="1"/>
  <c r="AB22" i="1"/>
  <c r="T29" i="1"/>
  <c r="X29" i="1" s="1"/>
  <c r="AA29" i="1"/>
  <c r="O29" i="1"/>
  <c r="M29" i="1" s="1"/>
  <c r="P29" i="1" s="1"/>
  <c r="J29" i="1" s="1"/>
  <c r="K29" i="1" s="1"/>
  <c r="Z29" i="1"/>
  <c r="T44" i="1"/>
  <c r="X44" i="1" s="1"/>
  <c r="AA44" i="1"/>
  <c r="Z44" i="1"/>
  <c r="O44" i="1"/>
  <c r="M44" i="1" s="1"/>
  <c r="P44" i="1" s="1"/>
  <c r="J44" i="1" s="1"/>
  <c r="K44" i="1" s="1"/>
  <c r="AB40" i="1"/>
  <c r="AB32" i="1"/>
  <c r="AB68" i="1"/>
  <c r="AB62" i="1"/>
  <c r="AB37" i="1"/>
  <c r="AB76" i="1"/>
  <c r="AB70" i="1"/>
  <c r="AB41" i="1"/>
  <c r="AB77" i="1"/>
  <c r="AB74" i="1"/>
  <c r="AB18" i="1"/>
  <c r="T45" i="1"/>
  <c r="X45" i="1" s="1"/>
  <c r="AA45" i="1"/>
  <c r="Z45" i="1"/>
  <c r="O45" i="1"/>
  <c r="M45" i="1" s="1"/>
  <c r="P45" i="1" s="1"/>
  <c r="J45" i="1" s="1"/>
  <c r="K45" i="1" s="1"/>
  <c r="AB54" i="1"/>
  <c r="AB66" i="1"/>
  <c r="AB61" i="1"/>
  <c r="AB64" i="1"/>
  <c r="T38" i="1"/>
  <c r="X38" i="1" s="1"/>
  <c r="AA38" i="1"/>
  <c r="Z38" i="1"/>
  <c r="O38" i="1"/>
  <c r="M38" i="1" s="1"/>
  <c r="P38" i="1" s="1"/>
  <c r="J38" i="1" s="1"/>
  <c r="K38" i="1" s="1"/>
  <c r="AB78" i="1"/>
  <c r="T91" i="1"/>
  <c r="X91" i="1" s="1"/>
  <c r="AA91" i="1"/>
  <c r="Z91" i="1"/>
  <c r="O91" i="1"/>
  <c r="M91" i="1" s="1"/>
  <c r="P91" i="1" s="1"/>
  <c r="J91" i="1" s="1"/>
  <c r="K91" i="1" s="1"/>
  <c r="AB89" i="1"/>
  <c r="AB39" i="1"/>
  <c r="AB26" i="1"/>
  <c r="AB87" i="1"/>
  <c r="AB88" i="1"/>
  <c r="AB67" i="1"/>
  <c r="AB31" i="1"/>
  <c r="AB58" i="1" l="1"/>
  <c r="AB38" i="1"/>
  <c r="AB45" i="1"/>
  <c r="AB91" i="1"/>
  <c r="AB29" i="1"/>
  <c r="AB44" i="1"/>
</calcChain>
</file>

<file path=xl/sharedStrings.xml><?xml version="1.0" encoding="utf-8"?>
<sst xmlns="http://schemas.openxmlformats.org/spreadsheetml/2006/main" count="1086" uniqueCount="487">
  <si>
    <t>File opened</t>
  </si>
  <si>
    <t>2023-02-01 14:52:02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</si>
  <si>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</si>
  <si>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</si>
  <si>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</si>
  <si>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</si>
  <si>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</si>
  <si>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</si>
  <si>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</si>
  <si>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</si>
  <si>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</si>
  <si>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</si>
  <si>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</si>
  <si>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{"tbzero": "0.305447", "h2obspanconc1": "12.27", "h2obspan2a": "0.0692186", "co2aspan1": "0.999297", "h2obspan2b": "0.0691233", "flowazero": "0.31195", "chamberpressurezero": "2.51199", "ssb_ref": "34260.8", "co2bspanconc2": "301.5", "co2bspanconc1": "2500", "tazero": "0.200024", "flowbzero": "0.28845", "oxygen": "21", "co2aspanconc1": "2500", "co2bspan1": "0.999307", "h2oaspan2b": "0.0690461", "h2oaspanconc2": "0", "ssa_ref": "34202.9", "h2oaspan2": "0", "co2bspan2": "-0.0282607", "flowmeterzero": "0.987779", "h2oaspan1": "1.00238", "h2obspanconc2": "0", "co2bzero": "0.956083", "h2obspan1": "0.998622", "h2obspan2": "0", "co2aspan2b": "0.285496", "h2obzero": "1.10204", "co2aspan2a": "0.288024", "co2aspanconc2": "301.5", "h2oazero": "1.09778", "co2aspan2": "-0.0280352", "co2azero": "0.956047", "h2oaspanconc1": "12.27", "h2oaspan2a": "0.0688822", "co2bspan2a": "0.289677", "co2bspan2b": "0.287104"}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</si>
  <si>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</si>
  <si>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</si>
  <si>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</si>
  <si>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</si>
  <si>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</si>
  <si>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</si>
  <si>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</si>
  <si>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</si>
  <si>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</si>
  <si>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</si>
  <si>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14:52:02</t>
  </si>
  <si>
    <t>Stability Definition:	F (FlrLS): Slp&lt;1	ΔCO2 (Meas2): Slp&lt;0.5	ΔH2O (Meas2): Slp&lt;0.1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</si>
  <si>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</si>
  <si>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</si>
  <si>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</si>
  <si>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</si>
  <si>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</si>
  <si>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</si>
  <si>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</si>
  <si>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</si>
  <si>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</si>
  <si>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</si>
  <si>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</si>
  <si>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</si>
  <si>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</si>
  <si>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</si>
  <si>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</si>
  <si>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</si>
  <si>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</si>
  <si>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</si>
  <si>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</si>
  <si>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</si>
  <si>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</si>
  <si>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</si>
  <si>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</si>
  <si>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</si>
  <si>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</si>
  <si>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</si>
  <si>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</si>
  <si>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</si>
  <si>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</si>
  <si>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</si>
  <si>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</si>
  <si>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</si>
  <si>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</si>
  <si>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</si>
  <si>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</si>
  <si>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</si>
  <si>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</si>
  <si>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</si>
  <si>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</si>
  <si>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</si>
  <si>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</si>
  <si>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</si>
  <si>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</si>
  <si>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</si>
  <si>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2.36523 84.1143 386.852 627.812 872.542 1066.43 1252 1425.98</t>
  </si>
  <si>
    <t>Fs_true</t>
  </si>
  <si>
    <t>0.389091 101.364 402.356 600.695 801.507 1002.15 1200.64 1400.27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</si>
  <si>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</si>
  <si>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</si>
  <si>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</si>
  <si>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</si>
  <si>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</si>
  <si>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</si>
  <si>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</si>
  <si>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</si>
  <si>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</si>
  <si>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</si>
  <si>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</si>
  <si>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</si>
  <si>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</si>
  <si>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</si>
  <si>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</si>
  <si>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</si>
  <si>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</si>
  <si>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</si>
  <si>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</si>
  <si>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</si>
  <si>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</si>
  <si>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</si>
  <si>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</si>
  <si>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</si>
  <si>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</si>
  <si>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</si>
  <si>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</si>
  <si>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</si>
  <si>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</si>
  <si>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</si>
  <si>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</si>
  <si>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</si>
  <si>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</si>
  <si>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</si>
  <si>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</si>
  <si>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</si>
  <si>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</si>
  <si>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</si>
  <si>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</si>
  <si>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</si>
  <si>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</si>
  <si>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</si>
  <si>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</si>
  <si>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</si>
  <si>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</si>
  <si>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</si>
  <si>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</si>
  <si>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</si>
  <si>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</si>
  <si>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</si>
  <si>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</si>
  <si>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</si>
  <si>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</si>
  <si>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</si>
  <si>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</si>
  <si>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</si>
  <si>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</si>
  <si>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</si>
  <si>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</si>
  <si>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</si>
  <si>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</si>
  <si>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</si>
  <si>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</si>
  <si>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</si>
  <si>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</si>
  <si>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</si>
  <si>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</si>
  <si>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</si>
  <si>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</si>
  <si>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</si>
  <si>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</si>
  <si>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</si>
  <si>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</si>
  <si>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</si>
  <si>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</si>
  <si>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</si>
  <si>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</si>
  <si>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</si>
  <si>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</si>
  <si>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</si>
  <si>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</si>
  <si>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</si>
  <si>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</si>
  <si>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</si>
  <si>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</si>
  <si>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</si>
  <si>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</si>
  <si>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</si>
  <si>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</si>
  <si>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</si>
  <si>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</si>
  <si>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</si>
  <si>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</si>
  <si>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</si>
  <si>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</si>
  <si>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</si>
  <si>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</si>
  <si>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</si>
  <si>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</si>
  <si>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</si>
  <si>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</si>
  <si>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</si>
  <si>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</si>
  <si>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</si>
  <si>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</si>
  <si>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</si>
  <si>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</si>
  <si>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</si>
  <si>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</si>
  <si>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</si>
  <si>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</si>
  <si>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</si>
  <si>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</si>
  <si>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</si>
  <si>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</si>
  <si>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</si>
  <si>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</si>
  <si>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</si>
  <si>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</si>
  <si>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</si>
  <si>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</si>
  <si>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</si>
  <si>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</si>
  <si>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</si>
  <si>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</si>
  <si>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</si>
  <si>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</si>
  <si>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</si>
  <si>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</si>
  <si>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</si>
  <si>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</si>
  <si>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</si>
  <si>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</si>
  <si>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</si>
  <si>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</si>
  <si>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</si>
  <si>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</si>
  <si>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</si>
  <si>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</si>
  <si>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</si>
  <si>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</si>
  <si>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</si>
  <si>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</si>
  <si>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</si>
  <si>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</si>
  <si>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</si>
  <si>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</si>
  <si>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</si>
  <si>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</si>
  <si>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</si>
  <si>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</si>
  <si>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</si>
  <si>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</si>
  <si>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</si>
  <si>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</si>
  <si>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</si>
  <si>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</si>
  <si>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</si>
  <si>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</si>
  <si>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</si>
  <si>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</si>
  <si>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</si>
  <si>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</si>
  <si>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</si>
  <si>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</si>
  <si>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</si>
  <si>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</si>
  <si>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</si>
  <si>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</si>
  <si>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</si>
  <si>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</si>
  <si>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</si>
  <si>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</si>
  <si>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</si>
  <si>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</si>
  <si>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</si>
  <si>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20230201 14:55:45</t>
  </si>
  <si>
    <t>14:55:45</t>
  </si>
  <si>
    <t>MPF-8309-20230201-14_42_33</t>
  </si>
  <si>
    <t>MPF-8310-20230201-14_55_46</t>
  </si>
  <si>
    <t>-</t>
  </si>
  <si>
    <t>0: Broadleaf</t>
  </si>
  <si>
    <t>14:52:57</t>
  </si>
  <si>
    <t>2/3</t>
  </si>
  <si>
    <t>20230201 14:56:45</t>
  </si>
  <si>
    <t>14:56:45</t>
  </si>
  <si>
    <t>MPF-8311-20230201-14_56_46</t>
  </si>
  <si>
    <t>20230201 14:57:45</t>
  </si>
  <si>
    <t>14:57:45</t>
  </si>
  <si>
    <t>MPF-8312-20230201-14_57_46</t>
  </si>
  <si>
    <t>3/3</t>
  </si>
  <si>
    <t>20230201 14:58:45</t>
  </si>
  <si>
    <t>14:58:45</t>
  </si>
  <si>
    <t>MPF-8313-20230201-14_58_46</t>
  </si>
  <si>
    <t>20230201 14:59:45</t>
  </si>
  <si>
    <t>14:59:45</t>
  </si>
  <si>
    <t>MPF-8314-20230201-14_59_46</t>
  </si>
  <si>
    <t>20230201 15:00:45</t>
  </si>
  <si>
    <t>15:00:45</t>
  </si>
  <si>
    <t>MPF-8315-20230201-15_00_46</t>
  </si>
  <si>
    <t>20230201 15:01:45</t>
  </si>
  <si>
    <t>15:01:45</t>
  </si>
  <si>
    <t>MPF-8316-20230201-15_01_46</t>
  </si>
  <si>
    <t>20230201 15:02:45</t>
  </si>
  <si>
    <t>15:02:45</t>
  </si>
  <si>
    <t>MPF-8317-20230201-15_02_46</t>
  </si>
  <si>
    <t>20230201 15:03:45</t>
  </si>
  <si>
    <t>15:03:45</t>
  </si>
  <si>
    <t>MPF-8318-20230201-15_03_46</t>
  </si>
  <si>
    <t>20230201 15:04:45</t>
  </si>
  <si>
    <t>15:04:45</t>
  </si>
  <si>
    <t>MPF-8319-20230201-15_04_46</t>
  </si>
  <si>
    <t>20230201 15:05:45</t>
  </si>
  <si>
    <t>15:05:45</t>
  </si>
  <si>
    <t>MPF-8320-20230201-15_05_46</t>
  </si>
  <si>
    <t>20230201 15:06:45</t>
  </si>
  <si>
    <t>15:06:45</t>
  </si>
  <si>
    <t>MPF-8321-20230201-15_06_46</t>
  </si>
  <si>
    <t>20230201 15:07:45</t>
  </si>
  <si>
    <t>15:07:45</t>
  </si>
  <si>
    <t>MPF-8322-20230201-15_07_46</t>
  </si>
  <si>
    <t>20230201 15:08:45</t>
  </si>
  <si>
    <t>15:08:45</t>
  </si>
  <si>
    <t>MPF-8323-20230201-15_08_46</t>
  </si>
  <si>
    <t>20230201 15:09:45</t>
  </si>
  <si>
    <t>15:09:45</t>
  </si>
  <si>
    <t>MPF-8324-20230201-15_09_46</t>
  </si>
  <si>
    <t>20230201 15:10:45</t>
  </si>
  <si>
    <t>15:10:45</t>
  </si>
  <si>
    <t>MPF-8325-20230201-15_10_46</t>
  </si>
  <si>
    <t>20230201 15:11:45</t>
  </si>
  <si>
    <t>15:11:45</t>
  </si>
  <si>
    <t>MPF-8326-20230201-15_11_46</t>
  </si>
  <si>
    <t>20230201 15:12:45</t>
  </si>
  <si>
    <t>15:12:45</t>
  </si>
  <si>
    <t>MPF-8327-20230201-15_12_46</t>
  </si>
  <si>
    <t>20230201 15:13:45</t>
  </si>
  <si>
    <t>15:13:45</t>
  </si>
  <si>
    <t>MPF-8328-20230201-15_13_46</t>
  </si>
  <si>
    <t>20230201 15:14:45</t>
  </si>
  <si>
    <t>15:14:45</t>
  </si>
  <si>
    <t>MPF-8329-20230201-15_14_46</t>
  </si>
  <si>
    <t>20230201 15:15:45</t>
  </si>
  <si>
    <t>15:15:45</t>
  </si>
  <si>
    <t>MPF-8330-20230201-15_15_46</t>
  </si>
  <si>
    <t>20230201 15:16:45</t>
  </si>
  <si>
    <t>15:16:45</t>
  </si>
  <si>
    <t>MPF-8331-20230201-15_16_46</t>
  </si>
  <si>
    <t>20230201 15:17:45</t>
  </si>
  <si>
    <t>15:17:45</t>
  </si>
  <si>
    <t>MPF-8332-20230201-15_17_47</t>
  </si>
  <si>
    <t>20230201 15:18:45</t>
  </si>
  <si>
    <t>15:18:45</t>
  </si>
  <si>
    <t>MPF-8333-20230201-15_18_47</t>
  </si>
  <si>
    <t>20230201 15:19:46</t>
  </si>
  <si>
    <t>15:19:46</t>
  </si>
  <si>
    <t>MPF-8334-20230201-15_19_47</t>
  </si>
  <si>
    <t>20230201 15:20:46</t>
  </si>
  <si>
    <t>15:20:46</t>
  </si>
  <si>
    <t>MPF-8335-20230201-15_20_47</t>
  </si>
  <si>
    <t>20230201 15:21:46</t>
  </si>
  <si>
    <t>15:21:46</t>
  </si>
  <si>
    <t>MPF-8336-20230201-15_21_47</t>
  </si>
  <si>
    <t>20230201 15:22:46</t>
  </si>
  <si>
    <t>15:22:46</t>
  </si>
  <si>
    <t>MPF-8337-20230201-15_22_47</t>
  </si>
  <si>
    <t>20230201 15:23:46</t>
  </si>
  <si>
    <t>15:23:46</t>
  </si>
  <si>
    <t>MPF-8338-20230201-15_23_47</t>
  </si>
  <si>
    <t>20230201 15:24:46</t>
  </si>
  <si>
    <t>15:24:46</t>
  </si>
  <si>
    <t>MPF-8339-20230201-15_24_47</t>
  </si>
  <si>
    <t>20230201 15:25:46</t>
  </si>
  <si>
    <t>15:25:46</t>
  </si>
  <si>
    <t>MPF-8340-20230201-15_25_47</t>
  </si>
  <si>
    <t>20230201 15:26:46</t>
  </si>
  <si>
    <t>15:26:46</t>
  </si>
  <si>
    <t>MPF-8341-20230201-15_26_47</t>
  </si>
  <si>
    <t>20230201 15:27:46</t>
  </si>
  <si>
    <t>15:27:46</t>
  </si>
  <si>
    <t>MPF-8342-20230201-15_27_47</t>
  </si>
  <si>
    <t>20230201 15:28:46</t>
  </si>
  <si>
    <t>15:28:46</t>
  </si>
  <si>
    <t>MPF-8343-20230201-15_28_47</t>
  </si>
  <si>
    <t>20230201 15:29:46</t>
  </si>
  <si>
    <t>15:29:46</t>
  </si>
  <si>
    <t>MPF-8344-20230201-15_29_47</t>
  </si>
  <si>
    <t>20230201 15:30:46</t>
  </si>
  <si>
    <t>15:30:46</t>
  </si>
  <si>
    <t>MPF-8345-20230201-15_30_47</t>
  </si>
  <si>
    <t>20230201 15:31:46</t>
  </si>
  <si>
    <t>15:31:46</t>
  </si>
  <si>
    <t>MPF-8346-20230201-15_31_47</t>
  </si>
  <si>
    <t>20230201 15:32:46</t>
  </si>
  <si>
    <t>15:32:46</t>
  </si>
  <si>
    <t>MPF-8347-20230201-15_32_47</t>
  </si>
  <si>
    <t>20230201 15:33:46</t>
  </si>
  <si>
    <t>15:33:46</t>
  </si>
  <si>
    <t>MPF-8348-20230201-15_33_47</t>
  </si>
  <si>
    <t>20230201 15:35:45</t>
  </si>
  <si>
    <t>15:35:45</t>
  </si>
  <si>
    <t>MPF-8349-20230201-15_35_46</t>
  </si>
  <si>
    <t>1/3</t>
  </si>
  <si>
    <t>20230201 15:36:45</t>
  </si>
  <si>
    <t>15:36:45</t>
  </si>
  <si>
    <t>MPF-8350-20230201-15_36_46</t>
  </si>
  <si>
    <t>20230201 15:37:45</t>
  </si>
  <si>
    <t>15:37:45</t>
  </si>
  <si>
    <t>MPF-8351-20230201-15_37_47</t>
  </si>
  <si>
    <t>20230201 15:38:45</t>
  </si>
  <si>
    <t>15:38:45</t>
  </si>
  <si>
    <t>MPF-8352-20230201-15_38_47</t>
  </si>
  <si>
    <t>20230201 15:39:45</t>
  </si>
  <si>
    <t>15:39:45</t>
  </si>
  <si>
    <t>MPF-8353-20230201-15_39_47</t>
  </si>
  <si>
    <t>20230201 15:40:45</t>
  </si>
  <si>
    <t>15:40:45</t>
  </si>
  <si>
    <t>MPF-8354-20230201-15_40_47</t>
  </si>
  <si>
    <t>20230201 15:41:45</t>
  </si>
  <si>
    <t>15:41:45</t>
  </si>
  <si>
    <t>MPF-8355-20230201-15_41_47</t>
  </si>
  <si>
    <t>20230201 15:42:45</t>
  </si>
  <si>
    <t>15:42:45</t>
  </si>
  <si>
    <t>MPF-8356-20230201-15_42_47</t>
  </si>
  <si>
    <t>20230201 15:43:45</t>
  </si>
  <si>
    <t>15:43:45</t>
  </si>
  <si>
    <t>MPF-8357-20230201-15_43_47</t>
  </si>
  <si>
    <t>20230201 15:44:45</t>
  </si>
  <si>
    <t>15:44:45</t>
  </si>
  <si>
    <t>MPF-8358-20230201-15_44_47</t>
  </si>
  <si>
    <t>20230201 15:45:45</t>
  </si>
  <si>
    <t>15:45:45</t>
  </si>
  <si>
    <t>MPF-8359-20230201-15_45_47</t>
  </si>
  <si>
    <t>20230201 15:46:45</t>
  </si>
  <si>
    <t>15:46:45</t>
  </si>
  <si>
    <t>MPF-8360-20230201-15_46_47</t>
  </si>
  <si>
    <t>20230201 15:47:45</t>
  </si>
  <si>
    <t>15:47:45</t>
  </si>
  <si>
    <t>MPF-8361-20230201-15_47_47</t>
  </si>
  <si>
    <t>20230201 15:48:45</t>
  </si>
  <si>
    <t>15:48:45</t>
  </si>
  <si>
    <t>MPF-8362-20230201-15_48_47</t>
  </si>
  <si>
    <t>20230201 15:49:45</t>
  </si>
  <si>
    <t>15:49:45</t>
  </si>
  <si>
    <t>MPF-8363-20230201-15_49_47</t>
  </si>
  <si>
    <t>20230201 15:50:45</t>
  </si>
  <si>
    <t>15:50:45</t>
  </si>
  <si>
    <t>MPF-8364-20230201-15_50_47</t>
  </si>
  <si>
    <t>20230201 15:51:45</t>
  </si>
  <si>
    <t>15:51:45</t>
  </si>
  <si>
    <t>MPF-8365-20230201-15_51_47</t>
  </si>
  <si>
    <t>20230201 15:52:45</t>
  </si>
  <si>
    <t>15:52:45</t>
  </si>
  <si>
    <t>MPF-8366-20230201-15_52_47</t>
  </si>
  <si>
    <t>20230201 15:53:45</t>
  </si>
  <si>
    <t>15:53:45</t>
  </si>
  <si>
    <t>MPF-8367-20230201-15_53_47</t>
  </si>
  <si>
    <t>20230201 15:55:45</t>
  </si>
  <si>
    <t>15:55:45</t>
  </si>
  <si>
    <t>MPF-8368-20230201-15_55_47</t>
  </si>
  <si>
    <t>20230201 15:56:46</t>
  </si>
  <si>
    <t>15:56:46</t>
  </si>
  <si>
    <t>MPF-8369-20230201-15_56_47</t>
  </si>
  <si>
    <t>20230201 15:57:46</t>
  </si>
  <si>
    <t>15:57:46</t>
  </si>
  <si>
    <t>MPF-8370-20230201-15_57_47</t>
  </si>
  <si>
    <t>20230201 15:58:46</t>
  </si>
  <si>
    <t>15:58:46</t>
  </si>
  <si>
    <t>MPF-8371-20230201-15_58_48</t>
  </si>
  <si>
    <t>20230201 15:59:46</t>
  </si>
  <si>
    <t>15:59:46</t>
  </si>
  <si>
    <t>MPF-8372-20230201-15_59_48</t>
  </si>
  <si>
    <t>20230201 16:00:46</t>
  </si>
  <si>
    <t>16:00:46</t>
  </si>
  <si>
    <t>MPF-8373-20230201-16_00_48</t>
  </si>
  <si>
    <t>20230201 16:01:46</t>
  </si>
  <si>
    <t>16:01:46</t>
  </si>
  <si>
    <t>MPF-8374-20230201-16_01_48</t>
  </si>
  <si>
    <t>20230201 16:02:46</t>
  </si>
  <si>
    <t>16:02:46</t>
  </si>
  <si>
    <t>MPF-8375-20230201-16_02_48</t>
  </si>
  <si>
    <t>20230201 16:03:46</t>
  </si>
  <si>
    <t>16:03:46</t>
  </si>
  <si>
    <t>MPF-8376-20230201-16_03_48</t>
  </si>
  <si>
    <t>20230201 16:04:46</t>
  </si>
  <si>
    <t>16:04:46</t>
  </si>
  <si>
    <t>MPF-8377-20230201-16_04_48</t>
  </si>
  <si>
    <t>20230201 16:05:46</t>
  </si>
  <si>
    <t>16:05:46</t>
  </si>
  <si>
    <t>MPF-8378-20230201-16_05_48</t>
  </si>
  <si>
    <t>20230201 16:06:46</t>
  </si>
  <si>
    <t>16:06:46</t>
  </si>
  <si>
    <t>MPF-8379-20230201-16_06_48</t>
  </si>
  <si>
    <t>20230201 16:07:46</t>
  </si>
  <si>
    <t>16:07:46</t>
  </si>
  <si>
    <t>MPF-8380-20230201-16_07_48</t>
  </si>
  <si>
    <t>20230201 16:08:46</t>
  </si>
  <si>
    <t>16:08:46</t>
  </si>
  <si>
    <t>MPF-8381-20230201-16_08_48</t>
  </si>
  <si>
    <t>20230201 16:09:46</t>
  </si>
  <si>
    <t>16:09:46</t>
  </si>
  <si>
    <t>MPF-8382-20230201-16_09_48</t>
  </si>
  <si>
    <t>20230201 16:10:46</t>
  </si>
  <si>
    <t>16:10:46</t>
  </si>
  <si>
    <t>MPF-8383-20230201-16_10_48</t>
  </si>
  <si>
    <t>20230201 16:11:46</t>
  </si>
  <si>
    <t>16:11:46</t>
  </si>
  <si>
    <t>MPF-8384-20230201-16_11_48</t>
  </si>
  <si>
    <t>20230201 16:12:46</t>
  </si>
  <si>
    <t>16:12:46</t>
  </si>
  <si>
    <t>MPF-8385-20230201-16_12_48</t>
  </si>
  <si>
    <t>20230201 16:13:46</t>
  </si>
  <si>
    <t>16:13:46</t>
  </si>
  <si>
    <t>MPF-8386-20230201-16_13_48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</si>
</sst>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Measurements!$A$17:$A$93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Measurements!$M$17:$M$93</c:f>
              <c:numCache>
                <c:formatCode>General</c:formatCode>
                <c:ptCount val="77"/>
                <c:pt idx="0">
                  <c:v>0.29921308256743273</c:v>
                </c:pt>
                <c:pt idx="1">
                  <c:v>0.25566588499222209</c:v>
                </c:pt>
                <c:pt idx="2">
                  <c:v>0.2357774370918149</c:v>
                </c:pt>
                <c:pt idx="3">
                  <c:v>0.22750531395755261</c:v>
                </c:pt>
                <c:pt idx="4">
                  <c:v>0.22643584837577449</c:v>
                </c:pt>
                <c:pt idx="5">
                  <c:v>0.2289746706405465</c:v>
                </c:pt>
                <c:pt idx="6">
                  <c:v>0.23463077111158162</c:v>
                </c:pt>
                <c:pt idx="7">
                  <c:v>0.2395068753330559</c:v>
                </c:pt>
                <c:pt idx="8">
                  <c:v>0.24937950045197552</c:v>
                </c:pt>
                <c:pt idx="9">
                  <c:v>0.25986849269233958</c:v>
                </c:pt>
                <c:pt idx="10">
                  <c:v>0.27146470429120406</c:v>
                </c:pt>
                <c:pt idx="11">
                  <c:v>0.27889475688920967</c:v>
                </c:pt>
                <c:pt idx="12">
                  <c:v>0.28862485512973141</c:v>
                </c:pt>
                <c:pt idx="13">
                  <c:v>0.2893302162110557</c:v>
                </c:pt>
                <c:pt idx="14">
                  <c:v>0.29286194742506083</c:v>
                </c:pt>
                <c:pt idx="15">
                  <c:v>0.29675563492886536</c:v>
                </c:pt>
                <c:pt idx="16">
                  <c:v>0.29928070148885072</c:v>
                </c:pt>
                <c:pt idx="17">
                  <c:v>0.30035855945253648</c:v>
                </c:pt>
                <c:pt idx="18">
                  <c:v>0.3022607488893243</c:v>
                </c:pt>
                <c:pt idx="19">
                  <c:v>0.30392555773768282</c:v>
                </c:pt>
                <c:pt idx="20">
                  <c:v>0.31054772760933663</c:v>
                </c:pt>
                <c:pt idx="21">
                  <c:v>0.26275930809796749</c:v>
                </c:pt>
                <c:pt idx="22">
                  <c:v>0.25206805599181398</c:v>
                </c:pt>
                <c:pt idx="23">
                  <c:v>0.24485318385609664</c:v>
                </c:pt>
                <c:pt idx="24">
                  <c:v>0.22265193906420491</c:v>
                </c:pt>
                <c:pt idx="25">
                  <c:v>0.20604048202038219</c:v>
                </c:pt>
                <c:pt idx="26">
                  <c:v>0.17027811037732396</c:v>
                </c:pt>
                <c:pt idx="27">
                  <c:v>0.14864236156710836</c:v>
                </c:pt>
                <c:pt idx="28">
                  <c:v>0.11304782656582486</c:v>
                </c:pt>
                <c:pt idx="29">
                  <c:v>9.702968617071589E-2</c:v>
                </c:pt>
                <c:pt idx="30">
                  <c:v>8.1917567027143937E-2</c:v>
                </c:pt>
                <c:pt idx="31">
                  <c:v>6.8068462831234938E-2</c:v>
                </c:pt>
                <c:pt idx="32">
                  <c:v>7.148006157198071E-2</c:v>
                </c:pt>
                <c:pt idx="33">
                  <c:v>7.310825656499044E-2</c:v>
                </c:pt>
                <c:pt idx="34">
                  <c:v>7.3828735021546549E-2</c:v>
                </c:pt>
                <c:pt idx="35">
                  <c:v>8.0863323116331667E-2</c:v>
                </c:pt>
                <c:pt idx="36">
                  <c:v>8.8292387775483996E-2</c:v>
                </c:pt>
                <c:pt idx="37">
                  <c:v>9.3963541325706168E-2</c:v>
                </c:pt>
                <c:pt idx="38">
                  <c:v>9.822655199526252E-2</c:v>
                </c:pt>
                <c:pt idx="39">
                  <c:v>0.11790617250060559</c:v>
                </c:pt>
                <c:pt idx="40">
                  <c:v>0.17572336463660485</c:v>
                </c:pt>
                <c:pt idx="41">
                  <c:v>0.18350152763958885</c:v>
                </c:pt>
                <c:pt idx="42">
                  <c:v>0.18288091086860733</c:v>
                </c:pt>
                <c:pt idx="43">
                  <c:v>0.19445969136408978</c:v>
                </c:pt>
                <c:pt idx="44">
                  <c:v>0.21234754689311644</c:v>
                </c:pt>
                <c:pt idx="45">
                  <c:v>0.23437530997387132</c:v>
                </c:pt>
                <c:pt idx="46">
                  <c:v>0.25668485674765767</c:v>
                </c:pt>
                <c:pt idx="47">
                  <c:v>0.26816151998838406</c:v>
                </c:pt>
                <c:pt idx="48">
                  <c:v>0.28476373483024536</c:v>
                </c:pt>
                <c:pt idx="49">
                  <c:v>0.28390477740204745</c:v>
                </c:pt>
                <c:pt idx="50">
                  <c:v>0.29152926186449724</c:v>
                </c:pt>
                <c:pt idx="51">
                  <c:v>0.3071327020558271</c:v>
                </c:pt>
                <c:pt idx="52">
                  <c:v>0.29751797442868089</c:v>
                </c:pt>
                <c:pt idx="53">
                  <c:v>0.29703296550444841</c:v>
                </c:pt>
                <c:pt idx="54">
                  <c:v>0.29441894843274091</c:v>
                </c:pt>
                <c:pt idx="55">
                  <c:v>0.29333831662635101</c:v>
                </c:pt>
                <c:pt idx="56">
                  <c:v>0.28632015413069956</c:v>
                </c:pt>
                <c:pt idx="57">
                  <c:v>0.27593287448805742</c:v>
                </c:pt>
                <c:pt idx="58">
                  <c:v>0.26682614071757449</c:v>
                </c:pt>
                <c:pt idx="59">
                  <c:v>0.2021040660882191</c:v>
                </c:pt>
                <c:pt idx="60">
                  <c:v>0.16380254920745654</c:v>
                </c:pt>
                <c:pt idx="61">
                  <c:v>0.12584549494465655</c:v>
                </c:pt>
                <c:pt idx="62">
                  <c:v>9.136272209714863E-2</c:v>
                </c:pt>
                <c:pt idx="63">
                  <c:v>6.1585904882011981E-2</c:v>
                </c:pt>
                <c:pt idx="64">
                  <c:v>4.1831322842715749E-2</c:v>
                </c:pt>
                <c:pt idx="65">
                  <c:v>1.9581349382209845E-2</c:v>
                </c:pt>
                <c:pt idx="66">
                  <c:v>1.474195461619654E-2</c:v>
                </c:pt>
                <c:pt idx="67">
                  <c:v>7.280620907568554E-3</c:v>
                </c:pt>
                <c:pt idx="68">
                  <c:v>3.6065607798183344E-3</c:v>
                </c:pt>
                <c:pt idx="69">
                  <c:v>1.9196388317788565E-3</c:v>
                </c:pt>
                <c:pt idx="70">
                  <c:v>2.5522094180862711E-3</c:v>
                </c:pt>
                <c:pt idx="71">
                  <c:v>2.7342103508592066E-3</c:v>
                </c:pt>
                <c:pt idx="72">
                  <c:v>2.190589053736021E-3</c:v>
                </c:pt>
                <c:pt idx="73">
                  <c:v>5.9918162673610912E-3</c:v>
                </c:pt>
                <c:pt idx="74">
                  <c:v>1.2045473197311885E-2</c:v>
                </c:pt>
                <c:pt idx="75">
                  <c:v>1.4414102715964145E-2</c:v>
                </c:pt>
                <c:pt idx="76">
                  <c:v>1.693291112082328E-2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3-4001-951A-9EB4FB8E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26847"/>
        <c:axId val="1161327263"/>
      </c:scatterChart>
      <c:valAx>
        <c:axId val="11613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327263"/>
        <c:crosses val="autoZero"/>
        <c:crossBetween val="midCat"/>
      </c:valAx>
      <c:valAx>
        <c:axId val="11613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3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179070</xdr:rowOff>
    </xdr:from>
    <xdr:to>
      <xdr:col>15</xdr:col>
      <xdr:colOff>228600</xdr:colOff>
      <xdr:row>27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B5A3D6-8F02-E25B-4B8D-102B190FE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3"/>
  <sheetViews>
    <sheetView tabSelected="1" topLeftCell="A10" workbookViewId="0">
      <selection activeCell="C13" sqref="C13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1675259745</v>
      </c>
      <c r="C17">
        <v>0</v>
      </c>
      <c r="D17" t="s">
        <v>249</v>
      </c>
      <c r="E17" t="s">
        <v>250</v>
      </c>
      <c r="F17">
        <v>1675259737</v>
      </c>
      <c r="G17">
        <f t="shared" ref="G17:G48" si="0">BU17*AH17*(BS17-BT17)/(100*BM17*(1000-AH17*BS17))</f>
        <v>6.9113545481771007E-3</v>
      </c>
      <c r="H17">
        <f t="shared" ref="H17:H48" si="1">BU17*AH17*(BR17-BQ17*(1000-AH17*BT17)/(1000-AH17*BS17))/(100*BM17)</f>
        <v>17.663129050662015</v>
      </c>
      <c r="I17">
        <f t="shared" ref="I17:I48" si="2">BQ17 - IF(AH17&gt;1, H17*BM17*100/(AJ17*CA17), 0)</f>
        <v>399.99490322580601</v>
      </c>
      <c r="J17">
        <f t="shared" ref="J17:J48" si="3">((P17-G17/2)*I17-H17)/(P17+G17/2)</f>
        <v>288.32743480625231</v>
      </c>
      <c r="K17">
        <f t="shared" ref="K17:K48" si="4">J17*(BV17+BW17)/1000</f>
        <v>27.795967766194895</v>
      </c>
      <c r="L17">
        <f t="shared" ref="L17:L48" si="5">(BQ17 - IF(AH17&gt;1, H17*BM17*100/(AJ17*CA17), 0))*(BV17+BW17)/1000</f>
        <v>38.561177656152942</v>
      </c>
      <c r="M17">
        <f t="shared" ref="M17:M48" si="6">2/((1/O17-1/N17)+SIGN(O17)*SQRT((1/O17-1/N17)*(1/O17-1/N17) + 4*BN17/((BN17+1)*(BN17+1))*(2*1/O17*1/N17-1/N17*1/N17)))</f>
        <v>0.29921308256743273</v>
      </c>
      <c r="N17">
        <f t="shared" ref="N17:N48" si="7">AE17+AD17*BM17+AC17*BM17*BM17</f>
        <v>3.3809668525205638</v>
      </c>
      <c r="O17">
        <f t="shared" ref="O17:O48" si="8">G17*(1000-(1000*0.61365*EXP(17.502*S17/(240.97+S17))/(BV17+BW17)+BS17)/2)/(1000*0.61365*EXP(17.502*S17/(240.97+S17))/(BV17+BW17)-BS17)</f>
        <v>0.28524188065226352</v>
      </c>
      <c r="P17">
        <f t="shared" ref="P17:P48" si="9">1/((BN17+1)/(M17/1.6)+1/(N17/1.37)) + BN17/((BN17+1)/(M17/1.6) + BN17/(N17/1.37))</f>
        <v>0.17947705983757628</v>
      </c>
      <c r="Q17">
        <f t="shared" ref="Q17:Q48" si="10">(BJ17*BL17)</f>
        <v>161.84680040728705</v>
      </c>
      <c r="R17">
        <f t="shared" ref="R17:R48" si="11">(BX17+(Q17+2*0.95*0.0000000567*(((BX17+$B$7)+273)^4-(BX17+273)^4)-44100*G17)/(1.84*29.3*N17+8*0.95*0.0000000567*(BX17+273)^3))</f>
        <v>27.408904600234109</v>
      </c>
      <c r="S17">
        <f t="shared" ref="S17:S48" si="12">($C$7*BY17+$D$7*BZ17+$E$7*R17)</f>
        <v>28.026974193548401</v>
      </c>
      <c r="T17">
        <f t="shared" ref="T17:T48" si="13">0.61365*EXP(17.502*S17/(240.97+S17))</f>
        <v>3.8008111707347054</v>
      </c>
      <c r="U17">
        <f t="shared" ref="U17:U48" si="14">(V17/W17*100)</f>
        <v>39.965220987832168</v>
      </c>
      <c r="V17">
        <f t="shared" ref="V17:V48" si="15">BS17*(BV17+BW17)/1000</f>
        <v>1.5295336740432213</v>
      </c>
      <c r="W17">
        <f t="shared" ref="W17:W48" si="16">0.61365*EXP(17.502*BX17/(240.97+BX17))</f>
        <v>3.827161807785084</v>
      </c>
      <c r="X17">
        <f t="shared" ref="X17:X48" si="17">(T17-BS17*(BV17+BW17)/1000)</f>
        <v>2.2712774966914839</v>
      </c>
      <c r="Y17">
        <f t="shared" ref="Y17:Y48" si="18">(-G17*44100)</f>
        <v>-304.79073557461015</v>
      </c>
      <c r="Z17">
        <f t="shared" ref="Z17:Z48" si="19">2*29.3*N17*0.92*(BX17-S17)</f>
        <v>21.616013686863653</v>
      </c>
      <c r="AA17">
        <f t="shared" ref="AA17:AA48" si="20">2*0.95*0.0000000567*(((BX17+$B$7)+273)^4-(S17+273)^4)</f>
        <v>1.3948219399279402</v>
      </c>
      <c r="AB17">
        <f t="shared" ref="AB17:AB48" si="21">Q17+AA17+Y17+Z17</f>
        <v>-119.93309954053152</v>
      </c>
      <c r="AC17">
        <v>-3.9895694397437897E-2</v>
      </c>
      <c r="AD17">
        <v>4.4786412015911298E-2</v>
      </c>
      <c r="AE17">
        <v>3.3692216932841301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50679.684674100936</v>
      </c>
      <c r="AK17" t="s">
        <v>251</v>
      </c>
      <c r="AL17">
        <v>2.3175615384615398</v>
      </c>
      <c r="AM17">
        <v>1.4712000000000001</v>
      </c>
      <c r="AN17">
        <f t="shared" ref="AN17:AN48" si="25">AM17-AL17</f>
        <v>-0.84636153846153972</v>
      </c>
      <c r="AO17">
        <f t="shared" ref="AO17:AO48" si="26">AN17/AM17</f>
        <v>-0.57528652695863214</v>
      </c>
      <c r="AP17">
        <v>-0.307483905159952</v>
      </c>
      <c r="AQ17" t="s">
        <v>252</v>
      </c>
      <c r="AR17">
        <v>2.3673269230769201</v>
      </c>
      <c r="AS17">
        <v>1.6783999999999999</v>
      </c>
      <c r="AT17">
        <f t="shared" ref="AT17:AT48" si="27">1-AR17/AS17</f>
        <v>-0.41046646989806979</v>
      </c>
      <c r="AU17">
        <v>0.5</v>
      </c>
      <c r="AV17">
        <f t="shared" ref="AV17:AV48" si="28">BJ17</f>
        <v>841.2002497547079</v>
      </c>
      <c r="AW17">
        <f t="shared" ref="AW17:AW48" si="29">H17</f>
        <v>17.663129050662015</v>
      </c>
      <c r="AX17">
        <f t="shared" ref="AX17:AX48" si="30">AT17*AU17*AV17</f>
        <v>-172.64224849709478</v>
      </c>
      <c r="AY17">
        <f t="shared" ref="AY17:AY48" si="31">BD17/AS17</f>
        <v>1</v>
      </c>
      <c r="AZ17">
        <f t="shared" ref="AZ17:AZ48" si="32">(AW17-AP17)/AV17</f>
        <v>2.1363061840580951E-2</v>
      </c>
      <c r="BA17">
        <f t="shared" ref="BA17:BA48" si="33">(AM17-AS17)/AS17</f>
        <v>-0.1234509056244041</v>
      </c>
      <c r="BB17" t="s">
        <v>253</v>
      </c>
      <c r="BC17">
        <v>0</v>
      </c>
      <c r="BD17">
        <f t="shared" ref="BD17:BD48" si="34">AS17-BC17</f>
        <v>1.6783999999999999</v>
      </c>
      <c r="BE17">
        <f t="shared" ref="BE17:BE48" si="35">(AS17-AR17)/(AS17-BC17)</f>
        <v>-0.41046646989806973</v>
      </c>
      <c r="BF17">
        <f t="shared" ref="BF17:BF48" si="36">(AM17-AS17)/(AM17-BC17)</f>
        <v>-0.14083741163675897</v>
      </c>
      <c r="BG17">
        <f t="shared" ref="BG17:BG48" si="37">(AS17-AR17)/(AS17-AL17)</f>
        <v>1.0778604180958158</v>
      </c>
      <c r="BH17">
        <f t="shared" ref="BH17:BH48" si="38">(AM17-AS17)/(AM17-AL17)</f>
        <v>0.24481263689821534</v>
      </c>
      <c r="BI17">
        <f t="shared" ref="BI17:BI48" si="39">$B$11*CB17+$C$11*CC17+$F$11*CD17</f>
        <v>1000.0003870967701</v>
      </c>
      <c r="BJ17">
        <f t="shared" ref="BJ17:BJ48" si="40">BI17*BK17</f>
        <v>841.2002497547079</v>
      </c>
      <c r="BK17">
        <f t="shared" ref="BK17:BK48" si="41">($B$11*$D$9+$C$11*$D$9+$F$11*((CQ17+CI17)/MAX(CQ17+CI17+CR17, 0.1)*$I$9+CR17/MAX(CQ17+CI17+CR17, 0.1)*$J$9))/($B$11+$C$11+$F$11)</f>
        <v>0.8411999241289343</v>
      </c>
      <c r="BL17">
        <f t="shared" ref="BL17:BL48" si="42">($B$11*$K$9+$C$11*$K$9+$F$11*((CQ17+CI17)/MAX(CQ17+CI17+CR17, 0.1)*$P$9+CR17/MAX(CQ17+CI17+CR17, 0.1)*$Q$9))/($B$11+$C$11+$F$11)</f>
        <v>0.19239984825786868</v>
      </c>
      <c r="BM17">
        <v>0.70500904578363743</v>
      </c>
      <c r="BN17">
        <v>0.5</v>
      </c>
      <c r="BO17" t="s">
        <v>254</v>
      </c>
      <c r="BP17">
        <v>1675259737</v>
      </c>
      <c r="BQ17">
        <v>399.99490322580601</v>
      </c>
      <c r="BR17">
        <v>402.87512903225797</v>
      </c>
      <c r="BS17">
        <v>15.8658451612903</v>
      </c>
      <c r="BT17">
        <v>14.9068290322581</v>
      </c>
      <c r="BU17">
        <v>500.018709677419</v>
      </c>
      <c r="BV17">
        <v>96.2042</v>
      </c>
      <c r="BW17">
        <v>0.199972516129032</v>
      </c>
      <c r="BX17">
        <v>28.145564516128999</v>
      </c>
      <c r="BY17">
        <v>28.026974193548401</v>
      </c>
      <c r="BZ17">
        <v>999.9</v>
      </c>
      <c r="CA17">
        <v>10000.6451612903</v>
      </c>
      <c r="CB17">
        <v>0</v>
      </c>
      <c r="CC17">
        <v>385.15038709677401</v>
      </c>
      <c r="CD17">
        <v>1000.0003870967701</v>
      </c>
      <c r="CE17">
        <v>0.96000132258064497</v>
      </c>
      <c r="CF17">
        <v>3.9998474193548399E-2</v>
      </c>
      <c r="CG17">
        <v>0</v>
      </c>
      <c r="CH17">
        <v>2.3355064516129</v>
      </c>
      <c r="CI17">
        <v>0</v>
      </c>
      <c r="CJ17">
        <v>911.23809677419399</v>
      </c>
      <c r="CK17">
        <v>9334.3270967741992</v>
      </c>
      <c r="CL17">
        <v>37.967483870967698</v>
      </c>
      <c r="CM17">
        <v>41.4796774193548</v>
      </c>
      <c r="CN17">
        <v>39.268000000000001</v>
      </c>
      <c r="CO17">
        <v>40</v>
      </c>
      <c r="CP17">
        <v>38.146999999999998</v>
      </c>
      <c r="CQ17">
        <v>960.00129032258099</v>
      </c>
      <c r="CR17">
        <v>39.997419354838698</v>
      </c>
      <c r="CS17">
        <v>0</v>
      </c>
      <c r="CT17">
        <v>792.39999985694897</v>
      </c>
      <c r="CU17">
        <v>2.3673269230769201</v>
      </c>
      <c r="CV17">
        <v>0.43870428255400501</v>
      </c>
      <c r="CW17">
        <v>-29.986974375843001</v>
      </c>
      <c r="CX17">
        <v>910.91465384615401</v>
      </c>
      <c r="CY17">
        <v>15</v>
      </c>
      <c r="CZ17">
        <v>1675259577</v>
      </c>
      <c r="DA17" t="s">
        <v>255</v>
      </c>
      <c r="DB17">
        <v>5</v>
      </c>
      <c r="DC17">
        <v>-3.7879999999999998</v>
      </c>
      <c r="DD17">
        <v>0.38300000000000001</v>
      </c>
      <c r="DE17">
        <v>400</v>
      </c>
      <c r="DF17">
        <v>15</v>
      </c>
      <c r="DG17">
        <v>1.39</v>
      </c>
      <c r="DH17">
        <v>0.28000000000000003</v>
      </c>
      <c r="DI17">
        <v>-2.8979364814814801</v>
      </c>
      <c r="DJ17">
        <v>0.140687249856877</v>
      </c>
      <c r="DK17">
        <v>0.10807541792582701</v>
      </c>
      <c r="DL17">
        <v>1</v>
      </c>
      <c r="DM17">
        <v>2.3464844444444402</v>
      </c>
      <c r="DN17">
        <v>0.10778114367236299</v>
      </c>
      <c r="DO17">
        <v>0.17309502458419301</v>
      </c>
      <c r="DP17">
        <v>1</v>
      </c>
      <c r="DQ17">
        <v>0.98039475925925901</v>
      </c>
      <c r="DR17">
        <v>-0.18757531389364401</v>
      </c>
      <c r="DS17">
        <v>2.7452566048135299E-2</v>
      </c>
      <c r="DT17">
        <v>0</v>
      </c>
      <c r="DU17">
        <v>2</v>
      </c>
      <c r="DV17">
        <v>3</v>
      </c>
      <c r="DW17" t="s">
        <v>256</v>
      </c>
      <c r="DX17">
        <v>100</v>
      </c>
      <c r="DY17">
        <v>100</v>
      </c>
      <c r="DZ17">
        <v>-3.7879999999999998</v>
      </c>
      <c r="EA17">
        <v>0.38300000000000001</v>
      </c>
      <c r="EB17">
        <v>2</v>
      </c>
      <c r="EC17">
        <v>516.34900000000005</v>
      </c>
      <c r="ED17">
        <v>411.96800000000002</v>
      </c>
      <c r="EE17">
        <v>26.309000000000001</v>
      </c>
      <c r="EF17">
        <v>31.083300000000001</v>
      </c>
      <c r="EG17">
        <v>30.0001</v>
      </c>
      <c r="EH17">
        <v>31.242699999999999</v>
      </c>
      <c r="EI17">
        <v>31.272400000000001</v>
      </c>
      <c r="EJ17">
        <v>20.2593</v>
      </c>
      <c r="EK17">
        <v>29.734400000000001</v>
      </c>
      <c r="EL17">
        <v>0</v>
      </c>
      <c r="EM17">
        <v>26.290700000000001</v>
      </c>
      <c r="EN17">
        <v>402.88099999999997</v>
      </c>
      <c r="EO17">
        <v>14.9171</v>
      </c>
      <c r="EP17">
        <v>100.389</v>
      </c>
      <c r="EQ17">
        <v>90.718999999999994</v>
      </c>
    </row>
    <row r="18" spans="1:147" x14ac:dyDescent="0.3">
      <c r="A18">
        <v>2</v>
      </c>
      <c r="B18">
        <v>1675259805</v>
      </c>
      <c r="C18">
        <v>60</v>
      </c>
      <c r="D18" t="s">
        <v>257</v>
      </c>
      <c r="E18" t="s">
        <v>258</v>
      </c>
      <c r="F18">
        <v>1675259797.0322599</v>
      </c>
      <c r="G18">
        <f t="shared" si="0"/>
        <v>5.9386692716037756E-3</v>
      </c>
      <c r="H18">
        <f t="shared" si="1"/>
        <v>17.179397449844096</v>
      </c>
      <c r="I18">
        <f t="shared" si="2"/>
        <v>400.09777419354799</v>
      </c>
      <c r="J18">
        <f t="shared" si="3"/>
        <v>275.72287679924426</v>
      </c>
      <c r="K18">
        <f t="shared" si="4"/>
        <v>26.582425323982491</v>
      </c>
      <c r="L18">
        <f t="shared" si="5"/>
        <v>38.573401410342271</v>
      </c>
      <c r="M18">
        <f t="shared" si="6"/>
        <v>0.25566588499222209</v>
      </c>
      <c r="N18">
        <f t="shared" si="7"/>
        <v>3.3826893175050214</v>
      </c>
      <c r="O18">
        <f t="shared" si="8"/>
        <v>0.24539540255845974</v>
      </c>
      <c r="P18">
        <f t="shared" si="9"/>
        <v>0.15426051010600386</v>
      </c>
      <c r="Q18">
        <f t="shared" si="10"/>
        <v>161.84944139117459</v>
      </c>
      <c r="R18">
        <f t="shared" si="11"/>
        <v>27.543857085748137</v>
      </c>
      <c r="S18">
        <f t="shared" si="12"/>
        <v>28.001319354838699</v>
      </c>
      <c r="T18">
        <f t="shared" si="13"/>
        <v>3.7951315650780746</v>
      </c>
      <c r="U18">
        <f t="shared" si="14"/>
        <v>40.08346589845101</v>
      </c>
      <c r="V18">
        <f t="shared" si="15"/>
        <v>1.5263627527549517</v>
      </c>
      <c r="W18">
        <f t="shared" si="16"/>
        <v>3.8079610097138246</v>
      </c>
      <c r="X18">
        <f t="shared" si="17"/>
        <v>2.2687688123231231</v>
      </c>
      <c r="Y18">
        <f t="shared" si="18"/>
        <v>-261.89531487772649</v>
      </c>
      <c r="Z18">
        <f t="shared" si="19"/>
        <v>10.559669223917851</v>
      </c>
      <c r="AA18">
        <f t="shared" si="20"/>
        <v>0.68065951955775816</v>
      </c>
      <c r="AB18">
        <f t="shared" si="21"/>
        <v>-88.805544743076283</v>
      </c>
      <c r="AC18">
        <v>-3.99212460509491E-2</v>
      </c>
      <c r="AD18">
        <v>4.4815095985425497E-2</v>
      </c>
      <c r="AE18">
        <v>3.3709366359470998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50725.481041674873</v>
      </c>
      <c r="AK18" t="s">
        <v>251</v>
      </c>
      <c r="AL18">
        <v>2.3175615384615398</v>
      </c>
      <c r="AM18">
        <v>1.4712000000000001</v>
      </c>
      <c r="AN18">
        <f t="shared" si="25"/>
        <v>-0.84636153846153972</v>
      </c>
      <c r="AO18">
        <f t="shared" si="26"/>
        <v>-0.57528652695863214</v>
      </c>
      <c r="AP18">
        <v>-0.307483905159952</v>
      </c>
      <c r="AQ18" t="s">
        <v>259</v>
      </c>
      <c r="AR18">
        <v>2.3503423076923098</v>
      </c>
      <c r="AS18">
        <v>2.0551699999999999</v>
      </c>
      <c r="AT18">
        <f t="shared" si="27"/>
        <v>-0.14362427813383305</v>
      </c>
      <c r="AU18">
        <v>0.5</v>
      </c>
      <c r="AV18">
        <f t="shared" si="28"/>
        <v>841.21183703247414</v>
      </c>
      <c r="AW18">
        <f t="shared" si="29"/>
        <v>17.179397449844096</v>
      </c>
      <c r="AX18">
        <f t="shared" si="30"/>
        <v>-60.409221425712353</v>
      </c>
      <c r="AY18">
        <f t="shared" si="31"/>
        <v>1</v>
      </c>
      <c r="AZ18">
        <f t="shared" si="32"/>
        <v>2.0787726212569909E-2</v>
      </c>
      <c r="BA18">
        <f t="shared" si="33"/>
        <v>-0.28414681023954219</v>
      </c>
      <c r="BB18" t="s">
        <v>253</v>
      </c>
      <c r="BC18">
        <v>0</v>
      </c>
      <c r="BD18">
        <f t="shared" si="34"/>
        <v>2.0551699999999999</v>
      </c>
      <c r="BE18">
        <f t="shared" si="35"/>
        <v>-0.14362427813383313</v>
      </c>
      <c r="BF18">
        <f t="shared" si="36"/>
        <v>-0.39693447525829245</v>
      </c>
      <c r="BG18">
        <f t="shared" si="37"/>
        <v>1.1249307406137063</v>
      </c>
      <c r="BH18">
        <f t="shared" si="38"/>
        <v>0.68997700564406805</v>
      </c>
      <c r="BI18">
        <f t="shared" si="39"/>
        <v>1000.01387096774</v>
      </c>
      <c r="BJ18">
        <f t="shared" si="40"/>
        <v>841.21183703247414</v>
      </c>
      <c r="BK18">
        <f t="shared" si="41"/>
        <v>0.84120016877207027</v>
      </c>
      <c r="BL18">
        <f t="shared" si="42"/>
        <v>0.19240033754414057</v>
      </c>
      <c r="BM18">
        <v>0.70500904578363743</v>
      </c>
      <c r="BN18">
        <v>0.5</v>
      </c>
      <c r="BO18" t="s">
        <v>254</v>
      </c>
      <c r="BP18">
        <v>1675259797.0322599</v>
      </c>
      <c r="BQ18">
        <v>400.09777419354799</v>
      </c>
      <c r="BR18">
        <v>402.85512903225799</v>
      </c>
      <c r="BS18">
        <v>15.8320064516129</v>
      </c>
      <c r="BT18">
        <v>15.007899999999999</v>
      </c>
      <c r="BU18">
        <v>499.99970967741899</v>
      </c>
      <c r="BV18">
        <v>96.209954838709706</v>
      </c>
      <c r="BW18">
        <v>0.19998267741935499</v>
      </c>
      <c r="BX18">
        <v>28.059222580645201</v>
      </c>
      <c r="BY18">
        <v>28.001319354838699</v>
      </c>
      <c r="BZ18">
        <v>999.9</v>
      </c>
      <c r="CA18">
        <v>10006.4516129032</v>
      </c>
      <c r="CB18">
        <v>0</v>
      </c>
      <c r="CC18">
        <v>387.64929032258101</v>
      </c>
      <c r="CD18">
        <v>1000.01387096774</v>
      </c>
      <c r="CE18">
        <v>0.95999096774193504</v>
      </c>
      <c r="CF18">
        <v>4.0008883870967703E-2</v>
      </c>
      <c r="CG18">
        <v>0</v>
      </c>
      <c r="CH18">
        <v>2.3532322580645202</v>
      </c>
      <c r="CI18">
        <v>0</v>
      </c>
      <c r="CJ18">
        <v>897.51919354838697</v>
      </c>
      <c r="CK18">
        <v>9334.4241935483897</v>
      </c>
      <c r="CL18">
        <v>38.368870967741898</v>
      </c>
      <c r="CM18">
        <v>41.658999999999999</v>
      </c>
      <c r="CN18">
        <v>39.600612903225802</v>
      </c>
      <c r="CO18">
        <v>40.155000000000001</v>
      </c>
      <c r="CP18">
        <v>38.475612903225802</v>
      </c>
      <c r="CQ18">
        <v>960.00645161290299</v>
      </c>
      <c r="CR18">
        <v>40.006129032258102</v>
      </c>
      <c r="CS18">
        <v>0</v>
      </c>
      <c r="CT18">
        <v>59.099999904632597</v>
      </c>
      <c r="CU18">
        <v>2.3503423076923098</v>
      </c>
      <c r="CV18">
        <v>0.338588035381862</v>
      </c>
      <c r="CW18">
        <v>3.3819487163797599</v>
      </c>
      <c r="CX18">
        <v>897.52453846153901</v>
      </c>
      <c r="CY18">
        <v>15</v>
      </c>
      <c r="CZ18">
        <v>1675259577</v>
      </c>
      <c r="DA18" t="s">
        <v>255</v>
      </c>
      <c r="DB18">
        <v>5</v>
      </c>
      <c r="DC18">
        <v>-3.7879999999999998</v>
      </c>
      <c r="DD18">
        <v>0.38300000000000001</v>
      </c>
      <c r="DE18">
        <v>400</v>
      </c>
      <c r="DF18">
        <v>15</v>
      </c>
      <c r="DG18">
        <v>1.39</v>
      </c>
      <c r="DH18">
        <v>0.28000000000000003</v>
      </c>
      <c r="DI18">
        <v>-2.8598914814814802</v>
      </c>
      <c r="DJ18">
        <v>0.99522331543369202</v>
      </c>
      <c r="DK18">
        <v>0.67185574862523001</v>
      </c>
      <c r="DL18">
        <v>0</v>
      </c>
      <c r="DM18">
        <v>2.3836200000000001</v>
      </c>
      <c r="DN18">
        <v>-0.192412642414409</v>
      </c>
      <c r="DO18">
        <v>0.19637334578127799</v>
      </c>
      <c r="DP18">
        <v>1</v>
      </c>
      <c r="DQ18">
        <v>0.82665346296296305</v>
      </c>
      <c r="DR18">
        <v>-3.3886091262797097E-2</v>
      </c>
      <c r="DS18">
        <v>9.4831928220657901E-3</v>
      </c>
      <c r="DT18">
        <v>1</v>
      </c>
      <c r="DU18">
        <v>2</v>
      </c>
      <c r="DV18">
        <v>3</v>
      </c>
      <c r="DW18" t="s">
        <v>256</v>
      </c>
      <c r="DX18">
        <v>100</v>
      </c>
      <c r="DY18">
        <v>100</v>
      </c>
      <c r="DZ18">
        <v>-3.7879999999999998</v>
      </c>
      <c r="EA18">
        <v>0.38300000000000001</v>
      </c>
      <c r="EB18">
        <v>2</v>
      </c>
      <c r="EC18">
        <v>516.19899999999996</v>
      </c>
      <c r="ED18">
        <v>412.678</v>
      </c>
      <c r="EE18">
        <v>25.867999999999999</v>
      </c>
      <c r="EF18">
        <v>31.094200000000001</v>
      </c>
      <c r="EG18">
        <v>29.9999</v>
      </c>
      <c r="EH18">
        <v>31.2562</v>
      </c>
      <c r="EI18">
        <v>31.285900000000002</v>
      </c>
      <c r="EJ18">
        <v>20.266400000000001</v>
      </c>
      <c r="EK18">
        <v>29.147300000000001</v>
      </c>
      <c r="EL18">
        <v>0</v>
      </c>
      <c r="EM18">
        <v>26.0793</v>
      </c>
      <c r="EN18">
        <v>403.09899999999999</v>
      </c>
      <c r="EO18">
        <v>15.0495</v>
      </c>
      <c r="EP18">
        <v>100.387</v>
      </c>
      <c r="EQ18">
        <v>90.719700000000003</v>
      </c>
    </row>
    <row r="19" spans="1:147" x14ac:dyDescent="0.3">
      <c r="A19">
        <v>3</v>
      </c>
      <c r="B19">
        <v>1675259865</v>
      </c>
      <c r="C19">
        <v>120</v>
      </c>
      <c r="D19" t="s">
        <v>260</v>
      </c>
      <c r="E19" t="s">
        <v>261</v>
      </c>
      <c r="F19">
        <v>1675259857.0387101</v>
      </c>
      <c r="G19">
        <f t="shared" si="0"/>
        <v>5.4791403149193445E-3</v>
      </c>
      <c r="H19">
        <f t="shared" si="1"/>
        <v>17.874719640476702</v>
      </c>
      <c r="I19">
        <f t="shared" si="2"/>
        <v>400.019838709677</v>
      </c>
      <c r="J19">
        <f t="shared" si="3"/>
        <v>261.99292463615961</v>
      </c>
      <c r="K19">
        <f t="shared" si="4"/>
        <v>25.258597393707635</v>
      </c>
      <c r="L19">
        <f t="shared" si="5"/>
        <v>38.5656981748471</v>
      </c>
      <c r="M19">
        <f t="shared" si="6"/>
        <v>0.2357774370918149</v>
      </c>
      <c r="N19">
        <f t="shared" si="7"/>
        <v>3.3810717386625631</v>
      </c>
      <c r="O19">
        <f t="shared" si="8"/>
        <v>0.22700921928076351</v>
      </c>
      <c r="P19">
        <f t="shared" si="9"/>
        <v>0.14264138398624021</v>
      </c>
      <c r="Q19">
        <f t="shared" si="10"/>
        <v>161.84814753870614</v>
      </c>
      <c r="R19">
        <f t="shared" si="11"/>
        <v>27.568315442771453</v>
      </c>
      <c r="S19">
        <f t="shared" si="12"/>
        <v>27.9522096774194</v>
      </c>
      <c r="T19">
        <f t="shared" si="13"/>
        <v>3.7842800520817423</v>
      </c>
      <c r="U19">
        <f t="shared" si="14"/>
        <v>40.137928310226407</v>
      </c>
      <c r="V19">
        <f t="shared" si="15"/>
        <v>1.5213506693229579</v>
      </c>
      <c r="W19">
        <f t="shared" si="16"/>
        <v>3.7903069076321652</v>
      </c>
      <c r="X19">
        <f t="shared" si="17"/>
        <v>2.2629293827587844</v>
      </c>
      <c r="Y19">
        <f t="shared" si="18"/>
        <v>-241.63008788794309</v>
      </c>
      <c r="Z19">
        <f t="shared" si="19"/>
        <v>4.9744892670971588</v>
      </c>
      <c r="AA19">
        <f t="shared" si="20"/>
        <v>0.32059518968999462</v>
      </c>
      <c r="AB19">
        <f t="shared" si="21"/>
        <v>-74.48685589244981</v>
      </c>
      <c r="AC19">
        <v>-3.9897250161953501E-2</v>
      </c>
      <c r="AD19">
        <v>4.4788158497872599E-2</v>
      </c>
      <c r="AE19">
        <v>3.3693261214142498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50709.657858881539</v>
      </c>
      <c r="AK19" t="s">
        <v>251</v>
      </c>
      <c r="AL19">
        <v>2.3175615384615398</v>
      </c>
      <c r="AM19">
        <v>1.4712000000000001</v>
      </c>
      <c r="AN19">
        <f t="shared" si="25"/>
        <v>-0.84636153846153972</v>
      </c>
      <c r="AO19">
        <f t="shared" si="26"/>
        <v>-0.57528652695863214</v>
      </c>
      <c r="AP19">
        <v>-0.307483905159952</v>
      </c>
      <c r="AQ19" t="s">
        <v>262</v>
      </c>
      <c r="AR19">
        <v>2.4070038461538501</v>
      </c>
      <c r="AS19">
        <v>1.516</v>
      </c>
      <c r="AT19">
        <f t="shared" si="27"/>
        <v>-0.58773340775319927</v>
      </c>
      <c r="AU19">
        <v>0.5</v>
      </c>
      <c r="AV19">
        <f t="shared" si="28"/>
        <v>841.20401214190815</v>
      </c>
      <c r="AW19">
        <f t="shared" si="29"/>
        <v>17.874719640476702</v>
      </c>
      <c r="AX19">
        <f t="shared" si="30"/>
        <v>-247.20185033591363</v>
      </c>
      <c r="AY19">
        <f t="shared" si="31"/>
        <v>1</v>
      </c>
      <c r="AZ19">
        <f t="shared" si="32"/>
        <v>2.1614499316688209E-2</v>
      </c>
      <c r="BA19">
        <f t="shared" si="33"/>
        <v>-2.955145118733506E-2</v>
      </c>
      <c r="BB19" t="s">
        <v>253</v>
      </c>
      <c r="BC19">
        <v>0</v>
      </c>
      <c r="BD19">
        <f t="shared" si="34"/>
        <v>1.516</v>
      </c>
      <c r="BE19">
        <f t="shared" si="35"/>
        <v>-0.58773340775319927</v>
      </c>
      <c r="BF19">
        <f t="shared" si="36"/>
        <v>-3.0451332245785719E-2</v>
      </c>
      <c r="BG19">
        <f t="shared" si="37"/>
        <v>1.1115850791244044</v>
      </c>
      <c r="BH19">
        <f t="shared" si="38"/>
        <v>5.2932462032046546E-2</v>
      </c>
      <c r="BI19">
        <f t="shared" si="39"/>
        <v>1000.00441935484</v>
      </c>
      <c r="BJ19">
        <f t="shared" si="40"/>
        <v>841.20401214190815</v>
      </c>
      <c r="BK19">
        <f t="shared" si="41"/>
        <v>0.84120029457931489</v>
      </c>
      <c r="BL19">
        <f t="shared" si="42"/>
        <v>0.19240058915862962</v>
      </c>
      <c r="BM19">
        <v>0.70500904578363699</v>
      </c>
      <c r="BN19">
        <v>0.5</v>
      </c>
      <c r="BO19" t="s">
        <v>254</v>
      </c>
      <c r="BP19">
        <v>1675259857.0387101</v>
      </c>
      <c r="BQ19">
        <v>400.019838709677</v>
      </c>
      <c r="BR19">
        <v>402.84912903225802</v>
      </c>
      <c r="BS19">
        <v>15.7800967741936</v>
      </c>
      <c r="BT19">
        <v>15.0197516129032</v>
      </c>
      <c r="BU19">
        <v>500.02125806451602</v>
      </c>
      <c r="BV19">
        <v>96.2095032258065</v>
      </c>
      <c r="BW19">
        <v>0.199960612903226</v>
      </c>
      <c r="BX19">
        <v>27.979500000000002</v>
      </c>
      <c r="BY19">
        <v>27.9522096774194</v>
      </c>
      <c r="BZ19">
        <v>999.9</v>
      </c>
      <c r="CA19">
        <v>10000.483870967701</v>
      </c>
      <c r="CB19">
        <v>0</v>
      </c>
      <c r="CC19">
        <v>387.66496774193502</v>
      </c>
      <c r="CD19">
        <v>1000.00441935484</v>
      </c>
      <c r="CE19">
        <v>0.95998899999999998</v>
      </c>
      <c r="CF19">
        <v>4.0010799999999999E-2</v>
      </c>
      <c r="CG19">
        <v>0</v>
      </c>
      <c r="CH19">
        <v>2.4252193548387102</v>
      </c>
      <c r="CI19">
        <v>0</v>
      </c>
      <c r="CJ19">
        <v>897.39977419354898</v>
      </c>
      <c r="CK19">
        <v>9334.3325806451594</v>
      </c>
      <c r="CL19">
        <v>38.725612903225802</v>
      </c>
      <c r="CM19">
        <v>41.883000000000003</v>
      </c>
      <c r="CN19">
        <v>39.917000000000002</v>
      </c>
      <c r="CO19">
        <v>40.3343548387097</v>
      </c>
      <c r="CP19">
        <v>38.792000000000002</v>
      </c>
      <c r="CQ19">
        <v>959.99451612903204</v>
      </c>
      <c r="CR19">
        <v>40.01</v>
      </c>
      <c r="CS19">
        <v>0</v>
      </c>
      <c r="CT19">
        <v>59.599999904632597</v>
      </c>
      <c r="CU19">
        <v>2.4070038461538501</v>
      </c>
      <c r="CV19">
        <v>-0.93942222079905202</v>
      </c>
      <c r="CW19">
        <v>6.4708033963828999</v>
      </c>
      <c r="CX19">
        <v>897.49526923076905</v>
      </c>
      <c r="CY19">
        <v>15</v>
      </c>
      <c r="CZ19">
        <v>1675259577</v>
      </c>
      <c r="DA19" t="s">
        <v>255</v>
      </c>
      <c r="DB19">
        <v>5</v>
      </c>
      <c r="DC19">
        <v>-3.7879999999999998</v>
      </c>
      <c r="DD19">
        <v>0.38300000000000001</v>
      </c>
      <c r="DE19">
        <v>400</v>
      </c>
      <c r="DF19">
        <v>15</v>
      </c>
      <c r="DG19">
        <v>1.39</v>
      </c>
      <c r="DH19">
        <v>0.28000000000000003</v>
      </c>
      <c r="DI19">
        <v>-2.8597268518518502</v>
      </c>
      <c r="DJ19">
        <v>0.107848353694288</v>
      </c>
      <c r="DK19">
        <v>9.7346523494090204E-2</v>
      </c>
      <c r="DL19">
        <v>1</v>
      </c>
      <c r="DM19">
        <v>2.38150444444444</v>
      </c>
      <c r="DN19">
        <v>0.25475305925101999</v>
      </c>
      <c r="DO19">
        <v>0.177033507130468</v>
      </c>
      <c r="DP19">
        <v>1</v>
      </c>
      <c r="DQ19">
        <v>0.76541466666666702</v>
      </c>
      <c r="DR19">
        <v>-4.6988004718067897E-2</v>
      </c>
      <c r="DS19">
        <v>6.6533266533032598E-3</v>
      </c>
      <c r="DT19">
        <v>1</v>
      </c>
      <c r="DU19">
        <v>3</v>
      </c>
      <c r="DV19">
        <v>3</v>
      </c>
      <c r="DW19" t="s">
        <v>263</v>
      </c>
      <c r="DX19">
        <v>100</v>
      </c>
      <c r="DY19">
        <v>100</v>
      </c>
      <c r="DZ19">
        <v>-3.7879999999999998</v>
      </c>
      <c r="EA19">
        <v>0.38300000000000001</v>
      </c>
      <c r="EB19">
        <v>2</v>
      </c>
      <c r="EC19">
        <v>516.66899999999998</v>
      </c>
      <c r="ED19">
        <v>412.63</v>
      </c>
      <c r="EE19">
        <v>25.9895</v>
      </c>
      <c r="EF19">
        <v>31.096900000000002</v>
      </c>
      <c r="EG19">
        <v>30</v>
      </c>
      <c r="EH19">
        <v>31.266999999999999</v>
      </c>
      <c r="EI19">
        <v>31.296700000000001</v>
      </c>
      <c r="EJ19">
        <v>20.257100000000001</v>
      </c>
      <c r="EK19">
        <v>29.147300000000001</v>
      </c>
      <c r="EL19">
        <v>0</v>
      </c>
      <c r="EM19">
        <v>26.020399999999999</v>
      </c>
      <c r="EN19">
        <v>402.80799999999999</v>
      </c>
      <c r="EO19">
        <v>15.045500000000001</v>
      </c>
      <c r="EP19">
        <v>100.384</v>
      </c>
      <c r="EQ19">
        <v>90.719300000000004</v>
      </c>
    </row>
    <row r="20" spans="1:147" x14ac:dyDescent="0.3">
      <c r="A20">
        <v>4</v>
      </c>
      <c r="B20">
        <v>1675259925.0999999</v>
      </c>
      <c r="C20">
        <v>180.09999990463299</v>
      </c>
      <c r="D20" t="s">
        <v>264</v>
      </c>
      <c r="E20" t="s">
        <v>265</v>
      </c>
      <c r="F20">
        <v>1675259917.0580599</v>
      </c>
      <c r="G20">
        <f t="shared" si="0"/>
        <v>5.3043597279841129E-3</v>
      </c>
      <c r="H20">
        <f t="shared" si="1"/>
        <v>18.006842057514262</v>
      </c>
      <c r="I20">
        <f t="shared" si="2"/>
        <v>399.98916129032301</v>
      </c>
      <c r="J20">
        <f t="shared" si="3"/>
        <v>256.6633075458692</v>
      </c>
      <c r="K20">
        <f t="shared" si="4"/>
        <v>24.743144133709031</v>
      </c>
      <c r="L20">
        <f t="shared" si="5"/>
        <v>38.56020388874294</v>
      </c>
      <c r="M20">
        <f t="shared" si="6"/>
        <v>0.22750531395755261</v>
      </c>
      <c r="N20">
        <f t="shared" si="7"/>
        <v>3.3774207414593072</v>
      </c>
      <c r="O20">
        <f t="shared" si="8"/>
        <v>0.21932158910719002</v>
      </c>
      <c r="P20">
        <f t="shared" si="9"/>
        <v>0.13778674256643991</v>
      </c>
      <c r="Q20">
        <f t="shared" si="10"/>
        <v>161.84950454126368</v>
      </c>
      <c r="R20">
        <f t="shared" si="11"/>
        <v>27.604004902964302</v>
      </c>
      <c r="S20">
        <f t="shared" si="12"/>
        <v>27.9607322580645</v>
      </c>
      <c r="T20">
        <f t="shared" si="13"/>
        <v>3.7861612992785623</v>
      </c>
      <c r="U20">
        <f t="shared" si="14"/>
        <v>40.078484733140044</v>
      </c>
      <c r="V20">
        <f t="shared" si="15"/>
        <v>1.51877303324257</v>
      </c>
      <c r="W20">
        <f t="shared" si="16"/>
        <v>3.7894971413096585</v>
      </c>
      <c r="X20">
        <f t="shared" si="17"/>
        <v>2.2673882660359923</v>
      </c>
      <c r="Y20">
        <f t="shared" si="18"/>
        <v>-233.92226400409939</v>
      </c>
      <c r="Z20">
        <f t="shared" si="19"/>
        <v>2.7500483220648984</v>
      </c>
      <c r="AA20">
        <f t="shared" si="20"/>
        <v>0.17743061698538334</v>
      </c>
      <c r="AB20">
        <f t="shared" si="21"/>
        <v>-69.145280523785416</v>
      </c>
      <c r="AC20">
        <v>-3.9843107033808001E-2</v>
      </c>
      <c r="AD20">
        <v>4.4727378093330702E-2</v>
      </c>
      <c r="AE20">
        <v>3.36569106376716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50644.12121762371</v>
      </c>
      <c r="AK20" t="s">
        <v>251</v>
      </c>
      <c r="AL20">
        <v>2.3175615384615398</v>
      </c>
      <c r="AM20">
        <v>1.4712000000000001</v>
      </c>
      <c r="AN20">
        <f t="shared" si="25"/>
        <v>-0.84636153846153972</v>
      </c>
      <c r="AO20">
        <f t="shared" si="26"/>
        <v>-0.57528652695863214</v>
      </c>
      <c r="AP20">
        <v>-0.307483905159952</v>
      </c>
      <c r="AQ20" t="s">
        <v>266</v>
      </c>
      <c r="AR20">
        <v>2.34316923076923</v>
      </c>
      <c r="AS20">
        <v>1.4263999999999999</v>
      </c>
      <c r="AT20">
        <f t="shared" si="27"/>
        <v>-0.6427153889296342</v>
      </c>
      <c r="AU20">
        <v>0.5</v>
      </c>
      <c r="AV20">
        <f t="shared" si="28"/>
        <v>841.21099408997156</v>
      </c>
      <c r="AW20">
        <f t="shared" si="29"/>
        <v>18.006842057514262</v>
      </c>
      <c r="AX20">
        <f t="shared" si="30"/>
        <v>-270.32962561921016</v>
      </c>
      <c r="AY20">
        <f t="shared" si="31"/>
        <v>1</v>
      </c>
      <c r="AZ20">
        <f t="shared" si="32"/>
        <v>2.1771382080528787E-2</v>
      </c>
      <c r="BA20">
        <f t="shared" si="33"/>
        <v>3.1407739764442076E-2</v>
      </c>
      <c r="BB20" t="s">
        <v>253</v>
      </c>
      <c r="BC20">
        <v>0</v>
      </c>
      <c r="BD20">
        <f t="shared" si="34"/>
        <v>1.4263999999999999</v>
      </c>
      <c r="BE20">
        <f t="shared" si="35"/>
        <v>-0.6427153889296342</v>
      </c>
      <c r="BF20">
        <f t="shared" si="36"/>
        <v>3.0451332245785868E-2</v>
      </c>
      <c r="BG20">
        <f t="shared" si="37"/>
        <v>1.0287351857126803</v>
      </c>
      <c r="BH20">
        <f t="shared" si="38"/>
        <v>-5.2932462032046802E-2</v>
      </c>
      <c r="BI20">
        <f t="shared" si="39"/>
        <v>1000.01270967742</v>
      </c>
      <c r="BJ20">
        <f t="shared" si="40"/>
        <v>841.21099408997156</v>
      </c>
      <c r="BK20">
        <f t="shared" si="41"/>
        <v>0.84120030270547852</v>
      </c>
      <c r="BL20">
        <f t="shared" si="42"/>
        <v>0.19240060541095722</v>
      </c>
      <c r="BM20">
        <v>0.70500904578363699</v>
      </c>
      <c r="BN20">
        <v>0.5</v>
      </c>
      <c r="BO20" t="s">
        <v>254</v>
      </c>
      <c r="BP20">
        <v>1675259917.0580599</v>
      </c>
      <c r="BQ20">
        <v>399.98916129032301</v>
      </c>
      <c r="BR20">
        <v>402.82716129032298</v>
      </c>
      <c r="BS20">
        <v>15.7543967741935</v>
      </c>
      <c r="BT20">
        <v>15.0182967741935</v>
      </c>
      <c r="BU20">
        <v>500.02800000000002</v>
      </c>
      <c r="BV20">
        <v>96.203067741935499</v>
      </c>
      <c r="BW20">
        <v>0.20005419354838699</v>
      </c>
      <c r="BX20">
        <v>27.975835483870998</v>
      </c>
      <c r="BY20">
        <v>27.9607322580645</v>
      </c>
      <c r="BZ20">
        <v>999.9</v>
      </c>
      <c r="CA20">
        <v>9987.5806451612898</v>
      </c>
      <c r="CB20">
        <v>0</v>
      </c>
      <c r="CC20">
        <v>387.69283870967701</v>
      </c>
      <c r="CD20">
        <v>1000.01270967742</v>
      </c>
      <c r="CE20">
        <v>0.95999125806451602</v>
      </c>
      <c r="CF20">
        <v>4.0008496774193499E-2</v>
      </c>
      <c r="CG20">
        <v>0</v>
      </c>
      <c r="CH20">
        <v>2.33175483870968</v>
      </c>
      <c r="CI20">
        <v>0</v>
      </c>
      <c r="CJ20">
        <v>899.53861290322595</v>
      </c>
      <c r="CK20">
        <v>9334.4141935483894</v>
      </c>
      <c r="CL20">
        <v>39.015999999999998</v>
      </c>
      <c r="CM20">
        <v>42.106709677419403</v>
      </c>
      <c r="CN20">
        <v>40.215451612903202</v>
      </c>
      <c r="CO20">
        <v>40.515999999999998</v>
      </c>
      <c r="CP20">
        <v>39.045999999999999</v>
      </c>
      <c r="CQ20">
        <v>960.00322580645195</v>
      </c>
      <c r="CR20">
        <v>40.010645161290299</v>
      </c>
      <c r="CS20">
        <v>0</v>
      </c>
      <c r="CT20">
        <v>59.399999856948902</v>
      </c>
      <c r="CU20">
        <v>2.34316923076923</v>
      </c>
      <c r="CV20">
        <v>5.08170970985585E-2</v>
      </c>
      <c r="CW20">
        <v>4.4802735012125599</v>
      </c>
      <c r="CX20">
        <v>899.52361538461503</v>
      </c>
      <c r="CY20">
        <v>15</v>
      </c>
      <c r="CZ20">
        <v>1675259577</v>
      </c>
      <c r="DA20" t="s">
        <v>255</v>
      </c>
      <c r="DB20">
        <v>5</v>
      </c>
      <c r="DC20">
        <v>-3.7879999999999998</v>
      </c>
      <c r="DD20">
        <v>0.38300000000000001</v>
      </c>
      <c r="DE20">
        <v>400</v>
      </c>
      <c r="DF20">
        <v>15</v>
      </c>
      <c r="DG20">
        <v>1.39</v>
      </c>
      <c r="DH20">
        <v>0.28000000000000003</v>
      </c>
      <c r="DI20">
        <v>-2.8298692592592598</v>
      </c>
      <c r="DJ20">
        <v>-9.6999407922023301E-2</v>
      </c>
      <c r="DK20">
        <v>0.124139613381718</v>
      </c>
      <c r="DL20">
        <v>1</v>
      </c>
      <c r="DM20">
        <v>2.3657933333333299</v>
      </c>
      <c r="DN20">
        <v>-8.56978525791878E-2</v>
      </c>
      <c r="DO20">
        <v>0.19743783539241999</v>
      </c>
      <c r="DP20">
        <v>1</v>
      </c>
      <c r="DQ20">
        <v>0.73713070370370404</v>
      </c>
      <c r="DR20">
        <v>-9.5740792304210894E-3</v>
      </c>
      <c r="DS20">
        <v>3.0982278245715298E-3</v>
      </c>
      <c r="DT20">
        <v>1</v>
      </c>
      <c r="DU20">
        <v>3</v>
      </c>
      <c r="DV20">
        <v>3</v>
      </c>
      <c r="DW20" t="s">
        <v>263</v>
      </c>
      <c r="DX20">
        <v>100</v>
      </c>
      <c r="DY20">
        <v>100</v>
      </c>
      <c r="DZ20">
        <v>-3.7879999999999998</v>
      </c>
      <c r="EA20">
        <v>0.38300000000000001</v>
      </c>
      <c r="EB20">
        <v>2</v>
      </c>
      <c r="EC20">
        <v>516.34900000000005</v>
      </c>
      <c r="ED20">
        <v>412.31599999999997</v>
      </c>
      <c r="EE20">
        <v>26.1951</v>
      </c>
      <c r="EF20">
        <v>31.096900000000002</v>
      </c>
      <c r="EG20">
        <v>30.000499999999999</v>
      </c>
      <c r="EH20">
        <v>31.275200000000002</v>
      </c>
      <c r="EI20">
        <v>31.3048</v>
      </c>
      <c r="EJ20">
        <v>20.253</v>
      </c>
      <c r="EK20">
        <v>29.147300000000001</v>
      </c>
      <c r="EL20">
        <v>0</v>
      </c>
      <c r="EM20">
        <v>26.207999999999998</v>
      </c>
      <c r="EN20">
        <v>402.947</v>
      </c>
      <c r="EO20">
        <v>15.0291</v>
      </c>
      <c r="EP20">
        <v>100.381</v>
      </c>
      <c r="EQ20">
        <v>90.720200000000006</v>
      </c>
    </row>
    <row r="21" spans="1:147" x14ac:dyDescent="0.3">
      <c r="A21">
        <v>5</v>
      </c>
      <c r="B21">
        <v>1675259985.0999999</v>
      </c>
      <c r="C21">
        <v>240.09999990463299</v>
      </c>
      <c r="D21" t="s">
        <v>267</v>
      </c>
      <c r="E21" t="s">
        <v>268</v>
      </c>
      <c r="F21">
        <v>1675259977.04194</v>
      </c>
      <c r="G21">
        <f t="shared" si="0"/>
        <v>5.2934707710587973E-3</v>
      </c>
      <c r="H21">
        <f t="shared" si="1"/>
        <v>18.167340455577268</v>
      </c>
      <c r="I21">
        <f t="shared" si="2"/>
        <v>399.98877419354801</v>
      </c>
      <c r="J21">
        <f t="shared" si="3"/>
        <v>254.90042651022077</v>
      </c>
      <c r="K21">
        <f t="shared" si="4"/>
        <v>24.573891288146442</v>
      </c>
      <c r="L21">
        <f t="shared" si="5"/>
        <v>38.561256205340548</v>
      </c>
      <c r="M21">
        <f t="shared" si="6"/>
        <v>0.22643584837577449</v>
      </c>
      <c r="N21">
        <f t="shared" si="7"/>
        <v>3.3801448439516264</v>
      </c>
      <c r="O21">
        <f t="shared" si="8"/>
        <v>0.21833369141407535</v>
      </c>
      <c r="P21">
        <f t="shared" si="9"/>
        <v>0.13716235103949614</v>
      </c>
      <c r="Q21">
        <f t="shared" si="10"/>
        <v>161.8452675800786</v>
      </c>
      <c r="R21">
        <f t="shared" si="11"/>
        <v>27.639002140205903</v>
      </c>
      <c r="S21">
        <f t="shared" si="12"/>
        <v>27.9860838709677</v>
      </c>
      <c r="T21">
        <f t="shared" si="13"/>
        <v>3.7917621575696936</v>
      </c>
      <c r="U21">
        <f t="shared" si="14"/>
        <v>40.003697499882641</v>
      </c>
      <c r="V21">
        <f t="shared" si="15"/>
        <v>1.5187923157787928</v>
      </c>
      <c r="W21">
        <f t="shared" si="16"/>
        <v>3.796629838487426</v>
      </c>
      <c r="X21">
        <f t="shared" si="17"/>
        <v>2.2729698417909008</v>
      </c>
      <c r="Y21">
        <f t="shared" si="18"/>
        <v>-233.44206100369297</v>
      </c>
      <c r="Z21">
        <f t="shared" si="19"/>
        <v>4.0102437939948059</v>
      </c>
      <c r="AA21">
        <f t="shared" si="20"/>
        <v>0.25860299549091209</v>
      </c>
      <c r="AB21">
        <f t="shared" si="21"/>
        <v>-67.327946634128651</v>
      </c>
      <c r="AC21">
        <v>-3.9883502324743698E-2</v>
      </c>
      <c r="AD21">
        <v>4.47727253462279E-2</v>
      </c>
      <c r="AE21">
        <v>3.36840327402069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50688.00399379366</v>
      </c>
      <c r="AK21" t="s">
        <v>251</v>
      </c>
      <c r="AL21">
        <v>2.3175615384615398</v>
      </c>
      <c r="AM21">
        <v>1.4712000000000001</v>
      </c>
      <c r="AN21">
        <f t="shared" si="25"/>
        <v>-0.84636153846153972</v>
      </c>
      <c r="AO21">
        <f t="shared" si="26"/>
        <v>-0.57528652695863214</v>
      </c>
      <c r="AP21">
        <v>-0.307483905159952</v>
      </c>
      <c r="AQ21" t="s">
        <v>269</v>
      </c>
      <c r="AR21">
        <v>2.3731576923076898</v>
      </c>
      <c r="AS21">
        <v>1.5236000000000001</v>
      </c>
      <c r="AT21">
        <f t="shared" si="27"/>
        <v>-0.55759890542641743</v>
      </c>
      <c r="AU21">
        <v>0.5</v>
      </c>
      <c r="AV21">
        <f t="shared" si="28"/>
        <v>841.18862043791307</v>
      </c>
      <c r="AW21">
        <f t="shared" si="29"/>
        <v>18.167340455577268</v>
      </c>
      <c r="AX21">
        <f t="shared" si="30"/>
        <v>-234.52292700666922</v>
      </c>
      <c r="AY21">
        <f t="shared" si="31"/>
        <v>1</v>
      </c>
      <c r="AZ21">
        <f t="shared" si="32"/>
        <v>2.1962760683946769E-2</v>
      </c>
      <c r="BA21">
        <f t="shared" si="33"/>
        <v>-3.4392228931478079E-2</v>
      </c>
      <c r="BB21" t="s">
        <v>253</v>
      </c>
      <c r="BC21">
        <v>0</v>
      </c>
      <c r="BD21">
        <f t="shared" si="34"/>
        <v>1.5236000000000001</v>
      </c>
      <c r="BE21">
        <f t="shared" si="35"/>
        <v>-0.55759890542641755</v>
      </c>
      <c r="BF21">
        <f t="shared" si="36"/>
        <v>-3.5617183251767263E-2</v>
      </c>
      <c r="BG21">
        <f t="shared" si="37"/>
        <v>1.0700237368599477</v>
      </c>
      <c r="BH21">
        <f t="shared" si="38"/>
        <v>6.1912076126768793E-2</v>
      </c>
      <c r="BI21">
        <f t="shared" si="39"/>
        <v>999.98606451612898</v>
      </c>
      <c r="BJ21">
        <f t="shared" si="40"/>
        <v>841.18862043791307</v>
      </c>
      <c r="BK21">
        <f t="shared" si="41"/>
        <v>0.84120034297172486</v>
      </c>
      <c r="BL21">
        <f t="shared" si="42"/>
        <v>0.19240068594344967</v>
      </c>
      <c r="BM21">
        <v>0.70500904578363699</v>
      </c>
      <c r="BN21">
        <v>0.5</v>
      </c>
      <c r="BO21" t="s">
        <v>254</v>
      </c>
      <c r="BP21">
        <v>1675259977.04194</v>
      </c>
      <c r="BQ21">
        <v>399.98877419354801</v>
      </c>
      <c r="BR21">
        <v>402.84880645161297</v>
      </c>
      <c r="BS21">
        <v>15.7541516129032</v>
      </c>
      <c r="BT21">
        <v>15.019558064516101</v>
      </c>
      <c r="BU21">
        <v>500.024967741936</v>
      </c>
      <c r="BV21">
        <v>96.205832258064504</v>
      </c>
      <c r="BW21">
        <v>0.20001383870967701</v>
      </c>
      <c r="BX21">
        <v>28.0080903225806</v>
      </c>
      <c r="BY21">
        <v>27.9860838709677</v>
      </c>
      <c r="BZ21">
        <v>999.9</v>
      </c>
      <c r="CA21">
        <v>9997.4193548387102</v>
      </c>
      <c r="CB21">
        <v>0</v>
      </c>
      <c r="CC21">
        <v>387.68064516128999</v>
      </c>
      <c r="CD21">
        <v>999.98606451612898</v>
      </c>
      <c r="CE21">
        <v>0.95999254838709702</v>
      </c>
      <c r="CF21">
        <v>4.0007180645161303E-2</v>
      </c>
      <c r="CG21">
        <v>0</v>
      </c>
      <c r="CH21">
        <v>2.37380967741935</v>
      </c>
      <c r="CI21">
        <v>0</v>
      </c>
      <c r="CJ21">
        <v>900.68167741935497</v>
      </c>
      <c r="CK21">
        <v>9334.1706451612899</v>
      </c>
      <c r="CL21">
        <v>39.302</v>
      </c>
      <c r="CM21">
        <v>42.316064516129003</v>
      </c>
      <c r="CN21">
        <v>40.485774193548401</v>
      </c>
      <c r="CO21">
        <v>40.691064516129003</v>
      </c>
      <c r="CP21">
        <v>39.277999999999999</v>
      </c>
      <c r="CQ21">
        <v>959.97741935483896</v>
      </c>
      <c r="CR21">
        <v>40.010967741935502</v>
      </c>
      <c r="CS21">
        <v>0</v>
      </c>
      <c r="CT21">
        <v>59.399999856948902</v>
      </c>
      <c r="CU21">
        <v>2.3731576923076898</v>
      </c>
      <c r="CV21">
        <v>-0.24774358325432999</v>
      </c>
      <c r="CW21">
        <v>3.9576068364574102</v>
      </c>
      <c r="CX21">
        <v>900.72884615384601</v>
      </c>
      <c r="CY21">
        <v>15</v>
      </c>
      <c r="CZ21">
        <v>1675259577</v>
      </c>
      <c r="DA21" t="s">
        <v>255</v>
      </c>
      <c r="DB21">
        <v>5</v>
      </c>
      <c r="DC21">
        <v>-3.7879999999999998</v>
      </c>
      <c r="DD21">
        <v>0.38300000000000001</v>
      </c>
      <c r="DE21">
        <v>400</v>
      </c>
      <c r="DF21">
        <v>15</v>
      </c>
      <c r="DG21">
        <v>1.39</v>
      </c>
      <c r="DH21">
        <v>0.28000000000000003</v>
      </c>
      <c r="DI21">
        <v>-2.8399057407407402</v>
      </c>
      <c r="DJ21">
        <v>-0.117550065511574</v>
      </c>
      <c r="DK21">
        <v>9.5916640922901295E-2</v>
      </c>
      <c r="DL21">
        <v>1</v>
      </c>
      <c r="DM21">
        <v>2.3907044444444399</v>
      </c>
      <c r="DN21">
        <v>-0.25028349236657299</v>
      </c>
      <c r="DO21">
        <v>0.16190619363014599</v>
      </c>
      <c r="DP21">
        <v>1</v>
      </c>
      <c r="DQ21">
        <v>0.73471824074074099</v>
      </c>
      <c r="DR21">
        <v>-8.3653532532669897E-4</v>
      </c>
      <c r="DS21">
        <v>2.9393454860714E-3</v>
      </c>
      <c r="DT21">
        <v>1</v>
      </c>
      <c r="DU21">
        <v>3</v>
      </c>
      <c r="DV21">
        <v>3</v>
      </c>
      <c r="DW21" t="s">
        <v>263</v>
      </c>
      <c r="DX21">
        <v>100</v>
      </c>
      <c r="DY21">
        <v>100</v>
      </c>
      <c r="DZ21">
        <v>-3.7879999999999998</v>
      </c>
      <c r="EA21">
        <v>0.38300000000000001</v>
      </c>
      <c r="EB21">
        <v>2</v>
      </c>
      <c r="EC21">
        <v>516.39200000000005</v>
      </c>
      <c r="ED21">
        <v>412.74200000000002</v>
      </c>
      <c r="EE21">
        <v>26.238900000000001</v>
      </c>
      <c r="EF21">
        <v>31.096900000000002</v>
      </c>
      <c r="EG21">
        <v>30</v>
      </c>
      <c r="EH21">
        <v>31.2807</v>
      </c>
      <c r="EI21">
        <v>31.312999999999999</v>
      </c>
      <c r="EJ21">
        <v>20.253399999999999</v>
      </c>
      <c r="EK21">
        <v>29.147300000000001</v>
      </c>
      <c r="EL21">
        <v>0</v>
      </c>
      <c r="EM21">
        <v>26.240400000000001</v>
      </c>
      <c r="EN21">
        <v>402.91399999999999</v>
      </c>
      <c r="EO21">
        <v>15.053800000000001</v>
      </c>
      <c r="EP21">
        <v>100.38</v>
      </c>
      <c r="EQ21">
        <v>90.718999999999994</v>
      </c>
    </row>
    <row r="22" spans="1:147" x14ac:dyDescent="0.3">
      <c r="A22">
        <v>6</v>
      </c>
      <c r="B22">
        <v>1675260045</v>
      </c>
      <c r="C22">
        <v>300</v>
      </c>
      <c r="D22" t="s">
        <v>270</v>
      </c>
      <c r="E22" t="s">
        <v>271</v>
      </c>
      <c r="F22">
        <v>1675260037.0451601</v>
      </c>
      <c r="G22">
        <f t="shared" si="0"/>
        <v>5.346294861107553E-3</v>
      </c>
      <c r="H22">
        <f t="shared" si="1"/>
        <v>18.512728757682385</v>
      </c>
      <c r="I22">
        <f t="shared" si="2"/>
        <v>400.00261290322601</v>
      </c>
      <c r="J22">
        <f t="shared" si="3"/>
        <v>253.87776858667129</v>
      </c>
      <c r="K22">
        <f t="shared" si="4"/>
        <v>24.474838962703419</v>
      </c>
      <c r="L22">
        <f t="shared" si="5"/>
        <v>38.561862229873988</v>
      </c>
      <c r="M22">
        <f t="shared" si="6"/>
        <v>0.2289746706405465</v>
      </c>
      <c r="N22">
        <f t="shared" si="7"/>
        <v>3.3805706573438474</v>
      </c>
      <c r="O22">
        <f t="shared" si="8"/>
        <v>0.22069438754700529</v>
      </c>
      <c r="P22">
        <f t="shared" si="9"/>
        <v>0.1386529957592999</v>
      </c>
      <c r="Q22">
        <f t="shared" si="10"/>
        <v>161.84978062491675</v>
      </c>
      <c r="R22">
        <f t="shared" si="11"/>
        <v>27.64820828743062</v>
      </c>
      <c r="S22">
        <f t="shared" si="12"/>
        <v>27.980635483871001</v>
      </c>
      <c r="T22">
        <f t="shared" si="13"/>
        <v>3.7905578517752985</v>
      </c>
      <c r="U22">
        <f t="shared" si="14"/>
        <v>39.973039812854104</v>
      </c>
      <c r="V22">
        <f t="shared" si="15"/>
        <v>1.5194997305416609</v>
      </c>
      <c r="W22">
        <f t="shared" si="16"/>
        <v>3.801311428041648</v>
      </c>
      <c r="X22">
        <f t="shared" si="17"/>
        <v>2.2710581212336374</v>
      </c>
      <c r="Y22">
        <f t="shared" si="18"/>
        <v>-235.7716033748431</v>
      </c>
      <c r="Z22">
        <f t="shared" si="19"/>
        <v>8.8569236945842622</v>
      </c>
      <c r="AA22">
        <f t="shared" si="20"/>
        <v>0.57111680466257186</v>
      </c>
      <c r="AB22">
        <f t="shared" si="21"/>
        <v>-64.493782250679502</v>
      </c>
      <c r="AC22">
        <v>-3.9889817857914997E-2</v>
      </c>
      <c r="AD22">
        <v>4.4779815085483801E-2</v>
      </c>
      <c r="AE22">
        <v>3.3688272281410301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50692.102626263521</v>
      </c>
      <c r="AK22" t="s">
        <v>251</v>
      </c>
      <c r="AL22">
        <v>2.3175615384615398</v>
      </c>
      <c r="AM22">
        <v>1.4712000000000001</v>
      </c>
      <c r="AN22">
        <f t="shared" si="25"/>
        <v>-0.84636153846153972</v>
      </c>
      <c r="AO22">
        <f t="shared" si="26"/>
        <v>-0.57528652695863214</v>
      </c>
      <c r="AP22">
        <v>-0.307483905159952</v>
      </c>
      <c r="AQ22" t="s">
        <v>272</v>
      </c>
      <c r="AR22">
        <v>2.3892192307692302</v>
      </c>
      <c r="AS22">
        <v>1.7123999999999999</v>
      </c>
      <c r="AT22">
        <f t="shared" si="27"/>
        <v>-0.39524598853610726</v>
      </c>
      <c r="AU22">
        <v>0.5</v>
      </c>
      <c r="AV22">
        <f t="shared" si="28"/>
        <v>841.2150861677402</v>
      </c>
      <c r="AW22">
        <f t="shared" si="29"/>
        <v>18.512728757682385</v>
      </c>
      <c r="AX22">
        <f t="shared" si="30"/>
        <v>-166.24344415192755</v>
      </c>
      <c r="AY22">
        <f t="shared" si="31"/>
        <v>1</v>
      </c>
      <c r="AZ22">
        <f t="shared" si="32"/>
        <v>2.2372652336253445E-2</v>
      </c>
      <c r="BA22">
        <f t="shared" si="33"/>
        <v>-0.14085494043447785</v>
      </c>
      <c r="BB22" t="s">
        <v>253</v>
      </c>
      <c r="BC22">
        <v>0</v>
      </c>
      <c r="BD22">
        <f t="shared" si="34"/>
        <v>1.7123999999999999</v>
      </c>
      <c r="BE22">
        <f t="shared" si="35"/>
        <v>-0.39524598853610737</v>
      </c>
      <c r="BF22">
        <f t="shared" si="36"/>
        <v>-0.16394779771614998</v>
      </c>
      <c r="BG22">
        <f t="shared" si="37"/>
        <v>1.1184108502497709</v>
      </c>
      <c r="BH22">
        <f t="shared" si="38"/>
        <v>0.28498459469039361</v>
      </c>
      <c r="BI22">
        <f t="shared" si="39"/>
        <v>1000.01793548387</v>
      </c>
      <c r="BJ22">
        <f t="shared" si="40"/>
        <v>841.2150861677402</v>
      </c>
      <c r="BK22">
        <f t="shared" si="41"/>
        <v>0.84119999883872953</v>
      </c>
      <c r="BL22">
        <f t="shared" si="42"/>
        <v>0.19239999767745908</v>
      </c>
      <c r="BM22">
        <v>0.70500904578363699</v>
      </c>
      <c r="BN22">
        <v>0.5</v>
      </c>
      <c r="BO22" t="s">
        <v>254</v>
      </c>
      <c r="BP22">
        <v>1675260037.0451601</v>
      </c>
      <c r="BQ22">
        <v>400.00261290322601</v>
      </c>
      <c r="BR22">
        <v>402.91438709677402</v>
      </c>
      <c r="BS22">
        <v>15.761787096774199</v>
      </c>
      <c r="BT22">
        <v>15.0198548387097</v>
      </c>
      <c r="BU22">
        <v>500.01561290322599</v>
      </c>
      <c r="BV22">
        <v>96.203993548387103</v>
      </c>
      <c r="BW22">
        <v>0.20003229032258099</v>
      </c>
      <c r="BX22">
        <v>28.0292322580645</v>
      </c>
      <c r="BY22">
        <v>27.980635483871001</v>
      </c>
      <c r="BZ22">
        <v>999.9</v>
      </c>
      <c r="CA22">
        <v>9999.1935483871002</v>
      </c>
      <c r="CB22">
        <v>0</v>
      </c>
      <c r="CC22">
        <v>387.71180645161297</v>
      </c>
      <c r="CD22">
        <v>1000.01793548387</v>
      </c>
      <c r="CE22">
        <v>0.95999674193548401</v>
      </c>
      <c r="CF22">
        <v>4.0002903225806401E-2</v>
      </c>
      <c r="CG22">
        <v>0</v>
      </c>
      <c r="CH22">
        <v>2.37919677419355</v>
      </c>
      <c r="CI22">
        <v>0</v>
      </c>
      <c r="CJ22">
        <v>899.91235483870901</v>
      </c>
      <c r="CK22">
        <v>9334.4738709677404</v>
      </c>
      <c r="CL22">
        <v>39.524000000000001</v>
      </c>
      <c r="CM22">
        <v>42.543999999999997</v>
      </c>
      <c r="CN22">
        <v>40.731709677419303</v>
      </c>
      <c r="CO22">
        <v>40.870935483871001</v>
      </c>
      <c r="CP22">
        <v>39.493903225806498</v>
      </c>
      <c r="CQ22">
        <v>960.01645161290298</v>
      </c>
      <c r="CR22">
        <v>40.000645161290301</v>
      </c>
      <c r="CS22">
        <v>0</v>
      </c>
      <c r="CT22">
        <v>59.199999809265101</v>
      </c>
      <c r="CU22">
        <v>2.3892192307692302</v>
      </c>
      <c r="CV22">
        <v>-0.61190084785841403</v>
      </c>
      <c r="CW22">
        <v>-1.1274530022929701</v>
      </c>
      <c r="CX22">
        <v>899.90615384615398</v>
      </c>
      <c r="CY22">
        <v>15</v>
      </c>
      <c r="CZ22">
        <v>1675259577</v>
      </c>
      <c r="DA22" t="s">
        <v>255</v>
      </c>
      <c r="DB22">
        <v>5</v>
      </c>
      <c r="DC22">
        <v>-3.7879999999999998</v>
      </c>
      <c r="DD22">
        <v>0.38300000000000001</v>
      </c>
      <c r="DE22">
        <v>400</v>
      </c>
      <c r="DF22">
        <v>15</v>
      </c>
      <c r="DG22">
        <v>1.39</v>
      </c>
      <c r="DH22">
        <v>0.28000000000000003</v>
      </c>
      <c r="DI22">
        <v>-2.8796209259259302</v>
      </c>
      <c r="DJ22">
        <v>-0.22605030502204099</v>
      </c>
      <c r="DK22">
        <v>9.8641533778524096E-2</v>
      </c>
      <c r="DL22">
        <v>1</v>
      </c>
      <c r="DM22">
        <v>2.3803333333333301</v>
      </c>
      <c r="DN22">
        <v>-0.131945600985132</v>
      </c>
      <c r="DO22">
        <v>0.19239613648234499</v>
      </c>
      <c r="DP22">
        <v>1</v>
      </c>
      <c r="DQ22">
        <v>0.74113103703703698</v>
      </c>
      <c r="DR22">
        <v>8.0228680731706196E-3</v>
      </c>
      <c r="DS22">
        <v>2.4288294922311798E-3</v>
      </c>
      <c r="DT22">
        <v>1</v>
      </c>
      <c r="DU22">
        <v>3</v>
      </c>
      <c r="DV22">
        <v>3</v>
      </c>
      <c r="DW22" t="s">
        <v>263</v>
      </c>
      <c r="DX22">
        <v>100</v>
      </c>
      <c r="DY22">
        <v>100</v>
      </c>
      <c r="DZ22">
        <v>-3.7879999999999998</v>
      </c>
      <c r="EA22">
        <v>0.38300000000000001</v>
      </c>
      <c r="EB22">
        <v>2</v>
      </c>
      <c r="EC22">
        <v>516.28499999999997</v>
      </c>
      <c r="ED22">
        <v>412.65600000000001</v>
      </c>
      <c r="EE22">
        <v>26.245200000000001</v>
      </c>
      <c r="EF22">
        <v>31.094200000000001</v>
      </c>
      <c r="EG22">
        <v>30.0001</v>
      </c>
      <c r="EH22">
        <v>31.283300000000001</v>
      </c>
      <c r="EI22">
        <v>31.318300000000001</v>
      </c>
      <c r="EJ22">
        <v>20.253</v>
      </c>
      <c r="EK22">
        <v>29.147300000000001</v>
      </c>
      <c r="EL22">
        <v>0</v>
      </c>
      <c r="EM22">
        <v>26.248899999999999</v>
      </c>
      <c r="EN22">
        <v>402.98599999999999</v>
      </c>
      <c r="EO22">
        <v>15.053800000000001</v>
      </c>
      <c r="EP22">
        <v>100.38</v>
      </c>
      <c r="EQ22">
        <v>90.719099999999997</v>
      </c>
    </row>
    <row r="23" spans="1:147" x14ac:dyDescent="0.3">
      <c r="A23">
        <v>7</v>
      </c>
      <c r="B23">
        <v>1675260105.0999999</v>
      </c>
      <c r="C23">
        <v>360.09999990463302</v>
      </c>
      <c r="D23" t="s">
        <v>273</v>
      </c>
      <c r="E23" t="s">
        <v>274</v>
      </c>
      <c r="F23">
        <v>1675260097.0999999</v>
      </c>
      <c r="G23">
        <f t="shared" si="0"/>
        <v>5.4826752411306382E-3</v>
      </c>
      <c r="H23">
        <f t="shared" si="1"/>
        <v>18.869116298281781</v>
      </c>
      <c r="I23">
        <f t="shared" si="2"/>
        <v>399.97177419354801</v>
      </c>
      <c r="J23">
        <f t="shared" si="3"/>
        <v>254.42327855807125</v>
      </c>
      <c r="K23">
        <f t="shared" si="4"/>
        <v>24.52769395439876</v>
      </c>
      <c r="L23">
        <f t="shared" si="5"/>
        <v>38.559306850446262</v>
      </c>
      <c r="M23">
        <f t="shared" si="6"/>
        <v>0.23463077111158162</v>
      </c>
      <c r="N23">
        <f t="shared" si="7"/>
        <v>3.3787770103979611</v>
      </c>
      <c r="O23">
        <f t="shared" si="8"/>
        <v>0.22594027851538379</v>
      </c>
      <c r="P23">
        <f t="shared" si="9"/>
        <v>0.1419666619354952</v>
      </c>
      <c r="Q23">
        <f t="shared" si="10"/>
        <v>161.84583540429259</v>
      </c>
      <c r="R23">
        <f t="shared" si="11"/>
        <v>27.649538368005857</v>
      </c>
      <c r="S23">
        <f t="shared" si="12"/>
        <v>28.004896774193501</v>
      </c>
      <c r="T23">
        <f t="shared" si="13"/>
        <v>3.7959231088003254</v>
      </c>
      <c r="U23">
        <f t="shared" si="14"/>
        <v>39.938394398911221</v>
      </c>
      <c r="V23">
        <f t="shared" si="15"/>
        <v>1.5210651986487589</v>
      </c>
      <c r="W23">
        <f t="shared" si="16"/>
        <v>3.8085286640622322</v>
      </c>
      <c r="X23">
        <f t="shared" si="17"/>
        <v>2.2748579101515665</v>
      </c>
      <c r="Y23">
        <f t="shared" si="18"/>
        <v>-241.78597813386114</v>
      </c>
      <c r="Z23">
        <f t="shared" si="19"/>
        <v>10.361774019812835</v>
      </c>
      <c r="AA23">
        <f t="shared" si="20"/>
        <v>0.66869732150054162</v>
      </c>
      <c r="AB23">
        <f t="shared" si="21"/>
        <v>-68.909671388255191</v>
      </c>
      <c r="AC23">
        <v>-3.9863217257256299E-2</v>
      </c>
      <c r="AD23">
        <v>4.4749953580903702E-2</v>
      </c>
      <c r="AE23">
        <v>3.3670414123231698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50654.221346357052</v>
      </c>
      <c r="AK23" t="s">
        <v>251</v>
      </c>
      <c r="AL23">
        <v>2.3175615384615398</v>
      </c>
      <c r="AM23">
        <v>1.4712000000000001</v>
      </c>
      <c r="AN23">
        <f t="shared" si="25"/>
        <v>-0.84636153846153972</v>
      </c>
      <c r="AO23">
        <f t="shared" si="26"/>
        <v>-0.57528652695863214</v>
      </c>
      <c r="AP23">
        <v>-0.307483905159952</v>
      </c>
      <c r="AQ23" t="s">
        <v>275</v>
      </c>
      <c r="AR23">
        <v>2.33824230769231</v>
      </c>
      <c r="AS23">
        <v>1.34</v>
      </c>
      <c r="AT23">
        <f t="shared" si="27"/>
        <v>-0.74495694603903728</v>
      </c>
      <c r="AU23">
        <v>0.5</v>
      </c>
      <c r="AV23">
        <f t="shared" si="28"/>
        <v>841.19449962580813</v>
      </c>
      <c r="AW23">
        <f t="shared" si="29"/>
        <v>18.869116298281781</v>
      </c>
      <c r="AX23">
        <f t="shared" si="30"/>
        <v>-313.32684273303909</v>
      </c>
      <c r="AY23">
        <f t="shared" si="31"/>
        <v>1</v>
      </c>
      <c r="AZ23">
        <f t="shared" si="32"/>
        <v>2.2796868277160796E-2</v>
      </c>
      <c r="BA23">
        <f t="shared" si="33"/>
        <v>9.7910447761194008E-2</v>
      </c>
      <c r="BB23" t="s">
        <v>253</v>
      </c>
      <c r="BC23">
        <v>0</v>
      </c>
      <c r="BD23">
        <f t="shared" si="34"/>
        <v>1.34</v>
      </c>
      <c r="BE23">
        <f t="shared" si="35"/>
        <v>-0.74495694603903717</v>
      </c>
      <c r="BF23">
        <f t="shared" si="36"/>
        <v>8.917890157694397E-2</v>
      </c>
      <c r="BG23">
        <f t="shared" si="37"/>
        <v>1.0211554653258117</v>
      </c>
      <c r="BH23">
        <f t="shared" si="38"/>
        <v>-0.15501649595099359</v>
      </c>
      <c r="BI23">
        <f t="shared" si="39"/>
        <v>999.99345161290296</v>
      </c>
      <c r="BJ23">
        <f t="shared" si="40"/>
        <v>841.19449962580813</v>
      </c>
      <c r="BK23">
        <f t="shared" si="41"/>
        <v>0.84120000812908735</v>
      </c>
      <c r="BL23">
        <f t="shared" si="42"/>
        <v>0.19240001625817466</v>
      </c>
      <c r="BM23">
        <v>0.70500904578363699</v>
      </c>
      <c r="BN23">
        <v>0.5</v>
      </c>
      <c r="BO23" t="s">
        <v>254</v>
      </c>
      <c r="BP23">
        <v>1675260097.0999999</v>
      </c>
      <c r="BQ23">
        <v>399.97177419354801</v>
      </c>
      <c r="BR23">
        <v>402.94138709677401</v>
      </c>
      <c r="BS23">
        <v>15.7778548387097</v>
      </c>
      <c r="BT23">
        <v>15.017029032258099</v>
      </c>
      <c r="BU23">
        <v>500.028903225806</v>
      </c>
      <c r="BV23">
        <v>96.205016129032302</v>
      </c>
      <c r="BW23">
        <v>0.200053774193548</v>
      </c>
      <c r="BX23">
        <v>28.061780645161299</v>
      </c>
      <c r="BY23">
        <v>28.004896774193501</v>
      </c>
      <c r="BZ23">
        <v>999.9</v>
      </c>
      <c r="CA23">
        <v>9992.4193548387102</v>
      </c>
      <c r="CB23">
        <v>0</v>
      </c>
      <c r="CC23">
        <v>387.62322580645201</v>
      </c>
      <c r="CD23">
        <v>999.99345161290296</v>
      </c>
      <c r="CE23">
        <v>0.95999900000000005</v>
      </c>
      <c r="CF23">
        <v>4.0000599999999997E-2</v>
      </c>
      <c r="CG23">
        <v>0</v>
      </c>
      <c r="CH23">
        <v>2.3582838709677398</v>
      </c>
      <c r="CI23">
        <v>0</v>
      </c>
      <c r="CJ23">
        <v>898.37474193548405</v>
      </c>
      <c r="CK23">
        <v>9334.2583870967701</v>
      </c>
      <c r="CL23">
        <v>39.75</v>
      </c>
      <c r="CM23">
        <v>42.731709677419403</v>
      </c>
      <c r="CN23">
        <v>40.9491935483871</v>
      </c>
      <c r="CO23">
        <v>41.055999999999997</v>
      </c>
      <c r="CP23">
        <v>39.686999999999998</v>
      </c>
      <c r="CQ23">
        <v>959.99322580645196</v>
      </c>
      <c r="CR23">
        <v>40</v>
      </c>
      <c r="CS23">
        <v>0</v>
      </c>
      <c r="CT23">
        <v>59.599999904632597</v>
      </c>
      <c r="CU23">
        <v>2.33824230769231</v>
      </c>
      <c r="CV23">
        <v>-0.60145984377018402</v>
      </c>
      <c r="CW23">
        <v>0.63411967972053496</v>
      </c>
      <c r="CX23">
        <v>898.41815384615404</v>
      </c>
      <c r="CY23">
        <v>15</v>
      </c>
      <c r="CZ23">
        <v>1675259577</v>
      </c>
      <c r="DA23" t="s">
        <v>255</v>
      </c>
      <c r="DB23">
        <v>5</v>
      </c>
      <c r="DC23">
        <v>-3.7879999999999998</v>
      </c>
      <c r="DD23">
        <v>0.38300000000000001</v>
      </c>
      <c r="DE23">
        <v>400</v>
      </c>
      <c r="DF23">
        <v>15</v>
      </c>
      <c r="DG23">
        <v>1.39</v>
      </c>
      <c r="DH23">
        <v>0.28000000000000003</v>
      </c>
      <c r="DI23">
        <v>-2.9484627777777801</v>
      </c>
      <c r="DJ23">
        <v>-0.23063560891924201</v>
      </c>
      <c r="DK23">
        <v>0.100470722277072</v>
      </c>
      <c r="DL23">
        <v>1</v>
      </c>
      <c r="DM23">
        <v>2.3788866666666699</v>
      </c>
      <c r="DN23">
        <v>-0.32910986964633598</v>
      </c>
      <c r="DO23">
        <v>0.19933087802278199</v>
      </c>
      <c r="DP23">
        <v>1</v>
      </c>
      <c r="DQ23">
        <v>0.75876892592592604</v>
      </c>
      <c r="DR23">
        <v>1.91045031446553E-2</v>
      </c>
      <c r="DS23">
        <v>3.3608361385328799E-3</v>
      </c>
      <c r="DT23">
        <v>1</v>
      </c>
      <c r="DU23">
        <v>3</v>
      </c>
      <c r="DV23">
        <v>3</v>
      </c>
      <c r="DW23" t="s">
        <v>263</v>
      </c>
      <c r="DX23">
        <v>100</v>
      </c>
      <c r="DY23">
        <v>100</v>
      </c>
      <c r="DZ23">
        <v>-3.7879999999999998</v>
      </c>
      <c r="EA23">
        <v>0.38300000000000001</v>
      </c>
      <c r="EB23">
        <v>2</v>
      </c>
      <c r="EC23">
        <v>516.072</v>
      </c>
      <c r="ED23">
        <v>412.94</v>
      </c>
      <c r="EE23">
        <v>26.193300000000001</v>
      </c>
      <c r="EF23">
        <v>31.0915</v>
      </c>
      <c r="EG23">
        <v>29.9999</v>
      </c>
      <c r="EH23">
        <v>31.288799999999998</v>
      </c>
      <c r="EI23">
        <v>31.323799999999999</v>
      </c>
      <c r="EJ23">
        <v>20.255400000000002</v>
      </c>
      <c r="EK23">
        <v>29.147300000000001</v>
      </c>
      <c r="EL23">
        <v>0</v>
      </c>
      <c r="EM23">
        <v>26.189699999999998</v>
      </c>
      <c r="EN23">
        <v>402.947</v>
      </c>
      <c r="EO23">
        <v>15.0525</v>
      </c>
      <c r="EP23">
        <v>100.38</v>
      </c>
      <c r="EQ23">
        <v>90.721999999999994</v>
      </c>
    </row>
    <row r="24" spans="1:147" x14ac:dyDescent="0.3">
      <c r="A24">
        <v>8</v>
      </c>
      <c r="B24">
        <v>1675260165.0999999</v>
      </c>
      <c r="C24">
        <v>420.09999990463302</v>
      </c>
      <c r="D24" t="s">
        <v>276</v>
      </c>
      <c r="E24" t="s">
        <v>277</v>
      </c>
      <c r="F24">
        <v>1675260157.0999999</v>
      </c>
      <c r="G24">
        <f t="shared" si="0"/>
        <v>5.5708538184997269E-3</v>
      </c>
      <c r="H24">
        <f t="shared" si="1"/>
        <v>19.03254396913994</v>
      </c>
      <c r="I24">
        <f t="shared" si="2"/>
        <v>399.99822580645201</v>
      </c>
      <c r="J24">
        <f t="shared" si="3"/>
        <v>255.96540757220265</v>
      </c>
      <c r="K24">
        <f t="shared" si="4"/>
        <v>24.676310016709571</v>
      </c>
      <c r="L24">
        <f t="shared" si="5"/>
        <v>38.561774107501414</v>
      </c>
      <c r="M24">
        <f t="shared" si="6"/>
        <v>0.2395068753330559</v>
      </c>
      <c r="N24">
        <f t="shared" si="7"/>
        <v>3.3821146661160864</v>
      </c>
      <c r="O24">
        <f t="shared" si="8"/>
        <v>0.23046747552066704</v>
      </c>
      <c r="P24">
        <f t="shared" si="9"/>
        <v>0.14482590135198764</v>
      </c>
      <c r="Q24">
        <f t="shared" si="10"/>
        <v>161.84500008740014</v>
      </c>
      <c r="R24">
        <f t="shared" si="11"/>
        <v>27.640751949055034</v>
      </c>
      <c r="S24">
        <f t="shared" si="12"/>
        <v>28.000458064516099</v>
      </c>
      <c r="T24">
        <f t="shared" si="13"/>
        <v>3.7949410165483792</v>
      </c>
      <c r="U24">
        <f t="shared" si="14"/>
        <v>40.12106443390654</v>
      </c>
      <c r="V24">
        <f t="shared" si="15"/>
        <v>1.5289901436529791</v>
      </c>
      <c r="W24">
        <f t="shared" si="16"/>
        <v>3.8109411233885933</v>
      </c>
      <c r="X24">
        <f t="shared" si="17"/>
        <v>2.2659508728954001</v>
      </c>
      <c r="Y24">
        <f t="shared" si="18"/>
        <v>-245.67465339583796</v>
      </c>
      <c r="Z24">
        <f t="shared" si="19"/>
        <v>13.162935509109493</v>
      </c>
      <c r="AA24">
        <f t="shared" si="20"/>
        <v>0.84865922867591248</v>
      </c>
      <c r="AB24">
        <f t="shared" si="21"/>
        <v>-69.81805857065244</v>
      </c>
      <c r="AC24">
        <v>-3.9912720872458701E-2</v>
      </c>
      <c r="AD24">
        <v>4.48055257257233E-2</v>
      </c>
      <c r="AE24">
        <v>3.3703644943422502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50712.722327282165</v>
      </c>
      <c r="AK24" t="s">
        <v>251</v>
      </c>
      <c r="AL24">
        <v>2.3175615384615398</v>
      </c>
      <c r="AM24">
        <v>1.4712000000000001</v>
      </c>
      <c r="AN24">
        <f t="shared" si="25"/>
        <v>-0.84636153846153972</v>
      </c>
      <c r="AO24">
        <f t="shared" si="26"/>
        <v>-0.57528652695863214</v>
      </c>
      <c r="AP24">
        <v>-0.307483905159952</v>
      </c>
      <c r="AQ24" t="s">
        <v>278</v>
      </c>
      <c r="AR24">
        <v>2.41198076923077</v>
      </c>
      <c r="AS24">
        <v>1.5940000000000001</v>
      </c>
      <c r="AT24">
        <f t="shared" si="27"/>
        <v>-0.51316233954251556</v>
      </c>
      <c r="AU24">
        <v>0.5</v>
      </c>
      <c r="AV24">
        <f t="shared" si="28"/>
        <v>841.1900362064174</v>
      </c>
      <c r="AW24">
        <f t="shared" si="29"/>
        <v>19.03254396913994</v>
      </c>
      <c r="AX24">
        <f t="shared" si="30"/>
        <v>-215.83352348976925</v>
      </c>
      <c r="AY24">
        <f t="shared" si="31"/>
        <v>1</v>
      </c>
      <c r="AZ24">
        <f t="shared" si="32"/>
        <v>2.2991270749614649E-2</v>
      </c>
      <c r="BA24">
        <f t="shared" si="33"/>
        <v>-7.7038895859473031E-2</v>
      </c>
      <c r="BB24" t="s">
        <v>253</v>
      </c>
      <c r="BC24">
        <v>0</v>
      </c>
      <c r="BD24">
        <f t="shared" si="34"/>
        <v>1.5940000000000001</v>
      </c>
      <c r="BE24">
        <f t="shared" si="35"/>
        <v>-0.51316233954251556</v>
      </c>
      <c r="BF24">
        <f t="shared" si="36"/>
        <v>-8.3469276780859178E-2</v>
      </c>
      <c r="BG24">
        <f t="shared" si="37"/>
        <v>1.1304923296088782</v>
      </c>
      <c r="BH24">
        <f t="shared" si="38"/>
        <v>0.14509165931998491</v>
      </c>
      <c r="BI24">
        <f t="shared" si="39"/>
        <v>999.98812903225803</v>
      </c>
      <c r="BJ24">
        <f t="shared" si="40"/>
        <v>841.1900362064174</v>
      </c>
      <c r="BK24">
        <f t="shared" si="41"/>
        <v>0.84120002206474387</v>
      </c>
      <c r="BL24">
        <f t="shared" si="42"/>
        <v>0.1924000441294878</v>
      </c>
      <c r="BM24">
        <v>0.70500904578363699</v>
      </c>
      <c r="BN24">
        <v>0.5</v>
      </c>
      <c r="BO24" t="s">
        <v>254</v>
      </c>
      <c r="BP24">
        <v>1675260157.0999999</v>
      </c>
      <c r="BQ24">
        <v>399.99822580645201</v>
      </c>
      <c r="BR24">
        <v>402.99587096774201</v>
      </c>
      <c r="BS24">
        <v>15.8600935483871</v>
      </c>
      <c r="BT24">
        <v>15.087096774193499</v>
      </c>
      <c r="BU24">
        <v>500.02948387096802</v>
      </c>
      <c r="BV24">
        <v>96.204916129032298</v>
      </c>
      <c r="BW24">
        <v>0.19994674193548401</v>
      </c>
      <c r="BX24">
        <v>28.072648387096802</v>
      </c>
      <c r="BY24">
        <v>28.000458064516099</v>
      </c>
      <c r="BZ24">
        <v>999.9</v>
      </c>
      <c r="CA24">
        <v>10004.8387096774</v>
      </c>
      <c r="CB24">
        <v>0</v>
      </c>
      <c r="CC24">
        <v>387.57683870967702</v>
      </c>
      <c r="CD24">
        <v>999.98812903225803</v>
      </c>
      <c r="CE24">
        <v>0.96000041935483904</v>
      </c>
      <c r="CF24">
        <v>3.9999283870967697E-2</v>
      </c>
      <c r="CG24">
        <v>0</v>
      </c>
      <c r="CH24">
        <v>2.4200483870967702</v>
      </c>
      <c r="CI24">
        <v>0</v>
      </c>
      <c r="CJ24">
        <v>897.21690322580696</v>
      </c>
      <c r="CK24">
        <v>9334.2093548387093</v>
      </c>
      <c r="CL24">
        <v>39.936999999999998</v>
      </c>
      <c r="CM24">
        <v>42.899000000000001</v>
      </c>
      <c r="CN24">
        <v>41.162999999999997</v>
      </c>
      <c r="CO24">
        <v>41.191064516129003</v>
      </c>
      <c r="CP24">
        <v>39.875</v>
      </c>
      <c r="CQ24">
        <v>959.989354838709</v>
      </c>
      <c r="CR24">
        <v>40.000322580645197</v>
      </c>
      <c r="CS24">
        <v>0</v>
      </c>
      <c r="CT24">
        <v>59.399999856948902</v>
      </c>
      <c r="CU24">
        <v>2.41198076923077</v>
      </c>
      <c r="CV24">
        <v>0.59614700466776704</v>
      </c>
      <c r="CW24">
        <v>1.9194530053990499</v>
      </c>
      <c r="CX24">
        <v>897.24976923076895</v>
      </c>
      <c r="CY24">
        <v>15</v>
      </c>
      <c r="CZ24">
        <v>1675259577</v>
      </c>
      <c r="DA24" t="s">
        <v>255</v>
      </c>
      <c r="DB24">
        <v>5</v>
      </c>
      <c r="DC24">
        <v>-3.7879999999999998</v>
      </c>
      <c r="DD24">
        <v>0.38300000000000001</v>
      </c>
      <c r="DE24">
        <v>400</v>
      </c>
      <c r="DF24">
        <v>15</v>
      </c>
      <c r="DG24">
        <v>1.39</v>
      </c>
      <c r="DH24">
        <v>0.28000000000000003</v>
      </c>
      <c r="DI24">
        <v>-3.0014770370370401</v>
      </c>
      <c r="DJ24">
        <v>-9.2151400800434505E-2</v>
      </c>
      <c r="DK24">
        <v>9.2015869356557603E-2</v>
      </c>
      <c r="DL24">
        <v>1</v>
      </c>
      <c r="DM24">
        <v>2.4173911111111099</v>
      </c>
      <c r="DN24">
        <v>0.160516738009059</v>
      </c>
      <c r="DO24">
        <v>0.192103344666611</v>
      </c>
      <c r="DP24">
        <v>1</v>
      </c>
      <c r="DQ24">
        <v>0.769696222222222</v>
      </c>
      <c r="DR24">
        <v>2.9541443110349199E-2</v>
      </c>
      <c r="DS24">
        <v>4.5376082485472403E-3</v>
      </c>
      <c r="DT24">
        <v>1</v>
      </c>
      <c r="DU24">
        <v>3</v>
      </c>
      <c r="DV24">
        <v>3</v>
      </c>
      <c r="DW24" t="s">
        <v>263</v>
      </c>
      <c r="DX24">
        <v>100</v>
      </c>
      <c r="DY24">
        <v>100</v>
      </c>
      <c r="DZ24">
        <v>-3.7879999999999998</v>
      </c>
      <c r="EA24">
        <v>0.38300000000000001</v>
      </c>
      <c r="EB24">
        <v>2</v>
      </c>
      <c r="EC24">
        <v>516.22199999999998</v>
      </c>
      <c r="ED24">
        <v>413.20600000000002</v>
      </c>
      <c r="EE24">
        <v>26.077100000000002</v>
      </c>
      <c r="EF24">
        <v>31.0915</v>
      </c>
      <c r="EG24">
        <v>30.0001</v>
      </c>
      <c r="EH24">
        <v>31.291499999999999</v>
      </c>
      <c r="EI24">
        <v>31.326499999999999</v>
      </c>
      <c r="EJ24">
        <v>20.257400000000001</v>
      </c>
      <c r="EK24">
        <v>28.755700000000001</v>
      </c>
      <c r="EL24">
        <v>0</v>
      </c>
      <c r="EM24">
        <v>26.076599999999999</v>
      </c>
      <c r="EN24">
        <v>402.99900000000002</v>
      </c>
      <c r="EO24">
        <v>15.0785</v>
      </c>
      <c r="EP24">
        <v>100.38</v>
      </c>
      <c r="EQ24">
        <v>90.721199999999996</v>
      </c>
    </row>
    <row r="25" spans="1:147" x14ac:dyDescent="0.3">
      <c r="A25">
        <v>9</v>
      </c>
      <c r="B25">
        <v>1675260225.0999999</v>
      </c>
      <c r="C25">
        <v>480.09999990463302</v>
      </c>
      <c r="D25" t="s">
        <v>279</v>
      </c>
      <c r="E25" t="s">
        <v>280</v>
      </c>
      <c r="F25">
        <v>1675260217.0999999</v>
      </c>
      <c r="G25">
        <f t="shared" si="0"/>
        <v>5.7785555910177299E-3</v>
      </c>
      <c r="H25">
        <f t="shared" si="1"/>
        <v>19.294986855928215</v>
      </c>
      <c r="I25">
        <f t="shared" si="2"/>
        <v>399.99977419354798</v>
      </c>
      <c r="J25">
        <f t="shared" si="3"/>
        <v>259.22736350111495</v>
      </c>
      <c r="K25">
        <f t="shared" si="4"/>
        <v>24.991281875353923</v>
      </c>
      <c r="L25">
        <f t="shared" si="5"/>
        <v>38.562700217818183</v>
      </c>
      <c r="M25">
        <f t="shared" si="6"/>
        <v>0.24937950045197552</v>
      </c>
      <c r="N25">
        <f t="shared" si="7"/>
        <v>3.3827331804189518</v>
      </c>
      <c r="O25">
        <f t="shared" si="8"/>
        <v>0.23959760618584347</v>
      </c>
      <c r="P25">
        <f t="shared" si="9"/>
        <v>0.15059539779697631</v>
      </c>
      <c r="Q25">
        <f t="shared" si="10"/>
        <v>161.84878346116753</v>
      </c>
      <c r="R25">
        <f t="shared" si="11"/>
        <v>27.602019814313529</v>
      </c>
      <c r="S25">
        <f t="shared" si="12"/>
        <v>27.989629032258101</v>
      </c>
      <c r="T25">
        <f t="shared" si="13"/>
        <v>3.7925459555802177</v>
      </c>
      <c r="U25">
        <f t="shared" si="14"/>
        <v>40.170885731918013</v>
      </c>
      <c r="V25">
        <f t="shared" si="15"/>
        <v>1.5316341918835092</v>
      </c>
      <c r="W25">
        <f t="shared" si="16"/>
        <v>3.8127966659857346</v>
      </c>
      <c r="X25">
        <f t="shared" si="17"/>
        <v>2.2609117636967087</v>
      </c>
      <c r="Y25">
        <f t="shared" si="18"/>
        <v>-254.83430156388189</v>
      </c>
      <c r="Z25">
        <f t="shared" si="19"/>
        <v>16.663903565471855</v>
      </c>
      <c r="AA25">
        <f t="shared" si="20"/>
        <v>1.0741688707071981</v>
      </c>
      <c r="AB25">
        <f t="shared" si="21"/>
        <v>-75.247445666535299</v>
      </c>
      <c r="AC25">
        <v>-3.9921896799021001E-2</v>
      </c>
      <c r="AD25">
        <v>4.4815826507144801E-2</v>
      </c>
      <c r="AE25">
        <v>3.37098030728297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50722.537648512392</v>
      </c>
      <c r="AK25" t="s">
        <v>251</v>
      </c>
      <c r="AL25">
        <v>2.3175615384615398</v>
      </c>
      <c r="AM25">
        <v>1.4712000000000001</v>
      </c>
      <c r="AN25">
        <f t="shared" si="25"/>
        <v>-0.84636153846153972</v>
      </c>
      <c r="AO25">
        <f t="shared" si="26"/>
        <v>-0.57528652695863214</v>
      </c>
      <c r="AP25">
        <v>-0.307483905159952</v>
      </c>
      <c r="AQ25" t="s">
        <v>281</v>
      </c>
      <c r="AR25">
        <v>2.3672730769230799</v>
      </c>
      <c r="AS25">
        <v>1.2936000000000001</v>
      </c>
      <c r="AT25">
        <f t="shared" si="27"/>
        <v>-0.8299884639170374</v>
      </c>
      <c r="AU25">
        <v>0.5</v>
      </c>
      <c r="AV25">
        <f t="shared" si="28"/>
        <v>841.20978154836587</v>
      </c>
      <c r="AW25">
        <f t="shared" si="29"/>
        <v>19.294986855928215</v>
      </c>
      <c r="AX25">
        <f t="shared" si="30"/>
        <v>-349.09720720965737</v>
      </c>
      <c r="AY25">
        <f t="shared" si="31"/>
        <v>1</v>
      </c>
      <c r="AZ25">
        <f t="shared" si="32"/>
        <v>2.3302713771358008E-2</v>
      </c>
      <c r="BA25">
        <f t="shared" si="33"/>
        <v>0.13729128014842298</v>
      </c>
      <c r="BB25" t="s">
        <v>253</v>
      </c>
      <c r="BC25">
        <v>0</v>
      </c>
      <c r="BD25">
        <f t="shared" si="34"/>
        <v>1.2936000000000001</v>
      </c>
      <c r="BE25">
        <f t="shared" si="35"/>
        <v>-0.82998846391703751</v>
      </c>
      <c r="BF25">
        <f t="shared" si="36"/>
        <v>0.12071778140293636</v>
      </c>
      <c r="BG25">
        <f t="shared" si="37"/>
        <v>1.0485482477557015</v>
      </c>
      <c r="BH25">
        <f t="shared" si="38"/>
        <v>-0.2098394030556133</v>
      </c>
      <c r="BI25">
        <f t="shared" si="39"/>
        <v>1000.01161290323</v>
      </c>
      <c r="BJ25">
        <f t="shared" si="40"/>
        <v>841.20978154836587</v>
      </c>
      <c r="BK25">
        <f t="shared" si="41"/>
        <v>0.84120001277402046</v>
      </c>
      <c r="BL25">
        <f t="shared" si="42"/>
        <v>0.19240002554804095</v>
      </c>
      <c r="BM25">
        <v>0.70500904578363699</v>
      </c>
      <c r="BN25">
        <v>0.5</v>
      </c>
      <c r="BO25" t="s">
        <v>254</v>
      </c>
      <c r="BP25">
        <v>1675260217.0999999</v>
      </c>
      <c r="BQ25">
        <v>399.99977419354798</v>
      </c>
      <c r="BR25">
        <v>403.04619354838701</v>
      </c>
      <c r="BS25">
        <v>15.8872</v>
      </c>
      <c r="BT25">
        <v>15.085390322580601</v>
      </c>
      <c r="BU25">
        <v>500.020225806452</v>
      </c>
      <c r="BV25">
        <v>96.206870967741906</v>
      </c>
      <c r="BW25">
        <v>0.199934</v>
      </c>
      <c r="BX25">
        <v>28.081003225806501</v>
      </c>
      <c r="BY25">
        <v>27.989629032258101</v>
      </c>
      <c r="BZ25">
        <v>999.9</v>
      </c>
      <c r="CA25">
        <v>10006.935483871001</v>
      </c>
      <c r="CB25">
        <v>0</v>
      </c>
      <c r="CC25">
        <v>387.621451612903</v>
      </c>
      <c r="CD25">
        <v>1000.01161290323</v>
      </c>
      <c r="CE25">
        <v>0.96000325806451603</v>
      </c>
      <c r="CF25">
        <v>3.9996651612903202E-2</v>
      </c>
      <c r="CG25">
        <v>0</v>
      </c>
      <c r="CH25">
        <v>2.37842258064516</v>
      </c>
      <c r="CI25">
        <v>0</v>
      </c>
      <c r="CJ25">
        <v>897.49303225806398</v>
      </c>
      <c r="CK25">
        <v>9334.4377419354805</v>
      </c>
      <c r="CL25">
        <v>40.133000000000003</v>
      </c>
      <c r="CM25">
        <v>43.061999999999998</v>
      </c>
      <c r="CN25">
        <v>41.3546774193548</v>
      </c>
      <c r="CO25">
        <v>41.362806451612897</v>
      </c>
      <c r="CP25">
        <v>40.061999999999998</v>
      </c>
      <c r="CQ25">
        <v>960.01258064516196</v>
      </c>
      <c r="CR25">
        <v>40.000967741935497</v>
      </c>
      <c r="CS25">
        <v>0</v>
      </c>
      <c r="CT25">
        <v>59.199999809265101</v>
      </c>
      <c r="CU25">
        <v>2.3672730769230799</v>
      </c>
      <c r="CV25">
        <v>1.15863142734719E-2</v>
      </c>
      <c r="CW25">
        <v>1.3559657992684999</v>
      </c>
      <c r="CX25">
        <v>897.48169230769201</v>
      </c>
      <c r="CY25">
        <v>15</v>
      </c>
      <c r="CZ25">
        <v>1675259577</v>
      </c>
      <c r="DA25" t="s">
        <v>255</v>
      </c>
      <c r="DB25">
        <v>5</v>
      </c>
      <c r="DC25">
        <v>-3.7879999999999998</v>
      </c>
      <c r="DD25">
        <v>0.38300000000000001</v>
      </c>
      <c r="DE25">
        <v>400</v>
      </c>
      <c r="DF25">
        <v>15</v>
      </c>
      <c r="DG25">
        <v>1.39</v>
      </c>
      <c r="DH25">
        <v>0.28000000000000003</v>
      </c>
      <c r="DI25">
        <v>-3.0374451851851898</v>
      </c>
      <c r="DJ25">
        <v>1.2290268724931899E-2</v>
      </c>
      <c r="DK25">
        <v>0.10866066869508</v>
      </c>
      <c r="DL25">
        <v>1</v>
      </c>
      <c r="DM25">
        <v>2.37855333333333</v>
      </c>
      <c r="DN25">
        <v>-1.4360330578486E-2</v>
      </c>
      <c r="DO25">
        <v>0.22906579413881201</v>
      </c>
      <c r="DP25">
        <v>1</v>
      </c>
      <c r="DQ25">
        <v>0.79848394444444404</v>
      </c>
      <c r="DR25">
        <v>3.2030979988569401E-2</v>
      </c>
      <c r="DS25">
        <v>4.8114917006893401E-3</v>
      </c>
      <c r="DT25">
        <v>1</v>
      </c>
      <c r="DU25">
        <v>3</v>
      </c>
      <c r="DV25">
        <v>3</v>
      </c>
      <c r="DW25" t="s">
        <v>263</v>
      </c>
      <c r="DX25">
        <v>100</v>
      </c>
      <c r="DY25">
        <v>100</v>
      </c>
      <c r="DZ25">
        <v>-3.7879999999999998</v>
      </c>
      <c r="EA25">
        <v>0.38300000000000001</v>
      </c>
      <c r="EB25">
        <v>2</v>
      </c>
      <c r="EC25">
        <v>516.24300000000005</v>
      </c>
      <c r="ED25">
        <v>413.101</v>
      </c>
      <c r="EE25">
        <v>26.046500000000002</v>
      </c>
      <c r="EF25">
        <v>31.094200000000001</v>
      </c>
      <c r="EG25">
        <v>30</v>
      </c>
      <c r="EH25">
        <v>31.2942</v>
      </c>
      <c r="EI25">
        <v>31.3292</v>
      </c>
      <c r="EJ25">
        <v>20.256399999999999</v>
      </c>
      <c r="EK25">
        <v>28.755700000000001</v>
      </c>
      <c r="EL25">
        <v>0</v>
      </c>
      <c r="EM25">
        <v>26.045400000000001</v>
      </c>
      <c r="EN25">
        <v>402.99700000000001</v>
      </c>
      <c r="EO25">
        <v>15.061500000000001</v>
      </c>
      <c r="EP25">
        <v>100.38</v>
      </c>
      <c r="EQ25">
        <v>90.72</v>
      </c>
    </row>
    <row r="26" spans="1:147" x14ac:dyDescent="0.3">
      <c r="A26">
        <v>10</v>
      </c>
      <c r="B26">
        <v>1675260285.0999999</v>
      </c>
      <c r="C26">
        <v>540.09999990463302</v>
      </c>
      <c r="D26" t="s">
        <v>282</v>
      </c>
      <c r="E26" t="s">
        <v>283</v>
      </c>
      <c r="F26">
        <v>1675260277.0999999</v>
      </c>
      <c r="G26">
        <f t="shared" si="0"/>
        <v>6.0099135629272989E-3</v>
      </c>
      <c r="H26">
        <f t="shared" si="1"/>
        <v>19.465342676465728</v>
      </c>
      <c r="I26">
        <f t="shared" si="2"/>
        <v>400.004903225806</v>
      </c>
      <c r="J26">
        <f t="shared" si="3"/>
        <v>263.06894640434189</v>
      </c>
      <c r="K26">
        <f t="shared" si="4"/>
        <v>25.362853803629463</v>
      </c>
      <c r="L26">
        <f t="shared" si="5"/>
        <v>38.565045475407821</v>
      </c>
      <c r="M26">
        <f t="shared" si="6"/>
        <v>0.25986849269233958</v>
      </c>
      <c r="N26">
        <f t="shared" si="7"/>
        <v>3.3781302463354841</v>
      </c>
      <c r="O26">
        <f t="shared" si="8"/>
        <v>0.24925143280318271</v>
      </c>
      <c r="P26">
        <f t="shared" si="9"/>
        <v>0.15669990144005499</v>
      </c>
      <c r="Q26">
        <f t="shared" si="10"/>
        <v>161.84761312549244</v>
      </c>
      <c r="R26">
        <f t="shared" si="11"/>
        <v>27.547860313093906</v>
      </c>
      <c r="S26">
        <f t="shared" si="12"/>
        <v>27.986499999999999</v>
      </c>
      <c r="T26">
        <f t="shared" si="13"/>
        <v>3.7918541520166165</v>
      </c>
      <c r="U26">
        <f t="shared" si="14"/>
        <v>40.166164395852249</v>
      </c>
      <c r="V26">
        <f t="shared" si="15"/>
        <v>1.5313724374412261</v>
      </c>
      <c r="W26">
        <f t="shared" si="16"/>
        <v>3.812593162615654</v>
      </c>
      <c r="X26">
        <f t="shared" si="17"/>
        <v>2.2604817145753904</v>
      </c>
      <c r="Y26">
        <f t="shared" si="18"/>
        <v>-265.03718812509391</v>
      </c>
      <c r="Z26">
        <f t="shared" si="19"/>
        <v>17.04424657570064</v>
      </c>
      <c r="AA26">
        <f t="shared" si="20"/>
        <v>1.1001609535908856</v>
      </c>
      <c r="AB26">
        <f t="shared" si="21"/>
        <v>-85.045167470309934</v>
      </c>
      <c r="AC26">
        <v>-3.9853626878876697E-2</v>
      </c>
      <c r="AD26">
        <v>4.47391875410093E-2</v>
      </c>
      <c r="AE26">
        <v>3.3663974716360698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50639.587128917337</v>
      </c>
      <c r="AK26" t="s">
        <v>251</v>
      </c>
      <c r="AL26">
        <v>2.3175615384615398</v>
      </c>
      <c r="AM26">
        <v>1.4712000000000001</v>
      </c>
      <c r="AN26">
        <f t="shared" si="25"/>
        <v>-0.84636153846153972</v>
      </c>
      <c r="AO26">
        <f t="shared" si="26"/>
        <v>-0.57528652695863214</v>
      </c>
      <c r="AP26">
        <v>-0.307483905159952</v>
      </c>
      <c r="AQ26" t="s">
        <v>284</v>
      </c>
      <c r="AR26">
        <v>2.3235807692307699</v>
      </c>
      <c r="AS26">
        <v>1.5556000000000001</v>
      </c>
      <c r="AT26">
        <f t="shared" si="27"/>
        <v>-0.49368781771070314</v>
      </c>
      <c r="AU26">
        <v>0.5</v>
      </c>
      <c r="AV26">
        <f t="shared" si="28"/>
        <v>841.20606476068133</v>
      </c>
      <c r="AW26">
        <f t="shared" si="29"/>
        <v>19.465342676465728</v>
      </c>
      <c r="AX26">
        <f t="shared" si="30"/>
        <v>-207.64659317835458</v>
      </c>
      <c r="AY26">
        <f t="shared" si="31"/>
        <v>1</v>
      </c>
      <c r="AZ26">
        <f t="shared" si="32"/>
        <v>2.3505330512864221E-2</v>
      </c>
      <c r="BA26">
        <f t="shared" si="33"/>
        <v>-5.4255592697351522E-2</v>
      </c>
      <c r="BB26" t="s">
        <v>253</v>
      </c>
      <c r="BC26">
        <v>0</v>
      </c>
      <c r="BD26">
        <f t="shared" si="34"/>
        <v>1.5556000000000001</v>
      </c>
      <c r="BE26">
        <f t="shared" si="35"/>
        <v>-0.49368781771070314</v>
      </c>
      <c r="BF26">
        <f t="shared" si="36"/>
        <v>-5.7368134855899963E-2</v>
      </c>
      <c r="BG26">
        <f t="shared" si="37"/>
        <v>1.0078996517086458</v>
      </c>
      <c r="BH26">
        <f t="shared" si="38"/>
        <v>9.9720977578230688E-2</v>
      </c>
      <c r="BI26">
        <f t="shared" si="39"/>
        <v>1000.00751612903</v>
      </c>
      <c r="BJ26">
        <f t="shared" si="40"/>
        <v>841.20606476068133</v>
      </c>
      <c r="BK26">
        <f t="shared" si="41"/>
        <v>0.84119974219487892</v>
      </c>
      <c r="BL26">
        <f t="shared" si="42"/>
        <v>0.19239948438975799</v>
      </c>
      <c r="BM26">
        <v>0.70500904578363699</v>
      </c>
      <c r="BN26">
        <v>0.5</v>
      </c>
      <c r="BO26" t="s">
        <v>254</v>
      </c>
      <c r="BP26">
        <v>1675260277.0999999</v>
      </c>
      <c r="BQ26">
        <v>400.004903225806</v>
      </c>
      <c r="BR26">
        <v>403.088387096774</v>
      </c>
      <c r="BS26">
        <v>15.8837225806452</v>
      </c>
      <c r="BT26">
        <v>15.0498096774194</v>
      </c>
      <c r="BU26">
        <v>500.02145161290298</v>
      </c>
      <c r="BV26">
        <v>96.211377419354804</v>
      </c>
      <c r="BW26">
        <v>0.200054451612903</v>
      </c>
      <c r="BX26">
        <v>28.0800870967742</v>
      </c>
      <c r="BY26">
        <v>27.986499999999999</v>
      </c>
      <c r="BZ26">
        <v>999.9</v>
      </c>
      <c r="CA26">
        <v>9989.3548387096798</v>
      </c>
      <c r="CB26">
        <v>0</v>
      </c>
      <c r="CC26">
        <v>387.62841935483902</v>
      </c>
      <c r="CD26">
        <v>1000.00751612903</v>
      </c>
      <c r="CE26">
        <v>0.96000432258064505</v>
      </c>
      <c r="CF26">
        <v>3.9995664516129001E-2</v>
      </c>
      <c r="CG26">
        <v>0</v>
      </c>
      <c r="CH26">
        <v>2.3704935483870999</v>
      </c>
      <c r="CI26">
        <v>0</v>
      </c>
      <c r="CJ26">
        <v>898.34112903225798</v>
      </c>
      <c r="CK26">
        <v>9334.4025806451591</v>
      </c>
      <c r="CL26">
        <v>40.311999999999998</v>
      </c>
      <c r="CM26">
        <v>43.2093548387097</v>
      </c>
      <c r="CN26">
        <v>41.53</v>
      </c>
      <c r="CO26">
        <v>41.483741935483899</v>
      </c>
      <c r="CP26">
        <v>40.186999999999998</v>
      </c>
      <c r="CQ26">
        <v>960.01354838709699</v>
      </c>
      <c r="CR26">
        <v>39.9916129032258</v>
      </c>
      <c r="CS26">
        <v>0</v>
      </c>
      <c r="CT26">
        <v>59.599999904632597</v>
      </c>
      <c r="CU26">
        <v>2.3235807692307699</v>
      </c>
      <c r="CV26">
        <v>-0.48167863417126</v>
      </c>
      <c r="CW26">
        <v>3.6915213706009</v>
      </c>
      <c r="CX26">
        <v>898.40403846153799</v>
      </c>
      <c r="CY26">
        <v>15</v>
      </c>
      <c r="CZ26">
        <v>1675259577</v>
      </c>
      <c r="DA26" t="s">
        <v>255</v>
      </c>
      <c r="DB26">
        <v>5</v>
      </c>
      <c r="DC26">
        <v>-3.7879999999999998</v>
      </c>
      <c r="DD26">
        <v>0.38300000000000001</v>
      </c>
      <c r="DE26">
        <v>400</v>
      </c>
      <c r="DF26">
        <v>15</v>
      </c>
      <c r="DG26">
        <v>1.39</v>
      </c>
      <c r="DH26">
        <v>0.28000000000000003</v>
      </c>
      <c r="DI26">
        <v>-3.0955414814814799</v>
      </c>
      <c r="DJ26">
        <v>3.3842973127518203E-2</v>
      </c>
      <c r="DK26">
        <v>0.102373896058036</v>
      </c>
      <c r="DL26">
        <v>1</v>
      </c>
      <c r="DM26">
        <v>2.3950999999999998</v>
      </c>
      <c r="DN26">
        <v>-0.42072954321426997</v>
      </c>
      <c r="DO26">
        <v>0.219336046589094</v>
      </c>
      <c r="DP26">
        <v>1</v>
      </c>
      <c r="DQ26">
        <v>0.83288166666666597</v>
      </c>
      <c r="DR26">
        <v>1.1952695254432299E-2</v>
      </c>
      <c r="DS26">
        <v>3.26952086760487E-3</v>
      </c>
      <c r="DT26">
        <v>1</v>
      </c>
      <c r="DU26">
        <v>3</v>
      </c>
      <c r="DV26">
        <v>3</v>
      </c>
      <c r="DW26" t="s">
        <v>263</v>
      </c>
      <c r="DX26">
        <v>100</v>
      </c>
      <c r="DY26">
        <v>100</v>
      </c>
      <c r="DZ26">
        <v>-3.7879999999999998</v>
      </c>
      <c r="EA26">
        <v>0.38300000000000001</v>
      </c>
      <c r="EB26">
        <v>2</v>
      </c>
      <c r="EC26">
        <v>516.37099999999998</v>
      </c>
      <c r="ED26">
        <v>412.99599999999998</v>
      </c>
      <c r="EE26">
        <v>26.015499999999999</v>
      </c>
      <c r="EF26">
        <v>31.0915</v>
      </c>
      <c r="EG26">
        <v>30</v>
      </c>
      <c r="EH26">
        <v>31.2942</v>
      </c>
      <c r="EI26">
        <v>31.331800000000001</v>
      </c>
      <c r="EJ26">
        <v>20.256699999999999</v>
      </c>
      <c r="EK26">
        <v>29.026</v>
      </c>
      <c r="EL26">
        <v>0</v>
      </c>
      <c r="EM26">
        <v>26.021699999999999</v>
      </c>
      <c r="EN26">
        <v>403.02600000000001</v>
      </c>
      <c r="EO26">
        <v>15.013500000000001</v>
      </c>
      <c r="EP26">
        <v>100.38</v>
      </c>
      <c r="EQ26">
        <v>90.721800000000002</v>
      </c>
    </row>
    <row r="27" spans="1:147" x14ac:dyDescent="0.3">
      <c r="A27">
        <v>11</v>
      </c>
      <c r="B27">
        <v>1675260345.0999999</v>
      </c>
      <c r="C27">
        <v>600.09999990463302</v>
      </c>
      <c r="D27" t="s">
        <v>285</v>
      </c>
      <c r="E27" t="s">
        <v>286</v>
      </c>
      <c r="F27">
        <v>1675260337.0999999</v>
      </c>
      <c r="G27">
        <f t="shared" si="0"/>
        <v>6.254060878705071E-3</v>
      </c>
      <c r="H27">
        <f t="shared" si="1"/>
        <v>19.739253544716956</v>
      </c>
      <c r="I27">
        <f t="shared" si="2"/>
        <v>399.97838709677399</v>
      </c>
      <c r="J27">
        <f t="shared" si="3"/>
        <v>266.45323536624096</v>
      </c>
      <c r="K27">
        <f t="shared" si="4"/>
        <v>25.690811515296808</v>
      </c>
      <c r="L27">
        <f t="shared" si="5"/>
        <v>38.565001242981957</v>
      </c>
      <c r="M27">
        <f t="shared" si="6"/>
        <v>0.27146470429120406</v>
      </c>
      <c r="N27">
        <f t="shared" si="7"/>
        <v>3.3795653640834251</v>
      </c>
      <c r="O27">
        <f t="shared" si="8"/>
        <v>0.25990631630831856</v>
      </c>
      <c r="P27">
        <f t="shared" si="9"/>
        <v>0.16343891192834811</v>
      </c>
      <c r="Q27">
        <f t="shared" si="10"/>
        <v>161.84620855042746</v>
      </c>
      <c r="R27">
        <f t="shared" si="11"/>
        <v>27.496342928529508</v>
      </c>
      <c r="S27">
        <f t="shared" si="12"/>
        <v>27.967635483871</v>
      </c>
      <c r="T27">
        <f t="shared" si="13"/>
        <v>3.7876856933314125</v>
      </c>
      <c r="U27">
        <f t="shared" si="14"/>
        <v>40.163499722393212</v>
      </c>
      <c r="V27">
        <f t="shared" si="15"/>
        <v>1.5316087414878992</v>
      </c>
      <c r="W27">
        <f t="shared" si="16"/>
        <v>3.8134344668025744</v>
      </c>
      <c r="X27">
        <f t="shared" si="17"/>
        <v>2.2560769518435135</v>
      </c>
      <c r="Y27">
        <f t="shared" si="18"/>
        <v>-275.80408475089365</v>
      </c>
      <c r="Z27">
        <f t="shared" si="19"/>
        <v>21.178591532427689</v>
      </c>
      <c r="AA27">
        <f t="shared" si="20"/>
        <v>1.3663388276797914</v>
      </c>
      <c r="AB27">
        <f t="shared" si="21"/>
        <v>-91.412945840358717</v>
      </c>
      <c r="AC27">
        <v>-3.9874908184582301E-2</v>
      </c>
      <c r="AD27">
        <v>4.4763077671008698E-2</v>
      </c>
      <c r="AE27">
        <v>3.3678263242386599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50665.02602171577</v>
      </c>
      <c r="AK27" t="s">
        <v>251</v>
      </c>
      <c r="AL27">
        <v>2.3175615384615398</v>
      </c>
      <c r="AM27">
        <v>1.4712000000000001</v>
      </c>
      <c r="AN27">
        <f t="shared" si="25"/>
        <v>-0.84636153846153972</v>
      </c>
      <c r="AO27">
        <f t="shared" si="26"/>
        <v>-0.57528652695863214</v>
      </c>
      <c r="AP27">
        <v>-0.307483905159952</v>
      </c>
      <c r="AQ27" t="s">
        <v>287</v>
      </c>
      <c r="AR27">
        <v>2.4126115384615399</v>
      </c>
      <c r="AS27">
        <v>3.0861499999999999</v>
      </c>
      <c r="AT27">
        <f t="shared" si="27"/>
        <v>0.21824553619832476</v>
      </c>
      <c r="AU27">
        <v>0.5</v>
      </c>
      <c r="AV27">
        <f t="shared" si="28"/>
        <v>841.1988626321023</v>
      </c>
      <c r="AW27">
        <f t="shared" si="29"/>
        <v>19.739253544716956</v>
      </c>
      <c r="AX27">
        <f t="shared" si="30"/>
        <v>91.793948412282049</v>
      </c>
      <c r="AY27">
        <f t="shared" si="31"/>
        <v>1</v>
      </c>
      <c r="AZ27">
        <f t="shared" si="32"/>
        <v>2.3831151396414018E-2</v>
      </c>
      <c r="BA27">
        <f t="shared" si="33"/>
        <v>-0.52328953550540314</v>
      </c>
      <c r="BB27" t="s">
        <v>253</v>
      </c>
      <c r="BC27">
        <v>0</v>
      </c>
      <c r="BD27">
        <f t="shared" si="34"/>
        <v>3.0861499999999999</v>
      </c>
      <c r="BE27">
        <f t="shared" si="35"/>
        <v>0.21824553619832482</v>
      </c>
      <c r="BF27">
        <f t="shared" si="36"/>
        <v>-1.0977093529091897</v>
      </c>
      <c r="BG27">
        <f t="shared" si="37"/>
        <v>0.87633173700039502</v>
      </c>
      <c r="BH27">
        <f t="shared" si="38"/>
        <v>1.9081089187199476</v>
      </c>
      <c r="BI27">
        <f t="shared" si="39"/>
        <v>999.99896774193599</v>
      </c>
      <c r="BJ27">
        <f t="shared" si="40"/>
        <v>841.1988626321023</v>
      </c>
      <c r="BK27">
        <f t="shared" si="41"/>
        <v>0.84119973096730805</v>
      </c>
      <c r="BL27">
        <f t="shared" si="42"/>
        <v>0.19239946193461602</v>
      </c>
      <c r="BM27">
        <v>0.70500904578363699</v>
      </c>
      <c r="BN27">
        <v>0.5</v>
      </c>
      <c r="BO27" t="s">
        <v>254</v>
      </c>
      <c r="BP27">
        <v>1675260337.0999999</v>
      </c>
      <c r="BQ27">
        <v>399.97838709677399</v>
      </c>
      <c r="BR27">
        <v>403.11429032258098</v>
      </c>
      <c r="BS27">
        <v>15.885138709677401</v>
      </c>
      <c r="BT27">
        <v>15.017335483870999</v>
      </c>
      <c r="BU27">
        <v>500.01303225806402</v>
      </c>
      <c r="BV27">
        <v>96.217699999999994</v>
      </c>
      <c r="BW27">
        <v>0.20001277419354799</v>
      </c>
      <c r="BX27">
        <v>28.0838741935484</v>
      </c>
      <c r="BY27">
        <v>27.967635483871</v>
      </c>
      <c r="BZ27">
        <v>999.9</v>
      </c>
      <c r="CA27">
        <v>9994.0322580645206</v>
      </c>
      <c r="CB27">
        <v>0</v>
      </c>
      <c r="CC27">
        <v>387.55283870967702</v>
      </c>
      <c r="CD27">
        <v>999.99896774193599</v>
      </c>
      <c r="CE27">
        <v>0.96000645161290299</v>
      </c>
      <c r="CF27">
        <v>3.99936903225806E-2</v>
      </c>
      <c r="CG27">
        <v>0</v>
      </c>
      <c r="CH27">
        <v>2.43118387096774</v>
      </c>
      <c r="CI27">
        <v>0</v>
      </c>
      <c r="CJ27">
        <v>899.21932258064498</v>
      </c>
      <c r="CK27">
        <v>9334.3364516129004</v>
      </c>
      <c r="CL27">
        <v>40.436999999999998</v>
      </c>
      <c r="CM27">
        <v>43.3546774193548</v>
      </c>
      <c r="CN27">
        <v>41.686999999999998</v>
      </c>
      <c r="CO27">
        <v>41.606709677419403</v>
      </c>
      <c r="CP27">
        <v>40.348580645161299</v>
      </c>
      <c r="CQ27">
        <v>960.00741935483904</v>
      </c>
      <c r="CR27">
        <v>39.990967741935499</v>
      </c>
      <c r="CS27">
        <v>0</v>
      </c>
      <c r="CT27">
        <v>59.399999856948902</v>
      </c>
      <c r="CU27">
        <v>2.4126115384615399</v>
      </c>
      <c r="CV27">
        <v>-0.22407177768516301</v>
      </c>
      <c r="CW27">
        <v>2.7346666536165398</v>
      </c>
      <c r="CX27">
        <v>899.227653846154</v>
      </c>
      <c r="CY27">
        <v>15</v>
      </c>
      <c r="CZ27">
        <v>1675259577</v>
      </c>
      <c r="DA27" t="s">
        <v>255</v>
      </c>
      <c r="DB27">
        <v>5</v>
      </c>
      <c r="DC27">
        <v>-3.7879999999999998</v>
      </c>
      <c r="DD27">
        <v>0.38300000000000001</v>
      </c>
      <c r="DE27">
        <v>400</v>
      </c>
      <c r="DF27">
        <v>15</v>
      </c>
      <c r="DG27">
        <v>1.39</v>
      </c>
      <c r="DH27">
        <v>0.28000000000000003</v>
      </c>
      <c r="DI27">
        <v>-3.1349138888888901</v>
      </c>
      <c r="DJ27">
        <v>-3.02050085763956E-2</v>
      </c>
      <c r="DK27">
        <v>0.100528800340199</v>
      </c>
      <c r="DL27">
        <v>1</v>
      </c>
      <c r="DM27">
        <v>2.3876333333333299</v>
      </c>
      <c r="DN27">
        <v>0.32143013939213</v>
      </c>
      <c r="DO27">
        <v>0.20211080679227</v>
      </c>
      <c r="DP27">
        <v>1</v>
      </c>
      <c r="DQ27">
        <v>0.86968116666666695</v>
      </c>
      <c r="DR27">
        <v>-1.6864837049740102E-2</v>
      </c>
      <c r="DS27">
        <v>4.8059992129821597E-3</v>
      </c>
      <c r="DT27">
        <v>1</v>
      </c>
      <c r="DU27">
        <v>3</v>
      </c>
      <c r="DV27">
        <v>3</v>
      </c>
      <c r="DW27" t="s">
        <v>263</v>
      </c>
      <c r="DX27">
        <v>100</v>
      </c>
      <c r="DY27">
        <v>100</v>
      </c>
      <c r="DZ27">
        <v>-3.7879999999999998</v>
      </c>
      <c r="EA27">
        <v>0.38300000000000001</v>
      </c>
      <c r="EB27">
        <v>2</v>
      </c>
      <c r="EC27">
        <v>516.37199999999996</v>
      </c>
      <c r="ED27">
        <v>413.12</v>
      </c>
      <c r="EE27">
        <v>26.1252</v>
      </c>
      <c r="EF27">
        <v>31.0915</v>
      </c>
      <c r="EG27">
        <v>30</v>
      </c>
      <c r="EH27">
        <v>31.2942</v>
      </c>
      <c r="EI27">
        <v>31.331800000000001</v>
      </c>
      <c r="EJ27">
        <v>20.261500000000002</v>
      </c>
      <c r="EK27">
        <v>29.308900000000001</v>
      </c>
      <c r="EL27">
        <v>0</v>
      </c>
      <c r="EM27">
        <v>26.136800000000001</v>
      </c>
      <c r="EN27">
        <v>403.12400000000002</v>
      </c>
      <c r="EO27">
        <v>14.9953</v>
      </c>
      <c r="EP27">
        <v>100.383</v>
      </c>
      <c r="EQ27">
        <v>90.724599999999995</v>
      </c>
    </row>
    <row r="28" spans="1:147" x14ac:dyDescent="0.3">
      <c r="A28">
        <v>12</v>
      </c>
      <c r="B28">
        <v>1675260405.0999999</v>
      </c>
      <c r="C28">
        <v>660.09999990463302</v>
      </c>
      <c r="D28" t="s">
        <v>288</v>
      </c>
      <c r="E28" t="s">
        <v>289</v>
      </c>
      <c r="F28">
        <v>1675260397.0999999</v>
      </c>
      <c r="G28">
        <f t="shared" si="0"/>
        <v>6.429572999371619E-3</v>
      </c>
      <c r="H28">
        <f t="shared" si="1"/>
        <v>19.966210186001813</v>
      </c>
      <c r="I28">
        <f t="shared" si="2"/>
        <v>399.995838709677</v>
      </c>
      <c r="J28">
        <f t="shared" si="3"/>
        <v>268.16815646579857</v>
      </c>
      <c r="K28">
        <f t="shared" si="4"/>
        <v>25.85454439914993</v>
      </c>
      <c r="L28">
        <f t="shared" si="5"/>
        <v>38.564273654592213</v>
      </c>
      <c r="M28">
        <f t="shared" si="6"/>
        <v>0.27889475688920967</v>
      </c>
      <c r="N28">
        <f t="shared" si="7"/>
        <v>3.3831302827521346</v>
      </c>
      <c r="O28">
        <f t="shared" si="8"/>
        <v>0.26672250025257027</v>
      </c>
      <c r="P28">
        <f t="shared" si="9"/>
        <v>0.16775091847823922</v>
      </c>
      <c r="Q28">
        <f t="shared" si="10"/>
        <v>161.84584175736958</v>
      </c>
      <c r="R28">
        <f t="shared" si="11"/>
        <v>27.493986775287532</v>
      </c>
      <c r="S28">
        <f t="shared" si="12"/>
        <v>27.994764516128999</v>
      </c>
      <c r="T28">
        <f t="shared" si="13"/>
        <v>3.7936816079393436</v>
      </c>
      <c r="U28">
        <f t="shared" si="14"/>
        <v>40.134760589668019</v>
      </c>
      <c r="V28">
        <f t="shared" si="15"/>
        <v>1.533807621432367</v>
      </c>
      <c r="W28">
        <f t="shared" si="16"/>
        <v>3.8216438790149865</v>
      </c>
      <c r="X28">
        <f t="shared" si="17"/>
        <v>2.2598739865069764</v>
      </c>
      <c r="Y28">
        <f t="shared" si="18"/>
        <v>-283.5441692722884</v>
      </c>
      <c r="Z28">
        <f t="shared" si="19"/>
        <v>22.986013168037307</v>
      </c>
      <c r="AA28">
        <f t="shared" si="20"/>
        <v>1.4818549960377687</v>
      </c>
      <c r="AB28">
        <f t="shared" si="21"/>
        <v>-97.230459350843731</v>
      </c>
      <c r="AC28">
        <v>-3.9927788348587699E-2</v>
      </c>
      <c r="AD28">
        <v>4.4822440287661601E-2</v>
      </c>
      <c r="AE28">
        <v>3.3713756751636299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50723.118805058031</v>
      </c>
      <c r="AK28" t="s">
        <v>251</v>
      </c>
      <c r="AL28">
        <v>2.3175615384615398</v>
      </c>
      <c r="AM28">
        <v>1.4712000000000001</v>
      </c>
      <c r="AN28">
        <f t="shared" si="25"/>
        <v>-0.84636153846153972</v>
      </c>
      <c r="AO28">
        <f t="shared" si="26"/>
        <v>-0.57528652695863214</v>
      </c>
      <c r="AP28">
        <v>-0.307483905159952</v>
      </c>
      <c r="AQ28" t="s">
        <v>290</v>
      </c>
      <c r="AR28">
        <v>2.3713961538461499</v>
      </c>
      <c r="AS28">
        <v>1.6028</v>
      </c>
      <c r="AT28">
        <f t="shared" si="27"/>
        <v>-0.47953341268165084</v>
      </c>
      <c r="AU28">
        <v>0.5</v>
      </c>
      <c r="AV28">
        <f t="shared" si="28"/>
        <v>841.19710854189816</v>
      </c>
      <c r="AW28">
        <f t="shared" si="29"/>
        <v>19.966210186001813</v>
      </c>
      <c r="AX28">
        <f t="shared" si="30"/>
        <v>-201.69106009851674</v>
      </c>
      <c r="AY28">
        <f t="shared" si="31"/>
        <v>1</v>
      </c>
      <c r="AZ28">
        <f t="shared" si="32"/>
        <v>2.4101003064910056E-2</v>
      </c>
      <c r="BA28">
        <f t="shared" si="33"/>
        <v>-8.2106313950586429E-2</v>
      </c>
      <c r="BB28" t="s">
        <v>253</v>
      </c>
      <c r="BC28">
        <v>0</v>
      </c>
      <c r="BD28">
        <f t="shared" si="34"/>
        <v>1.6028</v>
      </c>
      <c r="BE28">
        <f t="shared" si="35"/>
        <v>-0.47953341268165078</v>
      </c>
      <c r="BF28">
        <f t="shared" si="36"/>
        <v>-8.9450788471995599E-2</v>
      </c>
      <c r="BG28">
        <f t="shared" si="37"/>
        <v>1.0753182879712362</v>
      </c>
      <c r="BH28">
        <f t="shared" si="38"/>
        <v>0.15548910721913681</v>
      </c>
      <c r="BI28">
        <f t="shared" si="39"/>
        <v>999.99690322580602</v>
      </c>
      <c r="BJ28">
        <f t="shared" si="40"/>
        <v>841.19710854189816</v>
      </c>
      <c r="BK28">
        <f t="shared" si="41"/>
        <v>0.84119971354746303</v>
      </c>
      <c r="BL28">
        <f t="shared" si="42"/>
        <v>0.19239942709492611</v>
      </c>
      <c r="BM28">
        <v>0.70500904578363699</v>
      </c>
      <c r="BN28">
        <v>0.5</v>
      </c>
      <c r="BO28" t="s">
        <v>254</v>
      </c>
      <c r="BP28">
        <v>1675260397.0999999</v>
      </c>
      <c r="BQ28">
        <v>399.995838709677</v>
      </c>
      <c r="BR28">
        <v>403.17364516128998</v>
      </c>
      <c r="BS28">
        <v>15.9089387096774</v>
      </c>
      <c r="BT28">
        <v>15.016806451612901</v>
      </c>
      <c r="BU28">
        <v>500.01480645161303</v>
      </c>
      <c r="BV28">
        <v>96.211764516128994</v>
      </c>
      <c r="BW28">
        <v>0.19992261290322599</v>
      </c>
      <c r="BX28">
        <v>28.1207903225806</v>
      </c>
      <c r="BY28">
        <v>27.994764516128999</v>
      </c>
      <c r="BZ28">
        <v>999.9</v>
      </c>
      <c r="CA28">
        <v>10007.9032258065</v>
      </c>
      <c r="CB28">
        <v>0</v>
      </c>
      <c r="CC28">
        <v>387.583387096774</v>
      </c>
      <c r="CD28">
        <v>999.99690322580602</v>
      </c>
      <c r="CE28">
        <v>0.96000893548387101</v>
      </c>
      <c r="CF28">
        <v>3.9991387096774203E-2</v>
      </c>
      <c r="CG28">
        <v>0</v>
      </c>
      <c r="CH28">
        <v>2.3596870967741901</v>
      </c>
      <c r="CI28">
        <v>0</v>
      </c>
      <c r="CJ28">
        <v>899.86709677419401</v>
      </c>
      <c r="CK28">
        <v>9334.3180645161301</v>
      </c>
      <c r="CL28">
        <v>40.612806451612897</v>
      </c>
      <c r="CM28">
        <v>43.481709677419403</v>
      </c>
      <c r="CN28">
        <v>41.816064516129003</v>
      </c>
      <c r="CO28">
        <v>41.703258064516099</v>
      </c>
      <c r="CP28">
        <v>40.457322580645197</v>
      </c>
      <c r="CQ28">
        <v>960.00645161290299</v>
      </c>
      <c r="CR28">
        <v>39.990322580645199</v>
      </c>
      <c r="CS28">
        <v>0</v>
      </c>
      <c r="CT28">
        <v>59.399999856948902</v>
      </c>
      <c r="CU28">
        <v>2.3713961538461499</v>
      </c>
      <c r="CV28">
        <v>0.31216070984649702</v>
      </c>
      <c r="CW28">
        <v>0.81962391055644102</v>
      </c>
      <c r="CX28">
        <v>899.86692307692294</v>
      </c>
      <c r="CY28">
        <v>15</v>
      </c>
      <c r="CZ28">
        <v>1675259577</v>
      </c>
      <c r="DA28" t="s">
        <v>255</v>
      </c>
      <c r="DB28">
        <v>5</v>
      </c>
      <c r="DC28">
        <v>-3.7879999999999998</v>
      </c>
      <c r="DD28">
        <v>0.38300000000000001</v>
      </c>
      <c r="DE28">
        <v>400</v>
      </c>
      <c r="DF28">
        <v>15</v>
      </c>
      <c r="DG28">
        <v>1.39</v>
      </c>
      <c r="DH28">
        <v>0.28000000000000003</v>
      </c>
      <c r="DI28">
        <v>-3.1666887037036999</v>
      </c>
      <c r="DJ28">
        <v>3.8177015437358797E-2</v>
      </c>
      <c r="DK28">
        <v>0.10953500739314299</v>
      </c>
      <c r="DL28">
        <v>1</v>
      </c>
      <c r="DM28">
        <v>2.3848155555555599</v>
      </c>
      <c r="DN28">
        <v>-9.1782513357290998E-2</v>
      </c>
      <c r="DO28">
        <v>0.21897241323514899</v>
      </c>
      <c r="DP28">
        <v>1</v>
      </c>
      <c r="DQ28">
        <v>0.88735122222222196</v>
      </c>
      <c r="DR28">
        <v>4.0589813607775201E-2</v>
      </c>
      <c r="DS28">
        <v>8.6398313762408897E-3</v>
      </c>
      <c r="DT28">
        <v>1</v>
      </c>
      <c r="DU28">
        <v>3</v>
      </c>
      <c r="DV28">
        <v>3</v>
      </c>
      <c r="DW28" t="s">
        <v>263</v>
      </c>
      <c r="DX28">
        <v>100</v>
      </c>
      <c r="DY28">
        <v>100</v>
      </c>
      <c r="DZ28">
        <v>-3.7879999999999998</v>
      </c>
      <c r="EA28">
        <v>0.38300000000000001</v>
      </c>
      <c r="EB28">
        <v>2</v>
      </c>
      <c r="EC28">
        <v>516.39300000000003</v>
      </c>
      <c r="ED28">
        <v>413.01499999999999</v>
      </c>
      <c r="EE28">
        <v>26.171099999999999</v>
      </c>
      <c r="EF28">
        <v>31.088699999999999</v>
      </c>
      <c r="EG28">
        <v>30.0001</v>
      </c>
      <c r="EH28">
        <v>31.296900000000001</v>
      </c>
      <c r="EI28">
        <v>31.334599999999998</v>
      </c>
      <c r="EJ28">
        <v>20.256399999999999</v>
      </c>
      <c r="EK28">
        <v>29.588699999999999</v>
      </c>
      <c r="EL28">
        <v>0</v>
      </c>
      <c r="EM28">
        <v>26.168199999999999</v>
      </c>
      <c r="EN28">
        <v>403.20699999999999</v>
      </c>
      <c r="EO28">
        <v>14.952500000000001</v>
      </c>
      <c r="EP28">
        <v>100.38</v>
      </c>
      <c r="EQ28">
        <v>90.725200000000001</v>
      </c>
    </row>
    <row r="29" spans="1:147" x14ac:dyDescent="0.3">
      <c r="A29">
        <v>13</v>
      </c>
      <c r="B29">
        <v>1675260465.0999999</v>
      </c>
      <c r="C29">
        <v>720.09999990463302</v>
      </c>
      <c r="D29" t="s">
        <v>291</v>
      </c>
      <c r="E29" t="s">
        <v>292</v>
      </c>
      <c r="F29">
        <v>1675260457.0999999</v>
      </c>
      <c r="G29">
        <f t="shared" si="0"/>
        <v>6.6320001621799265E-3</v>
      </c>
      <c r="H29">
        <f t="shared" si="1"/>
        <v>19.968207857974054</v>
      </c>
      <c r="I29">
        <f t="shared" si="2"/>
        <v>400.02148387096798</v>
      </c>
      <c r="J29">
        <f t="shared" si="3"/>
        <v>271.98739676056698</v>
      </c>
      <c r="K29">
        <f t="shared" si="4"/>
        <v>26.223110662414712</v>
      </c>
      <c r="L29">
        <f t="shared" si="5"/>
        <v>38.567256291386215</v>
      </c>
      <c r="M29">
        <f t="shared" si="6"/>
        <v>0.28862485512973141</v>
      </c>
      <c r="N29">
        <f t="shared" si="7"/>
        <v>3.3771748349903641</v>
      </c>
      <c r="O29">
        <f t="shared" si="8"/>
        <v>0.27558791458936505</v>
      </c>
      <c r="P29">
        <f t="shared" si="9"/>
        <v>0.17336468640184663</v>
      </c>
      <c r="Q29">
        <f t="shared" si="10"/>
        <v>161.84613628156021</v>
      </c>
      <c r="R29">
        <f t="shared" si="11"/>
        <v>27.464509087065952</v>
      </c>
      <c r="S29">
        <f t="shared" si="12"/>
        <v>27.992612903225801</v>
      </c>
      <c r="T29">
        <f t="shared" si="13"/>
        <v>3.7932057677346793</v>
      </c>
      <c r="U29">
        <f t="shared" si="14"/>
        <v>40.181609467791965</v>
      </c>
      <c r="V29">
        <f t="shared" si="15"/>
        <v>1.5371734397438988</v>
      </c>
      <c r="W29">
        <f t="shared" si="16"/>
        <v>3.8255646304462689</v>
      </c>
      <c r="X29">
        <f t="shared" si="17"/>
        <v>2.2560323279907806</v>
      </c>
      <c r="Y29">
        <f t="shared" si="18"/>
        <v>-292.47120715213475</v>
      </c>
      <c r="Z29">
        <f t="shared" si="19"/>
        <v>26.54290578990452</v>
      </c>
      <c r="AA29">
        <f t="shared" si="20"/>
        <v>1.7143091734826188</v>
      </c>
      <c r="AB29">
        <f t="shared" si="21"/>
        <v>-102.36785590718739</v>
      </c>
      <c r="AC29">
        <v>-3.9839461185251501E-2</v>
      </c>
      <c r="AD29">
        <v>4.4723285308932097E-2</v>
      </c>
      <c r="AE29">
        <v>3.3654462306238599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50612.548444033033</v>
      </c>
      <c r="AK29" t="s">
        <v>251</v>
      </c>
      <c r="AL29">
        <v>2.3175615384615398</v>
      </c>
      <c r="AM29">
        <v>1.4712000000000001</v>
      </c>
      <c r="AN29">
        <f t="shared" si="25"/>
        <v>-0.84636153846153972</v>
      </c>
      <c r="AO29">
        <f t="shared" si="26"/>
        <v>-0.57528652695863214</v>
      </c>
      <c r="AP29">
        <v>-0.307483905159952</v>
      </c>
      <c r="AQ29" t="s">
        <v>293</v>
      </c>
      <c r="AR29">
        <v>2.2994500000000002</v>
      </c>
      <c r="AS29">
        <v>1.6952</v>
      </c>
      <c r="AT29">
        <f t="shared" si="27"/>
        <v>-0.35644761680037762</v>
      </c>
      <c r="AU29">
        <v>0.5</v>
      </c>
      <c r="AV29">
        <f t="shared" si="28"/>
        <v>841.19875103240281</v>
      </c>
      <c r="AW29">
        <f t="shared" si="29"/>
        <v>19.968207857974054</v>
      </c>
      <c r="AX29">
        <f t="shared" si="30"/>
        <v>-149.92164503047709</v>
      </c>
      <c r="AY29">
        <f t="shared" si="31"/>
        <v>1</v>
      </c>
      <c r="AZ29">
        <f t="shared" si="32"/>
        <v>2.4103330798161147E-2</v>
      </c>
      <c r="BA29">
        <f t="shared" si="33"/>
        <v>-0.13213780084945728</v>
      </c>
      <c r="BB29" t="s">
        <v>253</v>
      </c>
      <c r="BC29">
        <v>0</v>
      </c>
      <c r="BD29">
        <f t="shared" si="34"/>
        <v>1.6952</v>
      </c>
      <c r="BE29">
        <f t="shared" si="35"/>
        <v>-0.35644761680037762</v>
      </c>
      <c r="BF29">
        <f t="shared" si="36"/>
        <v>-0.15225666122892875</v>
      </c>
      <c r="BG29">
        <f t="shared" si="37"/>
        <v>0.97089868614581998</v>
      </c>
      <c r="BH29">
        <f t="shared" si="38"/>
        <v>0.26466231016023295</v>
      </c>
      <c r="BI29">
        <f t="shared" si="39"/>
        <v>999.99887096774205</v>
      </c>
      <c r="BJ29">
        <f t="shared" si="40"/>
        <v>841.19875103240281</v>
      </c>
      <c r="BK29">
        <f t="shared" si="41"/>
        <v>0.84119970077400041</v>
      </c>
      <c r="BL29">
        <f t="shared" si="42"/>
        <v>0.192399401548001</v>
      </c>
      <c r="BM29">
        <v>0.70500904578363699</v>
      </c>
      <c r="BN29">
        <v>0.5</v>
      </c>
      <c r="BO29" t="s">
        <v>254</v>
      </c>
      <c r="BP29">
        <v>1675260457.0999999</v>
      </c>
      <c r="BQ29">
        <v>400.02148387096798</v>
      </c>
      <c r="BR29">
        <v>403.21100000000001</v>
      </c>
      <c r="BS29">
        <v>15.943638709677399</v>
      </c>
      <c r="BT29">
        <v>15.0234548387097</v>
      </c>
      <c r="BU29">
        <v>500.016774193549</v>
      </c>
      <c r="BV29">
        <v>96.212909677419404</v>
      </c>
      <c r="BW29">
        <v>0.200052741935484</v>
      </c>
      <c r="BX29">
        <v>28.138396774193499</v>
      </c>
      <c r="BY29">
        <v>27.992612903225801</v>
      </c>
      <c r="BZ29">
        <v>999.9</v>
      </c>
      <c r="CA29">
        <v>9985.6451612903202</v>
      </c>
      <c r="CB29">
        <v>0</v>
      </c>
      <c r="CC29">
        <v>387.561193548387</v>
      </c>
      <c r="CD29">
        <v>999.99887096774205</v>
      </c>
      <c r="CE29">
        <v>0.96001064516129098</v>
      </c>
      <c r="CF29">
        <v>3.9989741935483901E-2</v>
      </c>
      <c r="CG29">
        <v>0</v>
      </c>
      <c r="CH29">
        <v>2.30694516129032</v>
      </c>
      <c r="CI29">
        <v>0</v>
      </c>
      <c r="CJ29">
        <v>899.890806451613</v>
      </c>
      <c r="CK29">
        <v>9334.3435483870999</v>
      </c>
      <c r="CL29">
        <v>40.745935483871001</v>
      </c>
      <c r="CM29">
        <v>43.590451612903202</v>
      </c>
      <c r="CN29">
        <v>41.953258064516099</v>
      </c>
      <c r="CO29">
        <v>41.816064516129003</v>
      </c>
      <c r="CP29">
        <v>40.570129032258102</v>
      </c>
      <c r="CQ29">
        <v>960.00935483871001</v>
      </c>
      <c r="CR29">
        <v>39.99</v>
      </c>
      <c r="CS29">
        <v>0</v>
      </c>
      <c r="CT29">
        <v>59.399999856948902</v>
      </c>
      <c r="CU29">
        <v>2.2994500000000002</v>
      </c>
      <c r="CV29">
        <v>-0.331517951004898</v>
      </c>
      <c r="CW29">
        <v>1.4777094080715401</v>
      </c>
      <c r="CX29">
        <v>899.893423076923</v>
      </c>
      <c r="CY29">
        <v>15</v>
      </c>
      <c r="CZ29">
        <v>1675259577</v>
      </c>
      <c r="DA29" t="s">
        <v>255</v>
      </c>
      <c r="DB29">
        <v>5</v>
      </c>
      <c r="DC29">
        <v>-3.7879999999999998</v>
      </c>
      <c r="DD29">
        <v>0.38300000000000001</v>
      </c>
      <c r="DE29">
        <v>400</v>
      </c>
      <c r="DF29">
        <v>15</v>
      </c>
      <c r="DG29">
        <v>1.39</v>
      </c>
      <c r="DH29">
        <v>0.28000000000000003</v>
      </c>
      <c r="DI29">
        <v>-3.2096981481481501</v>
      </c>
      <c r="DJ29">
        <v>0.136809422527157</v>
      </c>
      <c r="DK29">
        <v>0.10257118861360499</v>
      </c>
      <c r="DL29">
        <v>1</v>
      </c>
      <c r="DM29">
        <v>2.26938444444444</v>
      </c>
      <c r="DN29">
        <v>0.18207595214566599</v>
      </c>
      <c r="DO29">
        <v>0.172678240224163</v>
      </c>
      <c r="DP29">
        <v>1</v>
      </c>
      <c r="DQ29">
        <v>0.89694157407407404</v>
      </c>
      <c r="DR29">
        <v>0.23873137564321301</v>
      </c>
      <c r="DS29">
        <v>3.3111170689507502E-2</v>
      </c>
      <c r="DT29">
        <v>0</v>
      </c>
      <c r="DU29">
        <v>2</v>
      </c>
      <c r="DV29">
        <v>3</v>
      </c>
      <c r="DW29" t="s">
        <v>256</v>
      </c>
      <c r="DX29">
        <v>100</v>
      </c>
      <c r="DY29">
        <v>100</v>
      </c>
      <c r="DZ29">
        <v>-3.7879999999999998</v>
      </c>
      <c r="EA29">
        <v>0.38300000000000001</v>
      </c>
      <c r="EB29">
        <v>2</v>
      </c>
      <c r="EC29">
        <v>516.90599999999995</v>
      </c>
      <c r="ED29">
        <v>412.76799999999997</v>
      </c>
      <c r="EE29">
        <v>26.1419</v>
      </c>
      <c r="EF29">
        <v>31.088699999999999</v>
      </c>
      <c r="EG29">
        <v>30.0002</v>
      </c>
      <c r="EH29">
        <v>31.296900000000001</v>
      </c>
      <c r="EI29">
        <v>31.334599999999998</v>
      </c>
      <c r="EJ29">
        <v>20.2592</v>
      </c>
      <c r="EK29">
        <v>29.328099999999999</v>
      </c>
      <c r="EL29">
        <v>0</v>
      </c>
      <c r="EM29">
        <v>26.1493</v>
      </c>
      <c r="EN29">
        <v>403.19200000000001</v>
      </c>
      <c r="EO29">
        <v>14.9771</v>
      </c>
      <c r="EP29">
        <v>100.38</v>
      </c>
      <c r="EQ29">
        <v>90.724999999999994</v>
      </c>
    </row>
    <row r="30" spans="1:147" x14ac:dyDescent="0.3">
      <c r="A30">
        <v>14</v>
      </c>
      <c r="B30">
        <v>1675260525.0999999</v>
      </c>
      <c r="C30">
        <v>780.09999990463302</v>
      </c>
      <c r="D30" t="s">
        <v>294</v>
      </c>
      <c r="E30" t="s">
        <v>295</v>
      </c>
      <c r="F30">
        <v>1675260517.0999999</v>
      </c>
      <c r="G30">
        <f t="shared" si="0"/>
        <v>6.6608141519236353E-3</v>
      </c>
      <c r="H30">
        <f t="shared" si="1"/>
        <v>20.21148511161795</v>
      </c>
      <c r="I30">
        <f t="shared" si="2"/>
        <v>400.00019354838702</v>
      </c>
      <c r="J30">
        <f t="shared" si="3"/>
        <v>270.83314677360164</v>
      </c>
      <c r="K30">
        <f t="shared" si="4"/>
        <v>26.112224659454355</v>
      </c>
      <c r="L30">
        <f t="shared" si="5"/>
        <v>38.565792415696954</v>
      </c>
      <c r="M30">
        <f t="shared" si="6"/>
        <v>0.2893302162110557</v>
      </c>
      <c r="N30">
        <f t="shared" si="7"/>
        <v>3.3773024546787873</v>
      </c>
      <c r="O30">
        <f t="shared" si="8"/>
        <v>0.27623150171549321</v>
      </c>
      <c r="P30">
        <f t="shared" si="9"/>
        <v>0.1737721328734366</v>
      </c>
      <c r="Q30">
        <f t="shared" si="10"/>
        <v>161.845619275486</v>
      </c>
      <c r="R30">
        <f t="shared" si="11"/>
        <v>27.473542808440932</v>
      </c>
      <c r="S30">
        <f t="shared" si="12"/>
        <v>28.001667741935499</v>
      </c>
      <c r="T30">
        <f t="shared" si="13"/>
        <v>3.7952086432589014</v>
      </c>
      <c r="U30">
        <f t="shared" si="14"/>
        <v>40.07830433369233</v>
      </c>
      <c r="V30">
        <f t="shared" si="15"/>
        <v>1.5346114463526763</v>
      </c>
      <c r="W30">
        <f t="shared" si="16"/>
        <v>3.8290328691939841</v>
      </c>
      <c r="X30">
        <f t="shared" si="17"/>
        <v>2.2605971969062253</v>
      </c>
      <c r="Y30">
        <f t="shared" si="18"/>
        <v>-293.74190409983231</v>
      </c>
      <c r="Z30">
        <f t="shared" si="19"/>
        <v>27.728584852601362</v>
      </c>
      <c r="AA30">
        <f t="shared" si="20"/>
        <v>1.7910398268159189</v>
      </c>
      <c r="AB30">
        <f t="shared" si="21"/>
        <v>-102.37666014492902</v>
      </c>
      <c r="AC30">
        <v>-3.9841353281481397E-2</v>
      </c>
      <c r="AD30">
        <v>4.4725409352706899E-2</v>
      </c>
      <c r="AE30">
        <v>3.3655732932854701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50612.270533628172</v>
      </c>
      <c r="AK30" t="s">
        <v>251</v>
      </c>
      <c r="AL30">
        <v>2.3175615384615398</v>
      </c>
      <c r="AM30">
        <v>1.4712000000000001</v>
      </c>
      <c r="AN30">
        <f t="shared" si="25"/>
        <v>-0.84636153846153972</v>
      </c>
      <c r="AO30">
        <f t="shared" si="26"/>
        <v>-0.57528652695863214</v>
      </c>
      <c r="AP30">
        <v>-0.307483905159952</v>
      </c>
      <c r="AQ30" t="s">
        <v>296</v>
      </c>
      <c r="AR30">
        <v>2.2863423076923102</v>
      </c>
      <c r="AS30">
        <v>1.6012</v>
      </c>
      <c r="AT30">
        <f t="shared" si="27"/>
        <v>-0.4278930225407882</v>
      </c>
      <c r="AU30">
        <v>0.5</v>
      </c>
      <c r="AV30">
        <f t="shared" si="28"/>
        <v>841.19604019397855</v>
      </c>
      <c r="AW30">
        <f t="shared" si="29"/>
        <v>20.21148511161795</v>
      </c>
      <c r="AX30">
        <f t="shared" si="30"/>
        <v>-179.97095809397192</v>
      </c>
      <c r="AY30">
        <f t="shared" si="31"/>
        <v>1</v>
      </c>
      <c r="AZ30">
        <f t="shared" si="32"/>
        <v>2.4392612466466505E-2</v>
      </c>
      <c r="BA30">
        <f t="shared" si="33"/>
        <v>-8.1189108168873286E-2</v>
      </c>
      <c r="BB30" t="s">
        <v>253</v>
      </c>
      <c r="BC30">
        <v>0</v>
      </c>
      <c r="BD30">
        <f t="shared" si="34"/>
        <v>1.6012</v>
      </c>
      <c r="BE30">
        <f t="shared" si="35"/>
        <v>-0.42789302254078831</v>
      </c>
      <c r="BF30">
        <f t="shared" si="36"/>
        <v>-8.8363240891788944E-2</v>
      </c>
      <c r="BG30">
        <f t="shared" si="37"/>
        <v>0.95641972789846297</v>
      </c>
      <c r="BH30">
        <f t="shared" si="38"/>
        <v>0.15359866214656367</v>
      </c>
      <c r="BI30">
        <f t="shared" si="39"/>
        <v>999.99564516128999</v>
      </c>
      <c r="BJ30">
        <f t="shared" si="40"/>
        <v>841.19604019397855</v>
      </c>
      <c r="BK30">
        <f t="shared" si="41"/>
        <v>0.8411997034830101</v>
      </c>
      <c r="BL30">
        <f t="shared" si="42"/>
        <v>0.19239940696602023</v>
      </c>
      <c r="BM30">
        <v>0.70500904578363699</v>
      </c>
      <c r="BN30">
        <v>0.5</v>
      </c>
      <c r="BO30" t="s">
        <v>254</v>
      </c>
      <c r="BP30">
        <v>1675260517.0999999</v>
      </c>
      <c r="BQ30">
        <v>400.00019354838702</v>
      </c>
      <c r="BR30">
        <v>403.22558064516102</v>
      </c>
      <c r="BS30">
        <v>15.916822580645199</v>
      </c>
      <c r="BT30">
        <v>14.992625806451599</v>
      </c>
      <c r="BU30">
        <v>500.022290322581</v>
      </c>
      <c r="BV30">
        <v>96.2143709677419</v>
      </c>
      <c r="BW30">
        <v>0.20006341935483901</v>
      </c>
      <c r="BX30">
        <v>28.1539580645161</v>
      </c>
      <c r="BY30">
        <v>28.001667741935499</v>
      </c>
      <c r="BZ30">
        <v>999.9</v>
      </c>
      <c r="CA30">
        <v>9985.9677419354794</v>
      </c>
      <c r="CB30">
        <v>0</v>
      </c>
      <c r="CC30">
        <v>387.59364516129</v>
      </c>
      <c r="CD30">
        <v>999.99564516128999</v>
      </c>
      <c r="CE30">
        <v>0.96001193548387098</v>
      </c>
      <c r="CF30">
        <v>3.9988425806451601E-2</v>
      </c>
      <c r="CG30">
        <v>0</v>
      </c>
      <c r="CH30">
        <v>2.2825387096774201</v>
      </c>
      <c r="CI30">
        <v>0</v>
      </c>
      <c r="CJ30">
        <v>899.332516129032</v>
      </c>
      <c r="CK30">
        <v>9334.3229032258096</v>
      </c>
      <c r="CL30">
        <v>40.848580645161299</v>
      </c>
      <c r="CM30">
        <v>43.695129032258002</v>
      </c>
      <c r="CN30">
        <v>42.090451612903202</v>
      </c>
      <c r="CO30">
        <v>41.933</v>
      </c>
      <c r="CP30">
        <v>40.686999999999998</v>
      </c>
      <c r="CQ30">
        <v>960.00709677419297</v>
      </c>
      <c r="CR30">
        <v>39.99</v>
      </c>
      <c r="CS30">
        <v>0</v>
      </c>
      <c r="CT30">
        <v>59.199999809265101</v>
      </c>
      <c r="CU30">
        <v>2.2863423076923102</v>
      </c>
      <c r="CV30">
        <v>0.28958291166502798</v>
      </c>
      <c r="CW30">
        <v>-0.30738463361125401</v>
      </c>
      <c r="CX30">
        <v>899.33749999999998</v>
      </c>
      <c r="CY30">
        <v>15</v>
      </c>
      <c r="CZ30">
        <v>1675259577</v>
      </c>
      <c r="DA30" t="s">
        <v>255</v>
      </c>
      <c r="DB30">
        <v>5</v>
      </c>
      <c r="DC30">
        <v>-3.7879999999999998</v>
      </c>
      <c r="DD30">
        <v>0.38300000000000001</v>
      </c>
      <c r="DE30">
        <v>400</v>
      </c>
      <c r="DF30">
        <v>15</v>
      </c>
      <c r="DG30">
        <v>1.39</v>
      </c>
      <c r="DH30">
        <v>0.28000000000000003</v>
      </c>
      <c r="DI30">
        <v>-3.2382153703703702</v>
      </c>
      <c r="DJ30">
        <v>8.5857930245710201E-2</v>
      </c>
      <c r="DK30">
        <v>0.115021496762368</v>
      </c>
      <c r="DL30">
        <v>1</v>
      </c>
      <c r="DM30">
        <v>2.2985555555555601</v>
      </c>
      <c r="DN30">
        <v>3.4161983470954102E-2</v>
      </c>
      <c r="DO30">
        <v>0.185023778118208</v>
      </c>
      <c r="DP30">
        <v>1</v>
      </c>
      <c r="DQ30">
        <v>0.92334846296296302</v>
      </c>
      <c r="DR30">
        <v>8.1463922241242406E-3</v>
      </c>
      <c r="DS30">
        <v>2.6552324213882398E-3</v>
      </c>
      <c r="DT30">
        <v>1</v>
      </c>
      <c r="DU30">
        <v>3</v>
      </c>
      <c r="DV30">
        <v>3</v>
      </c>
      <c r="DW30" t="s">
        <v>263</v>
      </c>
      <c r="DX30">
        <v>100</v>
      </c>
      <c r="DY30">
        <v>100</v>
      </c>
      <c r="DZ30">
        <v>-3.7879999999999998</v>
      </c>
      <c r="EA30">
        <v>0.38300000000000001</v>
      </c>
      <c r="EB30">
        <v>2</v>
      </c>
      <c r="EC30">
        <v>516.649</v>
      </c>
      <c r="ED30">
        <v>412.892</v>
      </c>
      <c r="EE30">
        <v>26.087299999999999</v>
      </c>
      <c r="EF30">
        <v>31.0915</v>
      </c>
      <c r="EG30">
        <v>30.0002</v>
      </c>
      <c r="EH30">
        <v>31.296900000000001</v>
      </c>
      <c r="EI30">
        <v>31.334599999999998</v>
      </c>
      <c r="EJ30">
        <v>20.261199999999999</v>
      </c>
      <c r="EK30">
        <v>29.328099999999999</v>
      </c>
      <c r="EL30">
        <v>0</v>
      </c>
      <c r="EM30">
        <v>26.087299999999999</v>
      </c>
      <c r="EN30">
        <v>403.33499999999998</v>
      </c>
      <c r="EO30">
        <v>14.992000000000001</v>
      </c>
      <c r="EP30">
        <v>100.379</v>
      </c>
      <c r="EQ30">
        <v>90.7256</v>
      </c>
    </row>
    <row r="31" spans="1:147" x14ac:dyDescent="0.3">
      <c r="A31">
        <v>15</v>
      </c>
      <c r="B31">
        <v>1675260585.0999999</v>
      </c>
      <c r="C31">
        <v>840.09999990463302</v>
      </c>
      <c r="D31" t="s">
        <v>297</v>
      </c>
      <c r="E31" t="s">
        <v>298</v>
      </c>
      <c r="F31">
        <v>1675260577.0999999</v>
      </c>
      <c r="G31">
        <f t="shared" si="0"/>
        <v>6.7150045447157275E-3</v>
      </c>
      <c r="H31">
        <f t="shared" si="1"/>
        <v>20.094304653037689</v>
      </c>
      <c r="I31">
        <f t="shared" si="2"/>
        <v>400.00235483871</v>
      </c>
      <c r="J31">
        <f t="shared" si="3"/>
        <v>272.86401114310826</v>
      </c>
      <c r="K31">
        <f t="shared" si="4"/>
        <v>26.30855572405126</v>
      </c>
      <c r="L31">
        <f t="shared" si="5"/>
        <v>38.566772503049897</v>
      </c>
      <c r="M31">
        <f t="shared" si="6"/>
        <v>0.29286194742506083</v>
      </c>
      <c r="N31">
        <f t="shared" si="7"/>
        <v>3.3822633899044252</v>
      </c>
      <c r="O31">
        <f t="shared" si="8"/>
        <v>0.27946817225812698</v>
      </c>
      <c r="P31">
        <f t="shared" si="9"/>
        <v>0.17581993249286071</v>
      </c>
      <c r="Q31">
        <f t="shared" si="10"/>
        <v>161.84183723495519</v>
      </c>
      <c r="R31">
        <f t="shared" si="11"/>
        <v>27.451025521485889</v>
      </c>
      <c r="S31">
        <f t="shared" si="12"/>
        <v>27.9705451612903</v>
      </c>
      <c r="T31">
        <f t="shared" si="13"/>
        <v>3.788328378701304</v>
      </c>
      <c r="U31">
        <f t="shared" si="14"/>
        <v>40.130539152310995</v>
      </c>
      <c r="V31">
        <f t="shared" si="15"/>
        <v>1.5356168923453963</v>
      </c>
      <c r="W31">
        <f t="shared" si="16"/>
        <v>3.8265543518294964</v>
      </c>
      <c r="X31">
        <f t="shared" si="17"/>
        <v>2.2527114863559077</v>
      </c>
      <c r="Y31">
        <f t="shared" si="18"/>
        <v>-296.13170042196356</v>
      </c>
      <c r="Z31">
        <f t="shared" si="19"/>
        <v>31.416795385255924</v>
      </c>
      <c r="AA31">
        <f t="shared" si="20"/>
        <v>2.0258652630421206</v>
      </c>
      <c r="AB31">
        <f t="shared" si="21"/>
        <v>-100.84720253871033</v>
      </c>
      <c r="AC31">
        <v>-3.9914927190785002E-2</v>
      </c>
      <c r="AD31">
        <v>4.4808002511328701E-2</v>
      </c>
      <c r="AE31">
        <v>3.3705125685978401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50703.838886427031</v>
      </c>
      <c r="AK31" t="s">
        <v>251</v>
      </c>
      <c r="AL31">
        <v>2.3175615384615398</v>
      </c>
      <c r="AM31">
        <v>1.4712000000000001</v>
      </c>
      <c r="AN31">
        <f t="shared" si="25"/>
        <v>-0.84636153846153972</v>
      </c>
      <c r="AO31">
        <f t="shared" si="26"/>
        <v>-0.57528652695863214</v>
      </c>
      <c r="AP31">
        <v>-0.307483905159952</v>
      </c>
      <c r="AQ31" t="s">
        <v>299</v>
      </c>
      <c r="AR31">
        <v>2.2640576923076901</v>
      </c>
      <c r="AS31">
        <v>1.5152000000000001</v>
      </c>
      <c r="AT31">
        <f t="shared" si="27"/>
        <v>-0.49423026155470562</v>
      </c>
      <c r="AU31">
        <v>0.5</v>
      </c>
      <c r="AV31">
        <f t="shared" si="28"/>
        <v>841.17614945883872</v>
      </c>
      <c r="AW31">
        <f t="shared" si="29"/>
        <v>20.094304653037689</v>
      </c>
      <c r="AX31">
        <f t="shared" si="30"/>
        <v>-207.867354180311</v>
      </c>
      <c r="AY31">
        <f t="shared" si="31"/>
        <v>1</v>
      </c>
      <c r="AZ31">
        <f t="shared" si="32"/>
        <v>2.425388376896195E-2</v>
      </c>
      <c r="BA31">
        <f t="shared" si="33"/>
        <v>-2.9039070749736034E-2</v>
      </c>
      <c r="BB31" t="s">
        <v>253</v>
      </c>
      <c r="BC31">
        <v>0</v>
      </c>
      <c r="BD31">
        <f t="shared" si="34"/>
        <v>1.5152000000000001</v>
      </c>
      <c r="BE31">
        <f t="shared" si="35"/>
        <v>-0.49423026155470556</v>
      </c>
      <c r="BF31">
        <f t="shared" si="36"/>
        <v>-2.9907558455682461E-2</v>
      </c>
      <c r="BG31">
        <f t="shared" si="37"/>
        <v>0.93331703529005283</v>
      </c>
      <c r="BH31">
        <f t="shared" si="38"/>
        <v>5.1987239495760097E-2</v>
      </c>
      <c r="BI31">
        <f t="shared" si="39"/>
        <v>999.97196774193503</v>
      </c>
      <c r="BJ31">
        <f t="shared" si="40"/>
        <v>841.17614945883872</v>
      </c>
      <c r="BK31">
        <f t="shared" si="41"/>
        <v>0.84119973018675953</v>
      </c>
      <c r="BL31">
        <f t="shared" si="42"/>
        <v>0.19239946037351907</v>
      </c>
      <c r="BM31">
        <v>0.70500904578363699</v>
      </c>
      <c r="BN31">
        <v>0.5</v>
      </c>
      <c r="BO31" t="s">
        <v>254</v>
      </c>
      <c r="BP31">
        <v>1675260577.0999999</v>
      </c>
      <c r="BQ31">
        <v>400.00235483871</v>
      </c>
      <c r="BR31">
        <v>403.21429032258101</v>
      </c>
      <c r="BS31">
        <v>15.9269322580645</v>
      </c>
      <c r="BT31">
        <v>14.9952225806452</v>
      </c>
      <c r="BU31">
        <v>500.02041935483902</v>
      </c>
      <c r="BV31">
        <v>96.216438709677405</v>
      </c>
      <c r="BW31">
        <v>0.199924935483871</v>
      </c>
      <c r="BX31">
        <v>28.142838709677399</v>
      </c>
      <c r="BY31">
        <v>27.9705451612903</v>
      </c>
      <c r="BZ31">
        <v>999.9</v>
      </c>
      <c r="CA31">
        <v>10004.1935483871</v>
      </c>
      <c r="CB31">
        <v>0</v>
      </c>
      <c r="CC31">
        <v>387.64893548387101</v>
      </c>
      <c r="CD31">
        <v>999.97196774193503</v>
      </c>
      <c r="CE31">
        <v>0.96001225806451596</v>
      </c>
      <c r="CF31">
        <v>3.9988096774193502E-2</v>
      </c>
      <c r="CG31">
        <v>0</v>
      </c>
      <c r="CH31">
        <v>2.2726709677419401</v>
      </c>
      <c r="CI31">
        <v>0</v>
      </c>
      <c r="CJ31">
        <v>899.07883870967703</v>
      </c>
      <c r="CK31">
        <v>9334.0993548387105</v>
      </c>
      <c r="CL31">
        <v>40.941064516129003</v>
      </c>
      <c r="CM31">
        <v>43.811999999999998</v>
      </c>
      <c r="CN31">
        <v>42.186999999999998</v>
      </c>
      <c r="CO31">
        <v>42</v>
      </c>
      <c r="CP31">
        <v>40.811999999999998</v>
      </c>
      <c r="CQ31">
        <v>959.98483870967698</v>
      </c>
      <c r="CR31">
        <v>39.99</v>
      </c>
      <c r="CS31">
        <v>0</v>
      </c>
      <c r="CT31">
        <v>59.599999904632597</v>
      </c>
      <c r="CU31">
        <v>2.2640576923076901</v>
      </c>
      <c r="CV31">
        <v>-1.5524788325204901E-2</v>
      </c>
      <c r="CW31">
        <v>2.1573675165774699</v>
      </c>
      <c r="CX31">
        <v>899.09742307692295</v>
      </c>
      <c r="CY31">
        <v>15</v>
      </c>
      <c r="CZ31">
        <v>1675259577</v>
      </c>
      <c r="DA31" t="s">
        <v>255</v>
      </c>
      <c r="DB31">
        <v>5</v>
      </c>
      <c r="DC31">
        <v>-3.7879999999999998</v>
      </c>
      <c r="DD31">
        <v>0.38300000000000001</v>
      </c>
      <c r="DE31">
        <v>400</v>
      </c>
      <c r="DF31">
        <v>15</v>
      </c>
      <c r="DG31">
        <v>1.39</v>
      </c>
      <c r="DH31">
        <v>0.28000000000000003</v>
      </c>
      <c r="DI31">
        <v>-3.2199092592592602</v>
      </c>
      <c r="DJ31">
        <v>-2.3176946826751501E-2</v>
      </c>
      <c r="DK31">
        <v>9.2348962292428297E-2</v>
      </c>
      <c r="DL31">
        <v>1</v>
      </c>
      <c r="DM31">
        <v>2.2609022222222199</v>
      </c>
      <c r="DN31">
        <v>1.8400043816444701E-2</v>
      </c>
      <c r="DO31">
        <v>0.16849201166542499</v>
      </c>
      <c r="DP31">
        <v>1</v>
      </c>
      <c r="DQ31">
        <v>0.93134349999999999</v>
      </c>
      <c r="DR31">
        <v>2.99483133219077E-3</v>
      </c>
      <c r="DS31">
        <v>2.9155629832434298E-3</v>
      </c>
      <c r="DT31">
        <v>1</v>
      </c>
      <c r="DU31">
        <v>3</v>
      </c>
      <c r="DV31">
        <v>3</v>
      </c>
      <c r="DW31" t="s">
        <v>263</v>
      </c>
      <c r="DX31">
        <v>100</v>
      </c>
      <c r="DY31">
        <v>100</v>
      </c>
      <c r="DZ31">
        <v>-3.7879999999999998</v>
      </c>
      <c r="EA31">
        <v>0.38300000000000001</v>
      </c>
      <c r="EB31">
        <v>2</v>
      </c>
      <c r="EC31">
        <v>516.67100000000005</v>
      </c>
      <c r="ED31">
        <v>412.66399999999999</v>
      </c>
      <c r="EE31">
        <v>26.1037</v>
      </c>
      <c r="EF31">
        <v>31.0915</v>
      </c>
      <c r="EG31">
        <v>30</v>
      </c>
      <c r="EH31">
        <v>31.299600000000002</v>
      </c>
      <c r="EI31">
        <v>31.337299999999999</v>
      </c>
      <c r="EJ31">
        <v>20.260400000000001</v>
      </c>
      <c r="EK31">
        <v>29.328099999999999</v>
      </c>
      <c r="EL31">
        <v>0</v>
      </c>
      <c r="EM31">
        <v>26.113499999999998</v>
      </c>
      <c r="EN31">
        <v>403.18799999999999</v>
      </c>
      <c r="EO31">
        <v>14.989000000000001</v>
      </c>
      <c r="EP31">
        <v>100.38</v>
      </c>
      <c r="EQ31">
        <v>90.727000000000004</v>
      </c>
    </row>
    <row r="32" spans="1:147" x14ac:dyDescent="0.3">
      <c r="A32">
        <v>16</v>
      </c>
      <c r="B32">
        <v>1675260645.0999999</v>
      </c>
      <c r="C32">
        <v>900.09999990463302</v>
      </c>
      <c r="D32" t="s">
        <v>300</v>
      </c>
      <c r="E32" t="s">
        <v>301</v>
      </c>
      <c r="F32">
        <v>1675260637.0999999</v>
      </c>
      <c r="G32">
        <f t="shared" si="0"/>
        <v>6.8073636992293492E-3</v>
      </c>
      <c r="H32">
        <f t="shared" si="1"/>
        <v>20.504950407574128</v>
      </c>
      <c r="I32">
        <f t="shared" si="2"/>
        <v>399.98990322580602</v>
      </c>
      <c r="J32">
        <f t="shared" si="3"/>
        <v>271.98952656285206</v>
      </c>
      <c r="K32">
        <f t="shared" si="4"/>
        <v>26.225181886210002</v>
      </c>
      <c r="L32">
        <f t="shared" si="5"/>
        <v>38.566955490178728</v>
      </c>
      <c r="M32">
        <f t="shared" si="6"/>
        <v>0.29675563492886536</v>
      </c>
      <c r="N32">
        <f t="shared" si="7"/>
        <v>3.3816658144445997</v>
      </c>
      <c r="O32">
        <f t="shared" si="8"/>
        <v>0.28301001683268934</v>
      </c>
      <c r="P32">
        <f t="shared" si="9"/>
        <v>0.17806318379887034</v>
      </c>
      <c r="Q32">
        <f t="shared" si="10"/>
        <v>161.84610571735692</v>
      </c>
      <c r="R32">
        <f t="shared" si="11"/>
        <v>27.456541679691124</v>
      </c>
      <c r="S32">
        <f t="shared" si="12"/>
        <v>27.9887193548387</v>
      </c>
      <c r="T32">
        <f t="shared" si="13"/>
        <v>3.7923448219547375</v>
      </c>
      <c r="U32">
        <f t="shared" si="14"/>
        <v>40.110133935892669</v>
      </c>
      <c r="V32">
        <f t="shared" si="15"/>
        <v>1.537213766128483</v>
      </c>
      <c r="W32">
        <f t="shared" si="16"/>
        <v>3.8324822564426864</v>
      </c>
      <c r="X32">
        <f t="shared" si="17"/>
        <v>2.2551310558262543</v>
      </c>
      <c r="Y32">
        <f t="shared" si="18"/>
        <v>-300.20473913601433</v>
      </c>
      <c r="Z32">
        <f t="shared" si="19"/>
        <v>32.944432891492298</v>
      </c>
      <c r="AA32">
        <f t="shared" si="20"/>
        <v>2.1252219729992543</v>
      </c>
      <c r="AB32">
        <f t="shared" si="21"/>
        <v>-103.28897855416587</v>
      </c>
      <c r="AC32">
        <v>-3.9906062397880901E-2</v>
      </c>
      <c r="AD32">
        <v>4.4798051004695402E-2</v>
      </c>
      <c r="AE32">
        <v>3.3699176029034499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50688.638795892737</v>
      </c>
      <c r="AK32" t="s">
        <v>251</v>
      </c>
      <c r="AL32">
        <v>2.3175615384615398</v>
      </c>
      <c r="AM32">
        <v>1.4712000000000001</v>
      </c>
      <c r="AN32">
        <f t="shared" si="25"/>
        <v>-0.84636153846153972</v>
      </c>
      <c r="AO32">
        <f t="shared" si="26"/>
        <v>-0.57528652695863214</v>
      </c>
      <c r="AP32">
        <v>-0.307483905159952</v>
      </c>
      <c r="AQ32" t="s">
        <v>302</v>
      </c>
      <c r="AR32">
        <v>2.31883461538462</v>
      </c>
      <c r="AS32">
        <v>1.2632000000000001</v>
      </c>
      <c r="AT32">
        <f t="shared" si="27"/>
        <v>-0.83568288108345445</v>
      </c>
      <c r="AU32">
        <v>0.5</v>
      </c>
      <c r="AV32">
        <f t="shared" si="28"/>
        <v>841.19759024576899</v>
      </c>
      <c r="AW32">
        <f t="shared" si="29"/>
        <v>20.504950407574128</v>
      </c>
      <c r="AX32">
        <f t="shared" si="30"/>
        <v>-351.4872128885217</v>
      </c>
      <c r="AY32">
        <f t="shared" si="31"/>
        <v>1</v>
      </c>
      <c r="AZ32">
        <f t="shared" si="32"/>
        <v>2.4741433587147345E-2</v>
      </c>
      <c r="BA32">
        <f t="shared" si="33"/>
        <v>0.16466117796073459</v>
      </c>
      <c r="BB32" t="s">
        <v>253</v>
      </c>
      <c r="BC32">
        <v>0</v>
      </c>
      <c r="BD32">
        <f t="shared" si="34"/>
        <v>1.2632000000000001</v>
      </c>
      <c r="BE32">
        <f t="shared" si="35"/>
        <v>-0.83568288108345457</v>
      </c>
      <c r="BF32">
        <f t="shared" si="36"/>
        <v>0.1413811854268624</v>
      </c>
      <c r="BG32">
        <f t="shared" si="37"/>
        <v>1.0012074386978662</v>
      </c>
      <c r="BH32">
        <f t="shared" si="38"/>
        <v>-0.24575785943450204</v>
      </c>
      <c r="BI32">
        <f t="shared" si="39"/>
        <v>999.99735483870995</v>
      </c>
      <c r="BJ32">
        <f t="shared" si="40"/>
        <v>841.19759024576899</v>
      </c>
      <c r="BK32">
        <f t="shared" si="41"/>
        <v>0.8411998153549578</v>
      </c>
      <c r="BL32">
        <f t="shared" si="42"/>
        <v>0.19239963070991567</v>
      </c>
      <c r="BM32">
        <v>0.70500904578363699</v>
      </c>
      <c r="BN32">
        <v>0.5</v>
      </c>
      <c r="BO32" t="s">
        <v>254</v>
      </c>
      <c r="BP32">
        <v>1675260637.0999999</v>
      </c>
      <c r="BQ32">
        <v>399.98990322580602</v>
      </c>
      <c r="BR32">
        <v>403.26490322580702</v>
      </c>
      <c r="BS32">
        <v>15.942922580645201</v>
      </c>
      <c r="BT32">
        <v>14.998422580645199</v>
      </c>
      <c r="BU32">
        <v>500.02529032258099</v>
      </c>
      <c r="BV32">
        <v>96.219890322580596</v>
      </c>
      <c r="BW32">
        <v>0.19993222580645201</v>
      </c>
      <c r="BX32">
        <v>28.1694225806452</v>
      </c>
      <c r="BY32">
        <v>27.9887193548387</v>
      </c>
      <c r="BZ32">
        <v>999.9</v>
      </c>
      <c r="CA32">
        <v>10001.6129032258</v>
      </c>
      <c r="CB32">
        <v>0</v>
      </c>
      <c r="CC32">
        <v>387.61099999999999</v>
      </c>
      <c r="CD32">
        <v>999.99735483870995</v>
      </c>
      <c r="CE32">
        <v>0.96001000000000003</v>
      </c>
      <c r="CF32">
        <v>3.99903387096774E-2</v>
      </c>
      <c r="CG32">
        <v>0</v>
      </c>
      <c r="CH32">
        <v>2.3290032258064501</v>
      </c>
      <c r="CI32">
        <v>0</v>
      </c>
      <c r="CJ32">
        <v>898.68170967741901</v>
      </c>
      <c r="CK32">
        <v>9334.3212903225794</v>
      </c>
      <c r="CL32">
        <v>41.061999999999998</v>
      </c>
      <c r="CM32">
        <v>43.908999999999999</v>
      </c>
      <c r="CN32">
        <v>42.311999999999998</v>
      </c>
      <c r="CO32">
        <v>42.1046774193548</v>
      </c>
      <c r="CP32">
        <v>40.875</v>
      </c>
      <c r="CQ32">
        <v>960.00677419354895</v>
      </c>
      <c r="CR32">
        <v>39.993870967741898</v>
      </c>
      <c r="CS32">
        <v>0</v>
      </c>
      <c r="CT32">
        <v>59.399999856948902</v>
      </c>
      <c r="CU32">
        <v>2.31883461538462</v>
      </c>
      <c r="CV32">
        <v>0.372283755102993</v>
      </c>
      <c r="CW32">
        <v>1.57268375190426</v>
      </c>
      <c r="CX32">
        <v>898.64949999999999</v>
      </c>
      <c r="CY32">
        <v>15</v>
      </c>
      <c r="CZ32">
        <v>1675259577</v>
      </c>
      <c r="DA32" t="s">
        <v>255</v>
      </c>
      <c r="DB32">
        <v>5</v>
      </c>
      <c r="DC32">
        <v>-3.7879999999999998</v>
      </c>
      <c r="DD32">
        <v>0.38300000000000001</v>
      </c>
      <c r="DE32">
        <v>400</v>
      </c>
      <c r="DF32">
        <v>15</v>
      </c>
      <c r="DG32">
        <v>1.39</v>
      </c>
      <c r="DH32">
        <v>0.28000000000000003</v>
      </c>
      <c r="DI32">
        <v>-3.2539422222222201</v>
      </c>
      <c r="DJ32">
        <v>-0.14212354488280701</v>
      </c>
      <c r="DK32">
        <v>9.1029719702610298E-2</v>
      </c>
      <c r="DL32">
        <v>1</v>
      </c>
      <c r="DM32">
        <v>2.2902755555555601</v>
      </c>
      <c r="DN32">
        <v>0.47913313577014999</v>
      </c>
      <c r="DO32">
        <v>0.192913568620833</v>
      </c>
      <c r="DP32">
        <v>1</v>
      </c>
      <c r="DQ32">
        <v>0.94405474074074103</v>
      </c>
      <c r="DR32">
        <v>6.9955769010879498E-3</v>
      </c>
      <c r="DS32">
        <v>3.01259836898061E-3</v>
      </c>
      <c r="DT32">
        <v>1</v>
      </c>
      <c r="DU32">
        <v>3</v>
      </c>
      <c r="DV32">
        <v>3</v>
      </c>
      <c r="DW32" t="s">
        <v>263</v>
      </c>
      <c r="DX32">
        <v>100</v>
      </c>
      <c r="DY32">
        <v>100</v>
      </c>
      <c r="DZ32">
        <v>-3.7879999999999998</v>
      </c>
      <c r="EA32">
        <v>0.38300000000000001</v>
      </c>
      <c r="EB32">
        <v>2</v>
      </c>
      <c r="EC32">
        <v>516.30799999999999</v>
      </c>
      <c r="ED32">
        <v>412.92899999999997</v>
      </c>
      <c r="EE32">
        <v>26.097300000000001</v>
      </c>
      <c r="EF32">
        <v>31.094200000000001</v>
      </c>
      <c r="EG32">
        <v>30.0001</v>
      </c>
      <c r="EH32">
        <v>31.302299999999999</v>
      </c>
      <c r="EI32">
        <v>31.34</v>
      </c>
      <c r="EJ32">
        <v>20.257000000000001</v>
      </c>
      <c r="EK32">
        <v>29.328099999999999</v>
      </c>
      <c r="EL32">
        <v>0</v>
      </c>
      <c r="EM32">
        <v>26.082000000000001</v>
      </c>
      <c r="EN32">
        <v>403.27300000000002</v>
      </c>
      <c r="EO32">
        <v>14.980700000000001</v>
      </c>
      <c r="EP32">
        <v>100.38</v>
      </c>
      <c r="EQ32">
        <v>90.727400000000003</v>
      </c>
    </row>
    <row r="33" spans="1:147" x14ac:dyDescent="0.3">
      <c r="A33">
        <v>17</v>
      </c>
      <c r="B33">
        <v>1675260705.0999999</v>
      </c>
      <c r="C33">
        <v>960.09999990463302</v>
      </c>
      <c r="D33" t="s">
        <v>303</v>
      </c>
      <c r="E33" t="s">
        <v>304</v>
      </c>
      <c r="F33">
        <v>1675260697.0999999</v>
      </c>
      <c r="G33">
        <f t="shared" si="0"/>
        <v>6.8705707369964902E-3</v>
      </c>
      <c r="H33">
        <f t="shared" si="1"/>
        <v>20.145558811653203</v>
      </c>
      <c r="I33">
        <f t="shared" si="2"/>
        <v>400.00370967741901</v>
      </c>
      <c r="J33">
        <f t="shared" si="3"/>
        <v>274.8673724948174</v>
      </c>
      <c r="K33">
        <f t="shared" si="4"/>
        <v>26.501589621734663</v>
      </c>
      <c r="L33">
        <f t="shared" si="5"/>
        <v>38.566724252593239</v>
      </c>
      <c r="M33">
        <f t="shared" si="6"/>
        <v>0.29928070148885072</v>
      </c>
      <c r="N33">
        <f t="shared" si="7"/>
        <v>3.3808168209000753</v>
      </c>
      <c r="O33">
        <f t="shared" si="8"/>
        <v>0.28530275353047196</v>
      </c>
      <c r="P33">
        <f t="shared" si="9"/>
        <v>0.17951567124009882</v>
      </c>
      <c r="Q33">
        <f t="shared" si="10"/>
        <v>161.84796734796609</v>
      </c>
      <c r="R33">
        <f t="shared" si="11"/>
        <v>27.451960811616402</v>
      </c>
      <c r="S33">
        <f t="shared" si="12"/>
        <v>28.0032580645161</v>
      </c>
      <c r="T33">
        <f t="shared" si="13"/>
        <v>3.7955605082276858</v>
      </c>
      <c r="U33">
        <f t="shared" si="14"/>
        <v>40.105413561741734</v>
      </c>
      <c r="V33">
        <f t="shared" si="15"/>
        <v>1.5379225078425425</v>
      </c>
      <c r="W33">
        <f t="shared" si="16"/>
        <v>3.8347005335699431</v>
      </c>
      <c r="X33">
        <f t="shared" si="17"/>
        <v>2.2576380003851435</v>
      </c>
      <c r="Y33">
        <f t="shared" si="18"/>
        <v>-302.99216950154522</v>
      </c>
      <c r="Z33">
        <f t="shared" si="19"/>
        <v>32.097735591328615</v>
      </c>
      <c r="AA33">
        <f t="shared" si="20"/>
        <v>2.0713746737439913</v>
      </c>
      <c r="AB33">
        <f t="shared" si="21"/>
        <v>-106.97509188850651</v>
      </c>
      <c r="AC33">
        <v>-3.9893469029647098E-2</v>
      </c>
      <c r="AD33">
        <v>4.4783913845613303E-2</v>
      </c>
      <c r="AE33">
        <v>3.3690723168044898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50671.538492428655</v>
      </c>
      <c r="AK33" t="s">
        <v>251</v>
      </c>
      <c r="AL33">
        <v>2.3175615384615398</v>
      </c>
      <c r="AM33">
        <v>1.4712000000000001</v>
      </c>
      <c r="AN33">
        <f t="shared" si="25"/>
        <v>-0.84636153846153972</v>
      </c>
      <c r="AO33">
        <f t="shared" si="26"/>
        <v>-0.57528652695863214</v>
      </c>
      <c r="AP33">
        <v>-0.307483905159952</v>
      </c>
      <c r="AQ33" t="s">
        <v>305</v>
      </c>
      <c r="AR33">
        <v>2.26203076923077</v>
      </c>
      <c r="AS33">
        <v>1.4172</v>
      </c>
      <c r="AT33">
        <f t="shared" si="27"/>
        <v>-0.59612670704965409</v>
      </c>
      <c r="AU33">
        <v>0.5</v>
      </c>
      <c r="AV33">
        <f t="shared" si="28"/>
        <v>841.20588843869018</v>
      </c>
      <c r="AW33">
        <f t="shared" si="29"/>
        <v>20.145558811653203</v>
      </c>
      <c r="AX33">
        <f t="shared" si="30"/>
        <v>-250.73264811286754</v>
      </c>
      <c r="AY33">
        <f t="shared" si="31"/>
        <v>1</v>
      </c>
      <c r="AZ33">
        <f t="shared" si="32"/>
        <v>2.4313955712762274E-2</v>
      </c>
      <c r="BA33">
        <f t="shared" si="33"/>
        <v>3.8103302286198168E-2</v>
      </c>
      <c r="BB33" t="s">
        <v>253</v>
      </c>
      <c r="BC33">
        <v>0</v>
      </c>
      <c r="BD33">
        <f t="shared" si="34"/>
        <v>1.4172</v>
      </c>
      <c r="BE33">
        <f t="shared" si="35"/>
        <v>-0.5961267070496542</v>
      </c>
      <c r="BF33">
        <f t="shared" si="36"/>
        <v>3.6704730831973932E-2</v>
      </c>
      <c r="BG33">
        <f t="shared" si="37"/>
        <v>0.9383239211598754</v>
      </c>
      <c r="BH33">
        <f t="shared" si="38"/>
        <v>-6.3802521199341947E-2</v>
      </c>
      <c r="BI33">
        <f t="shared" si="39"/>
        <v>1000.00703225806</v>
      </c>
      <c r="BJ33">
        <f t="shared" si="40"/>
        <v>841.20588843869018</v>
      </c>
      <c r="BK33">
        <f t="shared" si="41"/>
        <v>0.84119997290340065</v>
      </c>
      <c r="BL33">
        <f t="shared" si="42"/>
        <v>0.19239994580680125</v>
      </c>
      <c r="BM33">
        <v>0.70500904578363699</v>
      </c>
      <c r="BN33">
        <v>0.5</v>
      </c>
      <c r="BO33" t="s">
        <v>254</v>
      </c>
      <c r="BP33">
        <v>1675260697.0999999</v>
      </c>
      <c r="BQ33">
        <v>400.00370967741901</v>
      </c>
      <c r="BR33">
        <v>403.23161290322599</v>
      </c>
      <c r="BS33">
        <v>15.9509193548387</v>
      </c>
      <c r="BT33">
        <v>14.9976580645161</v>
      </c>
      <c r="BU33">
        <v>500.02567741935502</v>
      </c>
      <c r="BV33">
        <v>96.2159032258064</v>
      </c>
      <c r="BW33">
        <v>0.20001322580645201</v>
      </c>
      <c r="BX33">
        <v>28.1793612903226</v>
      </c>
      <c r="BY33">
        <v>28.0032580645161</v>
      </c>
      <c r="BZ33">
        <v>999.9</v>
      </c>
      <c r="CA33">
        <v>9998.8709677419392</v>
      </c>
      <c r="CB33">
        <v>0</v>
      </c>
      <c r="CC33">
        <v>387.61451612903198</v>
      </c>
      <c r="CD33">
        <v>1000.00703225806</v>
      </c>
      <c r="CE33">
        <v>0.95999967741935499</v>
      </c>
      <c r="CF33">
        <v>4.0000525806451602E-2</v>
      </c>
      <c r="CG33">
        <v>0</v>
      </c>
      <c r="CH33">
        <v>2.2533483870967701</v>
      </c>
      <c r="CI33">
        <v>0</v>
      </c>
      <c r="CJ33">
        <v>898.22545161290304</v>
      </c>
      <c r="CK33">
        <v>9334.3867741935501</v>
      </c>
      <c r="CL33">
        <v>41.155000000000001</v>
      </c>
      <c r="CM33">
        <v>44</v>
      </c>
      <c r="CN33">
        <v>42.384999999999998</v>
      </c>
      <c r="CO33">
        <v>42.186999999999998</v>
      </c>
      <c r="CP33">
        <v>40.967483870967698</v>
      </c>
      <c r="CQ33">
        <v>960.007096774194</v>
      </c>
      <c r="CR33">
        <v>39.999354838709699</v>
      </c>
      <c r="CS33">
        <v>0</v>
      </c>
      <c r="CT33">
        <v>59.399999856948902</v>
      </c>
      <c r="CU33">
        <v>2.26203076923077</v>
      </c>
      <c r="CV33">
        <v>-0.38052649334039401</v>
      </c>
      <c r="CW33">
        <v>1.9747692226887701</v>
      </c>
      <c r="CX33">
        <v>898.20253846153798</v>
      </c>
      <c r="CY33">
        <v>15</v>
      </c>
      <c r="CZ33">
        <v>1675259577</v>
      </c>
      <c r="DA33" t="s">
        <v>255</v>
      </c>
      <c r="DB33">
        <v>5</v>
      </c>
      <c r="DC33">
        <v>-3.7879999999999998</v>
      </c>
      <c r="DD33">
        <v>0.38300000000000001</v>
      </c>
      <c r="DE33">
        <v>400</v>
      </c>
      <c r="DF33">
        <v>15</v>
      </c>
      <c r="DG33">
        <v>1.39</v>
      </c>
      <c r="DH33">
        <v>0.28000000000000003</v>
      </c>
      <c r="DI33">
        <v>-3.2176079629629601</v>
      </c>
      <c r="DJ33">
        <v>2.7071149228056101E-2</v>
      </c>
      <c r="DK33">
        <v>9.9544408745630406E-2</v>
      </c>
      <c r="DL33">
        <v>1</v>
      </c>
      <c r="DM33">
        <v>2.2913399999999999</v>
      </c>
      <c r="DN33">
        <v>-0.13205751289644399</v>
      </c>
      <c r="DO33">
        <v>0.18288050063118</v>
      </c>
      <c r="DP33">
        <v>1</v>
      </c>
      <c r="DQ33">
        <v>0.95272314814814796</v>
      </c>
      <c r="DR33">
        <v>7.50852830188589E-3</v>
      </c>
      <c r="DS33">
        <v>2.6271142695854601E-3</v>
      </c>
      <c r="DT33">
        <v>1</v>
      </c>
      <c r="DU33">
        <v>3</v>
      </c>
      <c r="DV33">
        <v>3</v>
      </c>
      <c r="DW33" t="s">
        <v>263</v>
      </c>
      <c r="DX33">
        <v>100</v>
      </c>
      <c r="DY33">
        <v>100</v>
      </c>
      <c r="DZ33">
        <v>-3.7879999999999998</v>
      </c>
      <c r="EA33">
        <v>0.38300000000000001</v>
      </c>
      <c r="EB33">
        <v>2</v>
      </c>
      <c r="EC33">
        <v>516.07299999999998</v>
      </c>
      <c r="ED33">
        <v>412.94799999999998</v>
      </c>
      <c r="EE33">
        <v>26.04</v>
      </c>
      <c r="EF33">
        <v>31.096900000000002</v>
      </c>
      <c r="EG33">
        <v>30.0001</v>
      </c>
      <c r="EH33">
        <v>31.305</v>
      </c>
      <c r="EI33">
        <v>31.342700000000001</v>
      </c>
      <c r="EJ33">
        <v>20.258900000000001</v>
      </c>
      <c r="EK33">
        <v>29.328099999999999</v>
      </c>
      <c r="EL33">
        <v>0</v>
      </c>
      <c r="EM33">
        <v>26.036799999999999</v>
      </c>
      <c r="EN33">
        <v>403.226</v>
      </c>
      <c r="EO33">
        <v>14.989800000000001</v>
      </c>
      <c r="EP33">
        <v>100.379</v>
      </c>
      <c r="EQ33">
        <v>90.727000000000004</v>
      </c>
    </row>
    <row r="34" spans="1:147" x14ac:dyDescent="0.3">
      <c r="A34">
        <v>18</v>
      </c>
      <c r="B34">
        <v>1675260765.0999999</v>
      </c>
      <c r="C34">
        <v>1020.09999990463</v>
      </c>
      <c r="D34" t="s">
        <v>306</v>
      </c>
      <c r="E34" t="s">
        <v>307</v>
      </c>
      <c r="F34">
        <v>1675260757.0999999</v>
      </c>
      <c r="G34">
        <f t="shared" si="0"/>
        <v>6.8808233881858059E-3</v>
      </c>
      <c r="H34">
        <f t="shared" si="1"/>
        <v>19.860132617805686</v>
      </c>
      <c r="I34">
        <f t="shared" si="2"/>
        <v>400.02083870967698</v>
      </c>
      <c r="J34">
        <f t="shared" si="3"/>
        <v>276.84305977363954</v>
      </c>
      <c r="K34">
        <f t="shared" si="4"/>
        <v>26.691463676376074</v>
      </c>
      <c r="L34">
        <f t="shared" si="5"/>
        <v>38.567489085487608</v>
      </c>
      <c r="M34">
        <f t="shared" si="6"/>
        <v>0.30035855945253648</v>
      </c>
      <c r="N34">
        <f t="shared" si="7"/>
        <v>3.3810163484605296</v>
      </c>
      <c r="O34">
        <f t="shared" si="8"/>
        <v>0.28628308044362027</v>
      </c>
      <c r="P34">
        <f t="shared" si="9"/>
        <v>0.18013657399179922</v>
      </c>
      <c r="Q34">
        <f t="shared" si="10"/>
        <v>161.84817018302741</v>
      </c>
      <c r="R34">
        <f t="shared" si="11"/>
        <v>27.440690773079218</v>
      </c>
      <c r="S34">
        <f t="shared" si="12"/>
        <v>27.980916129032298</v>
      </c>
      <c r="T34">
        <f t="shared" si="13"/>
        <v>3.7906198771355881</v>
      </c>
      <c r="U34">
        <f t="shared" si="14"/>
        <v>40.111241596788368</v>
      </c>
      <c r="V34">
        <f t="shared" si="15"/>
        <v>1.5373422584331933</v>
      </c>
      <c r="W34">
        <f t="shared" si="16"/>
        <v>3.8326967633838724</v>
      </c>
      <c r="X34">
        <f t="shared" si="17"/>
        <v>2.2532776187023948</v>
      </c>
      <c r="Y34">
        <f t="shared" si="18"/>
        <v>-303.44431141899406</v>
      </c>
      <c r="Z34">
        <f t="shared" si="19"/>
        <v>34.535678550529738</v>
      </c>
      <c r="AA34">
        <f t="shared" si="20"/>
        <v>2.2282241214258445</v>
      </c>
      <c r="AB34">
        <f t="shared" si="21"/>
        <v>-104.83223856401106</v>
      </c>
      <c r="AC34">
        <v>-3.9896428562747402E-2</v>
      </c>
      <c r="AD34">
        <v>4.4787236180787698E-2</v>
      </c>
      <c r="AE34">
        <v>3.3692709730882799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50676.607773312375</v>
      </c>
      <c r="AK34" t="s">
        <v>251</v>
      </c>
      <c r="AL34">
        <v>2.3175615384615398</v>
      </c>
      <c r="AM34">
        <v>1.4712000000000001</v>
      </c>
      <c r="AN34">
        <f t="shared" si="25"/>
        <v>-0.84636153846153972</v>
      </c>
      <c r="AO34">
        <f t="shared" si="26"/>
        <v>-0.57528652695863214</v>
      </c>
      <c r="AP34">
        <v>-0.307483905159952</v>
      </c>
      <c r="AQ34" t="s">
        <v>308</v>
      </c>
      <c r="AR34">
        <v>2.2518423076923102</v>
      </c>
      <c r="AS34">
        <v>1.1135999999999999</v>
      </c>
      <c r="AT34">
        <f t="shared" si="27"/>
        <v>-1.0221285090627785</v>
      </c>
      <c r="AU34">
        <v>0.5</v>
      </c>
      <c r="AV34">
        <f t="shared" si="28"/>
        <v>841.20643494197486</v>
      </c>
      <c r="AW34">
        <f t="shared" si="29"/>
        <v>19.860132617805686</v>
      </c>
      <c r="AX34">
        <f t="shared" si="30"/>
        <v>-429.91053958062798</v>
      </c>
      <c r="AY34">
        <f t="shared" si="31"/>
        <v>1</v>
      </c>
      <c r="AZ34">
        <f t="shared" si="32"/>
        <v>2.397463415072041E-2</v>
      </c>
      <c r="BA34">
        <f t="shared" si="33"/>
        <v>0.32112068965517254</v>
      </c>
      <c r="BB34" t="s">
        <v>253</v>
      </c>
      <c r="BC34">
        <v>0</v>
      </c>
      <c r="BD34">
        <f t="shared" si="34"/>
        <v>1.1135999999999999</v>
      </c>
      <c r="BE34">
        <f t="shared" si="35"/>
        <v>-1.0221285090627787</v>
      </c>
      <c r="BF34">
        <f t="shared" si="36"/>
        <v>0.2430668841761828</v>
      </c>
      <c r="BG34">
        <f t="shared" si="37"/>
        <v>0.94541417755486801</v>
      </c>
      <c r="BH34">
        <f t="shared" si="38"/>
        <v>-0.42251447372008644</v>
      </c>
      <c r="BI34">
        <f t="shared" si="39"/>
        <v>1000.00761290323</v>
      </c>
      <c r="BJ34">
        <f t="shared" si="40"/>
        <v>841.20643494197486</v>
      </c>
      <c r="BK34">
        <f t="shared" si="41"/>
        <v>0.84120003096754203</v>
      </c>
      <c r="BL34">
        <f t="shared" si="42"/>
        <v>0.19240006193508427</v>
      </c>
      <c r="BM34">
        <v>0.70500904578363699</v>
      </c>
      <c r="BN34">
        <v>0.5</v>
      </c>
      <c r="BO34" t="s">
        <v>254</v>
      </c>
      <c r="BP34">
        <v>1675260757.0999999</v>
      </c>
      <c r="BQ34">
        <v>400.02083870967698</v>
      </c>
      <c r="BR34">
        <v>403.20912903225798</v>
      </c>
      <c r="BS34">
        <v>15.945267741935499</v>
      </c>
      <c r="BT34">
        <v>14.9905677419355</v>
      </c>
      <c r="BU34">
        <v>500.02006451612903</v>
      </c>
      <c r="BV34">
        <v>96.213729032258101</v>
      </c>
      <c r="BW34">
        <v>0.199970838709677</v>
      </c>
      <c r="BX34">
        <v>28.170383870967701</v>
      </c>
      <c r="BY34">
        <v>27.980916129032298</v>
      </c>
      <c r="BZ34">
        <v>999.9</v>
      </c>
      <c r="CA34">
        <v>9999.8387096774204</v>
      </c>
      <c r="CB34">
        <v>0</v>
      </c>
      <c r="CC34">
        <v>387.49003225806399</v>
      </c>
      <c r="CD34">
        <v>1000.00761290323</v>
      </c>
      <c r="CE34">
        <v>0.959998193548387</v>
      </c>
      <c r="CF34">
        <v>4.0002048387096797E-2</v>
      </c>
      <c r="CG34">
        <v>0</v>
      </c>
      <c r="CH34">
        <v>2.2475451612903199</v>
      </c>
      <c r="CI34">
        <v>0</v>
      </c>
      <c r="CJ34">
        <v>898.13751612903195</v>
      </c>
      <c r="CK34">
        <v>9334.3870967742005</v>
      </c>
      <c r="CL34">
        <v>41.25</v>
      </c>
      <c r="CM34">
        <v>44.061999999999998</v>
      </c>
      <c r="CN34">
        <v>42.5</v>
      </c>
      <c r="CO34">
        <v>42.253999999999998</v>
      </c>
      <c r="CP34">
        <v>41.061999999999998</v>
      </c>
      <c r="CQ34">
        <v>960.00516129032303</v>
      </c>
      <c r="CR34">
        <v>40.001290322580601</v>
      </c>
      <c r="CS34">
        <v>0</v>
      </c>
      <c r="CT34">
        <v>59.199999809265101</v>
      </c>
      <c r="CU34">
        <v>2.2518423076923102</v>
      </c>
      <c r="CV34">
        <v>-0.118191460343911</v>
      </c>
      <c r="CW34">
        <v>0.70475212352607897</v>
      </c>
      <c r="CX34">
        <v>898.15099999999995</v>
      </c>
      <c r="CY34">
        <v>15</v>
      </c>
      <c r="CZ34">
        <v>1675259577</v>
      </c>
      <c r="DA34" t="s">
        <v>255</v>
      </c>
      <c r="DB34">
        <v>5</v>
      </c>
      <c r="DC34">
        <v>-3.7879999999999998</v>
      </c>
      <c r="DD34">
        <v>0.38300000000000001</v>
      </c>
      <c r="DE34">
        <v>400</v>
      </c>
      <c r="DF34">
        <v>15</v>
      </c>
      <c r="DG34">
        <v>1.39</v>
      </c>
      <c r="DH34">
        <v>0.28000000000000003</v>
      </c>
      <c r="DI34">
        <v>-3.21442648148148</v>
      </c>
      <c r="DJ34">
        <v>0.17209344768441601</v>
      </c>
      <c r="DK34">
        <v>0.10410988849319</v>
      </c>
      <c r="DL34">
        <v>1</v>
      </c>
      <c r="DM34">
        <v>2.27717777777778</v>
      </c>
      <c r="DN34">
        <v>-0.20813884297539101</v>
      </c>
      <c r="DO34">
        <v>0.18235478836462199</v>
      </c>
      <c r="DP34">
        <v>1</v>
      </c>
      <c r="DQ34">
        <v>0.95523890740740702</v>
      </c>
      <c r="DR34">
        <v>-3.6547375643237001E-3</v>
      </c>
      <c r="DS34">
        <v>2.5399287775704099E-3</v>
      </c>
      <c r="DT34">
        <v>1</v>
      </c>
      <c r="DU34">
        <v>3</v>
      </c>
      <c r="DV34">
        <v>3</v>
      </c>
      <c r="DW34" t="s">
        <v>263</v>
      </c>
      <c r="DX34">
        <v>100</v>
      </c>
      <c r="DY34">
        <v>100</v>
      </c>
      <c r="DZ34">
        <v>-3.7879999999999998</v>
      </c>
      <c r="EA34">
        <v>0.38300000000000001</v>
      </c>
      <c r="EB34">
        <v>2</v>
      </c>
      <c r="EC34">
        <v>516.58500000000004</v>
      </c>
      <c r="ED34">
        <v>412.94799999999998</v>
      </c>
      <c r="EE34">
        <v>26.0168</v>
      </c>
      <c r="EF34">
        <v>31.096900000000002</v>
      </c>
      <c r="EG34">
        <v>29.9999</v>
      </c>
      <c r="EH34">
        <v>31.305</v>
      </c>
      <c r="EI34">
        <v>31.342700000000001</v>
      </c>
      <c r="EJ34">
        <v>20.2605</v>
      </c>
      <c r="EK34">
        <v>29.328099999999999</v>
      </c>
      <c r="EL34">
        <v>0</v>
      </c>
      <c r="EM34">
        <v>26.0197</v>
      </c>
      <c r="EN34">
        <v>403.286</v>
      </c>
      <c r="EO34">
        <v>14.9872</v>
      </c>
      <c r="EP34">
        <v>100.38</v>
      </c>
      <c r="EQ34">
        <v>90.728399999999993</v>
      </c>
    </row>
    <row r="35" spans="1:147" x14ac:dyDescent="0.3">
      <c r="A35">
        <v>19</v>
      </c>
      <c r="B35">
        <v>1675260825.0999999</v>
      </c>
      <c r="C35">
        <v>1080.0999999046301</v>
      </c>
      <c r="D35" t="s">
        <v>309</v>
      </c>
      <c r="E35" t="s">
        <v>310</v>
      </c>
      <c r="F35">
        <v>1675260817.0999999</v>
      </c>
      <c r="G35">
        <f t="shared" si="0"/>
        <v>6.9279534221814293E-3</v>
      </c>
      <c r="H35">
        <f t="shared" si="1"/>
        <v>20.395845266107443</v>
      </c>
      <c r="I35">
        <f t="shared" si="2"/>
        <v>399.99735483871001</v>
      </c>
      <c r="J35">
        <f t="shared" si="3"/>
        <v>274.56785430670669</v>
      </c>
      <c r="K35">
        <f t="shared" si="4"/>
        <v>26.472950609161654</v>
      </c>
      <c r="L35">
        <f t="shared" si="5"/>
        <v>38.566460174947814</v>
      </c>
      <c r="M35">
        <f t="shared" si="6"/>
        <v>0.3022607488893243</v>
      </c>
      <c r="N35">
        <f t="shared" si="7"/>
        <v>3.3839215161910343</v>
      </c>
      <c r="O35">
        <f t="shared" si="8"/>
        <v>0.28802258257019958</v>
      </c>
      <c r="P35">
        <f t="shared" si="9"/>
        <v>0.18123745485934556</v>
      </c>
      <c r="Q35">
        <f t="shared" si="10"/>
        <v>161.84028470854457</v>
      </c>
      <c r="R35">
        <f t="shared" si="11"/>
        <v>27.428767880539663</v>
      </c>
      <c r="S35">
        <f t="shared" si="12"/>
        <v>27.988390322580599</v>
      </c>
      <c r="T35">
        <f t="shared" si="13"/>
        <v>3.7922720737863291</v>
      </c>
      <c r="U35">
        <f t="shared" si="14"/>
        <v>40.111826207957044</v>
      </c>
      <c r="V35">
        <f t="shared" si="15"/>
        <v>1.5372064419631557</v>
      </c>
      <c r="W35">
        <f t="shared" si="16"/>
        <v>3.832302309033782</v>
      </c>
      <c r="X35">
        <f t="shared" si="17"/>
        <v>2.2550656318231734</v>
      </c>
      <c r="Y35">
        <f t="shared" si="18"/>
        <v>-305.52274591820105</v>
      </c>
      <c r="Z35">
        <f t="shared" si="19"/>
        <v>32.879310589527158</v>
      </c>
      <c r="AA35">
        <f t="shared" si="20"/>
        <v>2.1195951279502454</v>
      </c>
      <c r="AB35">
        <f t="shared" si="21"/>
        <v>-108.68355549217907</v>
      </c>
      <c r="AC35">
        <v>-3.9939528216943701E-2</v>
      </c>
      <c r="AD35">
        <v>4.4835619318360102E-2</v>
      </c>
      <c r="AE35">
        <v>3.3721634524244801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50729.471682923067</v>
      </c>
      <c r="AK35" t="s">
        <v>251</v>
      </c>
      <c r="AL35">
        <v>2.3175615384615398</v>
      </c>
      <c r="AM35">
        <v>1.4712000000000001</v>
      </c>
      <c r="AN35">
        <f t="shared" si="25"/>
        <v>-0.84636153846153972</v>
      </c>
      <c r="AO35">
        <f t="shared" si="26"/>
        <v>-0.57528652695863214</v>
      </c>
      <c r="AP35">
        <v>-0.307483905159952</v>
      </c>
      <c r="AQ35" t="s">
        <v>311</v>
      </c>
      <c r="AR35">
        <v>2.3279923076923099</v>
      </c>
      <c r="AS35">
        <v>1.4656</v>
      </c>
      <c r="AT35">
        <f t="shared" si="27"/>
        <v>-0.58842269902586652</v>
      </c>
      <c r="AU35">
        <v>0.5</v>
      </c>
      <c r="AV35">
        <f t="shared" si="28"/>
        <v>841.16750477393032</v>
      </c>
      <c r="AW35">
        <f t="shared" si="29"/>
        <v>20.395845266107443</v>
      </c>
      <c r="AX35">
        <f t="shared" si="30"/>
        <v>-247.48102674596478</v>
      </c>
      <c r="AY35">
        <f t="shared" si="31"/>
        <v>1</v>
      </c>
      <c r="AZ35">
        <f t="shared" si="32"/>
        <v>2.4612611701912524E-2</v>
      </c>
      <c r="BA35">
        <f t="shared" si="33"/>
        <v>3.82096069868999E-3</v>
      </c>
      <c r="BB35" t="s">
        <v>253</v>
      </c>
      <c r="BC35">
        <v>0</v>
      </c>
      <c r="BD35">
        <f t="shared" si="34"/>
        <v>1.4656</v>
      </c>
      <c r="BE35">
        <f t="shared" si="35"/>
        <v>-0.58842269902586641</v>
      </c>
      <c r="BF35">
        <f t="shared" si="36"/>
        <v>3.8064165307232526E-3</v>
      </c>
      <c r="BG35">
        <f t="shared" si="37"/>
        <v>1.0122432395828642</v>
      </c>
      <c r="BH35">
        <f t="shared" si="38"/>
        <v>-6.6165577540058832E-3</v>
      </c>
      <c r="BI35">
        <f t="shared" si="39"/>
        <v>999.96161290322596</v>
      </c>
      <c r="BJ35">
        <f t="shared" si="40"/>
        <v>841.16750477393032</v>
      </c>
      <c r="BK35">
        <f t="shared" si="41"/>
        <v>0.84119979599190542</v>
      </c>
      <c r="BL35">
        <f t="shared" si="42"/>
        <v>0.19239959198381099</v>
      </c>
      <c r="BM35">
        <v>0.70500904578363699</v>
      </c>
      <c r="BN35">
        <v>0.5</v>
      </c>
      <c r="BO35" t="s">
        <v>254</v>
      </c>
      <c r="BP35">
        <v>1675260817.0999999</v>
      </c>
      <c r="BQ35">
        <v>399.99735483871001</v>
      </c>
      <c r="BR35">
        <v>403.26383870967697</v>
      </c>
      <c r="BS35">
        <v>15.943348387096799</v>
      </c>
      <c r="BT35">
        <v>14.982100000000001</v>
      </c>
      <c r="BU35">
        <v>500.01625806451602</v>
      </c>
      <c r="BV35">
        <v>96.216793548387102</v>
      </c>
      <c r="BW35">
        <v>0.19999448387096799</v>
      </c>
      <c r="BX35">
        <v>28.168616129032301</v>
      </c>
      <c r="BY35">
        <v>27.988390322580599</v>
      </c>
      <c r="BZ35">
        <v>999.9</v>
      </c>
      <c r="CA35">
        <v>10010.322580645199</v>
      </c>
      <c r="CB35">
        <v>0</v>
      </c>
      <c r="CC35">
        <v>387.64093548387098</v>
      </c>
      <c r="CD35">
        <v>999.96161290322596</v>
      </c>
      <c r="CE35">
        <v>0.96000558064516195</v>
      </c>
      <c r="CF35">
        <v>3.9994745161290299E-2</v>
      </c>
      <c r="CG35">
        <v>0</v>
      </c>
      <c r="CH35">
        <v>2.3413870967741901</v>
      </c>
      <c r="CI35">
        <v>0</v>
      </c>
      <c r="CJ35">
        <v>897.67938709677401</v>
      </c>
      <c r="CK35">
        <v>9333.9770967742006</v>
      </c>
      <c r="CL35">
        <v>41.311999999999998</v>
      </c>
      <c r="CM35">
        <v>44.140999999999998</v>
      </c>
      <c r="CN35">
        <v>42.561999999999998</v>
      </c>
      <c r="CO35">
        <v>42.311999999999998</v>
      </c>
      <c r="CP35">
        <v>41.125</v>
      </c>
      <c r="CQ35">
        <v>959.96870967741904</v>
      </c>
      <c r="CR35">
        <v>39.9916129032258</v>
      </c>
      <c r="CS35">
        <v>0</v>
      </c>
      <c r="CT35">
        <v>59.599999904632597</v>
      </c>
      <c r="CU35">
        <v>2.3279923076923099</v>
      </c>
      <c r="CV35">
        <v>-0.43695726723738498</v>
      </c>
      <c r="CW35">
        <v>1.8698461495911201</v>
      </c>
      <c r="CX35">
        <v>897.73319230769198</v>
      </c>
      <c r="CY35">
        <v>15</v>
      </c>
      <c r="CZ35">
        <v>1675259577</v>
      </c>
      <c r="DA35" t="s">
        <v>255</v>
      </c>
      <c r="DB35">
        <v>5</v>
      </c>
      <c r="DC35">
        <v>-3.7879999999999998</v>
      </c>
      <c r="DD35">
        <v>0.38300000000000001</v>
      </c>
      <c r="DE35">
        <v>400</v>
      </c>
      <c r="DF35">
        <v>15</v>
      </c>
      <c r="DG35">
        <v>1.39</v>
      </c>
      <c r="DH35">
        <v>0.28000000000000003</v>
      </c>
      <c r="DI35">
        <v>-3.2714148148148099</v>
      </c>
      <c r="DJ35">
        <v>-2.5450062893092502E-2</v>
      </c>
      <c r="DK35">
        <v>0.12001613898788099</v>
      </c>
      <c r="DL35">
        <v>1</v>
      </c>
      <c r="DM35">
        <v>2.3094933333333301</v>
      </c>
      <c r="DN35">
        <v>0.28229356994176302</v>
      </c>
      <c r="DO35">
        <v>0.15607404852255899</v>
      </c>
      <c r="DP35">
        <v>1</v>
      </c>
      <c r="DQ35">
        <v>0.96117238888888901</v>
      </c>
      <c r="DR35">
        <v>-1.50038193253313E-3</v>
      </c>
      <c r="DS35">
        <v>2.7448064454237099E-3</v>
      </c>
      <c r="DT35">
        <v>1</v>
      </c>
      <c r="DU35">
        <v>3</v>
      </c>
      <c r="DV35">
        <v>3</v>
      </c>
      <c r="DW35" t="s">
        <v>263</v>
      </c>
      <c r="DX35">
        <v>100</v>
      </c>
      <c r="DY35">
        <v>100</v>
      </c>
      <c r="DZ35">
        <v>-3.7879999999999998</v>
      </c>
      <c r="EA35">
        <v>0.38300000000000001</v>
      </c>
      <c r="EB35">
        <v>2</v>
      </c>
      <c r="EC35">
        <v>516.97</v>
      </c>
      <c r="ED35">
        <v>412.82400000000001</v>
      </c>
      <c r="EE35">
        <v>26.0182</v>
      </c>
      <c r="EF35">
        <v>31.096900000000002</v>
      </c>
      <c r="EG35">
        <v>30.0001</v>
      </c>
      <c r="EH35">
        <v>31.305</v>
      </c>
      <c r="EI35">
        <v>31.342700000000001</v>
      </c>
      <c r="EJ35">
        <v>20.257200000000001</v>
      </c>
      <c r="EK35">
        <v>29.328099999999999</v>
      </c>
      <c r="EL35">
        <v>0</v>
      </c>
      <c r="EM35">
        <v>26.020099999999999</v>
      </c>
      <c r="EN35">
        <v>403.21800000000002</v>
      </c>
      <c r="EO35">
        <v>14.985799999999999</v>
      </c>
      <c r="EP35">
        <v>100.381</v>
      </c>
      <c r="EQ35">
        <v>90.729100000000003</v>
      </c>
    </row>
    <row r="36" spans="1:147" x14ac:dyDescent="0.3">
      <c r="A36">
        <v>20</v>
      </c>
      <c r="B36">
        <v>1675260885.0999999</v>
      </c>
      <c r="C36">
        <v>1140.0999999046301</v>
      </c>
      <c r="D36" t="s">
        <v>312</v>
      </c>
      <c r="E36" t="s">
        <v>313</v>
      </c>
      <c r="F36">
        <v>1675260877.0999999</v>
      </c>
      <c r="G36">
        <f t="shared" si="0"/>
        <v>6.9685394206833104E-3</v>
      </c>
      <c r="H36">
        <f t="shared" si="1"/>
        <v>20.30855990272098</v>
      </c>
      <c r="I36">
        <f t="shared" si="2"/>
        <v>399.99738709677399</v>
      </c>
      <c r="J36">
        <f t="shared" si="3"/>
        <v>275.60485605991283</v>
      </c>
      <c r="K36">
        <f t="shared" si="4"/>
        <v>26.572869864629268</v>
      </c>
      <c r="L36">
        <f t="shared" si="5"/>
        <v>38.566368769655114</v>
      </c>
      <c r="M36">
        <f t="shared" si="6"/>
        <v>0.30392555773768282</v>
      </c>
      <c r="N36">
        <f t="shared" si="7"/>
        <v>3.3796642608418916</v>
      </c>
      <c r="O36">
        <f t="shared" si="8"/>
        <v>0.28951692327879602</v>
      </c>
      <c r="P36">
        <f t="shared" si="9"/>
        <v>0.18218569994427658</v>
      </c>
      <c r="Q36">
        <f t="shared" si="10"/>
        <v>161.84734800079582</v>
      </c>
      <c r="R36">
        <f t="shared" si="11"/>
        <v>27.435544858734524</v>
      </c>
      <c r="S36">
        <f t="shared" si="12"/>
        <v>27.994199999999999</v>
      </c>
      <c r="T36">
        <f t="shared" si="13"/>
        <v>3.7935567572693172</v>
      </c>
      <c r="U36">
        <f t="shared" si="14"/>
        <v>40.067323316656903</v>
      </c>
      <c r="V36">
        <f t="shared" si="15"/>
        <v>1.5370067313893936</v>
      </c>
      <c r="W36">
        <f t="shared" si="16"/>
        <v>3.8360604207130171</v>
      </c>
      <c r="X36">
        <f t="shared" si="17"/>
        <v>2.2565500258799238</v>
      </c>
      <c r="Y36">
        <f t="shared" si="18"/>
        <v>-307.31258845213398</v>
      </c>
      <c r="Z36">
        <f t="shared" si="19"/>
        <v>34.846896782490909</v>
      </c>
      <c r="AA36">
        <f t="shared" si="20"/>
        <v>2.2495209526721047</v>
      </c>
      <c r="AB36">
        <f t="shared" si="21"/>
        <v>-108.36882271617515</v>
      </c>
      <c r="AC36">
        <v>-3.9876374857961597E-2</v>
      </c>
      <c r="AD36">
        <v>4.4764724140364601E-2</v>
      </c>
      <c r="AE36">
        <v>3.3679247892133799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50649.701835659813</v>
      </c>
      <c r="AK36" t="s">
        <v>251</v>
      </c>
      <c r="AL36">
        <v>2.3175615384615398</v>
      </c>
      <c r="AM36">
        <v>1.4712000000000001</v>
      </c>
      <c r="AN36">
        <f t="shared" si="25"/>
        <v>-0.84636153846153972</v>
      </c>
      <c r="AO36">
        <f t="shared" si="26"/>
        <v>-0.57528652695863214</v>
      </c>
      <c r="AP36">
        <v>-0.307483905159952</v>
      </c>
      <c r="AQ36" t="s">
        <v>314</v>
      </c>
      <c r="AR36">
        <v>2.3461115384615399</v>
      </c>
      <c r="AS36">
        <v>1.4072</v>
      </c>
      <c r="AT36">
        <f t="shared" si="27"/>
        <v>-0.66721968338654047</v>
      </c>
      <c r="AU36">
        <v>0.5</v>
      </c>
      <c r="AV36">
        <f t="shared" si="28"/>
        <v>841.20399963857471</v>
      </c>
      <c r="AW36">
        <f t="shared" si="29"/>
        <v>20.30855990272098</v>
      </c>
      <c r="AX36">
        <f t="shared" si="30"/>
        <v>-280.63393315117065</v>
      </c>
      <c r="AY36">
        <f t="shared" si="31"/>
        <v>1</v>
      </c>
      <c r="AZ36">
        <f t="shared" si="32"/>
        <v>2.4507781485512033E-2</v>
      </c>
      <c r="BA36">
        <f t="shared" si="33"/>
        <v>4.5480386583286E-2</v>
      </c>
      <c r="BB36" t="s">
        <v>253</v>
      </c>
      <c r="BC36">
        <v>0</v>
      </c>
      <c r="BD36">
        <f t="shared" si="34"/>
        <v>1.4072</v>
      </c>
      <c r="BE36">
        <f t="shared" si="35"/>
        <v>-0.66721968338654059</v>
      </c>
      <c r="BF36">
        <f t="shared" si="36"/>
        <v>4.3501903208265399E-2</v>
      </c>
      <c r="BG36">
        <f t="shared" si="37"/>
        <v>1.0313611667384894</v>
      </c>
      <c r="BH36">
        <f t="shared" si="38"/>
        <v>-7.5617802902923789E-2</v>
      </c>
      <c r="BI36">
        <f t="shared" si="39"/>
        <v>1000.00496774194</v>
      </c>
      <c r="BJ36">
        <f t="shared" si="40"/>
        <v>841.20399963857471</v>
      </c>
      <c r="BK36">
        <f t="shared" si="41"/>
        <v>0.84119982077494504</v>
      </c>
      <c r="BL36">
        <f t="shared" si="42"/>
        <v>0.19239964154989028</v>
      </c>
      <c r="BM36">
        <v>0.70500904578363699</v>
      </c>
      <c r="BN36">
        <v>0.5</v>
      </c>
      <c r="BO36" t="s">
        <v>254</v>
      </c>
      <c r="BP36">
        <v>1675260877.0999999</v>
      </c>
      <c r="BQ36">
        <v>399.99738709677399</v>
      </c>
      <c r="BR36">
        <v>403.25383870967698</v>
      </c>
      <c r="BS36">
        <v>15.9413161290323</v>
      </c>
      <c r="BT36">
        <v>14.974438709677401</v>
      </c>
      <c r="BU36">
        <v>500.01845161290299</v>
      </c>
      <c r="BV36">
        <v>96.216580645161301</v>
      </c>
      <c r="BW36">
        <v>0.199971096774194</v>
      </c>
      <c r="BX36">
        <v>28.185451612903201</v>
      </c>
      <c r="BY36">
        <v>27.994199999999999</v>
      </c>
      <c r="BZ36">
        <v>999.9</v>
      </c>
      <c r="CA36">
        <v>9994.5161290322594</v>
      </c>
      <c r="CB36">
        <v>0</v>
      </c>
      <c r="CC36">
        <v>387.429129032258</v>
      </c>
      <c r="CD36">
        <v>1000.00496774194</v>
      </c>
      <c r="CE36">
        <v>0.96000603225806502</v>
      </c>
      <c r="CF36">
        <v>3.9994248387096802E-2</v>
      </c>
      <c r="CG36">
        <v>0</v>
      </c>
      <c r="CH36">
        <v>2.3512290322580598</v>
      </c>
      <c r="CI36">
        <v>0</v>
      </c>
      <c r="CJ36">
        <v>897.04725806451597</v>
      </c>
      <c r="CK36">
        <v>9334.3951612903202</v>
      </c>
      <c r="CL36">
        <v>41.375</v>
      </c>
      <c r="CM36">
        <v>44.195129032258002</v>
      </c>
      <c r="CN36">
        <v>42.628999999999998</v>
      </c>
      <c r="CO36">
        <v>42.375</v>
      </c>
      <c r="CP36">
        <v>41.186999999999998</v>
      </c>
      <c r="CQ36">
        <v>960.01</v>
      </c>
      <c r="CR36">
        <v>39.994193548387102</v>
      </c>
      <c r="CS36">
        <v>0</v>
      </c>
      <c r="CT36">
        <v>59.399999856948902</v>
      </c>
      <c r="CU36">
        <v>2.3461115384615399</v>
      </c>
      <c r="CV36">
        <v>-0.13302906699479899</v>
      </c>
      <c r="CW36">
        <v>2.1491623840016101</v>
      </c>
      <c r="CX36">
        <v>897.05780769230796</v>
      </c>
      <c r="CY36">
        <v>15</v>
      </c>
      <c r="CZ36">
        <v>1675259577</v>
      </c>
      <c r="DA36" t="s">
        <v>255</v>
      </c>
      <c r="DB36">
        <v>5</v>
      </c>
      <c r="DC36">
        <v>-3.7879999999999998</v>
      </c>
      <c r="DD36">
        <v>0.38300000000000001</v>
      </c>
      <c r="DE36">
        <v>400</v>
      </c>
      <c r="DF36">
        <v>15</v>
      </c>
      <c r="DG36">
        <v>1.39</v>
      </c>
      <c r="DH36">
        <v>0.28000000000000003</v>
      </c>
      <c r="DI36">
        <v>-3.2403796296296301</v>
      </c>
      <c r="DJ36">
        <v>-0.20968762470091001</v>
      </c>
      <c r="DK36">
        <v>0.108575876199345</v>
      </c>
      <c r="DL36">
        <v>1</v>
      </c>
      <c r="DM36">
        <v>2.32687777777778</v>
      </c>
      <c r="DN36">
        <v>5.2706782143963002E-2</v>
      </c>
      <c r="DO36">
        <v>0.201639443770187</v>
      </c>
      <c r="DP36">
        <v>1</v>
      </c>
      <c r="DQ36">
        <v>0.96669164814814801</v>
      </c>
      <c r="DR36">
        <v>1.9921612351248598E-3</v>
      </c>
      <c r="DS36">
        <v>2.6633266941747799E-3</v>
      </c>
      <c r="DT36">
        <v>1</v>
      </c>
      <c r="DU36">
        <v>3</v>
      </c>
      <c r="DV36">
        <v>3</v>
      </c>
      <c r="DW36" t="s">
        <v>263</v>
      </c>
      <c r="DX36">
        <v>100</v>
      </c>
      <c r="DY36">
        <v>100</v>
      </c>
      <c r="DZ36">
        <v>-3.7879999999999998</v>
      </c>
      <c r="EA36">
        <v>0.38300000000000001</v>
      </c>
      <c r="EB36">
        <v>2</v>
      </c>
      <c r="EC36">
        <v>516.58500000000004</v>
      </c>
      <c r="ED36">
        <v>412.70100000000002</v>
      </c>
      <c r="EE36">
        <v>25.997599999999998</v>
      </c>
      <c r="EF36">
        <v>31.096900000000002</v>
      </c>
      <c r="EG36">
        <v>30.000299999999999</v>
      </c>
      <c r="EH36">
        <v>31.305</v>
      </c>
      <c r="EI36">
        <v>31.342700000000001</v>
      </c>
      <c r="EJ36">
        <v>20.257100000000001</v>
      </c>
      <c r="EK36">
        <v>29.328099999999999</v>
      </c>
      <c r="EL36">
        <v>0</v>
      </c>
      <c r="EM36">
        <v>25.982099999999999</v>
      </c>
      <c r="EN36">
        <v>403.31</v>
      </c>
      <c r="EO36">
        <v>14.9963</v>
      </c>
      <c r="EP36">
        <v>100.383</v>
      </c>
      <c r="EQ36">
        <v>90.728399999999993</v>
      </c>
    </row>
    <row r="37" spans="1:147" x14ac:dyDescent="0.3">
      <c r="A37">
        <v>21</v>
      </c>
      <c r="B37">
        <v>1675260945.0999999</v>
      </c>
      <c r="C37">
        <v>1200.0999999046301</v>
      </c>
      <c r="D37" t="s">
        <v>315</v>
      </c>
      <c r="E37" t="s">
        <v>316</v>
      </c>
      <c r="F37">
        <v>1675260937.1225801</v>
      </c>
      <c r="G37">
        <f t="shared" si="0"/>
        <v>6.8286063441470096E-3</v>
      </c>
      <c r="H37">
        <f t="shared" si="1"/>
        <v>1.5685137859715745</v>
      </c>
      <c r="I37">
        <f t="shared" si="2"/>
        <v>400.16341935483899</v>
      </c>
      <c r="J37">
        <f t="shared" si="3"/>
        <v>377.45488033994747</v>
      </c>
      <c r="K37">
        <f t="shared" si="4"/>
        <v>36.393838898151571</v>
      </c>
      <c r="L37">
        <f t="shared" si="5"/>
        <v>38.583374531592121</v>
      </c>
      <c r="M37">
        <f t="shared" si="6"/>
        <v>0.31054772760933663</v>
      </c>
      <c r="N37">
        <f t="shared" si="7"/>
        <v>3.3791699107496669</v>
      </c>
      <c r="O37">
        <f t="shared" si="8"/>
        <v>0.29551895355308178</v>
      </c>
      <c r="P37">
        <f t="shared" si="9"/>
        <v>0.18598899781761496</v>
      </c>
      <c r="Q37">
        <f t="shared" si="10"/>
        <v>16.52356697863263</v>
      </c>
      <c r="R37">
        <f t="shared" si="11"/>
        <v>26.903443409696965</v>
      </c>
      <c r="S37">
        <f t="shared" si="12"/>
        <v>27.579061290322599</v>
      </c>
      <c r="T37">
        <f t="shared" si="13"/>
        <v>3.7027079094181063</v>
      </c>
      <c r="U37">
        <f t="shared" si="14"/>
        <v>39.59251445892474</v>
      </c>
      <c r="V37">
        <f t="shared" si="15"/>
        <v>1.5352540078367365</v>
      </c>
      <c r="W37">
        <f t="shared" si="16"/>
        <v>3.8776370453295814</v>
      </c>
      <c r="X37">
        <f t="shared" si="17"/>
        <v>2.1674539015813696</v>
      </c>
      <c r="Y37">
        <f t="shared" si="18"/>
        <v>-301.14153977688312</v>
      </c>
      <c r="Z37">
        <f t="shared" si="19"/>
        <v>144.22840776331799</v>
      </c>
      <c r="AA37">
        <f t="shared" si="20"/>
        <v>9.3012989494626819</v>
      </c>
      <c r="AB37">
        <f t="shared" si="21"/>
        <v>-131.0882660854698</v>
      </c>
      <c r="AC37">
        <v>-3.9869043650656501E-2</v>
      </c>
      <c r="AD37">
        <v>4.4756494217915603E-2</v>
      </c>
      <c r="AE37">
        <v>3.3674325974041102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50609.685697424335</v>
      </c>
      <c r="AK37" t="s">
        <v>251</v>
      </c>
      <c r="AL37">
        <v>2.3175615384615398</v>
      </c>
      <c r="AM37">
        <v>1.4712000000000001</v>
      </c>
      <c r="AN37">
        <f t="shared" si="25"/>
        <v>-0.84636153846153972</v>
      </c>
      <c r="AO37">
        <f t="shared" si="26"/>
        <v>-0.57528652695863214</v>
      </c>
      <c r="AP37">
        <v>-0.307483905159952</v>
      </c>
      <c r="AQ37" t="s">
        <v>317</v>
      </c>
      <c r="AR37">
        <v>2.2972000000000001</v>
      </c>
      <c r="AS37">
        <v>1.4452</v>
      </c>
      <c r="AT37">
        <f t="shared" si="27"/>
        <v>-0.58953778023802927</v>
      </c>
      <c r="AU37">
        <v>0.5</v>
      </c>
      <c r="AV37">
        <f t="shared" si="28"/>
        <v>84.305270086780808</v>
      </c>
      <c r="AW37">
        <f t="shared" si="29"/>
        <v>1.5685137859715745</v>
      </c>
      <c r="AX37">
        <f t="shared" si="30"/>
        <v>-24.850570894664145</v>
      </c>
      <c r="AY37">
        <f t="shared" si="31"/>
        <v>1</v>
      </c>
      <c r="AZ37">
        <f t="shared" si="32"/>
        <v>2.2252436759889888E-2</v>
      </c>
      <c r="BA37">
        <f t="shared" si="33"/>
        <v>1.7990589537780252E-2</v>
      </c>
      <c r="BB37" t="s">
        <v>253</v>
      </c>
      <c r="BC37">
        <v>0</v>
      </c>
      <c r="BD37">
        <f t="shared" si="34"/>
        <v>1.4452</v>
      </c>
      <c r="BE37">
        <f t="shared" si="35"/>
        <v>-0.58953778023802939</v>
      </c>
      <c r="BF37">
        <f t="shared" si="36"/>
        <v>1.7672648178357817E-2</v>
      </c>
      <c r="BG37">
        <f t="shared" si="37"/>
        <v>0.97665928910913657</v>
      </c>
      <c r="BH37">
        <f t="shared" si="38"/>
        <v>-3.0719732429312786E-2</v>
      </c>
      <c r="BI37">
        <f t="shared" si="39"/>
        <v>100.006438709677</v>
      </c>
      <c r="BJ37">
        <f t="shared" si="40"/>
        <v>84.305270086780808</v>
      </c>
      <c r="BK37">
        <f t="shared" si="41"/>
        <v>0.84299842264679214</v>
      </c>
      <c r="BL37">
        <f t="shared" si="42"/>
        <v>0.19599684529358444</v>
      </c>
      <c r="BM37">
        <v>0.70500904578363699</v>
      </c>
      <c r="BN37">
        <v>0.5</v>
      </c>
      <c r="BO37" t="s">
        <v>254</v>
      </c>
      <c r="BP37">
        <v>1675260937.1225801</v>
      </c>
      <c r="BQ37">
        <v>400.16341935483899</v>
      </c>
      <c r="BR37">
        <v>400.76987096774201</v>
      </c>
      <c r="BS37">
        <v>15.9227258064516</v>
      </c>
      <c r="BT37">
        <v>14.9752225806452</v>
      </c>
      <c r="BU37">
        <v>500.00606451612902</v>
      </c>
      <c r="BV37">
        <v>96.219077419354804</v>
      </c>
      <c r="BW37">
        <v>0.199967064516129</v>
      </c>
      <c r="BX37">
        <v>28.370751612903199</v>
      </c>
      <c r="BY37">
        <v>27.579061290322599</v>
      </c>
      <c r="BZ37">
        <v>999.9</v>
      </c>
      <c r="CA37">
        <v>9992.4193548387102</v>
      </c>
      <c r="CB37">
        <v>0</v>
      </c>
      <c r="CC37">
        <v>387.46354838709698</v>
      </c>
      <c r="CD37">
        <v>100.006438709677</v>
      </c>
      <c r="CE37">
        <v>0.90003351612903204</v>
      </c>
      <c r="CF37">
        <v>9.9965777419354807E-2</v>
      </c>
      <c r="CG37">
        <v>0</v>
      </c>
      <c r="CH37">
        <v>2.2929903225806498</v>
      </c>
      <c r="CI37">
        <v>0</v>
      </c>
      <c r="CJ37">
        <v>89.295699999999997</v>
      </c>
      <c r="CK37">
        <v>914.40922580645201</v>
      </c>
      <c r="CL37">
        <v>40.761838709677399</v>
      </c>
      <c r="CM37">
        <v>44.271999999999998</v>
      </c>
      <c r="CN37">
        <v>42.620935483871001</v>
      </c>
      <c r="CO37">
        <v>42.375</v>
      </c>
      <c r="CP37">
        <v>40.965419354838701</v>
      </c>
      <c r="CQ37">
        <v>90.009032258064494</v>
      </c>
      <c r="CR37">
        <v>9.9951612903225797</v>
      </c>
      <c r="CS37">
        <v>0</v>
      </c>
      <c r="CT37">
        <v>59.199999809265101</v>
      </c>
      <c r="CU37">
        <v>2.2972000000000001</v>
      </c>
      <c r="CV37">
        <v>0.17380512820618199</v>
      </c>
      <c r="CW37">
        <v>-0.56334358033745902</v>
      </c>
      <c r="CX37">
        <v>89.252307692307696</v>
      </c>
      <c r="CY37">
        <v>15</v>
      </c>
      <c r="CZ37">
        <v>1675259577</v>
      </c>
      <c r="DA37" t="s">
        <v>255</v>
      </c>
      <c r="DB37">
        <v>5</v>
      </c>
      <c r="DC37">
        <v>-3.7879999999999998</v>
      </c>
      <c r="DD37">
        <v>0.38300000000000001</v>
      </c>
      <c r="DE37">
        <v>400</v>
      </c>
      <c r="DF37">
        <v>15</v>
      </c>
      <c r="DG37">
        <v>1.39</v>
      </c>
      <c r="DH37">
        <v>0.28000000000000003</v>
      </c>
      <c r="DI37">
        <v>-0.59931542592592602</v>
      </c>
      <c r="DJ37">
        <v>-0.15908787962436899</v>
      </c>
      <c r="DK37">
        <v>0.110718892031527</v>
      </c>
      <c r="DL37">
        <v>1</v>
      </c>
      <c r="DM37">
        <v>2.2902088888888898</v>
      </c>
      <c r="DN37">
        <v>9.7473608063810505E-3</v>
      </c>
      <c r="DO37">
        <v>0.215567705087156</v>
      </c>
      <c r="DP37">
        <v>1</v>
      </c>
      <c r="DQ37">
        <v>0.941722296296296</v>
      </c>
      <c r="DR37">
        <v>3.5894483279501899E-2</v>
      </c>
      <c r="DS37">
        <v>1.33860001087782E-2</v>
      </c>
      <c r="DT37">
        <v>1</v>
      </c>
      <c r="DU37">
        <v>3</v>
      </c>
      <c r="DV37">
        <v>3</v>
      </c>
      <c r="DW37" t="s">
        <v>263</v>
      </c>
      <c r="DX37">
        <v>100</v>
      </c>
      <c r="DY37">
        <v>100</v>
      </c>
      <c r="DZ37">
        <v>-3.7879999999999998</v>
      </c>
      <c r="EA37">
        <v>0.38300000000000001</v>
      </c>
      <c r="EB37">
        <v>2</v>
      </c>
      <c r="EC37">
        <v>516.82000000000005</v>
      </c>
      <c r="ED37">
        <v>413.072</v>
      </c>
      <c r="EE37">
        <v>30.133700000000001</v>
      </c>
      <c r="EF37">
        <v>31.088699999999999</v>
      </c>
      <c r="EG37">
        <v>30.0002</v>
      </c>
      <c r="EH37">
        <v>31.302299999999999</v>
      </c>
      <c r="EI37">
        <v>31.342700000000001</v>
      </c>
      <c r="EJ37">
        <v>20.162500000000001</v>
      </c>
      <c r="EK37">
        <v>28.703600000000002</v>
      </c>
      <c r="EL37">
        <v>0</v>
      </c>
      <c r="EM37">
        <v>30.0365</v>
      </c>
      <c r="EN37">
        <v>400.86500000000001</v>
      </c>
      <c r="EO37">
        <v>15.174899999999999</v>
      </c>
      <c r="EP37">
        <v>100.38</v>
      </c>
      <c r="EQ37">
        <v>90.729399999999998</v>
      </c>
    </row>
    <row r="38" spans="1:147" x14ac:dyDescent="0.3">
      <c r="A38">
        <v>22</v>
      </c>
      <c r="B38">
        <v>1675261005.0999999</v>
      </c>
      <c r="C38">
        <v>1260.0999999046301</v>
      </c>
      <c r="D38" t="s">
        <v>318</v>
      </c>
      <c r="E38" t="s">
        <v>319</v>
      </c>
      <c r="F38">
        <v>1675260997.1354799</v>
      </c>
      <c r="G38">
        <f t="shared" si="0"/>
        <v>6.0082606005803785E-3</v>
      </c>
      <c r="H38">
        <f t="shared" si="1"/>
        <v>2.4893439232257717</v>
      </c>
      <c r="I38">
        <f t="shared" si="2"/>
        <v>400.03858064516101</v>
      </c>
      <c r="J38">
        <f t="shared" si="3"/>
        <v>369.72193185622115</v>
      </c>
      <c r="K38">
        <f t="shared" si="4"/>
        <v>35.645118077875978</v>
      </c>
      <c r="L38">
        <f t="shared" si="5"/>
        <v>38.567964770745419</v>
      </c>
      <c r="M38">
        <f t="shared" si="6"/>
        <v>0.26275930809796749</v>
      </c>
      <c r="N38">
        <f t="shared" si="7"/>
        <v>3.3824487431174171</v>
      </c>
      <c r="O38">
        <f t="shared" si="8"/>
        <v>0.25192326231898138</v>
      </c>
      <c r="P38">
        <f t="shared" si="9"/>
        <v>0.15838837716620813</v>
      </c>
      <c r="Q38">
        <f t="shared" si="10"/>
        <v>16.524614458678457</v>
      </c>
      <c r="R38">
        <f t="shared" si="11"/>
        <v>27.661682923487941</v>
      </c>
      <c r="S38">
        <f t="shared" si="12"/>
        <v>28.111587096774201</v>
      </c>
      <c r="T38">
        <f t="shared" si="13"/>
        <v>3.8195958234381004</v>
      </c>
      <c r="U38">
        <f t="shared" si="14"/>
        <v>39.537837148553393</v>
      </c>
      <c r="V38">
        <f t="shared" si="15"/>
        <v>1.584689427275632</v>
      </c>
      <c r="W38">
        <f t="shared" si="16"/>
        <v>4.0080326632981045</v>
      </c>
      <c r="X38">
        <f t="shared" si="17"/>
        <v>2.2349063961624687</v>
      </c>
      <c r="Y38">
        <f t="shared" si="18"/>
        <v>-264.96429248559468</v>
      </c>
      <c r="Z38">
        <f t="shared" si="19"/>
        <v>151.22370920382141</v>
      </c>
      <c r="AA38">
        <f t="shared" si="20"/>
        <v>9.7966136295718034</v>
      </c>
      <c r="AB38">
        <f t="shared" si="21"/>
        <v>-87.419355193523018</v>
      </c>
      <c r="AC38">
        <v>-3.9917676962904602E-2</v>
      </c>
      <c r="AD38">
        <v>4.4811089371426201E-2</v>
      </c>
      <c r="AE38">
        <v>3.3706971122870999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50573.044662853543</v>
      </c>
      <c r="AK38" t="s">
        <v>251</v>
      </c>
      <c r="AL38">
        <v>2.3175615384615398</v>
      </c>
      <c r="AM38">
        <v>1.4712000000000001</v>
      </c>
      <c r="AN38">
        <f t="shared" si="25"/>
        <v>-0.84636153846153972</v>
      </c>
      <c r="AO38">
        <f t="shared" si="26"/>
        <v>-0.57528652695863214</v>
      </c>
      <c r="AP38">
        <v>-0.307483905159952</v>
      </c>
      <c r="AQ38" t="s">
        <v>320</v>
      </c>
      <c r="AR38">
        <v>2.3382384615384599</v>
      </c>
      <c r="AS38">
        <v>1.254</v>
      </c>
      <c r="AT38">
        <f t="shared" si="27"/>
        <v>-0.86462397251870815</v>
      </c>
      <c r="AU38">
        <v>0.5</v>
      </c>
      <c r="AV38">
        <f t="shared" si="28"/>
        <v>84.311346977992926</v>
      </c>
      <c r="AW38">
        <f t="shared" si="29"/>
        <v>2.4893439232257717</v>
      </c>
      <c r="AX38">
        <f t="shared" si="30"/>
        <v>-36.448805876257708</v>
      </c>
      <c r="AY38">
        <f t="shared" si="31"/>
        <v>1</v>
      </c>
      <c r="AZ38">
        <f t="shared" si="32"/>
        <v>3.3172614702926706E-2</v>
      </c>
      <c r="BA38">
        <f t="shared" si="33"/>
        <v>0.17320574162679431</v>
      </c>
      <c r="BB38" t="s">
        <v>253</v>
      </c>
      <c r="BC38">
        <v>0</v>
      </c>
      <c r="BD38">
        <f t="shared" si="34"/>
        <v>1.254</v>
      </c>
      <c r="BE38">
        <f t="shared" si="35"/>
        <v>-0.86462397251870804</v>
      </c>
      <c r="BF38">
        <f t="shared" si="36"/>
        <v>0.1476345840130506</v>
      </c>
      <c r="BG38">
        <f t="shared" si="37"/>
        <v>1.0194412098681471</v>
      </c>
      <c r="BH38">
        <f t="shared" si="38"/>
        <v>-0.25662791860179746</v>
      </c>
      <c r="BI38">
        <f t="shared" si="39"/>
        <v>100.013748387097</v>
      </c>
      <c r="BJ38">
        <f t="shared" si="40"/>
        <v>84.311346977992926</v>
      </c>
      <c r="BK38">
        <f t="shared" si="41"/>
        <v>0.84299757121062091</v>
      </c>
      <c r="BL38">
        <f t="shared" si="42"/>
        <v>0.19599514242124177</v>
      </c>
      <c r="BM38">
        <v>0.70500904578363699</v>
      </c>
      <c r="BN38">
        <v>0.5</v>
      </c>
      <c r="BO38" t="s">
        <v>254</v>
      </c>
      <c r="BP38">
        <v>1675260997.1354799</v>
      </c>
      <c r="BQ38">
        <v>400.03858064516101</v>
      </c>
      <c r="BR38">
        <v>400.72845161290297</v>
      </c>
      <c r="BS38">
        <v>16.436877419354801</v>
      </c>
      <c r="BT38">
        <v>15.603667741935499</v>
      </c>
      <c r="BU38">
        <v>500.024612903226</v>
      </c>
      <c r="BV38">
        <v>96.210658064516096</v>
      </c>
      <c r="BW38">
        <v>0.199954903225806</v>
      </c>
      <c r="BX38">
        <v>28.940870967741901</v>
      </c>
      <c r="BY38">
        <v>28.111587096774201</v>
      </c>
      <c r="BZ38">
        <v>999.9</v>
      </c>
      <c r="CA38">
        <v>10005.483870967701</v>
      </c>
      <c r="CB38">
        <v>0</v>
      </c>
      <c r="CC38">
        <v>387.47609677419302</v>
      </c>
      <c r="CD38">
        <v>100.013748387097</v>
      </c>
      <c r="CE38">
        <v>0.90004990322580702</v>
      </c>
      <c r="CF38">
        <v>9.9949435483871002E-2</v>
      </c>
      <c r="CG38">
        <v>0</v>
      </c>
      <c r="CH38">
        <v>2.3392612903225798</v>
      </c>
      <c r="CI38">
        <v>0</v>
      </c>
      <c r="CJ38">
        <v>89.648570967741904</v>
      </c>
      <c r="CK38">
        <v>914.48051612903203</v>
      </c>
      <c r="CL38">
        <v>40.334516129032302</v>
      </c>
      <c r="CM38">
        <v>44.25</v>
      </c>
      <c r="CN38">
        <v>42.402999999999999</v>
      </c>
      <c r="CO38">
        <v>42.340451612903202</v>
      </c>
      <c r="CP38">
        <v>40.645000000000003</v>
      </c>
      <c r="CQ38">
        <v>90.017096774193604</v>
      </c>
      <c r="CR38">
        <v>9.9929032258064492</v>
      </c>
      <c r="CS38">
        <v>0</v>
      </c>
      <c r="CT38">
        <v>59.599999904632597</v>
      </c>
      <c r="CU38">
        <v>2.3382384615384599</v>
      </c>
      <c r="CV38">
        <v>9.3606838253693495E-2</v>
      </c>
      <c r="CW38">
        <v>0.120133335166551</v>
      </c>
      <c r="CX38">
        <v>89.637450000000001</v>
      </c>
      <c r="CY38">
        <v>15</v>
      </c>
      <c r="CZ38">
        <v>1675259577</v>
      </c>
      <c r="DA38" t="s">
        <v>255</v>
      </c>
      <c r="DB38">
        <v>5</v>
      </c>
      <c r="DC38">
        <v>-3.7879999999999998</v>
      </c>
      <c r="DD38">
        <v>0.38300000000000001</v>
      </c>
      <c r="DE38">
        <v>400</v>
      </c>
      <c r="DF38">
        <v>15</v>
      </c>
      <c r="DG38">
        <v>1.39</v>
      </c>
      <c r="DH38">
        <v>0.28000000000000003</v>
      </c>
      <c r="DI38">
        <v>-0.71039044444444399</v>
      </c>
      <c r="DJ38">
        <v>6.0618425023426299E-2</v>
      </c>
      <c r="DK38">
        <v>9.5572185649007699E-2</v>
      </c>
      <c r="DL38">
        <v>1</v>
      </c>
      <c r="DM38">
        <v>2.3185844444444399</v>
      </c>
      <c r="DN38">
        <v>0.12898076228191599</v>
      </c>
      <c r="DO38">
        <v>0.17422122074542101</v>
      </c>
      <c r="DP38">
        <v>1</v>
      </c>
      <c r="DQ38">
        <v>0.83377942592592602</v>
      </c>
      <c r="DR38">
        <v>-1.0392737071213E-2</v>
      </c>
      <c r="DS38">
        <v>1.73217437339678E-2</v>
      </c>
      <c r="DT38">
        <v>1</v>
      </c>
      <c r="DU38">
        <v>3</v>
      </c>
      <c r="DV38">
        <v>3</v>
      </c>
      <c r="DW38" t="s">
        <v>263</v>
      </c>
      <c r="DX38">
        <v>100</v>
      </c>
      <c r="DY38">
        <v>100</v>
      </c>
      <c r="DZ38">
        <v>-3.7879999999999998</v>
      </c>
      <c r="EA38">
        <v>0.38300000000000001</v>
      </c>
      <c r="EB38">
        <v>2</v>
      </c>
      <c r="EC38">
        <v>516.26499999999999</v>
      </c>
      <c r="ED38">
        <v>413.529</v>
      </c>
      <c r="EE38">
        <v>30.133500000000002</v>
      </c>
      <c r="EF38">
        <v>31.069800000000001</v>
      </c>
      <c r="EG38">
        <v>30.0001</v>
      </c>
      <c r="EH38">
        <v>31.296900000000001</v>
      </c>
      <c r="EI38">
        <v>31.337299999999999</v>
      </c>
      <c r="EJ38">
        <v>20.167899999999999</v>
      </c>
      <c r="EK38">
        <v>25.846599999999999</v>
      </c>
      <c r="EL38">
        <v>0</v>
      </c>
      <c r="EM38">
        <v>30.13</v>
      </c>
      <c r="EN38">
        <v>400.70600000000002</v>
      </c>
      <c r="EO38">
        <v>15.674799999999999</v>
      </c>
      <c r="EP38">
        <v>100.38500000000001</v>
      </c>
      <c r="EQ38">
        <v>90.728499999999997</v>
      </c>
    </row>
    <row r="39" spans="1:147" x14ac:dyDescent="0.3">
      <c r="A39">
        <v>23</v>
      </c>
      <c r="B39">
        <v>1675261065.7</v>
      </c>
      <c r="C39">
        <v>1320.7000000476801</v>
      </c>
      <c r="D39" t="s">
        <v>321</v>
      </c>
      <c r="E39" t="s">
        <v>322</v>
      </c>
      <c r="F39">
        <v>1675261057.6322601</v>
      </c>
      <c r="G39">
        <f t="shared" si="0"/>
        <v>5.6800680155584806E-3</v>
      </c>
      <c r="H39">
        <f t="shared" si="1"/>
        <v>2.7528304880631795</v>
      </c>
      <c r="I39">
        <f t="shared" si="2"/>
        <v>400.04132258064499</v>
      </c>
      <c r="J39">
        <f t="shared" si="3"/>
        <v>367.62292377113016</v>
      </c>
      <c r="K39">
        <f t="shared" si="4"/>
        <v>35.442417904764639</v>
      </c>
      <c r="L39">
        <f t="shared" si="5"/>
        <v>38.56786619461468</v>
      </c>
      <c r="M39">
        <f t="shared" si="6"/>
        <v>0.25206805599181398</v>
      </c>
      <c r="N39">
        <f t="shared" si="7"/>
        <v>3.3851559614543856</v>
      </c>
      <c r="O39">
        <f t="shared" si="8"/>
        <v>0.24208549606855517</v>
      </c>
      <c r="P39">
        <f t="shared" si="9"/>
        <v>0.15216738751485137</v>
      </c>
      <c r="Q39">
        <f t="shared" si="10"/>
        <v>16.523223099191863</v>
      </c>
      <c r="R39">
        <f t="shared" si="11"/>
        <v>27.667718883095667</v>
      </c>
      <c r="S39">
        <f t="shared" si="12"/>
        <v>28.056745161290301</v>
      </c>
      <c r="T39">
        <f t="shared" si="13"/>
        <v>3.8074113215131407</v>
      </c>
      <c r="U39">
        <f t="shared" si="14"/>
        <v>40.303007671827409</v>
      </c>
      <c r="V39">
        <f t="shared" si="15"/>
        <v>1.6088854804204751</v>
      </c>
      <c r="W39">
        <f t="shared" si="16"/>
        <v>3.9919737343699975</v>
      </c>
      <c r="X39">
        <f t="shared" si="17"/>
        <v>2.1985258410926658</v>
      </c>
      <c r="Y39">
        <f t="shared" si="18"/>
        <v>-250.490999486129</v>
      </c>
      <c r="Z39">
        <f t="shared" si="19"/>
        <v>148.7002529496508</v>
      </c>
      <c r="AA39">
        <f t="shared" si="20"/>
        <v>9.6194891972670771</v>
      </c>
      <c r="AB39">
        <f t="shared" si="21"/>
        <v>-75.648034240019257</v>
      </c>
      <c r="AC39">
        <v>-3.9957846473321998E-2</v>
      </c>
      <c r="AD39">
        <v>4.4856183165912097E-2</v>
      </c>
      <c r="AE39">
        <v>3.3733925048543099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50633.450007003645</v>
      </c>
      <c r="AK39" t="s">
        <v>251</v>
      </c>
      <c r="AL39">
        <v>2.3175615384615398</v>
      </c>
      <c r="AM39">
        <v>1.4712000000000001</v>
      </c>
      <c r="AN39">
        <f t="shared" si="25"/>
        <v>-0.84636153846153972</v>
      </c>
      <c r="AO39">
        <f t="shared" si="26"/>
        <v>-0.57528652695863214</v>
      </c>
      <c r="AP39">
        <v>-0.307483905159952</v>
      </c>
      <c r="AQ39" t="s">
        <v>323</v>
      </c>
      <c r="AR39">
        <v>2.29879230769231</v>
      </c>
      <c r="AS39">
        <v>1.8174300000000001</v>
      </c>
      <c r="AT39">
        <f t="shared" si="27"/>
        <v>-0.26485878833974885</v>
      </c>
      <c r="AU39">
        <v>0.5</v>
      </c>
      <c r="AV39">
        <f t="shared" si="28"/>
        <v>84.303798643670675</v>
      </c>
      <c r="AW39">
        <f t="shared" si="29"/>
        <v>2.7528304880631795</v>
      </c>
      <c r="AX39">
        <f t="shared" si="30"/>
        <v>-11.164300980600389</v>
      </c>
      <c r="AY39">
        <f t="shared" si="31"/>
        <v>1</v>
      </c>
      <c r="AZ39">
        <f t="shared" si="32"/>
        <v>3.6301026080191846E-2</v>
      </c>
      <c r="BA39">
        <f t="shared" si="33"/>
        <v>-0.19050527393077038</v>
      </c>
      <c r="BB39" t="s">
        <v>253</v>
      </c>
      <c r="BC39">
        <v>0</v>
      </c>
      <c r="BD39">
        <f t="shared" si="34"/>
        <v>1.8174300000000001</v>
      </c>
      <c r="BE39">
        <f t="shared" si="35"/>
        <v>-0.26485878833974891</v>
      </c>
      <c r="BF39">
        <f t="shared" si="36"/>
        <v>-0.23533849918433933</v>
      </c>
      <c r="BG39">
        <f t="shared" si="37"/>
        <v>0.96247141136716552</v>
      </c>
      <c r="BH39">
        <f t="shared" si="38"/>
        <v>0.40908049842311378</v>
      </c>
      <c r="BI39">
        <f t="shared" si="39"/>
        <v>100.004732258065</v>
      </c>
      <c r="BJ39">
        <f t="shared" si="40"/>
        <v>84.303798643670675</v>
      </c>
      <c r="BK39">
        <f t="shared" si="41"/>
        <v>0.84299809359143496</v>
      </c>
      <c r="BL39">
        <f t="shared" si="42"/>
        <v>0.19599618718287004</v>
      </c>
      <c r="BM39">
        <v>0.70500904578363699</v>
      </c>
      <c r="BN39">
        <v>0.5</v>
      </c>
      <c r="BO39" t="s">
        <v>254</v>
      </c>
      <c r="BP39">
        <v>1675261057.6322601</v>
      </c>
      <c r="BQ39">
        <v>400.04132258064499</v>
      </c>
      <c r="BR39">
        <v>400.74983870967702</v>
      </c>
      <c r="BS39">
        <v>16.688003225806501</v>
      </c>
      <c r="BT39">
        <v>15.900503225806499</v>
      </c>
      <c r="BU39">
        <v>500.02187096774202</v>
      </c>
      <c r="BV39">
        <v>96.209767741935494</v>
      </c>
      <c r="BW39">
        <v>0.199938</v>
      </c>
      <c r="BX39">
        <v>28.871538709677399</v>
      </c>
      <c r="BY39">
        <v>28.056745161290301</v>
      </c>
      <c r="BZ39">
        <v>999.9</v>
      </c>
      <c r="CA39">
        <v>10015.6451612903</v>
      </c>
      <c r="CB39">
        <v>0</v>
      </c>
      <c r="CC39">
        <v>387.538064516129</v>
      </c>
      <c r="CD39">
        <v>100.004732258065</v>
      </c>
      <c r="CE39">
        <v>0.90004170967742003</v>
      </c>
      <c r="CF39">
        <v>9.9957606451612904E-2</v>
      </c>
      <c r="CG39">
        <v>0</v>
      </c>
      <c r="CH39">
        <v>2.3232903225806498</v>
      </c>
      <c r="CI39">
        <v>0</v>
      </c>
      <c r="CJ39">
        <v>87.751748387096796</v>
      </c>
      <c r="CK39">
        <v>914.39609677419298</v>
      </c>
      <c r="CL39">
        <v>39.983741935483899</v>
      </c>
      <c r="CM39">
        <v>44.125</v>
      </c>
      <c r="CN39">
        <v>42.151000000000003</v>
      </c>
      <c r="CO39">
        <v>42.262</v>
      </c>
      <c r="CP39">
        <v>40.396999999999998</v>
      </c>
      <c r="CQ39">
        <v>90.0083870967742</v>
      </c>
      <c r="CR39">
        <v>9.9938709677419393</v>
      </c>
      <c r="CS39">
        <v>0</v>
      </c>
      <c r="CT39">
        <v>60</v>
      </c>
      <c r="CU39">
        <v>2.29879230769231</v>
      </c>
      <c r="CV39">
        <v>-8.9059834575749799E-2</v>
      </c>
      <c r="CW39">
        <v>-0.921176069209798</v>
      </c>
      <c r="CX39">
        <v>87.725538461538505</v>
      </c>
      <c r="CY39">
        <v>15</v>
      </c>
      <c r="CZ39">
        <v>1675259577</v>
      </c>
      <c r="DA39" t="s">
        <v>255</v>
      </c>
      <c r="DB39">
        <v>5</v>
      </c>
      <c r="DC39">
        <v>-3.7879999999999998</v>
      </c>
      <c r="DD39">
        <v>0.38300000000000001</v>
      </c>
      <c r="DE39">
        <v>400</v>
      </c>
      <c r="DF39">
        <v>15</v>
      </c>
      <c r="DG39">
        <v>1.39</v>
      </c>
      <c r="DH39">
        <v>0.28000000000000003</v>
      </c>
      <c r="DI39">
        <v>-0.73499894444444402</v>
      </c>
      <c r="DJ39">
        <v>0.19055006863686599</v>
      </c>
      <c r="DK39">
        <v>0.10438081483051399</v>
      </c>
      <c r="DL39">
        <v>1</v>
      </c>
      <c r="DM39">
        <v>2.2758888888888902</v>
      </c>
      <c r="DN39">
        <v>0.109902192465983</v>
      </c>
      <c r="DO39">
        <v>0.19381032219067801</v>
      </c>
      <c r="DP39">
        <v>1</v>
      </c>
      <c r="DQ39">
        <v>0.78634903703703696</v>
      </c>
      <c r="DR39">
        <v>1.8035393007741801E-2</v>
      </c>
      <c r="DS39">
        <v>6.02107622028488E-3</v>
      </c>
      <c r="DT39">
        <v>1</v>
      </c>
      <c r="DU39">
        <v>3</v>
      </c>
      <c r="DV39">
        <v>3</v>
      </c>
      <c r="DW39" t="s">
        <v>263</v>
      </c>
      <c r="DX39">
        <v>100</v>
      </c>
      <c r="DY39">
        <v>100</v>
      </c>
      <c r="DZ39">
        <v>-3.7879999999999998</v>
      </c>
      <c r="EA39">
        <v>0.38300000000000001</v>
      </c>
      <c r="EB39">
        <v>2</v>
      </c>
      <c r="EC39">
        <v>516.75599999999997</v>
      </c>
      <c r="ED39">
        <v>413.75700000000001</v>
      </c>
      <c r="EE39">
        <v>27.432200000000002</v>
      </c>
      <c r="EF39">
        <v>31.072399999999998</v>
      </c>
      <c r="EG39">
        <v>30</v>
      </c>
      <c r="EH39">
        <v>31.2942</v>
      </c>
      <c r="EI39">
        <v>31.334599999999998</v>
      </c>
      <c r="EJ39">
        <v>20.1736</v>
      </c>
      <c r="EK39">
        <v>24.672499999999999</v>
      </c>
      <c r="EL39">
        <v>0</v>
      </c>
      <c r="EM39">
        <v>27.4544</v>
      </c>
      <c r="EN39">
        <v>400.66399999999999</v>
      </c>
      <c r="EO39">
        <v>15.809100000000001</v>
      </c>
      <c r="EP39">
        <v>100.387</v>
      </c>
      <c r="EQ39">
        <v>90.724599999999995</v>
      </c>
    </row>
    <row r="40" spans="1:147" x14ac:dyDescent="0.3">
      <c r="A40">
        <v>24</v>
      </c>
      <c r="B40">
        <v>1675261125.5999999</v>
      </c>
      <c r="C40">
        <v>1380.5999999046301</v>
      </c>
      <c r="D40" t="s">
        <v>324</v>
      </c>
      <c r="E40" t="s">
        <v>325</v>
      </c>
      <c r="F40">
        <v>1675261117.6419301</v>
      </c>
      <c r="G40">
        <f t="shared" si="0"/>
        <v>5.5158061732672866E-3</v>
      </c>
      <c r="H40">
        <f t="shared" si="1"/>
        <v>2.9667421040188691</v>
      </c>
      <c r="I40">
        <f t="shared" si="2"/>
        <v>400.025483870968</v>
      </c>
      <c r="J40">
        <f t="shared" si="3"/>
        <v>365.69873220795085</v>
      </c>
      <c r="K40">
        <f t="shared" si="4"/>
        <v>35.257406234966254</v>
      </c>
      <c r="L40">
        <f t="shared" si="5"/>
        <v>38.566885107924428</v>
      </c>
      <c r="M40">
        <f t="shared" si="6"/>
        <v>0.24485318385609664</v>
      </c>
      <c r="N40">
        <f t="shared" si="7"/>
        <v>3.3788125011850427</v>
      </c>
      <c r="O40">
        <f t="shared" si="8"/>
        <v>0.2354054335523475</v>
      </c>
      <c r="P40">
        <f t="shared" si="9"/>
        <v>0.14794686467594176</v>
      </c>
      <c r="Q40">
        <f t="shared" si="10"/>
        <v>16.523144384401391</v>
      </c>
      <c r="R40">
        <f t="shared" si="11"/>
        <v>27.546416629634294</v>
      </c>
      <c r="S40">
        <f t="shared" si="12"/>
        <v>27.945003225806399</v>
      </c>
      <c r="T40">
        <f t="shared" si="13"/>
        <v>3.7826899593997529</v>
      </c>
      <c r="U40">
        <f t="shared" si="14"/>
        <v>40.106076416806381</v>
      </c>
      <c r="V40">
        <f t="shared" si="15"/>
        <v>1.5865772737592045</v>
      </c>
      <c r="W40">
        <f t="shared" si="16"/>
        <v>3.9559523531310887</v>
      </c>
      <c r="X40">
        <f t="shared" si="17"/>
        <v>2.1961126856405482</v>
      </c>
      <c r="Y40">
        <f t="shared" si="18"/>
        <v>-243.24705224108735</v>
      </c>
      <c r="Z40">
        <f t="shared" si="19"/>
        <v>140.28557979188608</v>
      </c>
      <c r="AA40">
        <f t="shared" si="20"/>
        <v>9.0800504959686901</v>
      </c>
      <c r="AB40">
        <f t="shared" si="21"/>
        <v>-77.358277568831198</v>
      </c>
      <c r="AC40">
        <v>-3.98637435453622E-2</v>
      </c>
      <c r="AD40">
        <v>4.4750544385408E-2</v>
      </c>
      <c r="AE40">
        <v>3.3670767481727899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50545.298617156426</v>
      </c>
      <c r="AK40" t="s">
        <v>251</v>
      </c>
      <c r="AL40">
        <v>2.3175615384615398</v>
      </c>
      <c r="AM40">
        <v>1.4712000000000001</v>
      </c>
      <c r="AN40">
        <f t="shared" si="25"/>
        <v>-0.84636153846153972</v>
      </c>
      <c r="AO40">
        <f t="shared" si="26"/>
        <v>-0.57528652695863214</v>
      </c>
      <c r="AP40">
        <v>-0.307483905159952</v>
      </c>
      <c r="AQ40" t="s">
        <v>326</v>
      </c>
      <c r="AR40">
        <v>2.23948461538461</v>
      </c>
      <c r="AS40">
        <v>1.6692</v>
      </c>
      <c r="AT40">
        <f t="shared" si="27"/>
        <v>-0.34165145901306615</v>
      </c>
      <c r="AU40">
        <v>0.5</v>
      </c>
      <c r="AV40">
        <f t="shared" si="28"/>
        <v>84.303630138734448</v>
      </c>
      <c r="AW40">
        <f t="shared" si="29"/>
        <v>2.9667421040188691</v>
      </c>
      <c r="AX40">
        <f t="shared" si="30"/>
        <v>-14.401229118498261</v>
      </c>
      <c r="AY40">
        <f t="shared" si="31"/>
        <v>1</v>
      </c>
      <c r="AZ40">
        <f t="shared" si="32"/>
        <v>3.8838493713622815E-2</v>
      </c>
      <c r="BA40">
        <f t="shared" si="33"/>
        <v>-0.11861969805895037</v>
      </c>
      <c r="BB40" t="s">
        <v>253</v>
      </c>
      <c r="BC40">
        <v>0</v>
      </c>
      <c r="BD40">
        <f t="shared" si="34"/>
        <v>1.6692</v>
      </c>
      <c r="BE40">
        <f t="shared" si="35"/>
        <v>-0.34165145901306609</v>
      </c>
      <c r="BF40">
        <f t="shared" si="36"/>
        <v>-0.13458401305057094</v>
      </c>
      <c r="BG40">
        <f t="shared" si="37"/>
        <v>0.87957810813054382</v>
      </c>
      <c r="BH40">
        <f t="shared" si="38"/>
        <v>0.2339425777309202</v>
      </c>
      <c r="BI40">
        <f t="shared" si="39"/>
        <v>100.00456451612899</v>
      </c>
      <c r="BJ40">
        <f t="shared" si="40"/>
        <v>84.303630138734448</v>
      </c>
      <c r="BK40">
        <f t="shared" si="41"/>
        <v>0.84299782261576417</v>
      </c>
      <c r="BL40">
        <f t="shared" si="42"/>
        <v>0.19599564523152851</v>
      </c>
      <c r="BM40">
        <v>0.70500904578363699</v>
      </c>
      <c r="BN40">
        <v>0.5</v>
      </c>
      <c r="BO40" t="s">
        <v>254</v>
      </c>
      <c r="BP40">
        <v>1675261117.6419301</v>
      </c>
      <c r="BQ40">
        <v>400.025483870968</v>
      </c>
      <c r="BR40">
        <v>400.75487096774202</v>
      </c>
      <c r="BS40">
        <v>16.4563806451613</v>
      </c>
      <c r="BT40">
        <v>15.6914870967742</v>
      </c>
      <c r="BU40">
        <v>500.03029032258098</v>
      </c>
      <c r="BV40">
        <v>96.210945161290297</v>
      </c>
      <c r="BW40">
        <v>0.200125290322581</v>
      </c>
      <c r="BX40">
        <v>28.7151322580645</v>
      </c>
      <c r="BY40">
        <v>27.945003225806399</v>
      </c>
      <c r="BZ40">
        <v>999.9</v>
      </c>
      <c r="CA40">
        <v>9991.9354838709696</v>
      </c>
      <c r="CB40">
        <v>0</v>
      </c>
      <c r="CC40">
        <v>387.561193548387</v>
      </c>
      <c r="CD40">
        <v>100.00456451612899</v>
      </c>
      <c r="CE40">
        <v>0.90004990322580702</v>
      </c>
      <c r="CF40">
        <v>9.9949435483871002E-2</v>
      </c>
      <c r="CG40">
        <v>0</v>
      </c>
      <c r="CH40">
        <v>2.2354096774193599</v>
      </c>
      <c r="CI40">
        <v>0</v>
      </c>
      <c r="CJ40">
        <v>85.198990322580698</v>
      </c>
      <c r="CK40">
        <v>914.39645161290298</v>
      </c>
      <c r="CL40">
        <v>39.717483870967698</v>
      </c>
      <c r="CM40">
        <v>44.003999999999998</v>
      </c>
      <c r="CN40">
        <v>41.908999999999999</v>
      </c>
      <c r="CO40">
        <v>42.183</v>
      </c>
      <c r="CP40">
        <v>40.167000000000002</v>
      </c>
      <c r="CQ40">
        <v>90.008709677419404</v>
      </c>
      <c r="CR40">
        <v>9.9929032258064492</v>
      </c>
      <c r="CS40">
        <v>0</v>
      </c>
      <c r="CT40">
        <v>59.399999856948902</v>
      </c>
      <c r="CU40">
        <v>2.23948461538461</v>
      </c>
      <c r="CV40">
        <v>-0.37725811736582698</v>
      </c>
      <c r="CW40">
        <v>-1.70620170427464</v>
      </c>
      <c r="CX40">
        <v>85.161884615384594</v>
      </c>
      <c r="CY40">
        <v>15</v>
      </c>
      <c r="CZ40">
        <v>1675259577</v>
      </c>
      <c r="DA40" t="s">
        <v>255</v>
      </c>
      <c r="DB40">
        <v>5</v>
      </c>
      <c r="DC40">
        <v>-3.7879999999999998</v>
      </c>
      <c r="DD40">
        <v>0.38300000000000001</v>
      </c>
      <c r="DE40">
        <v>400</v>
      </c>
      <c r="DF40">
        <v>15</v>
      </c>
      <c r="DG40">
        <v>1.39</v>
      </c>
      <c r="DH40">
        <v>0.28000000000000003</v>
      </c>
      <c r="DI40">
        <v>-0.74543701851851896</v>
      </c>
      <c r="DJ40">
        <v>0.16873398858188099</v>
      </c>
      <c r="DK40">
        <v>9.1921277723666997E-2</v>
      </c>
      <c r="DL40">
        <v>1</v>
      </c>
      <c r="DM40">
        <v>2.2539533333333299</v>
      </c>
      <c r="DN40">
        <v>-1.62940660701579E-2</v>
      </c>
      <c r="DO40">
        <v>0.18430094181950199</v>
      </c>
      <c r="DP40">
        <v>1</v>
      </c>
      <c r="DQ40">
        <v>0.77240775925925897</v>
      </c>
      <c r="DR40">
        <v>-7.2846253283773796E-2</v>
      </c>
      <c r="DS40">
        <v>9.8948101509592108E-3</v>
      </c>
      <c r="DT40">
        <v>1</v>
      </c>
      <c r="DU40">
        <v>3</v>
      </c>
      <c r="DV40">
        <v>3</v>
      </c>
      <c r="DW40" t="s">
        <v>263</v>
      </c>
      <c r="DX40">
        <v>100</v>
      </c>
      <c r="DY40">
        <v>100</v>
      </c>
      <c r="DZ40">
        <v>-3.7879999999999998</v>
      </c>
      <c r="EA40">
        <v>0.38300000000000001</v>
      </c>
      <c r="EB40">
        <v>2</v>
      </c>
      <c r="EC40">
        <v>516.77700000000004</v>
      </c>
      <c r="ED40">
        <v>413.262</v>
      </c>
      <c r="EE40">
        <v>27.5015</v>
      </c>
      <c r="EF40">
        <v>31.088699999999999</v>
      </c>
      <c r="EG40">
        <v>30</v>
      </c>
      <c r="EH40">
        <v>31.296900000000001</v>
      </c>
      <c r="EI40">
        <v>31.334599999999998</v>
      </c>
      <c r="EJ40">
        <v>20.174600000000002</v>
      </c>
      <c r="EK40">
        <v>25.623000000000001</v>
      </c>
      <c r="EL40">
        <v>0</v>
      </c>
      <c r="EM40">
        <v>27.541</v>
      </c>
      <c r="EN40">
        <v>400.75299999999999</v>
      </c>
      <c r="EO40">
        <v>15.730700000000001</v>
      </c>
      <c r="EP40">
        <v>100.38500000000001</v>
      </c>
      <c r="EQ40">
        <v>90.720500000000001</v>
      </c>
    </row>
    <row r="41" spans="1:147" x14ac:dyDescent="0.3">
      <c r="A41">
        <v>25</v>
      </c>
      <c r="B41">
        <v>1675261186.2</v>
      </c>
      <c r="C41">
        <v>1441.2000000476801</v>
      </c>
      <c r="D41" t="s">
        <v>327</v>
      </c>
      <c r="E41" t="s">
        <v>328</v>
      </c>
      <c r="F41">
        <v>1675261178.1483901</v>
      </c>
      <c r="G41">
        <f t="shared" si="0"/>
        <v>5.0370701968512474E-3</v>
      </c>
      <c r="H41">
        <f t="shared" si="1"/>
        <v>3.2421703462643814</v>
      </c>
      <c r="I41">
        <f t="shared" si="2"/>
        <v>400.008193548387</v>
      </c>
      <c r="J41">
        <f t="shared" si="3"/>
        <v>361.76312608847059</v>
      </c>
      <c r="K41">
        <f t="shared" si="4"/>
        <v>34.875874075530696</v>
      </c>
      <c r="L41">
        <f t="shared" si="5"/>
        <v>38.56290036581111</v>
      </c>
      <c r="M41">
        <f t="shared" si="6"/>
        <v>0.22265193906420491</v>
      </c>
      <c r="N41">
        <f t="shared" si="7"/>
        <v>3.3789564331004889</v>
      </c>
      <c r="O41">
        <f t="shared" si="8"/>
        <v>0.21481061031647355</v>
      </c>
      <c r="P41">
        <f t="shared" si="9"/>
        <v>0.13493813698073887</v>
      </c>
      <c r="Q41">
        <f t="shared" si="10"/>
        <v>16.523754141037969</v>
      </c>
      <c r="R41">
        <f t="shared" si="11"/>
        <v>27.607312344748667</v>
      </c>
      <c r="S41">
        <f t="shared" si="12"/>
        <v>27.926670967741899</v>
      </c>
      <c r="T41">
        <f t="shared" si="13"/>
        <v>3.7786476016079416</v>
      </c>
      <c r="U41">
        <f t="shared" si="14"/>
        <v>40.073561158491664</v>
      </c>
      <c r="V41">
        <f t="shared" si="15"/>
        <v>1.580888548786163</v>
      </c>
      <c r="W41">
        <f t="shared" si="16"/>
        <v>3.9449664643821398</v>
      </c>
      <c r="X41">
        <f t="shared" si="17"/>
        <v>2.1977590528217785</v>
      </c>
      <c r="Y41">
        <f t="shared" si="18"/>
        <v>-222.13479568114002</v>
      </c>
      <c r="Z41">
        <f t="shared" si="19"/>
        <v>134.89649510627513</v>
      </c>
      <c r="AA41">
        <f t="shared" si="20"/>
        <v>8.7279860988544815</v>
      </c>
      <c r="AB41">
        <f t="shared" si="21"/>
        <v>-61.986560334972438</v>
      </c>
      <c r="AC41">
        <v>-3.9865877915715303E-2</v>
      </c>
      <c r="AD41">
        <v>4.4752940403110397E-2</v>
      </c>
      <c r="AE41">
        <v>3.3672200517367301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50555.806789247348</v>
      </c>
      <c r="AK41" t="s">
        <v>251</v>
      </c>
      <c r="AL41">
        <v>2.3175615384615398</v>
      </c>
      <c r="AM41">
        <v>1.4712000000000001</v>
      </c>
      <c r="AN41">
        <f t="shared" si="25"/>
        <v>-0.84636153846153972</v>
      </c>
      <c r="AO41">
        <f t="shared" si="26"/>
        <v>-0.57528652695863214</v>
      </c>
      <c r="AP41">
        <v>-0.307483905159952</v>
      </c>
      <c r="AQ41" t="s">
        <v>329</v>
      </c>
      <c r="AR41">
        <v>2.2984615384615399</v>
      </c>
      <c r="AS41">
        <v>1.4654100000000001</v>
      </c>
      <c r="AT41">
        <f t="shared" si="27"/>
        <v>-0.56847676654420254</v>
      </c>
      <c r="AU41">
        <v>0.5</v>
      </c>
      <c r="AV41">
        <f t="shared" si="28"/>
        <v>84.306641205002023</v>
      </c>
      <c r="AW41">
        <f t="shared" si="29"/>
        <v>3.2421703462643814</v>
      </c>
      <c r="AX41">
        <f t="shared" si="30"/>
        <v>-23.963183395210891</v>
      </c>
      <c r="AY41">
        <f t="shared" si="31"/>
        <v>1</v>
      </c>
      <c r="AZ41">
        <f t="shared" si="32"/>
        <v>4.2104088132190083E-2</v>
      </c>
      <c r="BA41">
        <f t="shared" si="33"/>
        <v>3.9511126578909393E-3</v>
      </c>
      <c r="BB41" t="s">
        <v>253</v>
      </c>
      <c r="BC41">
        <v>0</v>
      </c>
      <c r="BD41">
        <f t="shared" si="34"/>
        <v>1.4654100000000001</v>
      </c>
      <c r="BE41">
        <f t="shared" si="35"/>
        <v>-0.56847676654420243</v>
      </c>
      <c r="BF41">
        <f t="shared" si="36"/>
        <v>3.9355628058727306E-3</v>
      </c>
      <c r="BG41">
        <f t="shared" si="37"/>
        <v>0.97758614619826567</v>
      </c>
      <c r="BH41">
        <f t="shared" si="38"/>
        <v>-6.8410481063738348E-3</v>
      </c>
      <c r="BI41">
        <f t="shared" si="39"/>
        <v>100.00812258064499</v>
      </c>
      <c r="BJ41">
        <f t="shared" si="40"/>
        <v>84.306641205002023</v>
      </c>
      <c r="BK41">
        <f t="shared" si="41"/>
        <v>0.84299793886260055</v>
      </c>
      <c r="BL41">
        <f t="shared" si="42"/>
        <v>0.19599587772520102</v>
      </c>
      <c r="BM41">
        <v>0.70500904578363699</v>
      </c>
      <c r="BN41">
        <v>0.5</v>
      </c>
      <c r="BO41" t="s">
        <v>254</v>
      </c>
      <c r="BP41">
        <v>1675261178.1483901</v>
      </c>
      <c r="BQ41">
        <v>400.008193548387</v>
      </c>
      <c r="BR41">
        <v>400.74941935483901</v>
      </c>
      <c r="BS41">
        <v>16.398361290322601</v>
      </c>
      <c r="BT41">
        <v>15.699796774193601</v>
      </c>
      <c r="BU41">
        <v>500.01774193548403</v>
      </c>
      <c r="BV41">
        <v>96.205225806451594</v>
      </c>
      <c r="BW41">
        <v>0.20005035483871</v>
      </c>
      <c r="BX41">
        <v>28.667183870967701</v>
      </c>
      <c r="BY41">
        <v>27.926670967741899</v>
      </c>
      <c r="BZ41">
        <v>999.9</v>
      </c>
      <c r="CA41">
        <v>9993.0645161290304</v>
      </c>
      <c r="CB41">
        <v>0</v>
      </c>
      <c r="CC41">
        <v>387.49700000000001</v>
      </c>
      <c r="CD41">
        <v>100.00812258064499</v>
      </c>
      <c r="CE41">
        <v>0.90005809677419402</v>
      </c>
      <c r="CF41">
        <v>9.9941264516129003E-2</v>
      </c>
      <c r="CG41">
        <v>0</v>
      </c>
      <c r="CH41">
        <v>2.3173935483871002</v>
      </c>
      <c r="CI41">
        <v>0</v>
      </c>
      <c r="CJ41">
        <v>83.290541935483802</v>
      </c>
      <c r="CK41">
        <v>914.43129032258105</v>
      </c>
      <c r="CL41">
        <v>39.467483870967698</v>
      </c>
      <c r="CM41">
        <v>43.858741935483899</v>
      </c>
      <c r="CN41">
        <v>41.683</v>
      </c>
      <c r="CO41">
        <v>42.061999999999998</v>
      </c>
      <c r="CP41">
        <v>39.951225806451603</v>
      </c>
      <c r="CQ41">
        <v>90.013548387096805</v>
      </c>
      <c r="CR41">
        <v>9.9938709677419393</v>
      </c>
      <c r="CS41">
        <v>0</v>
      </c>
      <c r="CT41">
        <v>60</v>
      </c>
      <c r="CU41">
        <v>2.2984615384615399</v>
      </c>
      <c r="CV41">
        <v>-1.21859828763486</v>
      </c>
      <c r="CW41">
        <v>0.794273501623732</v>
      </c>
      <c r="CX41">
        <v>83.285996153846199</v>
      </c>
      <c r="CY41">
        <v>15</v>
      </c>
      <c r="CZ41">
        <v>1675259577</v>
      </c>
      <c r="DA41" t="s">
        <v>255</v>
      </c>
      <c r="DB41">
        <v>5</v>
      </c>
      <c r="DC41">
        <v>-3.7879999999999998</v>
      </c>
      <c r="DD41">
        <v>0.38300000000000001</v>
      </c>
      <c r="DE41">
        <v>400</v>
      </c>
      <c r="DF41">
        <v>15</v>
      </c>
      <c r="DG41">
        <v>1.39</v>
      </c>
      <c r="DH41">
        <v>0.28000000000000003</v>
      </c>
      <c r="DI41">
        <v>-0.73062870370370403</v>
      </c>
      <c r="DJ41">
        <v>6.7008424736011096E-2</v>
      </c>
      <c r="DK41">
        <v>0.10844839532436901</v>
      </c>
      <c r="DL41">
        <v>1</v>
      </c>
      <c r="DM41">
        <v>2.2921222222222202</v>
      </c>
      <c r="DN41">
        <v>5.2396398057942897E-2</v>
      </c>
      <c r="DO41">
        <v>0.16502548879072401</v>
      </c>
      <c r="DP41">
        <v>1</v>
      </c>
      <c r="DQ41">
        <v>0.71034587037037</v>
      </c>
      <c r="DR41">
        <v>-0.14716003490121299</v>
      </c>
      <c r="DS41">
        <v>2.2788291903751898E-2</v>
      </c>
      <c r="DT41">
        <v>0</v>
      </c>
      <c r="DU41">
        <v>2</v>
      </c>
      <c r="DV41">
        <v>3</v>
      </c>
      <c r="DW41" t="s">
        <v>256</v>
      </c>
      <c r="DX41">
        <v>100</v>
      </c>
      <c r="DY41">
        <v>100</v>
      </c>
      <c r="DZ41">
        <v>-3.7879999999999998</v>
      </c>
      <c r="EA41">
        <v>0.38300000000000001</v>
      </c>
      <c r="EB41">
        <v>2</v>
      </c>
      <c r="EC41">
        <v>516.30700000000002</v>
      </c>
      <c r="ED41">
        <v>413.67099999999999</v>
      </c>
      <c r="EE41">
        <v>27.863499999999998</v>
      </c>
      <c r="EF41">
        <v>31.1023</v>
      </c>
      <c r="EG41">
        <v>29.9999</v>
      </c>
      <c r="EH41">
        <v>31.302299999999999</v>
      </c>
      <c r="EI41">
        <v>31.34</v>
      </c>
      <c r="EJ41">
        <v>20.1753</v>
      </c>
      <c r="EK41">
        <v>25.333400000000001</v>
      </c>
      <c r="EL41">
        <v>0</v>
      </c>
      <c r="EM41">
        <v>27.8948</v>
      </c>
      <c r="EN41">
        <v>400.75599999999997</v>
      </c>
      <c r="EO41">
        <v>15.758800000000001</v>
      </c>
      <c r="EP41">
        <v>100.384</v>
      </c>
      <c r="EQ41">
        <v>90.715800000000002</v>
      </c>
    </row>
    <row r="42" spans="1:147" x14ac:dyDescent="0.3">
      <c r="A42">
        <v>26</v>
      </c>
      <c r="B42">
        <v>1675261246.2</v>
      </c>
      <c r="C42">
        <v>1501.2000000476801</v>
      </c>
      <c r="D42" t="s">
        <v>330</v>
      </c>
      <c r="E42" t="s">
        <v>331</v>
      </c>
      <c r="F42">
        <v>1675261238.1935501</v>
      </c>
      <c r="G42">
        <f t="shared" si="0"/>
        <v>4.7024315337106373E-3</v>
      </c>
      <c r="H42">
        <f t="shared" si="1"/>
        <v>2.9891345309427817</v>
      </c>
      <c r="I42">
        <f t="shared" si="2"/>
        <v>400.02516129032301</v>
      </c>
      <c r="J42">
        <f t="shared" si="3"/>
        <v>361.83034671457892</v>
      </c>
      <c r="K42">
        <f t="shared" si="4"/>
        <v>34.882064123865185</v>
      </c>
      <c r="L42">
        <f t="shared" si="5"/>
        <v>38.564215119014328</v>
      </c>
      <c r="M42">
        <f t="shared" si="6"/>
        <v>0.20604048202038219</v>
      </c>
      <c r="N42">
        <f t="shared" si="7"/>
        <v>3.3844025850677388</v>
      </c>
      <c r="O42">
        <f t="shared" si="8"/>
        <v>0.19931696282211422</v>
      </c>
      <c r="P42">
        <f t="shared" si="9"/>
        <v>0.1251589061638049</v>
      </c>
      <c r="Q42">
        <f t="shared" si="10"/>
        <v>16.525367569936705</v>
      </c>
      <c r="R42">
        <f t="shared" si="11"/>
        <v>27.700684964877784</v>
      </c>
      <c r="S42">
        <f t="shared" si="12"/>
        <v>27.981780645161301</v>
      </c>
      <c r="T42">
        <f t="shared" si="13"/>
        <v>3.7908109493278328</v>
      </c>
      <c r="U42">
        <f t="shared" si="14"/>
        <v>40.007235525369659</v>
      </c>
      <c r="V42">
        <f t="shared" si="15"/>
        <v>1.5797188461351639</v>
      </c>
      <c r="W42">
        <f t="shared" si="16"/>
        <v>3.9485828635508247</v>
      </c>
      <c r="X42">
        <f t="shared" si="17"/>
        <v>2.2110921031926689</v>
      </c>
      <c r="Y42">
        <f t="shared" si="18"/>
        <v>-207.3772306366391</v>
      </c>
      <c r="Z42">
        <f t="shared" si="19"/>
        <v>127.94089041091979</v>
      </c>
      <c r="AA42">
        <f t="shared" si="20"/>
        <v>8.2675447556551731</v>
      </c>
      <c r="AB42">
        <f t="shared" si="21"/>
        <v>-54.643427900127421</v>
      </c>
      <c r="AC42">
        <v>-3.9946666595600401E-2</v>
      </c>
      <c r="AD42">
        <v>4.48436327737586E-2</v>
      </c>
      <c r="AE42">
        <v>3.3726424197863398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50651.392062055937</v>
      </c>
      <c r="AK42" t="s">
        <v>251</v>
      </c>
      <c r="AL42">
        <v>2.3175615384615398</v>
      </c>
      <c r="AM42">
        <v>1.4712000000000001</v>
      </c>
      <c r="AN42">
        <f t="shared" si="25"/>
        <v>-0.84636153846153972</v>
      </c>
      <c r="AO42">
        <f t="shared" si="26"/>
        <v>-0.57528652695863214</v>
      </c>
      <c r="AP42">
        <v>-0.307483905159952</v>
      </c>
      <c r="AQ42" t="s">
        <v>332</v>
      </c>
      <c r="AR42">
        <v>2.3150846153846198</v>
      </c>
      <c r="AS42">
        <v>1.7476</v>
      </c>
      <c r="AT42">
        <f t="shared" si="27"/>
        <v>-0.32472225645720987</v>
      </c>
      <c r="AU42">
        <v>0.5</v>
      </c>
      <c r="AV42">
        <f t="shared" si="28"/>
        <v>84.316188242109106</v>
      </c>
      <c r="AW42">
        <f t="shared" si="29"/>
        <v>2.9891345309427817</v>
      </c>
      <c r="AX42">
        <f t="shared" si="30"/>
        <v>-13.689671450924267</v>
      </c>
      <c r="AY42">
        <f t="shared" si="31"/>
        <v>1</v>
      </c>
      <c r="AZ42">
        <f t="shared" si="32"/>
        <v>3.9098285926264624E-2</v>
      </c>
      <c r="BA42">
        <f t="shared" si="33"/>
        <v>-0.1581597619592584</v>
      </c>
      <c r="BB42" t="s">
        <v>253</v>
      </c>
      <c r="BC42">
        <v>0</v>
      </c>
      <c r="BD42">
        <f t="shared" si="34"/>
        <v>1.7476</v>
      </c>
      <c r="BE42">
        <f t="shared" si="35"/>
        <v>-0.32472225645720976</v>
      </c>
      <c r="BF42">
        <f t="shared" si="36"/>
        <v>-0.187873844480696</v>
      </c>
      <c r="BG42">
        <f t="shared" si="37"/>
        <v>0.99565422768068568</v>
      </c>
      <c r="BH42">
        <f t="shared" si="38"/>
        <v>0.32657438628700175</v>
      </c>
      <c r="BI42">
        <f t="shared" si="39"/>
        <v>100.019629032258</v>
      </c>
      <c r="BJ42">
        <f t="shared" si="40"/>
        <v>84.316188242109106</v>
      </c>
      <c r="BK42">
        <f t="shared" si="41"/>
        <v>0.84299641038376316</v>
      </c>
      <c r="BL42">
        <f t="shared" si="42"/>
        <v>0.19599282076752639</v>
      </c>
      <c r="BM42">
        <v>0.70500904578363699</v>
      </c>
      <c r="BN42">
        <v>0.5</v>
      </c>
      <c r="BO42" t="s">
        <v>254</v>
      </c>
      <c r="BP42">
        <v>1675261238.1935501</v>
      </c>
      <c r="BQ42">
        <v>400.02516129032301</v>
      </c>
      <c r="BR42">
        <v>400.71183870967701</v>
      </c>
      <c r="BS42">
        <v>16.386364516128999</v>
      </c>
      <c r="BT42">
        <v>15.7342096774194</v>
      </c>
      <c r="BU42">
        <v>500.02416129032298</v>
      </c>
      <c r="BV42">
        <v>96.204538709677394</v>
      </c>
      <c r="BW42">
        <v>0.19993493548387101</v>
      </c>
      <c r="BX42">
        <v>28.682980645161301</v>
      </c>
      <c r="BY42">
        <v>27.981780645161301</v>
      </c>
      <c r="BZ42">
        <v>999.9</v>
      </c>
      <c r="CA42">
        <v>10013.3870967742</v>
      </c>
      <c r="CB42">
        <v>0</v>
      </c>
      <c r="CC42">
        <v>387.49909677419402</v>
      </c>
      <c r="CD42">
        <v>100.019629032258</v>
      </c>
      <c r="CE42">
        <v>0.90011545161290296</v>
      </c>
      <c r="CF42">
        <v>9.9884067741935506E-2</v>
      </c>
      <c r="CG42">
        <v>0</v>
      </c>
      <c r="CH42">
        <v>2.3026580645161299</v>
      </c>
      <c r="CI42">
        <v>0</v>
      </c>
      <c r="CJ42">
        <v>82.113896774193506</v>
      </c>
      <c r="CK42">
        <v>914.55612903225801</v>
      </c>
      <c r="CL42">
        <v>39.265999999999998</v>
      </c>
      <c r="CM42">
        <v>43.713419354838699</v>
      </c>
      <c r="CN42">
        <v>41.467483870967698</v>
      </c>
      <c r="CO42">
        <v>41.920999999999999</v>
      </c>
      <c r="CP42">
        <v>39.771999999999998</v>
      </c>
      <c r="CQ42">
        <v>90.029677419354798</v>
      </c>
      <c r="CR42">
        <v>9.99</v>
      </c>
      <c r="CS42">
        <v>0</v>
      </c>
      <c r="CT42">
        <v>59.399999856948902</v>
      </c>
      <c r="CU42">
        <v>2.3150846153846198</v>
      </c>
      <c r="CV42">
        <v>-0.14838289258227799</v>
      </c>
      <c r="CW42">
        <v>-1.7929094234579399</v>
      </c>
      <c r="CX42">
        <v>82.073892307692304</v>
      </c>
      <c r="CY42">
        <v>15</v>
      </c>
      <c r="CZ42">
        <v>1675259577</v>
      </c>
      <c r="DA42" t="s">
        <v>255</v>
      </c>
      <c r="DB42">
        <v>5</v>
      </c>
      <c r="DC42">
        <v>-3.7879999999999998</v>
      </c>
      <c r="DD42">
        <v>0.38300000000000001</v>
      </c>
      <c r="DE42">
        <v>400</v>
      </c>
      <c r="DF42">
        <v>15</v>
      </c>
      <c r="DG42">
        <v>1.39</v>
      </c>
      <c r="DH42">
        <v>0.28000000000000003</v>
      </c>
      <c r="DI42">
        <v>-0.68896824074074103</v>
      </c>
      <c r="DJ42">
        <v>2.9436548404856199E-3</v>
      </c>
      <c r="DK42">
        <v>0.10172671239139</v>
      </c>
      <c r="DL42">
        <v>1</v>
      </c>
      <c r="DM42">
        <v>2.3248777777777798</v>
      </c>
      <c r="DN42">
        <v>-5.5861389129341799E-2</v>
      </c>
      <c r="DO42">
        <v>0.20853218977615801</v>
      </c>
      <c r="DP42">
        <v>1</v>
      </c>
      <c r="DQ42">
        <v>0.65878194444444405</v>
      </c>
      <c r="DR42">
        <v>-5.96045484023228E-2</v>
      </c>
      <c r="DS42">
        <v>8.2005616957951805E-3</v>
      </c>
      <c r="DT42">
        <v>1</v>
      </c>
      <c r="DU42">
        <v>3</v>
      </c>
      <c r="DV42">
        <v>3</v>
      </c>
      <c r="DW42" t="s">
        <v>263</v>
      </c>
      <c r="DX42">
        <v>100</v>
      </c>
      <c r="DY42">
        <v>100</v>
      </c>
      <c r="DZ42">
        <v>-3.7879999999999998</v>
      </c>
      <c r="EA42">
        <v>0.38300000000000001</v>
      </c>
      <c r="EB42">
        <v>2</v>
      </c>
      <c r="EC42">
        <v>515.96600000000001</v>
      </c>
      <c r="ED42">
        <v>413.46100000000001</v>
      </c>
      <c r="EE42">
        <v>27.9908</v>
      </c>
      <c r="EF42">
        <v>31.110399999999998</v>
      </c>
      <c r="EG42">
        <v>30.000299999999999</v>
      </c>
      <c r="EH42">
        <v>31.3078</v>
      </c>
      <c r="EI42">
        <v>31.345400000000001</v>
      </c>
      <c r="EJ42">
        <v>20.173999999999999</v>
      </c>
      <c r="EK42">
        <v>25.052900000000001</v>
      </c>
      <c r="EL42">
        <v>0</v>
      </c>
      <c r="EM42">
        <v>27.9908</v>
      </c>
      <c r="EN42">
        <v>400.72500000000002</v>
      </c>
      <c r="EO42">
        <v>15.829000000000001</v>
      </c>
      <c r="EP42">
        <v>100.383</v>
      </c>
      <c r="EQ42">
        <v>90.713899999999995</v>
      </c>
    </row>
    <row r="43" spans="1:147" x14ac:dyDescent="0.3">
      <c r="A43">
        <v>27</v>
      </c>
      <c r="B43">
        <v>1675261306.2</v>
      </c>
      <c r="C43">
        <v>1561.2000000476801</v>
      </c>
      <c r="D43" t="s">
        <v>333</v>
      </c>
      <c r="E43" t="s">
        <v>334</v>
      </c>
      <c r="F43">
        <v>1675261298.2</v>
      </c>
      <c r="G43">
        <f t="shared" si="0"/>
        <v>3.9181899619647907E-3</v>
      </c>
      <c r="H43">
        <f t="shared" si="1"/>
        <v>3.1815714385552782</v>
      </c>
      <c r="I43">
        <f t="shared" si="2"/>
        <v>400.00296774193498</v>
      </c>
      <c r="J43">
        <f t="shared" si="3"/>
        <v>355.15941139926622</v>
      </c>
      <c r="K43">
        <f t="shared" si="4"/>
        <v>34.239792734163743</v>
      </c>
      <c r="L43">
        <f t="shared" si="5"/>
        <v>38.563017813815797</v>
      </c>
      <c r="M43">
        <f t="shared" si="6"/>
        <v>0.17027811037732396</v>
      </c>
      <c r="N43">
        <f t="shared" si="7"/>
        <v>3.3822119873437266</v>
      </c>
      <c r="O43">
        <f t="shared" si="8"/>
        <v>0.16565495605417938</v>
      </c>
      <c r="P43">
        <f t="shared" si="9"/>
        <v>0.10393926453425764</v>
      </c>
      <c r="Q43">
        <f t="shared" si="10"/>
        <v>16.523986243276472</v>
      </c>
      <c r="R43">
        <f t="shared" si="11"/>
        <v>27.876538875126357</v>
      </c>
      <c r="S43">
        <f t="shared" si="12"/>
        <v>28.018345161290299</v>
      </c>
      <c r="T43">
        <f t="shared" si="13"/>
        <v>3.7989000022550701</v>
      </c>
      <c r="U43">
        <f t="shared" si="14"/>
        <v>40.075335152214933</v>
      </c>
      <c r="V43">
        <f t="shared" si="15"/>
        <v>1.5822559378935017</v>
      </c>
      <c r="W43">
        <f t="shared" si="16"/>
        <v>3.948203881224563</v>
      </c>
      <c r="X43">
        <f t="shared" si="17"/>
        <v>2.2166440643615681</v>
      </c>
      <c r="Y43">
        <f t="shared" si="18"/>
        <v>-172.79217732264726</v>
      </c>
      <c r="Z43">
        <f t="shared" si="19"/>
        <v>120.88909259831844</v>
      </c>
      <c r="AA43">
        <f t="shared" si="20"/>
        <v>7.8182742891996542</v>
      </c>
      <c r="AB43">
        <f t="shared" si="21"/>
        <v>-27.560824191852689</v>
      </c>
      <c r="AC43">
        <v>-3.9914164628948902E-2</v>
      </c>
      <c r="AD43">
        <v>4.48071464688636E-2</v>
      </c>
      <c r="AE43">
        <v>3.3704613905328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50612.200744940208</v>
      </c>
      <c r="AK43" t="s">
        <v>251</v>
      </c>
      <c r="AL43">
        <v>2.3175615384615398</v>
      </c>
      <c r="AM43">
        <v>1.4712000000000001</v>
      </c>
      <c r="AN43">
        <f t="shared" si="25"/>
        <v>-0.84636153846153972</v>
      </c>
      <c r="AO43">
        <f t="shared" si="26"/>
        <v>-0.57528652695863214</v>
      </c>
      <c r="AP43">
        <v>-0.307483905159952</v>
      </c>
      <c r="AQ43" t="s">
        <v>335</v>
      </c>
      <c r="AR43">
        <v>2.3110923076923102</v>
      </c>
      <c r="AS43">
        <v>1.5196000000000001</v>
      </c>
      <c r="AT43">
        <f t="shared" si="27"/>
        <v>-0.52085569076882732</v>
      </c>
      <c r="AU43">
        <v>0.5</v>
      </c>
      <c r="AV43">
        <f t="shared" si="28"/>
        <v>84.308474708587241</v>
      </c>
      <c r="AW43">
        <f t="shared" si="29"/>
        <v>3.1815714385552782</v>
      </c>
      <c r="AX43">
        <f t="shared" si="30"/>
        <v>-21.956274416003708</v>
      </c>
      <c r="AY43">
        <f t="shared" si="31"/>
        <v>1</v>
      </c>
      <c r="AZ43">
        <f t="shared" si="32"/>
        <v>4.1384396477046601E-2</v>
      </c>
      <c r="BA43">
        <f t="shared" si="33"/>
        <v>-3.1850486970255325E-2</v>
      </c>
      <c r="BB43" t="s">
        <v>253</v>
      </c>
      <c r="BC43">
        <v>0</v>
      </c>
      <c r="BD43">
        <f t="shared" si="34"/>
        <v>1.5196000000000001</v>
      </c>
      <c r="BE43">
        <f t="shared" si="35"/>
        <v>-0.52085569076882743</v>
      </c>
      <c r="BF43">
        <f t="shared" si="36"/>
        <v>-3.2898314301250675E-2</v>
      </c>
      <c r="BG43">
        <f t="shared" si="37"/>
        <v>0.99189280377886113</v>
      </c>
      <c r="BH43">
        <f t="shared" si="38"/>
        <v>5.7185963445336059E-2</v>
      </c>
      <c r="BI43">
        <f t="shared" si="39"/>
        <v>100.010387096774</v>
      </c>
      <c r="BJ43">
        <f t="shared" si="40"/>
        <v>84.308474708587241</v>
      </c>
      <c r="BK43">
        <f t="shared" si="41"/>
        <v>0.84299718415255243</v>
      </c>
      <c r="BL43">
        <f t="shared" si="42"/>
        <v>0.19599436830510494</v>
      </c>
      <c r="BM43">
        <v>0.70500904578363699</v>
      </c>
      <c r="BN43">
        <v>0.5</v>
      </c>
      <c r="BO43" t="s">
        <v>254</v>
      </c>
      <c r="BP43">
        <v>1675261298.2</v>
      </c>
      <c r="BQ43">
        <v>400.00296774193498</v>
      </c>
      <c r="BR43">
        <v>400.67251612903198</v>
      </c>
      <c r="BS43">
        <v>16.412280645161299</v>
      </c>
      <c r="BT43">
        <v>15.8689161290323</v>
      </c>
      <c r="BU43">
        <v>500.036838709677</v>
      </c>
      <c r="BV43">
        <v>96.206845161290303</v>
      </c>
      <c r="BW43">
        <v>0.19998409677419399</v>
      </c>
      <c r="BX43">
        <v>28.6813258064516</v>
      </c>
      <c r="BY43">
        <v>28.018345161290299</v>
      </c>
      <c r="BZ43">
        <v>999.9</v>
      </c>
      <c r="CA43">
        <v>10005</v>
      </c>
      <c r="CB43">
        <v>0</v>
      </c>
      <c r="CC43">
        <v>387.36196774193502</v>
      </c>
      <c r="CD43">
        <v>100.010387096774</v>
      </c>
      <c r="CE43">
        <v>0.90009906451612898</v>
      </c>
      <c r="CF43">
        <v>9.9900409677419394E-2</v>
      </c>
      <c r="CG43">
        <v>0</v>
      </c>
      <c r="CH43">
        <v>2.3240193548387098</v>
      </c>
      <c r="CI43">
        <v>0</v>
      </c>
      <c r="CJ43">
        <v>81.014596774193606</v>
      </c>
      <c r="CK43">
        <v>914.46490322580598</v>
      </c>
      <c r="CL43">
        <v>39.060096774193497</v>
      </c>
      <c r="CM43">
        <v>43.561999999999998</v>
      </c>
      <c r="CN43">
        <v>41.28</v>
      </c>
      <c r="CO43">
        <v>41.811999999999998</v>
      </c>
      <c r="CP43">
        <v>39.5843548387097</v>
      </c>
      <c r="CQ43">
        <v>90.018387096774205</v>
      </c>
      <c r="CR43">
        <v>9.9916129032258105</v>
      </c>
      <c r="CS43">
        <v>0</v>
      </c>
      <c r="CT43">
        <v>59.199999809265101</v>
      </c>
      <c r="CU43">
        <v>2.3110923076923102</v>
      </c>
      <c r="CV43">
        <v>-0.15509058973851</v>
      </c>
      <c r="CW43">
        <v>-0.70769231633965801</v>
      </c>
      <c r="CX43">
        <v>81.018115384615399</v>
      </c>
      <c r="CY43">
        <v>15</v>
      </c>
      <c r="CZ43">
        <v>1675259577</v>
      </c>
      <c r="DA43" t="s">
        <v>255</v>
      </c>
      <c r="DB43">
        <v>5</v>
      </c>
      <c r="DC43">
        <v>-3.7879999999999998</v>
      </c>
      <c r="DD43">
        <v>0.38300000000000001</v>
      </c>
      <c r="DE43">
        <v>400</v>
      </c>
      <c r="DF43">
        <v>15</v>
      </c>
      <c r="DG43">
        <v>1.39</v>
      </c>
      <c r="DH43">
        <v>0.28000000000000003</v>
      </c>
      <c r="DI43">
        <v>-0.66105314814814797</v>
      </c>
      <c r="DJ43">
        <v>-0.19878736649512499</v>
      </c>
      <c r="DK43">
        <v>0.11197693733556099</v>
      </c>
      <c r="DL43">
        <v>1</v>
      </c>
      <c r="DM43">
        <v>2.3141333333333298</v>
      </c>
      <c r="DN43">
        <v>-1.4003305785043701E-2</v>
      </c>
      <c r="DO43">
        <v>0.169293584573597</v>
      </c>
      <c r="DP43">
        <v>1</v>
      </c>
      <c r="DQ43">
        <v>0.55205090740740703</v>
      </c>
      <c r="DR43">
        <v>-9.2505838765016696E-2</v>
      </c>
      <c r="DS43">
        <v>2.0493369022657901E-2</v>
      </c>
      <c r="DT43">
        <v>1</v>
      </c>
      <c r="DU43">
        <v>3</v>
      </c>
      <c r="DV43">
        <v>3</v>
      </c>
      <c r="DW43" t="s">
        <v>263</v>
      </c>
      <c r="DX43">
        <v>100</v>
      </c>
      <c r="DY43">
        <v>100</v>
      </c>
      <c r="DZ43">
        <v>-3.7879999999999998</v>
      </c>
      <c r="EA43">
        <v>0.38300000000000001</v>
      </c>
      <c r="EB43">
        <v>2</v>
      </c>
      <c r="EC43">
        <v>516.11599999999999</v>
      </c>
      <c r="ED43">
        <v>413.60399999999998</v>
      </c>
      <c r="EE43">
        <v>27.731200000000001</v>
      </c>
      <c r="EF43">
        <v>31.1159</v>
      </c>
      <c r="EG43">
        <v>30.0001</v>
      </c>
      <c r="EH43">
        <v>31.310500000000001</v>
      </c>
      <c r="EI43">
        <v>31.348099999999999</v>
      </c>
      <c r="EJ43">
        <v>20.170999999999999</v>
      </c>
      <c r="EK43">
        <v>24.499099999999999</v>
      </c>
      <c r="EL43">
        <v>0</v>
      </c>
      <c r="EM43">
        <v>27.732500000000002</v>
      </c>
      <c r="EN43">
        <v>400.61399999999998</v>
      </c>
      <c r="EO43">
        <v>15.874700000000001</v>
      </c>
      <c r="EP43">
        <v>100.384</v>
      </c>
      <c r="EQ43">
        <v>90.710499999999996</v>
      </c>
    </row>
    <row r="44" spans="1:147" x14ac:dyDescent="0.3">
      <c r="A44">
        <v>28</v>
      </c>
      <c r="B44">
        <v>1675261366.2</v>
      </c>
      <c r="C44">
        <v>1621.2000000476801</v>
      </c>
      <c r="D44" t="s">
        <v>336</v>
      </c>
      <c r="E44" t="s">
        <v>337</v>
      </c>
      <c r="F44">
        <v>1675261358.2</v>
      </c>
      <c r="G44">
        <f t="shared" si="0"/>
        <v>3.4335896922018617E-3</v>
      </c>
      <c r="H44">
        <f t="shared" si="1"/>
        <v>2.7343033358100923</v>
      </c>
      <c r="I44">
        <f t="shared" si="2"/>
        <v>400.02587096774198</v>
      </c>
      <c r="J44">
        <f t="shared" si="3"/>
        <v>355.72182952452255</v>
      </c>
      <c r="K44">
        <f t="shared" si="4"/>
        <v>34.292967378212481</v>
      </c>
      <c r="L44">
        <f t="shared" si="5"/>
        <v>38.564049223164481</v>
      </c>
      <c r="M44">
        <f t="shared" si="6"/>
        <v>0.14864236156710836</v>
      </c>
      <c r="N44">
        <f t="shared" si="7"/>
        <v>3.3824338597797095</v>
      </c>
      <c r="O44">
        <f t="shared" si="8"/>
        <v>0.14510650309439399</v>
      </c>
      <c r="P44">
        <f t="shared" si="9"/>
        <v>9.1002241818841784E-2</v>
      </c>
      <c r="Q44">
        <f t="shared" si="10"/>
        <v>16.525026572052329</v>
      </c>
      <c r="R44">
        <f t="shared" si="11"/>
        <v>27.92329534719406</v>
      </c>
      <c r="S44">
        <f t="shared" si="12"/>
        <v>27.991922580645198</v>
      </c>
      <c r="T44">
        <f t="shared" si="13"/>
        <v>3.7930531103970329</v>
      </c>
      <c r="U44">
        <f t="shared" si="14"/>
        <v>40.048734570049938</v>
      </c>
      <c r="V44">
        <f t="shared" si="15"/>
        <v>1.5754071467115467</v>
      </c>
      <c r="W44">
        <f t="shared" si="16"/>
        <v>3.9337251566737388</v>
      </c>
      <c r="X44">
        <f t="shared" si="17"/>
        <v>2.2176459636854862</v>
      </c>
      <c r="Y44">
        <f t="shared" si="18"/>
        <v>-151.42130542610209</v>
      </c>
      <c r="Z44">
        <f t="shared" si="19"/>
        <v>114.16758039107346</v>
      </c>
      <c r="AA44">
        <f t="shared" si="20"/>
        <v>7.3797900882930518</v>
      </c>
      <c r="AB44">
        <f t="shared" si="21"/>
        <v>-13.348908374683262</v>
      </c>
      <c r="AC44">
        <v>-3.9917456161699699E-2</v>
      </c>
      <c r="AD44">
        <v>4.4810841502730403E-2</v>
      </c>
      <c r="AE44">
        <v>3.3706822939525298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50626.767326724759</v>
      </c>
      <c r="AK44" t="s">
        <v>251</v>
      </c>
      <c r="AL44">
        <v>2.3175615384615398</v>
      </c>
      <c r="AM44">
        <v>1.4712000000000001</v>
      </c>
      <c r="AN44">
        <f t="shared" si="25"/>
        <v>-0.84636153846153972</v>
      </c>
      <c r="AO44">
        <f t="shared" si="26"/>
        <v>-0.57528652695863214</v>
      </c>
      <c r="AP44">
        <v>-0.307483905159952</v>
      </c>
      <c r="AQ44" t="s">
        <v>338</v>
      </c>
      <c r="AR44">
        <v>2.34319230769231</v>
      </c>
      <c r="AS44">
        <v>1.93</v>
      </c>
      <c r="AT44">
        <f t="shared" si="27"/>
        <v>-0.21408927859705185</v>
      </c>
      <c r="AU44">
        <v>0.5</v>
      </c>
      <c r="AV44">
        <f t="shared" si="28"/>
        <v>84.313466150424404</v>
      </c>
      <c r="AW44">
        <f t="shared" si="29"/>
        <v>2.7343033358100923</v>
      </c>
      <c r="AX44">
        <f t="shared" si="30"/>
        <v>-9.0253045720806551</v>
      </c>
      <c r="AY44">
        <f t="shared" si="31"/>
        <v>1</v>
      </c>
      <c r="AZ44">
        <f t="shared" si="32"/>
        <v>3.6077122431939453E-2</v>
      </c>
      <c r="BA44">
        <f t="shared" si="33"/>
        <v>-0.23772020725388596</v>
      </c>
      <c r="BB44" t="s">
        <v>253</v>
      </c>
      <c r="BC44">
        <v>0</v>
      </c>
      <c r="BD44">
        <f t="shared" si="34"/>
        <v>1.93</v>
      </c>
      <c r="BE44">
        <f t="shared" si="35"/>
        <v>-0.21408927859705187</v>
      </c>
      <c r="BF44">
        <f t="shared" si="36"/>
        <v>-0.3118542686242522</v>
      </c>
      <c r="BG44">
        <f t="shared" si="37"/>
        <v>1.0661334180179847</v>
      </c>
      <c r="BH44">
        <f t="shared" si="38"/>
        <v>0.5420851245603342</v>
      </c>
      <c r="BI44">
        <f t="shared" si="39"/>
        <v>100.016264516129</v>
      </c>
      <c r="BJ44">
        <f t="shared" si="40"/>
        <v>84.313466150424404</v>
      </c>
      <c r="BK44">
        <f t="shared" si="41"/>
        <v>0.84299755203142679</v>
      </c>
      <c r="BL44">
        <f t="shared" si="42"/>
        <v>0.19599510406285378</v>
      </c>
      <c r="BM44">
        <v>0.70500904578363699</v>
      </c>
      <c r="BN44">
        <v>0.5</v>
      </c>
      <c r="BO44" t="s">
        <v>254</v>
      </c>
      <c r="BP44">
        <v>1675261358.2</v>
      </c>
      <c r="BQ44">
        <v>400.02587096774198</v>
      </c>
      <c r="BR44">
        <v>400.605064516129</v>
      </c>
      <c r="BS44">
        <v>16.341738709677401</v>
      </c>
      <c r="BT44">
        <v>15.8655225806452</v>
      </c>
      <c r="BU44">
        <v>500.01522580645201</v>
      </c>
      <c r="BV44">
        <v>96.203922580645198</v>
      </c>
      <c r="BW44">
        <v>0.19996532258064501</v>
      </c>
      <c r="BX44">
        <v>28.617999999999999</v>
      </c>
      <c r="BY44">
        <v>27.991922580645198</v>
      </c>
      <c r="BZ44">
        <v>999.9</v>
      </c>
      <c r="CA44">
        <v>10006.129032258101</v>
      </c>
      <c r="CB44">
        <v>0</v>
      </c>
      <c r="CC44">
        <v>387.34619354838702</v>
      </c>
      <c r="CD44">
        <v>100.016264516129</v>
      </c>
      <c r="CE44">
        <v>0.90009087096774198</v>
      </c>
      <c r="CF44">
        <v>9.9908580645161296E-2</v>
      </c>
      <c r="CG44">
        <v>0</v>
      </c>
      <c r="CH44">
        <v>2.3457064516128998</v>
      </c>
      <c r="CI44">
        <v>0</v>
      </c>
      <c r="CJ44">
        <v>79.893825806451602</v>
      </c>
      <c r="CK44">
        <v>914.51590322580603</v>
      </c>
      <c r="CL44">
        <v>38.905000000000001</v>
      </c>
      <c r="CM44">
        <v>43.412999999999997</v>
      </c>
      <c r="CN44">
        <v>41.120935483871001</v>
      </c>
      <c r="CO44">
        <v>41.674999999999997</v>
      </c>
      <c r="CP44">
        <v>39.436999999999998</v>
      </c>
      <c r="CQ44">
        <v>90.023548387096795</v>
      </c>
      <c r="CR44">
        <v>9.9935483870967694</v>
      </c>
      <c r="CS44">
        <v>0</v>
      </c>
      <c r="CT44">
        <v>59.599999904632597</v>
      </c>
      <c r="CU44">
        <v>2.34319230769231</v>
      </c>
      <c r="CV44">
        <v>2.1210248264959101E-2</v>
      </c>
      <c r="CW44">
        <v>1.45413335160242</v>
      </c>
      <c r="CX44">
        <v>79.896776923076899</v>
      </c>
      <c r="CY44">
        <v>15</v>
      </c>
      <c r="CZ44">
        <v>1675259577</v>
      </c>
      <c r="DA44" t="s">
        <v>255</v>
      </c>
      <c r="DB44">
        <v>5</v>
      </c>
      <c r="DC44">
        <v>-3.7879999999999998</v>
      </c>
      <c r="DD44">
        <v>0.38300000000000001</v>
      </c>
      <c r="DE44">
        <v>400</v>
      </c>
      <c r="DF44">
        <v>15</v>
      </c>
      <c r="DG44">
        <v>1.39</v>
      </c>
      <c r="DH44">
        <v>0.28000000000000003</v>
      </c>
      <c r="DI44">
        <v>-0.60420505555555504</v>
      </c>
      <c r="DJ44">
        <v>9.1091288736426995E-2</v>
      </c>
      <c r="DK44">
        <v>8.8689786719908403E-2</v>
      </c>
      <c r="DL44">
        <v>1</v>
      </c>
      <c r="DM44">
        <v>2.3471333333333302</v>
      </c>
      <c r="DN44">
        <v>-0.23479022894049301</v>
      </c>
      <c r="DO44">
        <v>0.202710443736873</v>
      </c>
      <c r="DP44">
        <v>1</v>
      </c>
      <c r="DQ44">
        <v>0.48524699999999998</v>
      </c>
      <c r="DR44">
        <v>-8.6267114922811403E-2</v>
      </c>
      <c r="DS44">
        <v>1.1484541426534101E-2</v>
      </c>
      <c r="DT44">
        <v>1</v>
      </c>
      <c r="DU44">
        <v>3</v>
      </c>
      <c r="DV44">
        <v>3</v>
      </c>
      <c r="DW44" t="s">
        <v>263</v>
      </c>
      <c r="DX44">
        <v>100</v>
      </c>
      <c r="DY44">
        <v>100</v>
      </c>
      <c r="DZ44">
        <v>-3.7879999999999998</v>
      </c>
      <c r="EA44">
        <v>0.38300000000000001</v>
      </c>
      <c r="EB44">
        <v>2</v>
      </c>
      <c r="EC44">
        <v>516.79999999999995</v>
      </c>
      <c r="ED44">
        <v>413.49799999999999</v>
      </c>
      <c r="EE44">
        <v>27.619599999999998</v>
      </c>
      <c r="EF44">
        <v>31.121300000000002</v>
      </c>
      <c r="EG44">
        <v>29.9999</v>
      </c>
      <c r="EH44">
        <v>31.315899999999999</v>
      </c>
      <c r="EI44">
        <v>31.3508</v>
      </c>
      <c r="EJ44">
        <v>20.1724</v>
      </c>
      <c r="EK44">
        <v>24.499099999999999</v>
      </c>
      <c r="EL44">
        <v>0</v>
      </c>
      <c r="EM44">
        <v>27.638300000000001</v>
      </c>
      <c r="EN44">
        <v>400.55099999999999</v>
      </c>
      <c r="EO44">
        <v>15.901999999999999</v>
      </c>
      <c r="EP44">
        <v>100.384</v>
      </c>
      <c r="EQ44">
        <v>90.709900000000005</v>
      </c>
    </row>
    <row r="45" spans="1:147" x14ac:dyDescent="0.3">
      <c r="A45">
        <v>29</v>
      </c>
      <c r="B45">
        <v>1675261426.2</v>
      </c>
      <c r="C45">
        <v>1681.2000000476801</v>
      </c>
      <c r="D45" t="s">
        <v>339</v>
      </c>
      <c r="E45" t="s">
        <v>340</v>
      </c>
      <c r="F45">
        <v>1675261418.2</v>
      </c>
      <c r="G45">
        <f t="shared" si="0"/>
        <v>2.6242633362999371E-3</v>
      </c>
      <c r="H45">
        <f t="shared" si="1"/>
        <v>2.5245128088438906</v>
      </c>
      <c r="I45">
        <f t="shared" si="2"/>
        <v>400.03151612903201</v>
      </c>
      <c r="J45">
        <f t="shared" si="3"/>
        <v>349.59090556941487</v>
      </c>
      <c r="K45">
        <f t="shared" si="4"/>
        <v>33.702193540778396</v>
      </c>
      <c r="L45">
        <f t="shared" si="5"/>
        <v>38.564903617936572</v>
      </c>
      <c r="M45">
        <f t="shared" si="6"/>
        <v>0.11304782656582486</v>
      </c>
      <c r="N45">
        <f t="shared" si="7"/>
        <v>3.3790698366403102</v>
      </c>
      <c r="O45">
        <f t="shared" si="8"/>
        <v>0.11098799461821381</v>
      </c>
      <c r="P45">
        <f t="shared" si="9"/>
        <v>6.9549438212357831E-2</v>
      </c>
      <c r="Q45">
        <f t="shared" si="10"/>
        <v>16.524920715064564</v>
      </c>
      <c r="R45">
        <f t="shared" si="11"/>
        <v>28.045127901140006</v>
      </c>
      <c r="S45">
        <f t="shared" si="12"/>
        <v>27.976658064516101</v>
      </c>
      <c r="T45">
        <f t="shared" si="13"/>
        <v>3.7896788978997997</v>
      </c>
      <c r="U45">
        <f t="shared" si="14"/>
        <v>40.146782996125999</v>
      </c>
      <c r="V45">
        <f t="shared" si="15"/>
        <v>1.5736388194762865</v>
      </c>
      <c r="W45">
        <f t="shared" si="16"/>
        <v>3.9197133668920277</v>
      </c>
      <c r="X45">
        <f t="shared" si="17"/>
        <v>2.2160400784235135</v>
      </c>
      <c r="Y45">
        <f t="shared" si="18"/>
        <v>-115.73001313082723</v>
      </c>
      <c r="Z45">
        <f t="shared" si="19"/>
        <v>105.63531813542336</v>
      </c>
      <c r="AA45">
        <f t="shared" si="20"/>
        <v>6.8324506525598885</v>
      </c>
      <c r="AB45">
        <f t="shared" si="21"/>
        <v>13.262676372220582</v>
      </c>
      <c r="AC45">
        <v>-3.9867559606325299E-2</v>
      </c>
      <c r="AD45">
        <v>4.4754828248144397E-2</v>
      </c>
      <c r="AE45">
        <v>3.3673329601924502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50576.392817908985</v>
      </c>
      <c r="AK45" t="s">
        <v>251</v>
      </c>
      <c r="AL45">
        <v>2.3175615384615398</v>
      </c>
      <c r="AM45">
        <v>1.4712000000000001</v>
      </c>
      <c r="AN45">
        <f t="shared" si="25"/>
        <v>-0.84636153846153972</v>
      </c>
      <c r="AO45">
        <f t="shared" si="26"/>
        <v>-0.57528652695863214</v>
      </c>
      <c r="AP45">
        <v>-0.307483905159952</v>
      </c>
      <c r="AQ45" t="s">
        <v>341</v>
      </c>
      <c r="AR45">
        <v>2.2788576923076902</v>
      </c>
      <c r="AS45">
        <v>1.4352</v>
      </c>
      <c r="AT45">
        <f t="shared" si="27"/>
        <v>-0.58783284023668481</v>
      </c>
      <c r="AU45">
        <v>0.5</v>
      </c>
      <c r="AV45">
        <f t="shared" si="28"/>
        <v>84.313517093498035</v>
      </c>
      <c r="AW45">
        <f t="shared" si="29"/>
        <v>2.5245128088438906</v>
      </c>
      <c r="AX45">
        <f t="shared" si="30"/>
        <v>-24.781127111707612</v>
      </c>
      <c r="AY45">
        <f t="shared" si="31"/>
        <v>1</v>
      </c>
      <c r="AZ45">
        <f t="shared" si="32"/>
        <v>3.3588881256884917E-2</v>
      </c>
      <c r="BA45">
        <f t="shared" si="33"/>
        <v>2.5083612040133801E-2</v>
      </c>
      <c r="BB45" t="s">
        <v>253</v>
      </c>
      <c r="BC45">
        <v>0</v>
      </c>
      <c r="BD45">
        <f t="shared" si="34"/>
        <v>1.4352</v>
      </c>
      <c r="BE45">
        <f t="shared" si="35"/>
        <v>-0.58783284023668492</v>
      </c>
      <c r="BF45">
        <f t="shared" si="36"/>
        <v>2.4469820554649288E-2</v>
      </c>
      <c r="BG45">
        <f t="shared" si="37"/>
        <v>0.95613606841779109</v>
      </c>
      <c r="BH45">
        <f t="shared" si="38"/>
        <v>-4.2535014132894629E-2</v>
      </c>
      <c r="BI45">
        <f t="shared" si="39"/>
        <v>100.01640645161299</v>
      </c>
      <c r="BJ45">
        <f t="shared" si="40"/>
        <v>84.313517093498035</v>
      </c>
      <c r="BK45">
        <f t="shared" si="41"/>
        <v>0.84299686506221483</v>
      </c>
      <c r="BL45">
        <f t="shared" si="42"/>
        <v>0.19599373012442994</v>
      </c>
      <c r="BM45">
        <v>0.70500904578363699</v>
      </c>
      <c r="BN45">
        <v>0.5</v>
      </c>
      <c r="BO45" t="s">
        <v>254</v>
      </c>
      <c r="BP45">
        <v>1675261418.2</v>
      </c>
      <c r="BQ45">
        <v>400.03151612903201</v>
      </c>
      <c r="BR45">
        <v>400.53545161290299</v>
      </c>
      <c r="BS45">
        <v>16.323264516129001</v>
      </c>
      <c r="BT45">
        <v>15.959312903225801</v>
      </c>
      <c r="BU45">
        <v>500.04703225806497</v>
      </c>
      <c r="BV45">
        <v>96.204625806451602</v>
      </c>
      <c r="BW45">
        <v>0.20003748387096801</v>
      </c>
      <c r="BX45">
        <v>28.556522580645201</v>
      </c>
      <c r="BY45">
        <v>27.976658064516101</v>
      </c>
      <c r="BZ45">
        <v>999.9</v>
      </c>
      <c r="CA45">
        <v>9993.5483870967691</v>
      </c>
      <c r="CB45">
        <v>0</v>
      </c>
      <c r="CC45">
        <v>387.42245161290299</v>
      </c>
      <c r="CD45">
        <v>100.01640645161299</v>
      </c>
      <c r="CE45">
        <v>0.90011545161290296</v>
      </c>
      <c r="CF45">
        <v>9.9884067741935506E-2</v>
      </c>
      <c r="CG45">
        <v>0</v>
      </c>
      <c r="CH45">
        <v>2.2991354838709701</v>
      </c>
      <c r="CI45">
        <v>0</v>
      </c>
      <c r="CJ45">
        <v>79.212161290322598</v>
      </c>
      <c r="CK45">
        <v>914.52558064516097</v>
      </c>
      <c r="CL45">
        <v>38.758000000000003</v>
      </c>
      <c r="CM45">
        <v>43.29</v>
      </c>
      <c r="CN45">
        <v>40.953258064516099</v>
      </c>
      <c r="CO45">
        <v>41.561999999999998</v>
      </c>
      <c r="CP45">
        <v>39.304000000000002</v>
      </c>
      <c r="CQ45">
        <v>90.026129032258098</v>
      </c>
      <c r="CR45">
        <v>9.9912903225806495</v>
      </c>
      <c r="CS45">
        <v>0</v>
      </c>
      <c r="CT45">
        <v>59.399999856948902</v>
      </c>
      <c r="CU45">
        <v>2.2788576923076902</v>
      </c>
      <c r="CV45">
        <v>-0.15377435875816201</v>
      </c>
      <c r="CW45">
        <v>1.6130188060170201</v>
      </c>
      <c r="CX45">
        <v>79.218338461538494</v>
      </c>
      <c r="CY45">
        <v>15</v>
      </c>
      <c r="CZ45">
        <v>1675259577</v>
      </c>
      <c r="DA45" t="s">
        <v>255</v>
      </c>
      <c r="DB45">
        <v>5</v>
      </c>
      <c r="DC45">
        <v>-3.7879999999999998</v>
      </c>
      <c r="DD45">
        <v>0.38300000000000001</v>
      </c>
      <c r="DE45">
        <v>400</v>
      </c>
      <c r="DF45">
        <v>15</v>
      </c>
      <c r="DG45">
        <v>1.39</v>
      </c>
      <c r="DH45">
        <v>0.28000000000000003</v>
      </c>
      <c r="DI45">
        <v>-0.52706516666666703</v>
      </c>
      <c r="DJ45">
        <v>0.252509342481399</v>
      </c>
      <c r="DK45">
        <v>0.100102539038496</v>
      </c>
      <c r="DL45">
        <v>1</v>
      </c>
      <c r="DM45">
        <v>2.3216088888888899</v>
      </c>
      <c r="DN45">
        <v>-0.39901086598623597</v>
      </c>
      <c r="DO45">
        <v>0.214707598398092</v>
      </c>
      <c r="DP45">
        <v>1</v>
      </c>
      <c r="DQ45">
        <v>0.36485825925925902</v>
      </c>
      <c r="DR45">
        <v>-2.9221342481424301E-2</v>
      </c>
      <c r="DS45">
        <v>1.5673282006609501E-2</v>
      </c>
      <c r="DT45">
        <v>1</v>
      </c>
      <c r="DU45">
        <v>3</v>
      </c>
      <c r="DV45">
        <v>3</v>
      </c>
      <c r="DW45" t="s">
        <v>263</v>
      </c>
      <c r="DX45">
        <v>100</v>
      </c>
      <c r="DY45">
        <v>100</v>
      </c>
      <c r="DZ45">
        <v>-3.7879999999999998</v>
      </c>
      <c r="EA45">
        <v>0.38300000000000001</v>
      </c>
      <c r="EB45">
        <v>2</v>
      </c>
      <c r="EC45">
        <v>516.30799999999999</v>
      </c>
      <c r="ED45">
        <v>413.90699999999998</v>
      </c>
      <c r="EE45">
        <v>27.619499999999999</v>
      </c>
      <c r="EF45">
        <v>31.126799999999999</v>
      </c>
      <c r="EG45">
        <v>30</v>
      </c>
      <c r="EH45">
        <v>31.3186</v>
      </c>
      <c r="EI45">
        <v>31.356200000000001</v>
      </c>
      <c r="EJ45">
        <v>20.1721</v>
      </c>
      <c r="EK45">
        <v>23.950299999999999</v>
      </c>
      <c r="EL45">
        <v>0</v>
      </c>
      <c r="EM45">
        <v>27.627700000000001</v>
      </c>
      <c r="EN45">
        <v>400.57400000000001</v>
      </c>
      <c r="EO45">
        <v>15.9259</v>
      </c>
      <c r="EP45">
        <v>100.38200000000001</v>
      </c>
      <c r="EQ45">
        <v>90.706699999999998</v>
      </c>
    </row>
    <row r="46" spans="1:147" x14ac:dyDescent="0.3">
      <c r="A46">
        <v>30</v>
      </c>
      <c r="B46">
        <v>1675261486.2</v>
      </c>
      <c r="C46">
        <v>1741.2000000476801</v>
      </c>
      <c r="D46" t="s">
        <v>342</v>
      </c>
      <c r="E46" t="s">
        <v>343</v>
      </c>
      <c r="F46">
        <v>1675261478.2</v>
      </c>
      <c r="G46">
        <f t="shared" si="0"/>
        <v>2.2651160694537207E-3</v>
      </c>
      <c r="H46">
        <f t="shared" si="1"/>
        <v>2.3357824030355951</v>
      </c>
      <c r="I46">
        <f t="shared" si="2"/>
        <v>400.03916129032302</v>
      </c>
      <c r="J46">
        <f t="shared" si="3"/>
        <v>346.85835249059602</v>
      </c>
      <c r="K46">
        <f t="shared" si="4"/>
        <v>33.438763050528244</v>
      </c>
      <c r="L46">
        <f t="shared" si="5"/>
        <v>38.565641072984775</v>
      </c>
      <c r="M46">
        <f t="shared" si="6"/>
        <v>9.702968617071589E-2</v>
      </c>
      <c r="N46">
        <f t="shared" si="7"/>
        <v>3.3811977263947131</v>
      </c>
      <c r="O46">
        <f t="shared" si="8"/>
        <v>9.5508934581327865E-2</v>
      </c>
      <c r="P46">
        <f t="shared" si="9"/>
        <v>5.9827732131107085E-2</v>
      </c>
      <c r="Q46">
        <f t="shared" si="10"/>
        <v>16.524144462636784</v>
      </c>
      <c r="R46">
        <f t="shared" si="11"/>
        <v>28.094808776978457</v>
      </c>
      <c r="S46">
        <f t="shared" si="12"/>
        <v>27.981706451612901</v>
      </c>
      <c r="T46">
        <f t="shared" si="13"/>
        <v>3.7907945510115604</v>
      </c>
      <c r="U46">
        <f t="shared" si="14"/>
        <v>40.077294401174576</v>
      </c>
      <c r="V46">
        <f t="shared" si="15"/>
        <v>1.5679801940378291</v>
      </c>
      <c r="W46">
        <f t="shared" si="16"/>
        <v>3.9123903383854057</v>
      </c>
      <c r="X46">
        <f t="shared" si="17"/>
        <v>2.2228143569737311</v>
      </c>
      <c r="Y46">
        <f t="shared" si="18"/>
        <v>-99.891618662909082</v>
      </c>
      <c r="Z46">
        <f t="shared" si="19"/>
        <v>98.91076179748336</v>
      </c>
      <c r="AA46">
        <f t="shared" si="20"/>
        <v>6.3926176392552945</v>
      </c>
      <c r="AB46">
        <f t="shared" si="21"/>
        <v>21.935905236466354</v>
      </c>
      <c r="AC46">
        <v>-3.9899118950333802E-2</v>
      </c>
      <c r="AD46">
        <v>4.4790256376544303E-2</v>
      </c>
      <c r="AE46">
        <v>3.3694515589813401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50620.202580638033</v>
      </c>
      <c r="AK46" t="s">
        <v>251</v>
      </c>
      <c r="AL46">
        <v>2.3175615384615398</v>
      </c>
      <c r="AM46">
        <v>1.4712000000000001</v>
      </c>
      <c r="AN46">
        <f t="shared" si="25"/>
        <v>-0.84636153846153972</v>
      </c>
      <c r="AO46">
        <f t="shared" si="26"/>
        <v>-0.57528652695863214</v>
      </c>
      <c r="AP46">
        <v>-0.307483905159952</v>
      </c>
      <c r="AQ46" t="s">
        <v>344</v>
      </c>
      <c r="AR46">
        <v>2.23491538461538</v>
      </c>
      <c r="AS46">
        <v>1.5608</v>
      </c>
      <c r="AT46">
        <f t="shared" si="27"/>
        <v>-0.43190375744193998</v>
      </c>
      <c r="AU46">
        <v>0.5</v>
      </c>
      <c r="AV46">
        <f t="shared" si="28"/>
        <v>84.309265261582453</v>
      </c>
      <c r="AW46">
        <f t="shared" si="29"/>
        <v>2.3357824030355951</v>
      </c>
      <c r="AX46">
        <f t="shared" si="30"/>
        <v>-18.206744226823343</v>
      </c>
      <c r="AY46">
        <f t="shared" si="31"/>
        <v>1</v>
      </c>
      <c r="AZ46">
        <f t="shared" si="32"/>
        <v>3.1352026375682518E-2</v>
      </c>
      <c r="BA46">
        <f t="shared" si="33"/>
        <v>-5.7406458226550425E-2</v>
      </c>
      <c r="BB46" t="s">
        <v>253</v>
      </c>
      <c r="BC46">
        <v>0</v>
      </c>
      <c r="BD46">
        <f t="shared" si="34"/>
        <v>1.5608</v>
      </c>
      <c r="BE46">
        <f t="shared" si="35"/>
        <v>-0.43190375744194004</v>
      </c>
      <c r="BF46">
        <f t="shared" si="36"/>
        <v>-6.0902664491571439E-2</v>
      </c>
      <c r="BG46">
        <f t="shared" si="37"/>
        <v>0.89078970105407906</v>
      </c>
      <c r="BH46">
        <f t="shared" si="38"/>
        <v>0.10586492406409309</v>
      </c>
      <c r="BI46">
        <f t="shared" si="39"/>
        <v>100.011322580645</v>
      </c>
      <c r="BJ46">
        <f t="shared" si="40"/>
        <v>84.309265261582453</v>
      </c>
      <c r="BK46">
        <f t="shared" si="41"/>
        <v>0.84299720357761432</v>
      </c>
      <c r="BL46">
        <f t="shared" si="42"/>
        <v>0.19599440715522884</v>
      </c>
      <c r="BM46">
        <v>0.70500904578363699</v>
      </c>
      <c r="BN46">
        <v>0.5</v>
      </c>
      <c r="BO46" t="s">
        <v>254</v>
      </c>
      <c r="BP46">
        <v>1675261478.2</v>
      </c>
      <c r="BQ46">
        <v>400.03916129032302</v>
      </c>
      <c r="BR46">
        <v>400.49625806451598</v>
      </c>
      <c r="BS46">
        <v>16.264567741935501</v>
      </c>
      <c r="BT46">
        <v>15.950390322580599</v>
      </c>
      <c r="BU46">
        <v>500.02129032258102</v>
      </c>
      <c r="BV46">
        <v>96.204700000000003</v>
      </c>
      <c r="BW46">
        <v>0.19996435483871</v>
      </c>
      <c r="BX46">
        <v>28.5243161290323</v>
      </c>
      <c r="BY46">
        <v>27.981706451612901</v>
      </c>
      <c r="BZ46">
        <v>999.9</v>
      </c>
      <c r="CA46">
        <v>10001.4516129032</v>
      </c>
      <c r="CB46">
        <v>0</v>
      </c>
      <c r="CC46">
        <v>387.40851612903202</v>
      </c>
      <c r="CD46">
        <v>100.011322580645</v>
      </c>
      <c r="CE46">
        <v>0.90010725806451597</v>
      </c>
      <c r="CF46">
        <v>9.9892238709677506E-2</v>
      </c>
      <c r="CG46">
        <v>0</v>
      </c>
      <c r="CH46">
        <v>2.23302258064516</v>
      </c>
      <c r="CI46">
        <v>0</v>
      </c>
      <c r="CJ46">
        <v>78.961716129032297</v>
      </c>
      <c r="CK46">
        <v>914.47564516129</v>
      </c>
      <c r="CL46">
        <v>38.610774193548401</v>
      </c>
      <c r="CM46">
        <v>43.173000000000002</v>
      </c>
      <c r="CN46">
        <v>40.811999999999998</v>
      </c>
      <c r="CO46">
        <v>41.441064516129003</v>
      </c>
      <c r="CP46">
        <v>39.164999999999999</v>
      </c>
      <c r="CQ46">
        <v>90.020645161290304</v>
      </c>
      <c r="CR46">
        <v>9.9919354838709697</v>
      </c>
      <c r="CS46">
        <v>0</v>
      </c>
      <c r="CT46">
        <v>59.199999809265101</v>
      </c>
      <c r="CU46">
        <v>2.23491538461538</v>
      </c>
      <c r="CV46">
        <v>6.11965724686893E-2</v>
      </c>
      <c r="CW46">
        <v>-8.4324791472047106E-2</v>
      </c>
      <c r="CX46">
        <v>78.963973076923097</v>
      </c>
      <c r="CY46">
        <v>15</v>
      </c>
      <c r="CZ46">
        <v>1675259577</v>
      </c>
      <c r="DA46" t="s">
        <v>255</v>
      </c>
      <c r="DB46">
        <v>5</v>
      </c>
      <c r="DC46">
        <v>-3.7879999999999998</v>
      </c>
      <c r="DD46">
        <v>0.38300000000000001</v>
      </c>
      <c r="DE46">
        <v>400</v>
      </c>
      <c r="DF46">
        <v>15</v>
      </c>
      <c r="DG46">
        <v>1.39</v>
      </c>
      <c r="DH46">
        <v>0.28000000000000003</v>
      </c>
      <c r="DI46">
        <v>-0.499374481481481</v>
      </c>
      <c r="DJ46">
        <v>0.36564903373362101</v>
      </c>
      <c r="DK46">
        <v>0.117534373834296</v>
      </c>
      <c r="DL46">
        <v>1</v>
      </c>
      <c r="DM46">
        <v>2.2693088888888902</v>
      </c>
      <c r="DN46">
        <v>-0.24205730027585601</v>
      </c>
      <c r="DO46">
        <v>0.179857458155955</v>
      </c>
      <c r="DP46">
        <v>1</v>
      </c>
      <c r="DQ46">
        <v>0.32047438888888902</v>
      </c>
      <c r="DR46">
        <v>-6.1991926815324699E-2</v>
      </c>
      <c r="DS46">
        <v>8.4395979003229604E-3</v>
      </c>
      <c r="DT46">
        <v>1</v>
      </c>
      <c r="DU46">
        <v>3</v>
      </c>
      <c r="DV46">
        <v>3</v>
      </c>
      <c r="DW46" t="s">
        <v>263</v>
      </c>
      <c r="DX46">
        <v>100</v>
      </c>
      <c r="DY46">
        <v>100</v>
      </c>
      <c r="DZ46">
        <v>-3.7879999999999998</v>
      </c>
      <c r="EA46">
        <v>0.38300000000000001</v>
      </c>
      <c r="EB46">
        <v>2</v>
      </c>
      <c r="EC46">
        <v>516.60799999999995</v>
      </c>
      <c r="ED46">
        <v>413.67899999999997</v>
      </c>
      <c r="EE46">
        <v>27.651299999999999</v>
      </c>
      <c r="EF46">
        <v>31.132200000000001</v>
      </c>
      <c r="EG46">
        <v>30</v>
      </c>
      <c r="EH46">
        <v>31.324000000000002</v>
      </c>
      <c r="EI46">
        <v>31.358899999999998</v>
      </c>
      <c r="EJ46">
        <v>20.169899999999998</v>
      </c>
      <c r="EK46">
        <v>23.950299999999999</v>
      </c>
      <c r="EL46">
        <v>0</v>
      </c>
      <c r="EM46">
        <v>27.658999999999999</v>
      </c>
      <c r="EN46">
        <v>400.36399999999998</v>
      </c>
      <c r="EO46">
        <v>15.904500000000001</v>
      </c>
      <c r="EP46">
        <v>100.38200000000001</v>
      </c>
      <c r="EQ46">
        <v>90.705299999999994</v>
      </c>
    </row>
    <row r="47" spans="1:147" x14ac:dyDescent="0.3">
      <c r="A47">
        <v>31</v>
      </c>
      <c r="B47">
        <v>1675261546.2</v>
      </c>
      <c r="C47">
        <v>1801.2000000476801</v>
      </c>
      <c r="D47" t="s">
        <v>345</v>
      </c>
      <c r="E47" t="s">
        <v>346</v>
      </c>
      <c r="F47">
        <v>1675261538.2</v>
      </c>
      <c r="G47">
        <f t="shared" si="0"/>
        <v>1.9224805100768604E-3</v>
      </c>
      <c r="H47">
        <f t="shared" si="1"/>
        <v>2.2221132800646393</v>
      </c>
      <c r="I47">
        <f t="shared" si="2"/>
        <v>400.03938709677402</v>
      </c>
      <c r="J47">
        <f t="shared" si="3"/>
        <v>342.04440640788664</v>
      </c>
      <c r="K47">
        <f t="shared" si="4"/>
        <v>32.975214671401247</v>
      </c>
      <c r="L47">
        <f t="shared" si="5"/>
        <v>38.56629261991565</v>
      </c>
      <c r="M47">
        <f t="shared" si="6"/>
        <v>8.1917567027143937E-2</v>
      </c>
      <c r="N47">
        <f t="shared" si="7"/>
        <v>3.3790709777225199</v>
      </c>
      <c r="O47">
        <f t="shared" si="8"/>
        <v>8.0830097394383751E-2</v>
      </c>
      <c r="P47">
        <f t="shared" si="9"/>
        <v>5.0615312913715904E-2</v>
      </c>
      <c r="Q47">
        <f t="shared" si="10"/>
        <v>16.521255956500319</v>
      </c>
      <c r="R47">
        <f t="shared" si="11"/>
        <v>28.142230378332446</v>
      </c>
      <c r="S47">
        <f t="shared" si="12"/>
        <v>27.985219354838701</v>
      </c>
      <c r="T47">
        <f t="shared" si="13"/>
        <v>3.7915710435482595</v>
      </c>
      <c r="U47">
        <f t="shared" si="14"/>
        <v>40.002020439799516</v>
      </c>
      <c r="V47">
        <f t="shared" si="15"/>
        <v>1.5622929520800362</v>
      </c>
      <c r="W47">
        <f t="shared" si="16"/>
        <v>3.9055351077358385</v>
      </c>
      <c r="X47">
        <f t="shared" si="17"/>
        <v>2.2292780914682231</v>
      </c>
      <c r="Y47">
        <f t="shared" si="18"/>
        <v>-84.781390494389541</v>
      </c>
      <c r="Z47">
        <f t="shared" si="19"/>
        <v>92.707572298991408</v>
      </c>
      <c r="AA47">
        <f t="shared" si="20"/>
        <v>5.9946785300230774</v>
      </c>
      <c r="AB47">
        <f t="shared" si="21"/>
        <v>30.442116291125259</v>
      </c>
      <c r="AC47">
        <v>-3.98675765278486E-2</v>
      </c>
      <c r="AD47">
        <v>4.4754847244036701E-2</v>
      </c>
      <c r="AE47">
        <v>3.3673340962930198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50586.915828531717</v>
      </c>
      <c r="AK47" t="s">
        <v>251</v>
      </c>
      <c r="AL47">
        <v>2.3175615384615398</v>
      </c>
      <c r="AM47">
        <v>1.4712000000000001</v>
      </c>
      <c r="AN47">
        <f t="shared" si="25"/>
        <v>-0.84636153846153972</v>
      </c>
      <c r="AO47">
        <f t="shared" si="26"/>
        <v>-0.57528652695863214</v>
      </c>
      <c r="AP47">
        <v>-0.307483905159952</v>
      </c>
      <c r="AQ47" t="s">
        <v>347</v>
      </c>
      <c r="AR47">
        <v>2.2610346153846201</v>
      </c>
      <c r="AS47">
        <v>1.3460000000000001</v>
      </c>
      <c r="AT47">
        <f t="shared" si="27"/>
        <v>-0.67981769345068344</v>
      </c>
      <c r="AU47">
        <v>0.5</v>
      </c>
      <c r="AV47">
        <f t="shared" si="28"/>
        <v>84.294436390354022</v>
      </c>
      <c r="AW47">
        <f t="shared" si="29"/>
        <v>2.2221132800646393</v>
      </c>
      <c r="AX47">
        <f t="shared" si="30"/>
        <v>-28.652424658807913</v>
      </c>
      <c r="AY47">
        <f t="shared" si="31"/>
        <v>1</v>
      </c>
      <c r="AZ47">
        <f t="shared" si="32"/>
        <v>3.0009064578241346E-2</v>
      </c>
      <c r="BA47">
        <f t="shared" si="33"/>
        <v>9.3016344725111416E-2</v>
      </c>
      <c r="BB47" t="s">
        <v>253</v>
      </c>
      <c r="BC47">
        <v>0</v>
      </c>
      <c r="BD47">
        <f t="shared" si="34"/>
        <v>1.3460000000000001</v>
      </c>
      <c r="BE47">
        <f t="shared" si="35"/>
        <v>-0.67981769345068355</v>
      </c>
      <c r="BF47">
        <f t="shared" si="36"/>
        <v>8.5100598151169091E-2</v>
      </c>
      <c r="BG47">
        <f t="shared" si="37"/>
        <v>0.94181848412152092</v>
      </c>
      <c r="BH47">
        <f t="shared" si="38"/>
        <v>-0.1479273269288445</v>
      </c>
      <c r="BI47">
        <f t="shared" si="39"/>
        <v>99.993719354838703</v>
      </c>
      <c r="BJ47">
        <f t="shared" si="40"/>
        <v>84.294436390354022</v>
      </c>
      <c r="BK47">
        <f t="shared" si="41"/>
        <v>0.84299730957327379</v>
      </c>
      <c r="BL47">
        <f t="shared" si="42"/>
        <v>0.19599461914654762</v>
      </c>
      <c r="BM47">
        <v>0.70500904578363699</v>
      </c>
      <c r="BN47">
        <v>0.5</v>
      </c>
      <c r="BO47" t="s">
        <v>254</v>
      </c>
      <c r="BP47">
        <v>1675261538.2</v>
      </c>
      <c r="BQ47">
        <v>400.03938709677402</v>
      </c>
      <c r="BR47">
        <v>400.46112903225799</v>
      </c>
      <c r="BS47">
        <v>16.2053096774194</v>
      </c>
      <c r="BT47">
        <v>15.938641935483901</v>
      </c>
      <c r="BU47">
        <v>500.023741935484</v>
      </c>
      <c r="BV47">
        <v>96.206219354838694</v>
      </c>
      <c r="BW47">
        <v>0.20001929032258101</v>
      </c>
      <c r="BX47">
        <v>28.494119354838698</v>
      </c>
      <c r="BY47">
        <v>27.985219354838701</v>
      </c>
      <c r="BZ47">
        <v>999.9</v>
      </c>
      <c r="CA47">
        <v>9993.3870967741896</v>
      </c>
      <c r="CB47">
        <v>0</v>
      </c>
      <c r="CC47">
        <v>387.46564516129001</v>
      </c>
      <c r="CD47">
        <v>99.993719354838703</v>
      </c>
      <c r="CE47">
        <v>0.90011545161290296</v>
      </c>
      <c r="CF47">
        <v>9.9884067741935506E-2</v>
      </c>
      <c r="CG47">
        <v>0</v>
      </c>
      <c r="CH47">
        <v>2.2807064516128999</v>
      </c>
      <c r="CI47">
        <v>0</v>
      </c>
      <c r="CJ47">
        <v>78.474900000000005</v>
      </c>
      <c r="CK47">
        <v>914.31667741935496</v>
      </c>
      <c r="CL47">
        <v>38.4898387096774</v>
      </c>
      <c r="CM47">
        <v>43.052</v>
      </c>
      <c r="CN47">
        <v>40.686999999999998</v>
      </c>
      <c r="CO47">
        <v>41.375</v>
      </c>
      <c r="CP47">
        <v>39.052</v>
      </c>
      <c r="CQ47">
        <v>90.005483870967794</v>
      </c>
      <c r="CR47">
        <v>9.9906451612903204</v>
      </c>
      <c r="CS47">
        <v>0</v>
      </c>
      <c r="CT47">
        <v>59.599999904632597</v>
      </c>
      <c r="CU47">
        <v>2.2610346153846201</v>
      </c>
      <c r="CV47">
        <v>-1.61054700202654</v>
      </c>
      <c r="CW47">
        <v>7.9791454337759707E-2</v>
      </c>
      <c r="CX47">
        <v>78.485419230769196</v>
      </c>
      <c r="CY47">
        <v>15</v>
      </c>
      <c r="CZ47">
        <v>1675259577</v>
      </c>
      <c r="DA47" t="s">
        <v>255</v>
      </c>
      <c r="DB47">
        <v>5</v>
      </c>
      <c r="DC47">
        <v>-3.7879999999999998</v>
      </c>
      <c r="DD47">
        <v>0.38300000000000001</v>
      </c>
      <c r="DE47">
        <v>400</v>
      </c>
      <c r="DF47">
        <v>15</v>
      </c>
      <c r="DG47">
        <v>1.39</v>
      </c>
      <c r="DH47">
        <v>0.28000000000000003</v>
      </c>
      <c r="DI47">
        <v>-0.45660062962962999</v>
      </c>
      <c r="DJ47">
        <v>0.34211660148665002</v>
      </c>
      <c r="DK47">
        <v>0.11283898166763399</v>
      </c>
      <c r="DL47">
        <v>1</v>
      </c>
      <c r="DM47">
        <v>2.2960555555555602</v>
      </c>
      <c r="DN47">
        <v>-0.40212509584860301</v>
      </c>
      <c r="DO47">
        <v>0.22556275456491801</v>
      </c>
      <c r="DP47">
        <v>1</v>
      </c>
      <c r="DQ47">
        <v>0.27063974074074099</v>
      </c>
      <c r="DR47">
        <v>-4.2491865065757299E-2</v>
      </c>
      <c r="DS47">
        <v>6.1073387523935801E-3</v>
      </c>
      <c r="DT47">
        <v>1</v>
      </c>
      <c r="DU47">
        <v>3</v>
      </c>
      <c r="DV47">
        <v>3</v>
      </c>
      <c r="DW47" t="s">
        <v>263</v>
      </c>
      <c r="DX47">
        <v>100</v>
      </c>
      <c r="DY47">
        <v>100</v>
      </c>
      <c r="DZ47">
        <v>-3.7879999999999998</v>
      </c>
      <c r="EA47">
        <v>0.38300000000000001</v>
      </c>
      <c r="EB47">
        <v>2</v>
      </c>
      <c r="EC47">
        <v>515.98900000000003</v>
      </c>
      <c r="ED47">
        <v>413.94499999999999</v>
      </c>
      <c r="EE47">
        <v>27.626899999999999</v>
      </c>
      <c r="EF47">
        <v>31.132200000000001</v>
      </c>
      <c r="EG47">
        <v>30.0001</v>
      </c>
      <c r="EH47">
        <v>31.326799999999999</v>
      </c>
      <c r="EI47">
        <v>31.361599999999999</v>
      </c>
      <c r="EJ47">
        <v>20.168900000000001</v>
      </c>
      <c r="EK47">
        <v>23.950299999999999</v>
      </c>
      <c r="EL47">
        <v>0</v>
      </c>
      <c r="EM47">
        <v>27.6416</v>
      </c>
      <c r="EN47">
        <v>400.40499999999997</v>
      </c>
      <c r="EO47">
        <v>15.9998</v>
      </c>
      <c r="EP47">
        <v>100.38200000000001</v>
      </c>
      <c r="EQ47">
        <v>90.7029</v>
      </c>
    </row>
    <row r="48" spans="1:147" x14ac:dyDescent="0.3">
      <c r="A48">
        <v>32</v>
      </c>
      <c r="B48">
        <v>1675261606.2</v>
      </c>
      <c r="C48">
        <v>1861.2000000476801</v>
      </c>
      <c r="D48" t="s">
        <v>348</v>
      </c>
      <c r="E48" t="s">
        <v>349</v>
      </c>
      <c r="F48">
        <v>1675261598.2</v>
      </c>
      <c r="G48">
        <f t="shared" si="0"/>
        <v>1.5962571653439805E-3</v>
      </c>
      <c r="H48">
        <f t="shared" si="1"/>
        <v>2.2324336326984175</v>
      </c>
      <c r="I48">
        <f t="shared" si="2"/>
        <v>400.02712903225802</v>
      </c>
      <c r="J48">
        <f t="shared" si="3"/>
        <v>333.16385817898367</v>
      </c>
      <c r="K48">
        <f t="shared" si="4"/>
        <v>32.119323529386691</v>
      </c>
      <c r="L48">
        <f t="shared" si="5"/>
        <v>38.565409970178194</v>
      </c>
      <c r="M48">
        <f t="shared" si="6"/>
        <v>6.8068462831234938E-2</v>
      </c>
      <c r="N48">
        <f t="shared" si="7"/>
        <v>3.3845185196284504</v>
      </c>
      <c r="O48">
        <f t="shared" si="8"/>
        <v>6.7316984830175591E-2</v>
      </c>
      <c r="P48">
        <f t="shared" si="9"/>
        <v>4.2139941408672825E-2</v>
      </c>
      <c r="Q48">
        <f t="shared" si="10"/>
        <v>16.521747468393272</v>
      </c>
      <c r="R48">
        <f t="shared" si="11"/>
        <v>28.195025826010397</v>
      </c>
      <c r="S48">
        <f t="shared" si="12"/>
        <v>27.9823548387097</v>
      </c>
      <c r="T48">
        <f t="shared" si="13"/>
        <v>3.7909378601292429</v>
      </c>
      <c r="U48">
        <f t="shared" si="14"/>
        <v>40.209878718543131</v>
      </c>
      <c r="V48">
        <f t="shared" si="15"/>
        <v>1.5684247356484862</v>
      </c>
      <c r="W48">
        <f t="shared" si="16"/>
        <v>3.9005955392876968</v>
      </c>
      <c r="X48">
        <f t="shared" si="17"/>
        <v>2.2225131244807566</v>
      </c>
      <c r="Y48">
        <f t="shared" si="18"/>
        <v>-70.394940991669543</v>
      </c>
      <c r="Z48">
        <f t="shared" si="19"/>
        <v>89.404299387127807</v>
      </c>
      <c r="AA48">
        <f t="shared" si="20"/>
        <v>5.7710678467963383</v>
      </c>
      <c r="AB48">
        <f t="shared" si="21"/>
        <v>41.302173710647878</v>
      </c>
      <c r="AC48">
        <v>-3.9948386962464499E-2</v>
      </c>
      <c r="AD48">
        <v>4.4845564036276001E-2</v>
      </c>
      <c r="AE48">
        <v>3.3727578478767901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50688.93308561523</v>
      </c>
      <c r="AK48" t="s">
        <v>251</v>
      </c>
      <c r="AL48">
        <v>2.3175615384615398</v>
      </c>
      <c r="AM48">
        <v>1.4712000000000001</v>
      </c>
      <c r="AN48">
        <f t="shared" si="25"/>
        <v>-0.84636153846153972</v>
      </c>
      <c r="AO48">
        <f t="shared" si="26"/>
        <v>-0.57528652695863214</v>
      </c>
      <c r="AP48">
        <v>-0.307483905159952</v>
      </c>
      <c r="AQ48" t="s">
        <v>350</v>
      </c>
      <c r="AR48">
        <v>2.3118461538461501</v>
      </c>
      <c r="AS48">
        <v>1.7043999999999999</v>
      </c>
      <c r="AT48">
        <f t="shared" si="27"/>
        <v>-0.35639882295596714</v>
      </c>
      <c r="AU48">
        <v>0.5</v>
      </c>
      <c r="AV48">
        <f t="shared" si="28"/>
        <v>84.296661091217672</v>
      </c>
      <c r="AW48">
        <f t="shared" si="29"/>
        <v>2.2324336326984175</v>
      </c>
      <c r="AX48">
        <f t="shared" si="30"/>
        <v>-15.021615396014026</v>
      </c>
      <c r="AY48">
        <f t="shared" si="31"/>
        <v>1</v>
      </c>
      <c r="AZ48">
        <f t="shared" si="32"/>
        <v>3.0130701560171131E-2</v>
      </c>
      <c r="BA48">
        <f t="shared" si="33"/>
        <v>-0.13682234217319869</v>
      </c>
      <c r="BB48" t="s">
        <v>253</v>
      </c>
      <c r="BC48">
        <v>0</v>
      </c>
      <c r="BD48">
        <f t="shared" si="34"/>
        <v>1.7043999999999999</v>
      </c>
      <c r="BE48">
        <f t="shared" si="35"/>
        <v>-0.35639882295596703</v>
      </c>
      <c r="BF48">
        <f t="shared" si="36"/>
        <v>-0.15851005981511682</v>
      </c>
      <c r="BG48">
        <f t="shared" si="37"/>
        <v>0.99067882726348111</v>
      </c>
      <c r="BH48">
        <f t="shared" si="38"/>
        <v>0.27553236932752811</v>
      </c>
      <c r="BI48">
        <f t="shared" si="39"/>
        <v>99.996319354838704</v>
      </c>
      <c r="BJ48">
        <f t="shared" si="40"/>
        <v>84.296661091217672</v>
      </c>
      <c r="BK48">
        <f t="shared" si="41"/>
        <v>0.84299763866397404</v>
      </c>
      <c r="BL48">
        <f t="shared" si="42"/>
        <v>0.19599527732794825</v>
      </c>
      <c r="BM48">
        <v>0.70500904578363699</v>
      </c>
      <c r="BN48">
        <v>0.5</v>
      </c>
      <c r="BO48" t="s">
        <v>254</v>
      </c>
      <c r="BP48">
        <v>1675261598.2</v>
      </c>
      <c r="BQ48">
        <v>400.02712903225802</v>
      </c>
      <c r="BR48">
        <v>400.43193548387097</v>
      </c>
      <c r="BS48">
        <v>16.268787096774201</v>
      </c>
      <c r="BT48">
        <v>16.047377419354799</v>
      </c>
      <c r="BU48">
        <v>500.00851612903199</v>
      </c>
      <c r="BV48">
        <v>96.207132258064505</v>
      </c>
      <c r="BW48">
        <v>0.199854096774194</v>
      </c>
      <c r="BX48">
        <v>28.472332258064501</v>
      </c>
      <c r="BY48">
        <v>27.9823548387097</v>
      </c>
      <c r="BZ48">
        <v>999.9</v>
      </c>
      <c r="CA48">
        <v>10013.5483870968</v>
      </c>
      <c r="CB48">
        <v>0</v>
      </c>
      <c r="CC48">
        <v>387.44090322580598</v>
      </c>
      <c r="CD48">
        <v>99.996319354838704</v>
      </c>
      <c r="CE48">
        <v>0.90009906451612898</v>
      </c>
      <c r="CF48">
        <v>9.9900409677419394E-2</v>
      </c>
      <c r="CG48">
        <v>0</v>
      </c>
      <c r="CH48">
        <v>2.3234032258064499</v>
      </c>
      <c r="CI48">
        <v>0</v>
      </c>
      <c r="CJ48">
        <v>78.070467741935502</v>
      </c>
      <c r="CK48">
        <v>914.33674193548404</v>
      </c>
      <c r="CL48">
        <v>38.358741935483899</v>
      </c>
      <c r="CM48">
        <v>42.936999999999998</v>
      </c>
      <c r="CN48">
        <v>40.566064516129003</v>
      </c>
      <c r="CO48">
        <v>41.25</v>
      </c>
      <c r="CP48">
        <v>38.936999999999998</v>
      </c>
      <c r="CQ48">
        <v>90.006129032258102</v>
      </c>
      <c r="CR48">
        <v>9.9919354838709697</v>
      </c>
      <c r="CS48">
        <v>0</v>
      </c>
      <c r="CT48">
        <v>59.399999856948902</v>
      </c>
      <c r="CU48">
        <v>2.3118461538461501</v>
      </c>
      <c r="CV48">
        <v>0.862358976401431</v>
      </c>
      <c r="CW48">
        <v>1.24214701111491</v>
      </c>
      <c r="CX48">
        <v>78.107315384615404</v>
      </c>
      <c r="CY48">
        <v>15</v>
      </c>
      <c r="CZ48">
        <v>1675259577</v>
      </c>
      <c r="DA48" t="s">
        <v>255</v>
      </c>
      <c r="DB48">
        <v>5</v>
      </c>
      <c r="DC48">
        <v>-3.7879999999999998</v>
      </c>
      <c r="DD48">
        <v>0.38300000000000001</v>
      </c>
      <c r="DE48">
        <v>400</v>
      </c>
      <c r="DF48">
        <v>15</v>
      </c>
      <c r="DG48">
        <v>1.39</v>
      </c>
      <c r="DH48">
        <v>0.28000000000000003</v>
      </c>
      <c r="DI48">
        <v>-0.41810492592592602</v>
      </c>
      <c r="DJ48">
        <v>0.219002922813125</v>
      </c>
      <c r="DK48">
        <v>8.3563910583645803E-2</v>
      </c>
      <c r="DL48">
        <v>1</v>
      </c>
      <c r="DM48">
        <v>2.3308577777777799</v>
      </c>
      <c r="DN48">
        <v>-8.3900779275005201E-3</v>
      </c>
      <c r="DO48">
        <v>0.18859063425418299</v>
      </c>
      <c r="DP48">
        <v>1</v>
      </c>
      <c r="DQ48">
        <v>0.21692592592592599</v>
      </c>
      <c r="DR48">
        <v>4.2433683247561901E-2</v>
      </c>
      <c r="DS48">
        <v>6.7629129677475404E-3</v>
      </c>
      <c r="DT48">
        <v>1</v>
      </c>
      <c r="DU48">
        <v>3</v>
      </c>
      <c r="DV48">
        <v>3</v>
      </c>
      <c r="DW48" t="s">
        <v>263</v>
      </c>
      <c r="DX48">
        <v>100</v>
      </c>
      <c r="DY48">
        <v>100</v>
      </c>
      <c r="DZ48">
        <v>-3.7879999999999998</v>
      </c>
      <c r="EA48">
        <v>0.38300000000000001</v>
      </c>
      <c r="EB48">
        <v>2</v>
      </c>
      <c r="EC48">
        <v>515.73299999999995</v>
      </c>
      <c r="ED48">
        <v>413.84</v>
      </c>
      <c r="EE48">
        <v>27.649799999999999</v>
      </c>
      <c r="EF48">
        <v>31.132200000000001</v>
      </c>
      <c r="EG48">
        <v>30</v>
      </c>
      <c r="EH48">
        <v>31.326799999999999</v>
      </c>
      <c r="EI48">
        <v>31.3643</v>
      </c>
      <c r="EJ48">
        <v>20.171299999999999</v>
      </c>
      <c r="EK48">
        <v>23.390499999999999</v>
      </c>
      <c r="EL48">
        <v>0</v>
      </c>
      <c r="EM48">
        <v>27.660399999999999</v>
      </c>
      <c r="EN48">
        <v>400.49700000000001</v>
      </c>
      <c r="EO48">
        <v>15.963100000000001</v>
      </c>
      <c r="EP48">
        <v>100.379</v>
      </c>
      <c r="EQ48">
        <v>90.7012</v>
      </c>
    </row>
    <row r="49" spans="1:147" x14ac:dyDescent="0.3">
      <c r="A49">
        <v>33</v>
      </c>
      <c r="B49">
        <v>1675261666.2</v>
      </c>
      <c r="C49">
        <v>1921.2000000476801</v>
      </c>
      <c r="D49" t="s">
        <v>351</v>
      </c>
      <c r="E49" t="s">
        <v>352</v>
      </c>
      <c r="F49">
        <v>1675261658.2</v>
      </c>
      <c r="G49">
        <f t="shared" ref="G49:G80" si="43">BU49*AH49*(BS49-BT49)/(100*BM49*(1000-AH49*BS49))</f>
        <v>1.6795965436539092E-3</v>
      </c>
      <c r="H49">
        <f t="shared" ref="H49:H80" si="44">BU49*AH49*(BR49-BQ49*(1000-AH49*BT49)/(1000-AH49*BS49))/(100*BM49)</f>
        <v>2.3977086568753485</v>
      </c>
      <c r="I49">
        <f t="shared" ref="I49:I80" si="45">BQ49 - IF(AH49&gt;1, H49*BM49*100/(AJ49*CA49), 0)</f>
        <v>400.01006451612898</v>
      </c>
      <c r="J49">
        <f t="shared" ref="J49:J80" si="46">((P49-G49/2)*I49-H49)/(P49+G49/2)</f>
        <v>331.90370886810359</v>
      </c>
      <c r="K49">
        <f t="shared" ref="K49:K80" si="47">J49*(BV49+BW49)/1000</f>
        <v>31.997871578000193</v>
      </c>
      <c r="L49">
        <f t="shared" ref="L49:L80" si="48">(BQ49 - IF(AH49&gt;1, H49*BM49*100/(AJ49*CA49), 0))*(BV49+BW49)/1000</f>
        <v>38.563807310092741</v>
      </c>
      <c r="M49">
        <f t="shared" ref="M49:M80" si="49">2/((1/O49-1/N49)+SIGN(O49)*SQRT((1/O49-1/N49)*(1/O49-1/N49) + 4*BN49/((BN49+1)*(BN49+1))*(2*1/O49*1/N49-1/N49*1/N49)))</f>
        <v>7.148006157198071E-2</v>
      </c>
      <c r="N49">
        <f t="shared" ref="N49:N80" si="50">AE49+AD49*BM49+AC49*BM49*BM49</f>
        <v>3.3794008478004001</v>
      </c>
      <c r="O49">
        <f t="shared" ref="O49:O80" si="51">G49*(1000-(1000*0.61365*EXP(17.502*S49/(240.97+S49))/(BV49+BW49)+BS49)/2)/(1000*0.61365*EXP(17.502*S49/(240.97+S49))/(BV49+BW49)-BS49)</f>
        <v>7.0650623346526387E-2</v>
      </c>
      <c r="P49">
        <f t="shared" ref="P49:P80" si="52">1/((BN49+1)/(M49/1.6)+1/(N49/1.37)) + BN49/((BN49+1)/(M49/1.6) + BN49/(N49/1.37))</f>
        <v>4.4230359270105934E-2</v>
      </c>
      <c r="Q49">
        <f t="shared" ref="Q49:Q80" si="53">(BJ49*BL49)</f>
        <v>16.519828702591038</v>
      </c>
      <c r="R49">
        <f t="shared" ref="R49:R80" si="54">(BX49+(Q49+2*0.95*0.0000000567*(((BX49+$B$7)+273)^4-(BX49+273)^4)-44100*G49)/(1.84*29.3*N49+8*0.95*0.0000000567*(BX49+273)^3))</f>
        <v>28.159812466429141</v>
      </c>
      <c r="S49">
        <f t="shared" ref="S49:S80" si="55">($C$7*BY49+$D$7*BZ49+$E$7*R49)</f>
        <v>27.963948387096799</v>
      </c>
      <c r="T49">
        <f t="shared" ref="T49:T80" si="56">0.61365*EXP(17.502*S49/(240.97+S49))</f>
        <v>3.7868714293371872</v>
      </c>
      <c r="U49">
        <f t="shared" ref="U49:U80" si="57">(V49/W49*100)</f>
        <v>39.992214984668337</v>
      </c>
      <c r="V49">
        <f t="shared" ref="V49:V80" si="58">BS49*(BV49+BW49)/1000</f>
        <v>1.5584977767187165</v>
      </c>
      <c r="W49">
        <f t="shared" ref="W49:W80" si="59">0.61365*EXP(17.502*BX49/(240.97+BX49))</f>
        <v>3.8970028974794011</v>
      </c>
      <c r="X49">
        <f t="shared" ref="X49:X80" si="60">(T49-BS49*(BV49+BW49)/1000)</f>
        <v>2.2283736526184708</v>
      </c>
      <c r="Y49">
        <f t="shared" ref="Y49:Y80" si="61">(-G49*44100)</f>
        <v>-74.070207575137403</v>
      </c>
      <c r="Z49">
        <f t="shared" ref="Z49:Z80" si="62">2*29.3*N49*0.92*(BX49-S49)</f>
        <v>89.732816288076179</v>
      </c>
      <c r="AA49">
        <f t="shared" ref="AA49:AA80" si="63">2*0.95*0.0000000567*(((BX49+$B$7)+273)^4-(S49+273)^4)</f>
        <v>5.800055550489617</v>
      </c>
      <c r="AB49">
        <f t="shared" ref="AB49:AB80" si="64">Q49+AA49+Y49+Z49</f>
        <v>37.982492966019436</v>
      </c>
      <c r="AC49">
        <v>-3.9872468389981999E-2</v>
      </c>
      <c r="AD49">
        <v>4.4760338787832102E-2</v>
      </c>
      <c r="AE49">
        <v>3.36766252622302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50599.208665279373</v>
      </c>
      <c r="AK49" t="s">
        <v>251</v>
      </c>
      <c r="AL49">
        <v>2.3175615384615398</v>
      </c>
      <c r="AM49">
        <v>1.4712000000000001</v>
      </c>
      <c r="AN49">
        <f t="shared" ref="AN49:AN80" si="68">AM49-AL49</f>
        <v>-0.84636153846153972</v>
      </c>
      <c r="AO49">
        <f t="shared" ref="AO49:AO80" si="69">AN49/AM49</f>
        <v>-0.57528652695863214</v>
      </c>
      <c r="AP49">
        <v>-0.307483905159952</v>
      </c>
      <c r="AQ49" t="s">
        <v>353</v>
      </c>
      <c r="AR49">
        <v>2.2579538461538502</v>
      </c>
      <c r="AS49">
        <v>1.6472</v>
      </c>
      <c r="AT49">
        <f t="shared" ref="AT49:AT80" si="70">1-AR49/AS49</f>
        <v>-0.37078305376022969</v>
      </c>
      <c r="AU49">
        <v>0.5</v>
      </c>
      <c r="AV49">
        <f t="shared" ref="AV49:AV80" si="71">BJ49</f>
        <v>84.287171065757079</v>
      </c>
      <c r="AW49">
        <f t="shared" ref="AW49:AW80" si="72">H49</f>
        <v>2.3977086568753485</v>
      </c>
      <c r="AX49">
        <f t="shared" ref="AX49:AX80" si="73">AT49*AU49*AV49</f>
        <v>-15.626127340286141</v>
      </c>
      <c r="AY49">
        <f t="shared" ref="AY49:AY80" si="74">BD49/AS49</f>
        <v>1</v>
      </c>
      <c r="AZ49">
        <f t="shared" ref="AZ49:AZ80" si="75">(AW49-AP49)/AV49</f>
        <v>3.2094950249603585E-2</v>
      </c>
      <c r="BA49">
        <f t="shared" ref="BA49:BA80" si="76">(AM49-AS49)/AS49</f>
        <v>-0.10684798445847495</v>
      </c>
      <c r="BB49" t="s">
        <v>253</v>
      </c>
      <c r="BC49">
        <v>0</v>
      </c>
      <c r="BD49">
        <f t="shared" ref="BD49:BD80" si="77">AS49-BC49</f>
        <v>1.6472</v>
      </c>
      <c r="BE49">
        <f t="shared" ref="BE49:BE80" si="78">(AS49-AR49)/(AS49-BC49)</f>
        <v>-0.37078305376022958</v>
      </c>
      <c r="BF49">
        <f t="shared" ref="BF49:BF80" si="79">(AM49-AS49)/(AM49-BC49)</f>
        <v>-0.11963023382272969</v>
      </c>
      <c r="BG49">
        <f t="shared" ref="BG49:BG80" si="80">(AS49-AR49)/(AS49-AL49)</f>
        <v>0.91108127646391002</v>
      </c>
      <c r="BH49">
        <f t="shared" ref="BH49:BH80" si="81">(AM49-AS49)/(AM49-AL49)</f>
        <v>0.20794895798304014</v>
      </c>
      <c r="BI49">
        <f t="shared" ref="BI49:BI80" si="82">$B$11*CB49+$C$11*CC49+$F$11*CD49</f>
        <v>99.985103225806498</v>
      </c>
      <c r="BJ49">
        <f t="shared" ref="BJ49:BJ80" si="83">BI49*BK49</f>
        <v>84.287171065757079</v>
      </c>
      <c r="BK49">
        <f t="shared" ref="BK49:BK80" si="84">($B$11*$D$9+$C$11*$D$9+$F$11*((CQ49+CI49)/MAX(CQ49+CI49+CR49, 0.1)*$I$9+CR49/MAX(CQ49+CI49+CR49, 0.1)*$J$9))/($B$11+$C$11+$F$11)</f>
        <v>0.84299729006032842</v>
      </c>
      <c r="BL49">
        <f t="shared" ref="BL49:BL80" si="85">($B$11*$K$9+$C$11*$K$9+$F$11*((CQ49+CI49)/MAX(CQ49+CI49+CR49, 0.1)*$P$9+CR49/MAX(CQ49+CI49+CR49, 0.1)*$Q$9))/($B$11+$C$11+$F$11)</f>
        <v>0.19599458012065687</v>
      </c>
      <c r="BM49">
        <v>0.70500904578363699</v>
      </c>
      <c r="BN49">
        <v>0.5</v>
      </c>
      <c r="BO49" t="s">
        <v>254</v>
      </c>
      <c r="BP49">
        <v>1675261658.2</v>
      </c>
      <c r="BQ49">
        <v>400.01006451612898</v>
      </c>
      <c r="BR49">
        <v>400.44287096774201</v>
      </c>
      <c r="BS49">
        <v>16.165800000000001</v>
      </c>
      <c r="BT49">
        <v>15.932806451612899</v>
      </c>
      <c r="BU49">
        <v>500.00883870967698</v>
      </c>
      <c r="BV49">
        <v>96.207154838709698</v>
      </c>
      <c r="BW49">
        <v>0.199937709677419</v>
      </c>
      <c r="BX49">
        <v>28.4564709677419</v>
      </c>
      <c r="BY49">
        <v>27.963948387096799</v>
      </c>
      <c r="BZ49">
        <v>999.9</v>
      </c>
      <c r="CA49">
        <v>9994.5161290322594</v>
      </c>
      <c r="CB49">
        <v>0</v>
      </c>
      <c r="CC49">
        <v>387.39167741935501</v>
      </c>
      <c r="CD49">
        <v>99.985103225806498</v>
      </c>
      <c r="CE49">
        <v>0.90012364516128995</v>
      </c>
      <c r="CF49">
        <v>9.9875896774193604E-2</v>
      </c>
      <c r="CG49">
        <v>0</v>
      </c>
      <c r="CH49">
        <v>2.2492096774193602</v>
      </c>
      <c r="CI49">
        <v>0</v>
      </c>
      <c r="CJ49">
        <v>77.909283870967698</v>
      </c>
      <c r="CK49">
        <v>914.24241935483894</v>
      </c>
      <c r="CL49">
        <v>38.247935483870997</v>
      </c>
      <c r="CM49">
        <v>42.838419354838699</v>
      </c>
      <c r="CN49">
        <v>40.439032258064501</v>
      </c>
      <c r="CO49">
        <v>41.146999999999998</v>
      </c>
      <c r="CP49">
        <v>38.830290322580602</v>
      </c>
      <c r="CQ49">
        <v>90.000322580645204</v>
      </c>
      <c r="CR49">
        <v>9.99</v>
      </c>
      <c r="CS49">
        <v>0</v>
      </c>
      <c r="CT49">
        <v>59.399999856948902</v>
      </c>
      <c r="CU49">
        <v>2.2579538461538502</v>
      </c>
      <c r="CV49">
        <v>-1.03861196144607</v>
      </c>
      <c r="CW49">
        <v>-1.0273196643418501</v>
      </c>
      <c r="CX49">
        <v>77.899296153846194</v>
      </c>
      <c r="CY49">
        <v>15</v>
      </c>
      <c r="CZ49">
        <v>1675259577</v>
      </c>
      <c r="DA49" t="s">
        <v>255</v>
      </c>
      <c r="DB49">
        <v>5</v>
      </c>
      <c r="DC49">
        <v>-3.7879999999999998</v>
      </c>
      <c r="DD49">
        <v>0.38300000000000001</v>
      </c>
      <c r="DE49">
        <v>400</v>
      </c>
      <c r="DF49">
        <v>15</v>
      </c>
      <c r="DG49">
        <v>1.39</v>
      </c>
      <c r="DH49">
        <v>0.28000000000000003</v>
      </c>
      <c r="DI49">
        <v>-0.448508944444445</v>
      </c>
      <c r="DJ49">
        <v>0.18726610863358001</v>
      </c>
      <c r="DK49">
        <v>0.10045837386761999</v>
      </c>
      <c r="DL49">
        <v>1</v>
      </c>
      <c r="DM49">
        <v>2.2698155555555601</v>
      </c>
      <c r="DN49">
        <v>2.9934745903497199E-2</v>
      </c>
      <c r="DO49">
        <v>0.19418388416430399</v>
      </c>
      <c r="DP49">
        <v>1</v>
      </c>
      <c r="DQ49">
        <v>0.23292262962963001</v>
      </c>
      <c r="DR49">
        <v>-2.6510874785585399E-3</v>
      </c>
      <c r="DS49">
        <v>2.7860502394788001E-3</v>
      </c>
      <c r="DT49">
        <v>1</v>
      </c>
      <c r="DU49">
        <v>3</v>
      </c>
      <c r="DV49">
        <v>3</v>
      </c>
      <c r="DW49" t="s">
        <v>263</v>
      </c>
      <c r="DX49">
        <v>100</v>
      </c>
      <c r="DY49">
        <v>100</v>
      </c>
      <c r="DZ49">
        <v>-3.7879999999999998</v>
      </c>
      <c r="EA49">
        <v>0.38300000000000001</v>
      </c>
      <c r="EB49">
        <v>2</v>
      </c>
      <c r="EC49">
        <v>515.73299999999995</v>
      </c>
      <c r="ED49">
        <v>414.08699999999999</v>
      </c>
      <c r="EE49">
        <v>27.7819</v>
      </c>
      <c r="EF49">
        <v>31.1295</v>
      </c>
      <c r="EG49">
        <v>30.000299999999999</v>
      </c>
      <c r="EH49">
        <v>31.326799999999999</v>
      </c>
      <c r="EI49">
        <v>31.3643</v>
      </c>
      <c r="EJ49">
        <v>20.170200000000001</v>
      </c>
      <c r="EK49">
        <v>23.963699999999999</v>
      </c>
      <c r="EL49">
        <v>0</v>
      </c>
      <c r="EM49">
        <v>27.799900000000001</v>
      </c>
      <c r="EN49">
        <v>400.50299999999999</v>
      </c>
      <c r="EO49">
        <v>15.9467</v>
      </c>
      <c r="EP49">
        <v>100.38200000000001</v>
      </c>
      <c r="EQ49">
        <v>90.699600000000004</v>
      </c>
    </row>
    <row r="50" spans="1:147" x14ac:dyDescent="0.3">
      <c r="A50">
        <v>34</v>
      </c>
      <c r="B50">
        <v>1675261726.3</v>
      </c>
      <c r="C50">
        <v>1981.2999999523199</v>
      </c>
      <c r="D50" t="s">
        <v>354</v>
      </c>
      <c r="E50" t="s">
        <v>355</v>
      </c>
      <c r="F50">
        <v>1675261718.3</v>
      </c>
      <c r="G50">
        <f t="shared" si="43"/>
        <v>1.7208591190723684E-3</v>
      </c>
      <c r="H50">
        <f t="shared" si="44"/>
        <v>2.599532009210161</v>
      </c>
      <c r="I50">
        <f t="shared" si="45"/>
        <v>400.01019354838701</v>
      </c>
      <c r="J50">
        <f t="shared" si="46"/>
        <v>328.67124923899541</v>
      </c>
      <c r="K50">
        <f t="shared" si="47"/>
        <v>31.686151883574961</v>
      </c>
      <c r="L50">
        <f t="shared" si="48"/>
        <v>38.563713063127885</v>
      </c>
      <c r="M50">
        <f t="shared" si="49"/>
        <v>7.310825656499044E-2</v>
      </c>
      <c r="N50">
        <f t="shared" si="50"/>
        <v>3.3816052702711188</v>
      </c>
      <c r="O50">
        <f t="shared" si="51"/>
        <v>7.2241407101742011E-2</v>
      </c>
      <c r="P50">
        <f t="shared" si="52"/>
        <v>4.5227905925783934E-2</v>
      </c>
      <c r="Q50">
        <f t="shared" si="53"/>
        <v>16.523771065997163</v>
      </c>
      <c r="R50">
        <f t="shared" si="54"/>
        <v>28.157089711167643</v>
      </c>
      <c r="S50">
        <f t="shared" si="55"/>
        <v>27.9828612903226</v>
      </c>
      <c r="T50">
        <f t="shared" si="56"/>
        <v>3.7910498013846885</v>
      </c>
      <c r="U50">
        <f t="shared" si="57"/>
        <v>39.971141694686047</v>
      </c>
      <c r="V50">
        <f t="shared" si="58"/>
        <v>1.5582602228228359</v>
      </c>
      <c r="W50">
        <f t="shared" si="59"/>
        <v>3.8984631330408019</v>
      </c>
      <c r="X50">
        <f t="shared" si="60"/>
        <v>2.2327895785618526</v>
      </c>
      <c r="Y50">
        <f t="shared" si="61"/>
        <v>-75.889887151091443</v>
      </c>
      <c r="Z50">
        <f t="shared" si="62"/>
        <v>87.518955288676793</v>
      </c>
      <c r="AA50">
        <f t="shared" si="63"/>
        <v>5.6539844656355935</v>
      </c>
      <c r="AB50">
        <f t="shared" si="64"/>
        <v>33.806823669218105</v>
      </c>
      <c r="AC50">
        <v>-3.9905164285347502E-2</v>
      </c>
      <c r="AD50">
        <v>4.4797042794697602E-2</v>
      </c>
      <c r="AE50">
        <v>3.3698573231313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50637.916005155581</v>
      </c>
      <c r="AK50" t="s">
        <v>251</v>
      </c>
      <c r="AL50">
        <v>2.3175615384615398</v>
      </c>
      <c r="AM50">
        <v>1.4712000000000001</v>
      </c>
      <c r="AN50">
        <f t="shared" si="68"/>
        <v>-0.84636153846153972</v>
      </c>
      <c r="AO50">
        <f t="shared" si="69"/>
        <v>-0.57528652695863214</v>
      </c>
      <c r="AP50">
        <v>-0.307483905159952</v>
      </c>
      <c r="AQ50" t="s">
        <v>356</v>
      </c>
      <c r="AR50">
        <v>2.3658884615384599</v>
      </c>
      <c r="AS50">
        <v>1.54</v>
      </c>
      <c r="AT50">
        <f t="shared" si="70"/>
        <v>-0.53629120879120773</v>
      </c>
      <c r="AU50">
        <v>0.5</v>
      </c>
      <c r="AV50">
        <f t="shared" si="71"/>
        <v>84.307251926548616</v>
      </c>
      <c r="AW50">
        <f t="shared" si="72"/>
        <v>2.599532009210161</v>
      </c>
      <c r="AX50">
        <f t="shared" si="73"/>
        <v>-22.606619022776815</v>
      </c>
      <c r="AY50">
        <f t="shared" si="74"/>
        <v>1</v>
      </c>
      <c r="AZ50">
        <f t="shared" si="75"/>
        <v>3.4481208293953236E-2</v>
      </c>
      <c r="BA50">
        <f t="shared" si="76"/>
        <v>-4.467532467532466E-2</v>
      </c>
      <c r="BB50" t="s">
        <v>253</v>
      </c>
      <c r="BC50">
        <v>0</v>
      </c>
      <c r="BD50">
        <f t="shared" si="77"/>
        <v>1.54</v>
      </c>
      <c r="BE50">
        <f t="shared" si="78"/>
        <v>-0.53629120879120773</v>
      </c>
      <c r="BF50">
        <f t="shared" si="79"/>
        <v>-4.6764545948885246E-2</v>
      </c>
      <c r="BG50">
        <f t="shared" si="80"/>
        <v>1.0621518949773909</v>
      </c>
      <c r="BH50">
        <f t="shared" si="81"/>
        <v>8.1289138120642965E-2</v>
      </c>
      <c r="BI50">
        <f t="shared" si="82"/>
        <v>100.00891935483899</v>
      </c>
      <c r="BJ50">
        <f t="shared" si="83"/>
        <v>84.307251926548616</v>
      </c>
      <c r="BK50">
        <f t="shared" si="84"/>
        <v>0.8429973293423989</v>
      </c>
      <c r="BL50">
        <f t="shared" si="85"/>
        <v>0.19599465868479787</v>
      </c>
      <c r="BM50">
        <v>0.70500904578363699</v>
      </c>
      <c r="BN50">
        <v>0.5</v>
      </c>
      <c r="BO50" t="s">
        <v>254</v>
      </c>
      <c r="BP50">
        <v>1675261718.3</v>
      </c>
      <c r="BQ50">
        <v>400.01019354838701</v>
      </c>
      <c r="BR50">
        <v>400.47377419354802</v>
      </c>
      <c r="BS50">
        <v>16.1633806451613</v>
      </c>
      <c r="BT50">
        <v>15.924667741935499</v>
      </c>
      <c r="BU50">
        <v>500.01967741935499</v>
      </c>
      <c r="BV50">
        <v>96.206864516129002</v>
      </c>
      <c r="BW50">
        <v>0.199961322580645</v>
      </c>
      <c r="BX50">
        <v>28.4629193548387</v>
      </c>
      <c r="BY50">
        <v>27.9828612903226</v>
      </c>
      <c r="BZ50">
        <v>999.9</v>
      </c>
      <c r="CA50">
        <v>10002.7419354839</v>
      </c>
      <c r="CB50">
        <v>0</v>
      </c>
      <c r="CC50">
        <v>387.33074193548401</v>
      </c>
      <c r="CD50">
        <v>100.00891935483899</v>
      </c>
      <c r="CE50">
        <v>0.90011545161290296</v>
      </c>
      <c r="CF50">
        <v>9.9884067741935506E-2</v>
      </c>
      <c r="CG50">
        <v>0</v>
      </c>
      <c r="CH50">
        <v>2.3498129032258102</v>
      </c>
      <c r="CI50">
        <v>0</v>
      </c>
      <c r="CJ50">
        <v>77.539538709677402</v>
      </c>
      <c r="CK50">
        <v>914.457870967742</v>
      </c>
      <c r="CL50">
        <v>38.133000000000003</v>
      </c>
      <c r="CM50">
        <v>42.75</v>
      </c>
      <c r="CN50">
        <v>40.326225806451603</v>
      </c>
      <c r="CO50">
        <v>41.061999999999998</v>
      </c>
      <c r="CP50">
        <v>38.717483870967698</v>
      </c>
      <c r="CQ50">
        <v>90.019354838709702</v>
      </c>
      <c r="CR50">
        <v>9.9922580645161307</v>
      </c>
      <c r="CS50">
        <v>0</v>
      </c>
      <c r="CT50">
        <v>59.199999809265101</v>
      </c>
      <c r="CU50">
        <v>2.3658884615384599</v>
      </c>
      <c r="CV50">
        <v>-3.78017010123428E-2</v>
      </c>
      <c r="CW50">
        <v>0.759770951842756</v>
      </c>
      <c r="CX50">
        <v>77.535903846153801</v>
      </c>
      <c r="CY50">
        <v>15</v>
      </c>
      <c r="CZ50">
        <v>1675259577</v>
      </c>
      <c r="DA50" t="s">
        <v>255</v>
      </c>
      <c r="DB50">
        <v>5</v>
      </c>
      <c r="DC50">
        <v>-3.7879999999999998</v>
      </c>
      <c r="DD50">
        <v>0.38300000000000001</v>
      </c>
      <c r="DE50">
        <v>400</v>
      </c>
      <c r="DF50">
        <v>15</v>
      </c>
      <c r="DG50">
        <v>1.39</v>
      </c>
      <c r="DH50">
        <v>0.28000000000000003</v>
      </c>
      <c r="DI50">
        <v>-0.46922642592592601</v>
      </c>
      <c r="DJ50">
        <v>4.5253182389786803E-2</v>
      </c>
      <c r="DK50">
        <v>7.9010387727887904E-2</v>
      </c>
      <c r="DL50">
        <v>1</v>
      </c>
      <c r="DM50">
        <v>2.3536555555555601</v>
      </c>
      <c r="DN50">
        <v>0.257549116452436</v>
      </c>
      <c r="DO50">
        <v>0.19168112937382401</v>
      </c>
      <c r="DP50">
        <v>1</v>
      </c>
      <c r="DQ50">
        <v>0.23703307407407401</v>
      </c>
      <c r="DR50">
        <v>1.37731549456833E-2</v>
      </c>
      <c r="DS50">
        <v>3.43112889236101E-3</v>
      </c>
      <c r="DT50">
        <v>1</v>
      </c>
      <c r="DU50">
        <v>3</v>
      </c>
      <c r="DV50">
        <v>3</v>
      </c>
      <c r="DW50" t="s">
        <v>263</v>
      </c>
      <c r="DX50">
        <v>100</v>
      </c>
      <c r="DY50">
        <v>100</v>
      </c>
      <c r="DZ50">
        <v>-3.7879999999999998</v>
      </c>
      <c r="EA50">
        <v>0.38300000000000001</v>
      </c>
      <c r="EB50">
        <v>2</v>
      </c>
      <c r="EC50">
        <v>515.86099999999999</v>
      </c>
      <c r="ED50">
        <v>414.08699999999999</v>
      </c>
      <c r="EE50">
        <v>27.814399999999999</v>
      </c>
      <c r="EF50">
        <v>31.126799999999999</v>
      </c>
      <c r="EG50">
        <v>30</v>
      </c>
      <c r="EH50">
        <v>31.326799999999999</v>
      </c>
      <c r="EI50">
        <v>31.3643</v>
      </c>
      <c r="EJ50">
        <v>20.168099999999999</v>
      </c>
      <c r="EK50">
        <v>23.963699999999999</v>
      </c>
      <c r="EL50">
        <v>0</v>
      </c>
      <c r="EM50">
        <v>27.8277</v>
      </c>
      <c r="EN50">
        <v>400.30900000000003</v>
      </c>
      <c r="EO50">
        <v>15.9467</v>
      </c>
      <c r="EP50">
        <v>100.383</v>
      </c>
      <c r="EQ50">
        <v>90.700500000000005</v>
      </c>
    </row>
    <row r="51" spans="1:147" x14ac:dyDescent="0.3">
      <c r="A51">
        <v>35</v>
      </c>
      <c r="B51">
        <v>1675261786.3</v>
      </c>
      <c r="C51">
        <v>2041.2999999523199</v>
      </c>
      <c r="D51" t="s">
        <v>357</v>
      </c>
      <c r="E51" t="s">
        <v>358</v>
      </c>
      <c r="F51">
        <v>1675261778.3</v>
      </c>
      <c r="G51">
        <f t="shared" si="43"/>
        <v>1.7364593026565115E-3</v>
      </c>
      <c r="H51">
        <f t="shared" si="44"/>
        <v>2.8273424717894247</v>
      </c>
      <c r="I51">
        <f t="shared" si="45"/>
        <v>399.97545161290299</v>
      </c>
      <c r="J51">
        <f t="shared" si="46"/>
        <v>324.29550311942575</v>
      </c>
      <c r="K51">
        <f t="shared" si="47"/>
        <v>31.26555429713893</v>
      </c>
      <c r="L51">
        <f t="shared" si="48"/>
        <v>38.561910602012254</v>
      </c>
      <c r="M51">
        <f t="shared" si="49"/>
        <v>7.3828735021546549E-2</v>
      </c>
      <c r="N51">
        <f t="shared" si="50"/>
        <v>3.376329312324629</v>
      </c>
      <c r="O51">
        <f t="shared" si="51"/>
        <v>7.2943463896404284E-2</v>
      </c>
      <c r="P51">
        <f t="shared" si="52"/>
        <v>4.5668318479124483E-2</v>
      </c>
      <c r="Q51">
        <f t="shared" si="53"/>
        <v>16.519213709111337</v>
      </c>
      <c r="R51">
        <f t="shared" si="54"/>
        <v>28.170564914548489</v>
      </c>
      <c r="S51">
        <f t="shared" si="55"/>
        <v>27.9943903225806</v>
      </c>
      <c r="T51">
        <f t="shared" si="56"/>
        <v>3.7935988493803543</v>
      </c>
      <c r="U51">
        <f t="shared" si="57"/>
        <v>40.032487093441297</v>
      </c>
      <c r="V51">
        <f t="shared" si="58"/>
        <v>1.5622385635968543</v>
      </c>
      <c r="W51">
        <f t="shared" si="59"/>
        <v>3.9024269462708521</v>
      </c>
      <c r="X51">
        <f t="shared" si="60"/>
        <v>2.2313602857835</v>
      </c>
      <c r="Y51">
        <f t="shared" si="61"/>
        <v>-76.577855247152158</v>
      </c>
      <c r="Z51">
        <f t="shared" si="62"/>
        <v>88.468097855016339</v>
      </c>
      <c r="AA51">
        <f t="shared" si="63"/>
        <v>5.7250602225485707</v>
      </c>
      <c r="AB51">
        <f t="shared" si="64"/>
        <v>34.134516539524085</v>
      </c>
      <c r="AC51">
        <v>-3.9826926164958802E-2</v>
      </c>
      <c r="AD51">
        <v>4.4709213650525603E-2</v>
      </c>
      <c r="AE51">
        <v>3.3646043982262501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50539.819243674494</v>
      </c>
      <c r="AK51" t="s">
        <v>251</v>
      </c>
      <c r="AL51">
        <v>2.3175615384615398</v>
      </c>
      <c r="AM51">
        <v>1.4712000000000001</v>
      </c>
      <c r="AN51">
        <f t="shared" si="68"/>
        <v>-0.84636153846153972</v>
      </c>
      <c r="AO51">
        <f t="shared" si="69"/>
        <v>-0.57528652695863214</v>
      </c>
      <c r="AP51">
        <v>-0.307483905159952</v>
      </c>
      <c r="AQ51" t="s">
        <v>359</v>
      </c>
      <c r="AR51">
        <v>2.30105769230769</v>
      </c>
      <c r="AS51">
        <v>1.4032800000000001</v>
      </c>
      <c r="AT51">
        <f t="shared" si="70"/>
        <v>-0.63977088842404206</v>
      </c>
      <c r="AU51">
        <v>0.5</v>
      </c>
      <c r="AV51">
        <f t="shared" si="71"/>
        <v>84.284807668102772</v>
      </c>
      <c r="AW51">
        <f t="shared" si="72"/>
        <v>2.8273424717894247</v>
      </c>
      <c r="AX51">
        <f t="shared" si="73"/>
        <v>-26.96148314123581</v>
      </c>
      <c r="AY51">
        <f t="shared" si="74"/>
        <v>1</v>
      </c>
      <c r="AZ51">
        <f t="shared" si="75"/>
        <v>3.7193255388251162E-2</v>
      </c>
      <c r="BA51">
        <f t="shared" si="76"/>
        <v>4.8400889344963213E-2</v>
      </c>
      <c r="BB51" t="s">
        <v>253</v>
      </c>
      <c r="BC51">
        <v>0</v>
      </c>
      <c r="BD51">
        <f t="shared" si="77"/>
        <v>1.4032800000000001</v>
      </c>
      <c r="BE51">
        <f t="shared" si="78"/>
        <v>-0.63977088842404217</v>
      </c>
      <c r="BF51">
        <f t="shared" si="79"/>
        <v>4.6166394779771601E-2</v>
      </c>
      <c r="BG51">
        <f t="shared" si="80"/>
        <v>0.98194883582400583</v>
      </c>
      <c r="BH51">
        <f t="shared" si="81"/>
        <v>-8.0249393330727767E-2</v>
      </c>
      <c r="BI51">
        <f t="shared" si="82"/>
        <v>99.982406451612903</v>
      </c>
      <c r="BJ51">
        <f t="shared" si="83"/>
        <v>84.284807668102772</v>
      </c>
      <c r="BK51">
        <f t="shared" si="84"/>
        <v>0.84299638965874379</v>
      </c>
      <c r="BL51">
        <f t="shared" si="85"/>
        <v>0.19599277931748743</v>
      </c>
      <c r="BM51">
        <v>0.70500904578363699</v>
      </c>
      <c r="BN51">
        <v>0.5</v>
      </c>
      <c r="BO51" t="s">
        <v>254</v>
      </c>
      <c r="BP51">
        <v>1675261778.3</v>
      </c>
      <c r="BQ51">
        <v>399.97545161290299</v>
      </c>
      <c r="BR51">
        <v>400.47203225806498</v>
      </c>
      <c r="BS51">
        <v>16.203996774193499</v>
      </c>
      <c r="BT51">
        <v>15.9631258064516</v>
      </c>
      <c r="BU51">
        <v>500.011387096774</v>
      </c>
      <c r="BV51">
        <v>96.210609677419299</v>
      </c>
      <c r="BW51">
        <v>0.20008364516129001</v>
      </c>
      <c r="BX51">
        <v>28.480412903225801</v>
      </c>
      <c r="BY51">
        <v>27.9943903225806</v>
      </c>
      <c r="BZ51">
        <v>999.9</v>
      </c>
      <c r="CA51">
        <v>9982.7419354838694</v>
      </c>
      <c r="CB51">
        <v>0</v>
      </c>
      <c r="CC51">
        <v>387.30290322580601</v>
      </c>
      <c r="CD51">
        <v>99.982406451612903</v>
      </c>
      <c r="CE51">
        <v>0.90011545161290296</v>
      </c>
      <c r="CF51">
        <v>9.9884067741935506E-2</v>
      </c>
      <c r="CG51">
        <v>0</v>
      </c>
      <c r="CH51">
        <v>2.2757838709677398</v>
      </c>
      <c r="CI51">
        <v>0</v>
      </c>
      <c r="CJ51">
        <v>77.255809677419293</v>
      </c>
      <c r="CK51">
        <v>914.21422580645196</v>
      </c>
      <c r="CL51">
        <v>38.021999999999998</v>
      </c>
      <c r="CM51">
        <v>42.628999999999998</v>
      </c>
      <c r="CN51">
        <v>40.233741935483899</v>
      </c>
      <c r="CO51">
        <v>40.9796774193548</v>
      </c>
      <c r="CP51">
        <v>38.625</v>
      </c>
      <c r="CQ51">
        <v>89.995483870967703</v>
      </c>
      <c r="CR51">
        <v>9.98612903225807</v>
      </c>
      <c r="CS51">
        <v>0</v>
      </c>
      <c r="CT51">
        <v>59.400000095367403</v>
      </c>
      <c r="CU51">
        <v>2.30105769230769</v>
      </c>
      <c r="CV51">
        <v>0.22375726372806201</v>
      </c>
      <c r="CW51">
        <v>8.2064942004104996E-2</v>
      </c>
      <c r="CX51">
        <v>77.2349538461538</v>
      </c>
      <c r="CY51">
        <v>15</v>
      </c>
      <c r="CZ51">
        <v>1675259577</v>
      </c>
      <c r="DA51" t="s">
        <v>255</v>
      </c>
      <c r="DB51">
        <v>5</v>
      </c>
      <c r="DC51">
        <v>-3.7879999999999998</v>
      </c>
      <c r="DD51">
        <v>0.38300000000000001</v>
      </c>
      <c r="DE51">
        <v>400</v>
      </c>
      <c r="DF51">
        <v>15</v>
      </c>
      <c r="DG51">
        <v>1.39</v>
      </c>
      <c r="DH51">
        <v>0.28000000000000003</v>
      </c>
      <c r="DI51">
        <v>-0.48208453703703702</v>
      </c>
      <c r="DJ51">
        <v>-0.114523265866113</v>
      </c>
      <c r="DK51">
        <v>0.110962301950426</v>
      </c>
      <c r="DL51">
        <v>1</v>
      </c>
      <c r="DM51">
        <v>2.3023733333333301</v>
      </c>
      <c r="DN51">
        <v>-0.27323740533415403</v>
      </c>
      <c r="DO51">
        <v>0.15277834256057199</v>
      </c>
      <c r="DP51">
        <v>1</v>
      </c>
      <c r="DQ51">
        <v>0.24435140740740699</v>
      </c>
      <c r="DR51">
        <v>-4.4235325328770003E-2</v>
      </c>
      <c r="DS51">
        <v>1.4647045380880601E-2</v>
      </c>
      <c r="DT51">
        <v>1</v>
      </c>
      <c r="DU51">
        <v>3</v>
      </c>
      <c r="DV51">
        <v>3</v>
      </c>
      <c r="DW51" t="s">
        <v>263</v>
      </c>
      <c r="DX51">
        <v>100</v>
      </c>
      <c r="DY51">
        <v>100</v>
      </c>
      <c r="DZ51">
        <v>-3.7879999999999998</v>
      </c>
      <c r="EA51">
        <v>0.38300000000000001</v>
      </c>
      <c r="EB51">
        <v>2</v>
      </c>
      <c r="EC51">
        <v>516.45799999999997</v>
      </c>
      <c r="ED51">
        <v>414.05</v>
      </c>
      <c r="EE51">
        <v>27.779</v>
      </c>
      <c r="EF51">
        <v>31.118600000000001</v>
      </c>
      <c r="EG51">
        <v>30.0001</v>
      </c>
      <c r="EH51">
        <v>31.321400000000001</v>
      </c>
      <c r="EI51">
        <v>31.358899999999998</v>
      </c>
      <c r="EJ51">
        <v>20.171399999999998</v>
      </c>
      <c r="EK51">
        <v>23.3736</v>
      </c>
      <c r="EL51">
        <v>0</v>
      </c>
      <c r="EM51">
        <v>27.778600000000001</v>
      </c>
      <c r="EN51">
        <v>400.49</v>
      </c>
      <c r="EO51">
        <v>16.0123</v>
      </c>
      <c r="EP51">
        <v>100.384</v>
      </c>
      <c r="EQ51">
        <v>90.702200000000005</v>
      </c>
    </row>
    <row r="52" spans="1:147" x14ac:dyDescent="0.3">
      <c r="A52">
        <v>36</v>
      </c>
      <c r="B52">
        <v>1675261846.3</v>
      </c>
      <c r="C52">
        <v>2101.2999999523199</v>
      </c>
      <c r="D52" t="s">
        <v>360</v>
      </c>
      <c r="E52" t="s">
        <v>361</v>
      </c>
      <c r="F52">
        <v>1675261838.3</v>
      </c>
      <c r="G52">
        <f t="shared" si="43"/>
        <v>1.8895388258010463E-3</v>
      </c>
      <c r="H52">
        <f t="shared" si="44"/>
        <v>2.390328739260426</v>
      </c>
      <c r="I52">
        <f t="shared" si="45"/>
        <v>400.03022580645199</v>
      </c>
      <c r="J52">
        <f t="shared" si="46"/>
        <v>338.23934354163373</v>
      </c>
      <c r="K52">
        <f t="shared" si="47"/>
        <v>32.609532820959807</v>
      </c>
      <c r="L52">
        <f t="shared" si="48"/>
        <v>38.566769439717113</v>
      </c>
      <c r="M52">
        <f t="shared" si="49"/>
        <v>8.0863323116331667E-2</v>
      </c>
      <c r="N52">
        <f t="shared" si="50"/>
        <v>3.3845924462747092</v>
      </c>
      <c r="O52">
        <f t="shared" si="51"/>
        <v>7.980517321963361E-2</v>
      </c>
      <c r="P52">
        <f t="shared" si="52"/>
        <v>4.9972150156752902E-2</v>
      </c>
      <c r="Q52">
        <f t="shared" si="53"/>
        <v>16.52047448646989</v>
      </c>
      <c r="R52">
        <f t="shared" si="54"/>
        <v>28.120085142596508</v>
      </c>
      <c r="S52">
        <f t="shared" si="55"/>
        <v>27.972016129032301</v>
      </c>
      <c r="T52">
        <f t="shared" si="56"/>
        <v>3.7886533201491406</v>
      </c>
      <c r="U52">
        <f t="shared" si="57"/>
        <v>40.2545240977879</v>
      </c>
      <c r="V52">
        <f t="shared" si="58"/>
        <v>1.5694033665380753</v>
      </c>
      <c r="W52">
        <f t="shared" si="59"/>
        <v>3.8987005851208623</v>
      </c>
      <c r="X52">
        <f t="shared" si="60"/>
        <v>2.2192499536110653</v>
      </c>
      <c r="Y52">
        <f t="shared" si="61"/>
        <v>-83.32866221782615</v>
      </c>
      <c r="Z52">
        <f t="shared" si="62"/>
        <v>89.766483597360036</v>
      </c>
      <c r="AA52">
        <f t="shared" si="63"/>
        <v>5.7937807502662055</v>
      </c>
      <c r="AB52">
        <f t="shared" si="64"/>
        <v>28.752076616269981</v>
      </c>
      <c r="AC52">
        <v>-3.9949483981558197E-2</v>
      </c>
      <c r="AD52">
        <v>4.4846795536312802E-2</v>
      </c>
      <c r="AE52">
        <v>3.3728314515642901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50691.731519937675</v>
      </c>
      <c r="AK52" t="s">
        <v>251</v>
      </c>
      <c r="AL52">
        <v>2.3175615384615398</v>
      </c>
      <c r="AM52">
        <v>1.4712000000000001</v>
      </c>
      <c r="AN52">
        <f t="shared" si="68"/>
        <v>-0.84636153846153972</v>
      </c>
      <c r="AO52">
        <f t="shared" si="69"/>
        <v>-0.57528652695863214</v>
      </c>
      <c r="AP52">
        <v>-0.307483905159952</v>
      </c>
      <c r="AQ52" t="s">
        <v>362</v>
      </c>
      <c r="AR52">
        <v>2.18098846153846</v>
      </c>
      <c r="AS52">
        <v>1.2392000000000001</v>
      </c>
      <c r="AT52">
        <f t="shared" si="70"/>
        <v>-0.75999714455976419</v>
      </c>
      <c r="AU52">
        <v>0.5</v>
      </c>
      <c r="AV52">
        <f t="shared" si="71"/>
        <v>84.291290232949677</v>
      </c>
      <c r="AW52">
        <f t="shared" si="72"/>
        <v>2.390328739260426</v>
      </c>
      <c r="AX52">
        <f t="shared" si="73"/>
        <v>-32.030569944150045</v>
      </c>
      <c r="AY52">
        <f t="shared" si="74"/>
        <v>1</v>
      </c>
      <c r="AZ52">
        <f t="shared" si="75"/>
        <v>3.2005829273281147E-2</v>
      </c>
      <c r="BA52">
        <f t="shared" si="76"/>
        <v>0.18721755971594575</v>
      </c>
      <c r="BB52" t="s">
        <v>253</v>
      </c>
      <c r="BC52">
        <v>0</v>
      </c>
      <c r="BD52">
        <f t="shared" si="77"/>
        <v>1.2392000000000001</v>
      </c>
      <c r="BE52">
        <f t="shared" si="78"/>
        <v>-0.7599971445597643</v>
      </c>
      <c r="BF52">
        <f t="shared" si="79"/>
        <v>0.15769439912996192</v>
      </c>
      <c r="BG52">
        <f t="shared" si="80"/>
        <v>0.87335130932254523</v>
      </c>
      <c r="BH52">
        <f t="shared" si="81"/>
        <v>-0.27411453552309845</v>
      </c>
      <c r="BI52">
        <f t="shared" si="82"/>
        <v>99.990103225806493</v>
      </c>
      <c r="BJ52">
        <f t="shared" si="83"/>
        <v>84.291290232949677</v>
      </c>
      <c r="BK52">
        <f t="shared" si="84"/>
        <v>0.84299633177291189</v>
      </c>
      <c r="BL52">
        <f t="shared" si="85"/>
        <v>0.19599266354582381</v>
      </c>
      <c r="BM52">
        <v>0.70500904578363699</v>
      </c>
      <c r="BN52">
        <v>0.5</v>
      </c>
      <c r="BO52" t="s">
        <v>254</v>
      </c>
      <c r="BP52">
        <v>1675261838.3</v>
      </c>
      <c r="BQ52">
        <v>400.03022580645199</v>
      </c>
      <c r="BR52">
        <v>400.47383870967701</v>
      </c>
      <c r="BS52">
        <v>16.278490322580598</v>
      </c>
      <c r="BT52">
        <v>16.016403225806499</v>
      </c>
      <c r="BU52">
        <v>500.00809677419397</v>
      </c>
      <c r="BV52">
        <v>96.209774193548398</v>
      </c>
      <c r="BW52">
        <v>0.19986425806451599</v>
      </c>
      <c r="BX52">
        <v>28.463967741935502</v>
      </c>
      <c r="BY52">
        <v>27.972016129032301</v>
      </c>
      <c r="BZ52">
        <v>999.9</v>
      </c>
      <c r="CA52">
        <v>10013.5483870968</v>
      </c>
      <c r="CB52">
        <v>0</v>
      </c>
      <c r="CC52">
        <v>387.42558064516101</v>
      </c>
      <c r="CD52">
        <v>99.990103225806493</v>
      </c>
      <c r="CE52">
        <v>0.90009432258064503</v>
      </c>
      <c r="CF52">
        <v>9.9905293548387106E-2</v>
      </c>
      <c r="CG52">
        <v>0</v>
      </c>
      <c r="CH52">
        <v>2.2100193548387099</v>
      </c>
      <c r="CI52">
        <v>0</v>
      </c>
      <c r="CJ52">
        <v>76.956412903225797</v>
      </c>
      <c r="CK52">
        <v>914.27812903225799</v>
      </c>
      <c r="CL52">
        <v>37.943096774193499</v>
      </c>
      <c r="CM52">
        <v>42.561999999999998</v>
      </c>
      <c r="CN52">
        <v>40.125</v>
      </c>
      <c r="CO52">
        <v>40.883000000000003</v>
      </c>
      <c r="CP52">
        <v>38.561999999999998</v>
      </c>
      <c r="CQ52">
        <v>90.000322580645204</v>
      </c>
      <c r="CR52">
        <v>9.9864516129032292</v>
      </c>
      <c r="CS52">
        <v>0</v>
      </c>
      <c r="CT52">
        <v>59.400000095367403</v>
      </c>
      <c r="CU52">
        <v>2.18098846153846</v>
      </c>
      <c r="CV52">
        <v>-0.81503247224403597</v>
      </c>
      <c r="CW52">
        <v>2.3594393221684302</v>
      </c>
      <c r="CX52">
        <v>76.993576923076901</v>
      </c>
      <c r="CY52">
        <v>15</v>
      </c>
      <c r="CZ52">
        <v>1675259577</v>
      </c>
      <c r="DA52" t="s">
        <v>255</v>
      </c>
      <c r="DB52">
        <v>5</v>
      </c>
      <c r="DC52">
        <v>-3.7879999999999998</v>
      </c>
      <c r="DD52">
        <v>0.38300000000000001</v>
      </c>
      <c r="DE52">
        <v>400</v>
      </c>
      <c r="DF52">
        <v>15</v>
      </c>
      <c r="DG52">
        <v>1.39</v>
      </c>
      <c r="DH52">
        <v>0.28000000000000003</v>
      </c>
      <c r="DI52">
        <v>-0.48406077777777801</v>
      </c>
      <c r="DJ52">
        <v>0.25688941337909799</v>
      </c>
      <c r="DK52">
        <v>9.7575700636435905E-2</v>
      </c>
      <c r="DL52">
        <v>1</v>
      </c>
      <c r="DM52">
        <v>2.25359777777778</v>
      </c>
      <c r="DN52">
        <v>-0.471189784414065</v>
      </c>
      <c r="DO52">
        <v>0.21799130307717299</v>
      </c>
      <c r="DP52">
        <v>1</v>
      </c>
      <c r="DQ52">
        <v>0.25949498148148098</v>
      </c>
      <c r="DR52">
        <v>2.0855231560890201E-2</v>
      </c>
      <c r="DS52">
        <v>4.0445043348316398E-3</v>
      </c>
      <c r="DT52">
        <v>1</v>
      </c>
      <c r="DU52">
        <v>3</v>
      </c>
      <c r="DV52">
        <v>3</v>
      </c>
      <c r="DW52" t="s">
        <v>263</v>
      </c>
      <c r="DX52">
        <v>100</v>
      </c>
      <c r="DY52">
        <v>100</v>
      </c>
      <c r="DZ52">
        <v>-3.7879999999999998</v>
      </c>
      <c r="EA52">
        <v>0.38300000000000001</v>
      </c>
      <c r="EB52">
        <v>2</v>
      </c>
      <c r="EC52">
        <v>515.90300000000002</v>
      </c>
      <c r="ED52">
        <v>414.279</v>
      </c>
      <c r="EE52">
        <v>27.820499999999999</v>
      </c>
      <c r="EF52">
        <v>31.110399999999998</v>
      </c>
      <c r="EG52">
        <v>30.0001</v>
      </c>
      <c r="EH52">
        <v>31.315899999999999</v>
      </c>
      <c r="EI52">
        <v>31.356200000000001</v>
      </c>
      <c r="EJ52">
        <v>20.171900000000001</v>
      </c>
      <c r="EK52">
        <v>23.3736</v>
      </c>
      <c r="EL52">
        <v>0</v>
      </c>
      <c r="EM52">
        <v>27.835599999999999</v>
      </c>
      <c r="EN52">
        <v>400.43799999999999</v>
      </c>
      <c r="EO52">
        <v>15.974399999999999</v>
      </c>
      <c r="EP52">
        <v>100.387</v>
      </c>
      <c r="EQ52">
        <v>90.700900000000004</v>
      </c>
    </row>
    <row r="53" spans="1:147" x14ac:dyDescent="0.3">
      <c r="A53">
        <v>37</v>
      </c>
      <c r="B53">
        <v>1675261906.3</v>
      </c>
      <c r="C53">
        <v>2161.2999999523199</v>
      </c>
      <c r="D53" t="s">
        <v>363</v>
      </c>
      <c r="E53" t="s">
        <v>364</v>
      </c>
      <c r="F53">
        <v>1675261898.3129001</v>
      </c>
      <c r="G53">
        <f t="shared" si="43"/>
        <v>2.0600393306048868E-3</v>
      </c>
      <c r="H53">
        <f t="shared" si="44"/>
        <v>2.6846631356546511</v>
      </c>
      <c r="I53">
        <f t="shared" si="45"/>
        <v>399.99935483871002</v>
      </c>
      <c r="J53">
        <f t="shared" si="46"/>
        <v>336.82133351340929</v>
      </c>
      <c r="K53">
        <f t="shared" si="47"/>
        <v>32.47142323341226</v>
      </c>
      <c r="L53">
        <f t="shared" si="48"/>
        <v>38.562130873882168</v>
      </c>
      <c r="M53">
        <f t="shared" si="49"/>
        <v>8.8292387775483996E-2</v>
      </c>
      <c r="N53">
        <f t="shared" si="50"/>
        <v>3.38117779764125</v>
      </c>
      <c r="O53">
        <f t="shared" si="51"/>
        <v>8.7031258871145864E-2</v>
      </c>
      <c r="P53">
        <f t="shared" si="52"/>
        <v>5.4506343538808621E-2</v>
      </c>
      <c r="Q53">
        <f t="shared" si="53"/>
        <v>16.523014258982197</v>
      </c>
      <c r="R53">
        <f t="shared" si="54"/>
        <v>28.081183992651393</v>
      </c>
      <c r="S53">
        <f t="shared" si="55"/>
        <v>27.959209677419398</v>
      </c>
      <c r="T53">
        <f t="shared" si="56"/>
        <v>3.7858251498447304</v>
      </c>
      <c r="U53">
        <f t="shared" si="57"/>
        <v>40.198959418676935</v>
      </c>
      <c r="V53">
        <f t="shared" si="58"/>
        <v>1.5672508704988273</v>
      </c>
      <c r="W53">
        <f t="shared" si="59"/>
        <v>3.8987349253887973</v>
      </c>
      <c r="X53">
        <f t="shared" si="60"/>
        <v>2.2185742793459031</v>
      </c>
      <c r="Y53">
        <f t="shared" si="61"/>
        <v>-90.847734479675509</v>
      </c>
      <c r="Z53">
        <f t="shared" si="62"/>
        <v>92.037994453217792</v>
      </c>
      <c r="AA53">
        <f t="shared" si="63"/>
        <v>5.9460151185285648</v>
      </c>
      <c r="AB53">
        <f t="shared" si="64"/>
        <v>23.659289351053047</v>
      </c>
      <c r="AC53">
        <v>-3.98988233432679E-2</v>
      </c>
      <c r="AD53">
        <v>4.4789924531716201E-2</v>
      </c>
      <c r="AE53">
        <v>3.3694317172536099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50629.96877956848</v>
      </c>
      <c r="AK53" t="s">
        <v>251</v>
      </c>
      <c r="AL53">
        <v>2.3175615384615398</v>
      </c>
      <c r="AM53">
        <v>1.4712000000000001</v>
      </c>
      <c r="AN53">
        <f t="shared" si="68"/>
        <v>-0.84636153846153972</v>
      </c>
      <c r="AO53">
        <f t="shared" si="69"/>
        <v>-0.57528652695863214</v>
      </c>
      <c r="AP53">
        <v>-0.307483905159952</v>
      </c>
      <c r="AQ53" t="s">
        <v>365</v>
      </c>
      <c r="AR53">
        <v>2.2546192307692299</v>
      </c>
      <c r="AS53">
        <v>1.8844000000000001</v>
      </c>
      <c r="AT53">
        <f t="shared" si="70"/>
        <v>-0.19646531032117909</v>
      </c>
      <c r="AU53">
        <v>0.5</v>
      </c>
      <c r="AV53">
        <f t="shared" si="71"/>
        <v>84.303149287371681</v>
      </c>
      <c r="AW53">
        <f t="shared" si="72"/>
        <v>2.6846631356546511</v>
      </c>
      <c r="AX53">
        <f t="shared" si="73"/>
        <v>-8.2813221928980827</v>
      </c>
      <c r="AY53">
        <f t="shared" si="74"/>
        <v>1</v>
      </c>
      <c r="AZ53">
        <f t="shared" si="75"/>
        <v>3.54927077589356E-2</v>
      </c>
      <c r="BA53">
        <f t="shared" si="76"/>
        <v>-0.21927403948206325</v>
      </c>
      <c r="BB53" t="s">
        <v>253</v>
      </c>
      <c r="BC53">
        <v>0</v>
      </c>
      <c r="BD53">
        <f t="shared" si="77"/>
        <v>1.8844000000000001</v>
      </c>
      <c r="BE53">
        <f t="shared" si="78"/>
        <v>-0.19646531032117903</v>
      </c>
      <c r="BF53">
        <f t="shared" si="79"/>
        <v>-0.28085916258836324</v>
      </c>
      <c r="BG53">
        <f t="shared" si="80"/>
        <v>0.85469091296549049</v>
      </c>
      <c r="BH53">
        <f t="shared" si="81"/>
        <v>0.48820743999200122</v>
      </c>
      <c r="BI53">
        <f t="shared" si="82"/>
        <v>100.004019354839</v>
      </c>
      <c r="BJ53">
        <f t="shared" si="83"/>
        <v>84.303149287371681</v>
      </c>
      <c r="BK53">
        <f t="shared" si="84"/>
        <v>0.84299760980849425</v>
      </c>
      <c r="BL53">
        <f t="shared" si="85"/>
        <v>0.19599521961698871</v>
      </c>
      <c r="BM53">
        <v>0.70500904578363699</v>
      </c>
      <c r="BN53">
        <v>0.5</v>
      </c>
      <c r="BO53" t="s">
        <v>254</v>
      </c>
      <c r="BP53">
        <v>1675261898.3129001</v>
      </c>
      <c r="BQ53">
        <v>399.99935483871002</v>
      </c>
      <c r="BR53">
        <v>400.49406451612901</v>
      </c>
      <c r="BS53">
        <v>16.256864516128999</v>
      </c>
      <c r="BT53">
        <v>15.9711290322581</v>
      </c>
      <c r="BU53">
        <v>500.02041935483902</v>
      </c>
      <c r="BV53">
        <v>96.205538709677398</v>
      </c>
      <c r="BW53">
        <v>0.19994396774193601</v>
      </c>
      <c r="BX53">
        <v>28.464119354838701</v>
      </c>
      <c r="BY53">
        <v>27.959209677419398</v>
      </c>
      <c r="BZ53">
        <v>999.9</v>
      </c>
      <c r="CA53">
        <v>10001.2903225806</v>
      </c>
      <c r="CB53">
        <v>0</v>
      </c>
      <c r="CC53">
        <v>387.40829032258102</v>
      </c>
      <c r="CD53">
        <v>100.004019354839</v>
      </c>
      <c r="CE53">
        <v>0.90008235483871002</v>
      </c>
      <c r="CF53">
        <v>9.9917303225806497E-2</v>
      </c>
      <c r="CG53">
        <v>0</v>
      </c>
      <c r="CH53">
        <v>2.2865064516129001</v>
      </c>
      <c r="CI53">
        <v>0</v>
      </c>
      <c r="CJ53">
        <v>76.427925806451597</v>
      </c>
      <c r="CK53">
        <v>914.40183870967701</v>
      </c>
      <c r="CL53">
        <v>37.875</v>
      </c>
      <c r="CM53">
        <v>42.5</v>
      </c>
      <c r="CN53">
        <v>40.061999999999998</v>
      </c>
      <c r="CO53">
        <v>40.811999999999998</v>
      </c>
      <c r="CP53">
        <v>38.481709677419403</v>
      </c>
      <c r="CQ53">
        <v>90.012903225806497</v>
      </c>
      <c r="CR53">
        <v>9.99258064516129</v>
      </c>
      <c r="CS53">
        <v>0</v>
      </c>
      <c r="CT53">
        <v>59.200000047683702</v>
      </c>
      <c r="CU53">
        <v>2.2546192307692299</v>
      </c>
      <c r="CV53">
        <v>0.24930257002762199</v>
      </c>
      <c r="CW53">
        <v>-4.45914608438156E-2</v>
      </c>
      <c r="CX53">
        <v>76.445019230769205</v>
      </c>
      <c r="CY53">
        <v>15</v>
      </c>
      <c r="CZ53">
        <v>1675259577</v>
      </c>
      <c r="DA53" t="s">
        <v>255</v>
      </c>
      <c r="DB53">
        <v>5</v>
      </c>
      <c r="DC53">
        <v>-3.7879999999999998</v>
      </c>
      <c r="DD53">
        <v>0.38300000000000001</v>
      </c>
      <c r="DE53">
        <v>400</v>
      </c>
      <c r="DF53">
        <v>15</v>
      </c>
      <c r="DG53">
        <v>1.39</v>
      </c>
      <c r="DH53">
        <v>0.28000000000000003</v>
      </c>
      <c r="DI53">
        <v>-0.49318214814814798</v>
      </c>
      <c r="DJ53">
        <v>9.7539741867852706E-2</v>
      </c>
      <c r="DK53">
        <v>0.12008211801596599</v>
      </c>
      <c r="DL53">
        <v>1</v>
      </c>
      <c r="DM53">
        <v>2.2481733333333298</v>
      </c>
      <c r="DN53">
        <v>0.14770377357707701</v>
      </c>
      <c r="DO53">
        <v>0.204019294730234</v>
      </c>
      <c r="DP53">
        <v>1</v>
      </c>
      <c r="DQ53">
        <v>0.285159574074074</v>
      </c>
      <c r="DR53">
        <v>4.2514681690764599E-3</v>
      </c>
      <c r="DS53">
        <v>2.7098680820827501E-3</v>
      </c>
      <c r="DT53">
        <v>1</v>
      </c>
      <c r="DU53">
        <v>3</v>
      </c>
      <c r="DV53">
        <v>3</v>
      </c>
      <c r="DW53" t="s">
        <v>263</v>
      </c>
      <c r="DX53">
        <v>100</v>
      </c>
      <c r="DY53">
        <v>100</v>
      </c>
      <c r="DZ53">
        <v>-3.7879999999999998</v>
      </c>
      <c r="EA53">
        <v>0.38300000000000001</v>
      </c>
      <c r="EB53">
        <v>2</v>
      </c>
      <c r="EC53">
        <v>516.11599999999999</v>
      </c>
      <c r="ED53">
        <v>414.24099999999999</v>
      </c>
      <c r="EE53">
        <v>27.971900000000002</v>
      </c>
      <c r="EF53">
        <v>31.1023</v>
      </c>
      <c r="EG53">
        <v>30</v>
      </c>
      <c r="EH53">
        <v>31.310500000000001</v>
      </c>
      <c r="EI53">
        <v>31.3508</v>
      </c>
      <c r="EJ53">
        <v>20.173200000000001</v>
      </c>
      <c r="EK53">
        <v>23.654399999999999</v>
      </c>
      <c r="EL53">
        <v>0</v>
      </c>
      <c r="EM53">
        <v>27.989699999999999</v>
      </c>
      <c r="EN53">
        <v>400.51600000000002</v>
      </c>
      <c r="EO53">
        <v>15.9437</v>
      </c>
      <c r="EP53">
        <v>100.386</v>
      </c>
      <c r="EQ53">
        <v>90.700999999999993</v>
      </c>
    </row>
    <row r="54" spans="1:147" x14ac:dyDescent="0.3">
      <c r="A54">
        <v>38</v>
      </c>
      <c r="B54">
        <v>1675261966.3</v>
      </c>
      <c r="C54">
        <v>2221.2999999523199</v>
      </c>
      <c r="D54" t="s">
        <v>366</v>
      </c>
      <c r="E54" t="s">
        <v>367</v>
      </c>
      <c r="F54">
        <v>1675261958.3</v>
      </c>
      <c r="G54">
        <f t="shared" si="43"/>
        <v>2.1959551901443984E-3</v>
      </c>
      <c r="H54">
        <f t="shared" si="44"/>
        <v>2.6793444789152794</v>
      </c>
      <c r="I54">
        <f t="shared" si="45"/>
        <v>400.02683870967701</v>
      </c>
      <c r="J54">
        <f t="shared" si="46"/>
        <v>339.78694198746456</v>
      </c>
      <c r="K54">
        <f t="shared" si="47"/>
        <v>32.759637408326</v>
      </c>
      <c r="L54">
        <f t="shared" si="48"/>
        <v>38.567503839542447</v>
      </c>
      <c r="M54">
        <f t="shared" si="49"/>
        <v>9.3963541325706168E-2</v>
      </c>
      <c r="N54">
        <f t="shared" si="50"/>
        <v>3.3835367681272897</v>
      </c>
      <c r="O54">
        <f t="shared" si="51"/>
        <v>9.2537591179470607E-2</v>
      </c>
      <c r="P54">
        <f t="shared" si="52"/>
        <v>5.7962307783288633E-2</v>
      </c>
      <c r="Q54">
        <f t="shared" si="53"/>
        <v>16.523471768214232</v>
      </c>
      <c r="R54">
        <f t="shared" si="54"/>
        <v>28.089591850765427</v>
      </c>
      <c r="S54">
        <f t="shared" si="55"/>
        <v>27.991451612903202</v>
      </c>
      <c r="T54">
        <f t="shared" si="56"/>
        <v>3.7929489640743328</v>
      </c>
      <c r="U54">
        <f t="shared" si="57"/>
        <v>40.144097482510496</v>
      </c>
      <c r="V54">
        <f t="shared" si="58"/>
        <v>1.5686621796095865</v>
      </c>
      <c r="W54">
        <f t="shared" si="59"/>
        <v>3.907578642895142</v>
      </c>
      <c r="X54">
        <f t="shared" si="60"/>
        <v>2.2242867844647463</v>
      </c>
      <c r="Y54">
        <f t="shared" si="61"/>
        <v>-96.841623885367966</v>
      </c>
      <c r="Z54">
        <f t="shared" si="62"/>
        <v>93.336144523984515</v>
      </c>
      <c r="AA54">
        <f t="shared" si="63"/>
        <v>6.0278150531221</v>
      </c>
      <c r="AB54">
        <f t="shared" si="64"/>
        <v>19.045807459952883</v>
      </c>
      <c r="AC54">
        <v>-3.9933819404021999E-2</v>
      </c>
      <c r="AD54">
        <v>4.4829210675736003E-2</v>
      </c>
      <c r="AE54">
        <v>3.3717803850162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50666.147011555833</v>
      </c>
      <c r="AK54" t="s">
        <v>251</v>
      </c>
      <c r="AL54">
        <v>2.3175615384615398</v>
      </c>
      <c r="AM54">
        <v>1.4712000000000001</v>
      </c>
      <c r="AN54">
        <f t="shared" si="68"/>
        <v>-0.84636153846153972</v>
      </c>
      <c r="AO54">
        <f t="shared" si="69"/>
        <v>-0.57528652695863214</v>
      </c>
      <c r="AP54">
        <v>-0.307483905159952</v>
      </c>
      <c r="AQ54" t="s">
        <v>368</v>
      </c>
      <c r="AR54">
        <v>2.3073769230769199</v>
      </c>
      <c r="AS54">
        <v>1.4159999999999999</v>
      </c>
      <c r="AT54">
        <f t="shared" si="70"/>
        <v>-0.62950347674923735</v>
      </c>
      <c r="AU54">
        <v>0.5</v>
      </c>
      <c r="AV54">
        <f t="shared" si="71"/>
        <v>84.308189159296447</v>
      </c>
      <c r="AW54">
        <f t="shared" si="72"/>
        <v>2.6793444789152794</v>
      </c>
      <c r="AX54">
        <f t="shared" si="73"/>
        <v>-26.536149097104737</v>
      </c>
      <c r="AY54">
        <f t="shared" si="74"/>
        <v>1</v>
      </c>
      <c r="AZ54">
        <f t="shared" si="75"/>
        <v>3.5427500149857995E-2</v>
      </c>
      <c r="BA54">
        <f t="shared" si="76"/>
        <v>3.8983050847457727E-2</v>
      </c>
      <c r="BB54" t="s">
        <v>253</v>
      </c>
      <c r="BC54">
        <v>0</v>
      </c>
      <c r="BD54">
        <f t="shared" si="77"/>
        <v>1.4159999999999999</v>
      </c>
      <c r="BE54">
        <f t="shared" si="78"/>
        <v>-0.62950347674923735</v>
      </c>
      <c r="BF54">
        <f t="shared" si="79"/>
        <v>3.7520391517128965E-2</v>
      </c>
      <c r="BG54">
        <f t="shared" si="80"/>
        <v>0.9887033608354685</v>
      </c>
      <c r="BH54">
        <f t="shared" si="81"/>
        <v>-6.5220355003771865E-2</v>
      </c>
      <c r="BI54">
        <f t="shared" si="82"/>
        <v>100.01037096774201</v>
      </c>
      <c r="BJ54">
        <f t="shared" si="83"/>
        <v>84.308189159296447</v>
      </c>
      <c r="BK54">
        <f t="shared" si="84"/>
        <v>0.84299446490894192</v>
      </c>
      <c r="BL54">
        <f t="shared" si="85"/>
        <v>0.19598892981788391</v>
      </c>
      <c r="BM54">
        <v>0.70500904578363699</v>
      </c>
      <c r="BN54">
        <v>0.5</v>
      </c>
      <c r="BO54" t="s">
        <v>254</v>
      </c>
      <c r="BP54">
        <v>1675261958.3</v>
      </c>
      <c r="BQ54">
        <v>400.02683870967701</v>
      </c>
      <c r="BR54">
        <v>400.52848387096799</v>
      </c>
      <c r="BS54">
        <v>16.2703548387097</v>
      </c>
      <c r="BT54">
        <v>15.965764516128999</v>
      </c>
      <c r="BU54">
        <v>500.00900000000001</v>
      </c>
      <c r="BV54">
        <v>96.212341935483906</v>
      </c>
      <c r="BW54">
        <v>0.19994870967741901</v>
      </c>
      <c r="BX54">
        <v>28.5031258064516</v>
      </c>
      <c r="BY54">
        <v>27.991451612903202</v>
      </c>
      <c r="BZ54">
        <v>999.9</v>
      </c>
      <c r="CA54">
        <v>10009.3548387097</v>
      </c>
      <c r="CB54">
        <v>0</v>
      </c>
      <c r="CC54">
        <v>387.43254838709697</v>
      </c>
      <c r="CD54">
        <v>100.01037096774201</v>
      </c>
      <c r="CE54">
        <v>0.90015403225806501</v>
      </c>
      <c r="CF54">
        <v>9.9845625806451593E-2</v>
      </c>
      <c r="CG54">
        <v>0</v>
      </c>
      <c r="CH54">
        <v>2.34111612903226</v>
      </c>
      <c r="CI54">
        <v>0</v>
      </c>
      <c r="CJ54">
        <v>76.446667741935499</v>
      </c>
      <c r="CK54">
        <v>914.48258064516097</v>
      </c>
      <c r="CL54">
        <v>37.777999999999999</v>
      </c>
      <c r="CM54">
        <v>42.417000000000002</v>
      </c>
      <c r="CN54">
        <v>39.971548387096803</v>
      </c>
      <c r="CO54">
        <v>40.75</v>
      </c>
      <c r="CP54">
        <v>38.411000000000001</v>
      </c>
      <c r="CQ54">
        <v>90.024838709677397</v>
      </c>
      <c r="CR54">
        <v>9.9822580645161292</v>
      </c>
      <c r="CS54">
        <v>0</v>
      </c>
      <c r="CT54">
        <v>59.599999904632597</v>
      </c>
      <c r="CU54">
        <v>2.3073769230769199</v>
      </c>
      <c r="CV54">
        <v>-0.39035898208242498</v>
      </c>
      <c r="CW54">
        <v>0.28367179456723202</v>
      </c>
      <c r="CX54">
        <v>76.475015384615403</v>
      </c>
      <c r="CY54">
        <v>15</v>
      </c>
      <c r="CZ54">
        <v>1675259577</v>
      </c>
      <c r="DA54" t="s">
        <v>255</v>
      </c>
      <c r="DB54">
        <v>5</v>
      </c>
      <c r="DC54">
        <v>-3.7879999999999998</v>
      </c>
      <c r="DD54">
        <v>0.38300000000000001</v>
      </c>
      <c r="DE54">
        <v>400</v>
      </c>
      <c r="DF54">
        <v>15</v>
      </c>
      <c r="DG54">
        <v>1.39</v>
      </c>
      <c r="DH54">
        <v>0.28000000000000003</v>
      </c>
      <c r="DI54">
        <v>-0.52497129629629602</v>
      </c>
      <c r="DJ54">
        <v>0.19022908633503399</v>
      </c>
      <c r="DK54">
        <v>9.7609094601436699E-2</v>
      </c>
      <c r="DL54">
        <v>1</v>
      </c>
      <c r="DM54">
        <v>2.3442022222222199</v>
      </c>
      <c r="DN54">
        <v>-0.27353225983134</v>
      </c>
      <c r="DO54">
        <v>0.19870730958862701</v>
      </c>
      <c r="DP54">
        <v>1</v>
      </c>
      <c r="DQ54">
        <v>0.30244535185185201</v>
      </c>
      <c r="DR54">
        <v>1.92117049742693E-2</v>
      </c>
      <c r="DS54">
        <v>3.47362439683313E-3</v>
      </c>
      <c r="DT54">
        <v>1</v>
      </c>
      <c r="DU54">
        <v>3</v>
      </c>
      <c r="DV54">
        <v>3</v>
      </c>
      <c r="DW54" t="s">
        <v>263</v>
      </c>
      <c r="DX54">
        <v>100</v>
      </c>
      <c r="DY54">
        <v>100</v>
      </c>
      <c r="DZ54">
        <v>-3.7879999999999998</v>
      </c>
      <c r="EA54">
        <v>0.38300000000000001</v>
      </c>
      <c r="EB54">
        <v>2</v>
      </c>
      <c r="EC54">
        <v>516.32899999999995</v>
      </c>
      <c r="ED54">
        <v>414.45100000000002</v>
      </c>
      <c r="EE54">
        <v>27.980899999999998</v>
      </c>
      <c r="EF54">
        <v>31.094200000000001</v>
      </c>
      <c r="EG54">
        <v>30</v>
      </c>
      <c r="EH54">
        <v>31.305</v>
      </c>
      <c r="EI54">
        <v>31.345400000000001</v>
      </c>
      <c r="EJ54">
        <v>20.171700000000001</v>
      </c>
      <c r="EK54">
        <v>23.654399999999999</v>
      </c>
      <c r="EL54">
        <v>0</v>
      </c>
      <c r="EM54">
        <v>27.980899999999998</v>
      </c>
      <c r="EN54">
        <v>400.452</v>
      </c>
      <c r="EO54">
        <v>15.9458</v>
      </c>
      <c r="EP54">
        <v>100.38800000000001</v>
      </c>
      <c r="EQ54">
        <v>90.701999999999998</v>
      </c>
    </row>
    <row r="55" spans="1:147" x14ac:dyDescent="0.3">
      <c r="A55">
        <v>39</v>
      </c>
      <c r="B55">
        <v>1675262026.3</v>
      </c>
      <c r="C55">
        <v>2281.2999999523199</v>
      </c>
      <c r="D55" t="s">
        <v>369</v>
      </c>
      <c r="E55" t="s">
        <v>370</v>
      </c>
      <c r="F55">
        <v>1675262018.3</v>
      </c>
      <c r="G55">
        <f t="shared" si="43"/>
        <v>2.294354644353902E-3</v>
      </c>
      <c r="H55">
        <f t="shared" si="44"/>
        <v>2.7103707872390004</v>
      </c>
      <c r="I55">
        <f t="shared" si="45"/>
        <v>400.02525806451598</v>
      </c>
      <c r="J55">
        <f t="shared" si="46"/>
        <v>341.22416017803272</v>
      </c>
      <c r="K55">
        <f t="shared" si="47"/>
        <v>32.898398504729968</v>
      </c>
      <c r="L55">
        <f t="shared" si="48"/>
        <v>38.567580750722925</v>
      </c>
      <c r="M55">
        <f t="shared" si="49"/>
        <v>9.822655199526252E-2</v>
      </c>
      <c r="N55">
        <f t="shared" si="50"/>
        <v>3.3794737193510902</v>
      </c>
      <c r="O55">
        <f t="shared" si="51"/>
        <v>9.6667595434955261E-2</v>
      </c>
      <c r="P55">
        <f t="shared" si="52"/>
        <v>6.0555252162089679E-2</v>
      </c>
      <c r="Q55">
        <f t="shared" si="53"/>
        <v>16.520972815366317</v>
      </c>
      <c r="R55">
        <f t="shared" si="54"/>
        <v>28.072007166770572</v>
      </c>
      <c r="S55">
        <f t="shared" si="55"/>
        <v>27.997435483871001</v>
      </c>
      <c r="T55">
        <f t="shared" si="56"/>
        <v>3.7942723785752985</v>
      </c>
      <c r="U55">
        <f t="shared" si="57"/>
        <v>40.156291521912237</v>
      </c>
      <c r="V55">
        <f t="shared" si="58"/>
        <v>1.5696182183182243</v>
      </c>
      <c r="W55">
        <f t="shared" si="59"/>
        <v>3.9087728443791301</v>
      </c>
      <c r="X55">
        <f t="shared" si="60"/>
        <v>2.2246541602570744</v>
      </c>
      <c r="Y55">
        <f t="shared" si="61"/>
        <v>-101.18103981600709</v>
      </c>
      <c r="Z55">
        <f t="shared" si="62"/>
        <v>93.092413789791593</v>
      </c>
      <c r="AA55">
        <f t="shared" si="63"/>
        <v>6.0196396720129668</v>
      </c>
      <c r="AB55">
        <f t="shared" si="64"/>
        <v>14.451986461163798</v>
      </c>
      <c r="AC55">
        <v>-3.9873549077067499E-2</v>
      </c>
      <c r="AD55">
        <v>4.4761551953758999E-2</v>
      </c>
      <c r="AE55">
        <v>3.3677350796230399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50591.933792176569</v>
      </c>
      <c r="AK55" t="s">
        <v>251</v>
      </c>
      <c r="AL55">
        <v>2.3175615384615398</v>
      </c>
      <c r="AM55">
        <v>1.4712000000000001</v>
      </c>
      <c r="AN55">
        <f t="shared" si="68"/>
        <v>-0.84636153846153972</v>
      </c>
      <c r="AO55">
        <f t="shared" si="69"/>
        <v>-0.57528652695863214</v>
      </c>
      <c r="AP55">
        <v>-0.307483905159952</v>
      </c>
      <c r="AQ55" t="s">
        <v>371</v>
      </c>
      <c r="AR55">
        <v>2.2977192307692298</v>
      </c>
      <c r="AS55">
        <v>1.7332000000000001</v>
      </c>
      <c r="AT55">
        <f t="shared" si="70"/>
        <v>-0.32570922615349041</v>
      </c>
      <c r="AU55">
        <v>0.5</v>
      </c>
      <c r="AV55">
        <f t="shared" si="71"/>
        <v>84.294332229098046</v>
      </c>
      <c r="AW55">
        <f t="shared" si="72"/>
        <v>2.7103707872390004</v>
      </c>
      <c r="AX55">
        <f t="shared" si="73"/>
        <v>-13.727720859732376</v>
      </c>
      <c r="AY55">
        <f t="shared" si="74"/>
        <v>1</v>
      </c>
      <c r="AZ55">
        <f t="shared" si="75"/>
        <v>3.5801395094950422E-2</v>
      </c>
      <c r="BA55">
        <f t="shared" si="76"/>
        <v>-0.15116547426725133</v>
      </c>
      <c r="BB55" t="s">
        <v>253</v>
      </c>
      <c r="BC55">
        <v>0</v>
      </c>
      <c r="BD55">
        <f t="shared" si="77"/>
        <v>1.7332000000000001</v>
      </c>
      <c r="BE55">
        <f t="shared" si="78"/>
        <v>-0.32570922615349046</v>
      </c>
      <c r="BF55">
        <f t="shared" si="79"/>
        <v>-0.17808591625883632</v>
      </c>
      <c r="BG55">
        <f t="shared" si="80"/>
        <v>0.96604446667631616</v>
      </c>
      <c r="BH55">
        <f t="shared" si="81"/>
        <v>0.30956038063384395</v>
      </c>
      <c r="BI55">
        <f t="shared" si="82"/>
        <v>99.993780645161294</v>
      </c>
      <c r="BJ55">
        <f t="shared" si="83"/>
        <v>84.294332229098046</v>
      </c>
      <c r="BK55">
        <f t="shared" si="84"/>
        <v>0.84299575118802206</v>
      </c>
      <c r="BL55">
        <f t="shared" si="85"/>
        <v>0.19599150237604407</v>
      </c>
      <c r="BM55">
        <v>0.70500904578363699</v>
      </c>
      <c r="BN55">
        <v>0.5</v>
      </c>
      <c r="BO55" t="s">
        <v>254</v>
      </c>
      <c r="BP55">
        <v>1675262018.3</v>
      </c>
      <c r="BQ55">
        <v>400.02525806451598</v>
      </c>
      <c r="BR55">
        <v>400.53680645161302</v>
      </c>
      <c r="BS55">
        <v>16.280174193548401</v>
      </c>
      <c r="BT55">
        <v>15.961951612903199</v>
      </c>
      <c r="BU55">
        <v>500.02954838709701</v>
      </c>
      <c r="BV55">
        <v>96.212867741935497</v>
      </c>
      <c r="BW55">
        <v>0.199996129032258</v>
      </c>
      <c r="BX55">
        <v>28.5083870967742</v>
      </c>
      <c r="BY55">
        <v>27.997435483871001</v>
      </c>
      <c r="BZ55">
        <v>999.9</v>
      </c>
      <c r="CA55">
        <v>9994.1935483871002</v>
      </c>
      <c r="CB55">
        <v>0</v>
      </c>
      <c r="CC55">
        <v>387.38758064516099</v>
      </c>
      <c r="CD55">
        <v>99.993780645161294</v>
      </c>
      <c r="CE55">
        <v>0.90011038709677405</v>
      </c>
      <c r="CF55">
        <v>9.9889251612903199E-2</v>
      </c>
      <c r="CG55">
        <v>0</v>
      </c>
      <c r="CH55">
        <v>2.3053967741935502</v>
      </c>
      <c r="CI55">
        <v>0</v>
      </c>
      <c r="CJ55">
        <v>76.179935483871006</v>
      </c>
      <c r="CK55">
        <v>914.31819354838694</v>
      </c>
      <c r="CL55">
        <v>37.711387096774203</v>
      </c>
      <c r="CM55">
        <v>42.360774193548401</v>
      </c>
      <c r="CN55">
        <v>39.895000000000003</v>
      </c>
      <c r="CO55">
        <v>40.691064516129003</v>
      </c>
      <c r="CP55">
        <v>38.356709677419303</v>
      </c>
      <c r="CQ55">
        <v>90.005161290322604</v>
      </c>
      <c r="CR55">
        <v>9.9848387096774207</v>
      </c>
      <c r="CS55">
        <v>0</v>
      </c>
      <c r="CT55">
        <v>59.400000095367403</v>
      </c>
      <c r="CU55">
        <v>2.2977192307692298</v>
      </c>
      <c r="CV55">
        <v>5.3808544631405199E-2</v>
      </c>
      <c r="CW55">
        <v>0.15359656347484499</v>
      </c>
      <c r="CX55">
        <v>76.141850000000005</v>
      </c>
      <c r="CY55">
        <v>15</v>
      </c>
      <c r="CZ55">
        <v>1675259577</v>
      </c>
      <c r="DA55" t="s">
        <v>255</v>
      </c>
      <c r="DB55">
        <v>5</v>
      </c>
      <c r="DC55">
        <v>-3.7879999999999998</v>
      </c>
      <c r="DD55">
        <v>0.38300000000000001</v>
      </c>
      <c r="DE55">
        <v>400</v>
      </c>
      <c r="DF55">
        <v>15</v>
      </c>
      <c r="DG55">
        <v>1.39</v>
      </c>
      <c r="DH55">
        <v>0.28000000000000003</v>
      </c>
      <c r="DI55">
        <v>-0.529599777777778</v>
      </c>
      <c r="DJ55">
        <v>0.20044482561465601</v>
      </c>
      <c r="DK55">
        <v>8.8335957714404098E-2</v>
      </c>
      <c r="DL55">
        <v>1</v>
      </c>
      <c r="DM55">
        <v>2.36100666666667</v>
      </c>
      <c r="DN55">
        <v>-0.44569487432774202</v>
      </c>
      <c r="DO55">
        <v>0.193365295518899</v>
      </c>
      <c r="DP55">
        <v>1</v>
      </c>
      <c r="DQ55">
        <v>0.31703599999999998</v>
      </c>
      <c r="DR55">
        <v>1.26241463693574E-2</v>
      </c>
      <c r="DS55">
        <v>2.5990945075659E-3</v>
      </c>
      <c r="DT55">
        <v>1</v>
      </c>
      <c r="DU55">
        <v>3</v>
      </c>
      <c r="DV55">
        <v>3</v>
      </c>
      <c r="DW55" t="s">
        <v>263</v>
      </c>
      <c r="DX55">
        <v>100</v>
      </c>
      <c r="DY55">
        <v>100</v>
      </c>
      <c r="DZ55">
        <v>-3.7879999999999998</v>
      </c>
      <c r="EA55">
        <v>0.38300000000000001</v>
      </c>
      <c r="EB55">
        <v>2</v>
      </c>
      <c r="EC55">
        <v>515.90200000000004</v>
      </c>
      <c r="ED55">
        <v>414.04199999999997</v>
      </c>
      <c r="EE55">
        <v>27.876000000000001</v>
      </c>
      <c r="EF55">
        <v>31.088699999999999</v>
      </c>
      <c r="EG55">
        <v>30</v>
      </c>
      <c r="EH55">
        <v>31.299600000000002</v>
      </c>
      <c r="EI55">
        <v>31.34</v>
      </c>
      <c r="EJ55">
        <v>20.171600000000002</v>
      </c>
      <c r="EK55">
        <v>23.926100000000002</v>
      </c>
      <c r="EL55">
        <v>0</v>
      </c>
      <c r="EM55">
        <v>27.888999999999999</v>
      </c>
      <c r="EN55">
        <v>400.524</v>
      </c>
      <c r="EO55">
        <v>15.8939</v>
      </c>
      <c r="EP55">
        <v>100.387</v>
      </c>
      <c r="EQ55">
        <v>90.703000000000003</v>
      </c>
    </row>
    <row r="56" spans="1:147" x14ac:dyDescent="0.3">
      <c r="A56">
        <v>40</v>
      </c>
      <c r="B56">
        <v>1675262145.3</v>
      </c>
      <c r="C56">
        <v>2400.2999999523199</v>
      </c>
      <c r="D56" t="s">
        <v>372</v>
      </c>
      <c r="E56" t="s">
        <v>373</v>
      </c>
      <c r="F56">
        <v>1675262137.34516</v>
      </c>
      <c r="G56">
        <f t="shared" si="43"/>
        <v>2.8158366836160799E-3</v>
      </c>
      <c r="H56">
        <f t="shared" si="44"/>
        <v>11.136934205376637</v>
      </c>
      <c r="I56">
        <f t="shared" si="45"/>
        <v>399.83096774193501</v>
      </c>
      <c r="J56">
        <f t="shared" si="46"/>
        <v>233.89545690367251</v>
      </c>
      <c r="K56">
        <f t="shared" si="47"/>
        <v>22.552823663295488</v>
      </c>
      <c r="L56">
        <f t="shared" si="48"/>
        <v>38.552768104095058</v>
      </c>
      <c r="M56">
        <f t="shared" si="49"/>
        <v>0.11790617250060559</v>
      </c>
      <c r="N56">
        <f t="shared" si="50"/>
        <v>3.3885990931977332</v>
      </c>
      <c r="O56">
        <f t="shared" si="51"/>
        <v>0.11567354634242871</v>
      </c>
      <c r="P56">
        <f t="shared" si="52"/>
        <v>7.2493037816651909E-2</v>
      </c>
      <c r="Q56">
        <f t="shared" si="53"/>
        <v>161.85191805688578</v>
      </c>
      <c r="R56">
        <f t="shared" si="54"/>
        <v>28.277052949043195</v>
      </c>
      <c r="S56">
        <f t="shared" si="55"/>
        <v>28.200854838709699</v>
      </c>
      <c r="T56">
        <f t="shared" si="56"/>
        <v>3.8395016315913462</v>
      </c>
      <c r="U56">
        <f t="shared" si="57"/>
        <v>40.856485379067102</v>
      </c>
      <c r="V56">
        <f t="shared" si="58"/>
        <v>1.5579837613334453</v>
      </c>
      <c r="W56">
        <f t="shared" si="59"/>
        <v>3.8133083325167298</v>
      </c>
      <c r="X56">
        <f t="shared" si="60"/>
        <v>2.2815178702579009</v>
      </c>
      <c r="Y56">
        <f t="shared" si="61"/>
        <v>-124.17839774746912</v>
      </c>
      <c r="Z56">
        <f t="shared" si="62"/>
        <v>-21.474462784348717</v>
      </c>
      <c r="AA56">
        <f t="shared" si="63"/>
        <v>-1.3833360098220495</v>
      </c>
      <c r="AB56">
        <f t="shared" si="64"/>
        <v>14.815721515245897</v>
      </c>
      <c r="AC56">
        <v>-4.0008954604080701E-2</v>
      </c>
      <c r="AD56">
        <v>4.4913556520006899E-2</v>
      </c>
      <c r="AE56">
        <v>3.37682059053459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50828.536152830304</v>
      </c>
      <c r="AK56" t="s">
        <v>251</v>
      </c>
      <c r="AL56">
        <v>2.3175615384615398</v>
      </c>
      <c r="AM56">
        <v>1.4712000000000001</v>
      </c>
      <c r="AN56">
        <f t="shared" si="68"/>
        <v>-0.84636153846153972</v>
      </c>
      <c r="AO56">
        <f t="shared" si="69"/>
        <v>-0.57528652695863214</v>
      </c>
      <c r="AP56">
        <v>-0.307483905159952</v>
      </c>
      <c r="AQ56" t="s">
        <v>374</v>
      </c>
      <c r="AR56">
        <v>2.3089730769230798</v>
      </c>
      <c r="AS56">
        <v>1.4872000000000001</v>
      </c>
      <c r="AT56">
        <f t="shared" si="70"/>
        <v>-0.55256393015268945</v>
      </c>
      <c r="AU56">
        <v>0.5</v>
      </c>
      <c r="AV56">
        <f t="shared" si="71"/>
        <v>841.22340971664846</v>
      </c>
      <c r="AW56">
        <f t="shared" si="72"/>
        <v>11.136934205376637</v>
      </c>
      <c r="AX56">
        <f t="shared" si="73"/>
        <v>-232.4148567047387</v>
      </c>
      <c r="AY56">
        <f t="shared" si="74"/>
        <v>1</v>
      </c>
      <c r="AZ56">
        <f t="shared" si="75"/>
        <v>1.3604493144563634E-2</v>
      </c>
      <c r="BA56">
        <f t="shared" si="76"/>
        <v>-1.0758472296933844E-2</v>
      </c>
      <c r="BB56" t="s">
        <v>253</v>
      </c>
      <c r="BC56">
        <v>0</v>
      </c>
      <c r="BD56">
        <f t="shared" si="77"/>
        <v>1.4872000000000001</v>
      </c>
      <c r="BE56">
        <f t="shared" si="78"/>
        <v>-0.55256393015268945</v>
      </c>
      <c r="BF56">
        <f t="shared" si="79"/>
        <v>-1.087547580206635E-2</v>
      </c>
      <c r="BG56">
        <f t="shared" si="80"/>
        <v>0.98965696128655922</v>
      </c>
      <c r="BH56">
        <f t="shared" si="81"/>
        <v>1.8904450725730947E-2</v>
      </c>
      <c r="BI56">
        <f t="shared" si="82"/>
        <v>1000.0274516129</v>
      </c>
      <c r="BJ56">
        <f t="shared" si="83"/>
        <v>841.22340971664846</v>
      </c>
      <c r="BK56">
        <f t="shared" si="84"/>
        <v>0.84120031741116352</v>
      </c>
      <c r="BL56">
        <f t="shared" si="85"/>
        <v>0.19240063482232717</v>
      </c>
      <c r="BM56">
        <v>0.70500904578363699</v>
      </c>
      <c r="BN56">
        <v>0.5</v>
      </c>
      <c r="BO56" t="s">
        <v>254</v>
      </c>
      <c r="BP56">
        <v>1675262137.34516</v>
      </c>
      <c r="BQ56">
        <v>399.83096774193501</v>
      </c>
      <c r="BR56">
        <v>401.56</v>
      </c>
      <c r="BS56">
        <v>16.157858064516098</v>
      </c>
      <c r="BT56">
        <v>15.767245161290299</v>
      </c>
      <c r="BU56">
        <v>500.01264516128998</v>
      </c>
      <c r="BV56">
        <v>96.222806451612897</v>
      </c>
      <c r="BW56">
        <v>0.199860161290323</v>
      </c>
      <c r="BX56">
        <v>28.083306451612899</v>
      </c>
      <c r="BY56">
        <v>28.200854838709699</v>
      </c>
      <c r="BZ56">
        <v>999.9</v>
      </c>
      <c r="CA56">
        <v>10027.0967741935</v>
      </c>
      <c r="CB56">
        <v>0</v>
      </c>
      <c r="CC56">
        <v>387.34264516129002</v>
      </c>
      <c r="CD56">
        <v>1000.0274516129</v>
      </c>
      <c r="CE56">
        <v>0.95999054838709696</v>
      </c>
      <c r="CF56">
        <v>4.0009325806451598E-2</v>
      </c>
      <c r="CG56">
        <v>0</v>
      </c>
      <c r="CH56">
        <v>2.2992322580645199</v>
      </c>
      <c r="CI56">
        <v>0</v>
      </c>
      <c r="CJ56">
        <v>834.32141935483901</v>
      </c>
      <c r="CK56">
        <v>9334.5493548387094</v>
      </c>
      <c r="CL56">
        <v>38.2135161290322</v>
      </c>
      <c r="CM56">
        <v>42.25</v>
      </c>
      <c r="CN56">
        <v>39.840451612903202</v>
      </c>
      <c r="CO56">
        <v>40.625</v>
      </c>
      <c r="CP56">
        <v>38.461387096774203</v>
      </c>
      <c r="CQ56">
        <v>960.01419354838697</v>
      </c>
      <c r="CR56">
        <v>40.011612903225803</v>
      </c>
      <c r="CS56">
        <v>0</v>
      </c>
      <c r="CT56">
        <v>118.200000047684</v>
      </c>
      <c r="CU56">
        <v>2.3089730769230798</v>
      </c>
      <c r="CV56">
        <v>-0.31674871124551701</v>
      </c>
      <c r="CW56">
        <v>-55.9597265397001</v>
      </c>
      <c r="CX56">
        <v>833.95107692307704</v>
      </c>
      <c r="CY56">
        <v>15</v>
      </c>
      <c r="CZ56">
        <v>1675259577</v>
      </c>
      <c r="DA56" t="s">
        <v>255</v>
      </c>
      <c r="DB56">
        <v>5</v>
      </c>
      <c r="DC56">
        <v>-3.7879999999999998</v>
      </c>
      <c r="DD56">
        <v>0.38300000000000001</v>
      </c>
      <c r="DE56">
        <v>400</v>
      </c>
      <c r="DF56">
        <v>15</v>
      </c>
      <c r="DG56">
        <v>1.39</v>
      </c>
      <c r="DH56">
        <v>0.28000000000000003</v>
      </c>
      <c r="DI56">
        <v>-1.6624766666666699</v>
      </c>
      <c r="DJ56">
        <v>-0.56766301101235594</v>
      </c>
      <c r="DK56">
        <v>0.108519919676835</v>
      </c>
      <c r="DL56">
        <v>0</v>
      </c>
      <c r="DM56">
        <v>2.3232022222222199</v>
      </c>
      <c r="DN56">
        <v>-0.14586150030048001</v>
      </c>
      <c r="DO56">
        <v>0.187839197765759</v>
      </c>
      <c r="DP56">
        <v>1</v>
      </c>
      <c r="DQ56">
        <v>0.35458703703703698</v>
      </c>
      <c r="DR56">
        <v>0.32361166721738299</v>
      </c>
      <c r="DS56">
        <v>5.0397032721647202E-2</v>
      </c>
      <c r="DT56">
        <v>0</v>
      </c>
      <c r="DU56">
        <v>1</v>
      </c>
      <c r="DV56">
        <v>3</v>
      </c>
      <c r="DW56" t="s">
        <v>375</v>
      </c>
      <c r="DX56">
        <v>100</v>
      </c>
      <c r="DY56">
        <v>100</v>
      </c>
      <c r="DZ56">
        <v>-3.7879999999999998</v>
      </c>
      <c r="EA56">
        <v>0.38300000000000001</v>
      </c>
      <c r="EB56">
        <v>2</v>
      </c>
      <c r="EC56">
        <v>516.20000000000005</v>
      </c>
      <c r="ED56">
        <v>413.84300000000002</v>
      </c>
      <c r="EE56">
        <v>22.752199999999998</v>
      </c>
      <c r="EF56">
        <v>31.083300000000001</v>
      </c>
      <c r="EG56">
        <v>29.998100000000001</v>
      </c>
      <c r="EH56">
        <v>31.288799999999998</v>
      </c>
      <c r="EI56">
        <v>31.3292</v>
      </c>
      <c r="EJ56">
        <v>20.2103</v>
      </c>
      <c r="EK56">
        <v>26.185700000000001</v>
      </c>
      <c r="EL56">
        <v>0</v>
      </c>
      <c r="EM56">
        <v>22.8795</v>
      </c>
      <c r="EN56">
        <v>401.584</v>
      </c>
      <c r="EO56">
        <v>15.422700000000001</v>
      </c>
      <c r="EP56">
        <v>100.39</v>
      </c>
      <c r="EQ56">
        <v>90.703800000000001</v>
      </c>
    </row>
    <row r="57" spans="1:147" x14ac:dyDescent="0.3">
      <c r="A57">
        <v>41</v>
      </c>
      <c r="B57">
        <v>1675262205.3</v>
      </c>
      <c r="C57">
        <v>2460.2999999523199</v>
      </c>
      <c r="D57" t="s">
        <v>376</v>
      </c>
      <c r="E57" t="s">
        <v>377</v>
      </c>
      <c r="F57">
        <v>1675262197.35484</v>
      </c>
      <c r="G57">
        <f t="shared" si="43"/>
        <v>4.0274026337986423E-3</v>
      </c>
      <c r="H57">
        <f t="shared" si="44"/>
        <v>12.725786428573155</v>
      </c>
      <c r="I57">
        <f t="shared" si="45"/>
        <v>399.92054838709703</v>
      </c>
      <c r="J57">
        <f t="shared" si="46"/>
        <v>268.62941563138003</v>
      </c>
      <c r="K57">
        <f t="shared" si="47"/>
        <v>25.900568102828217</v>
      </c>
      <c r="L57">
        <f t="shared" si="48"/>
        <v>38.559326702456708</v>
      </c>
      <c r="M57">
        <f t="shared" si="49"/>
        <v>0.17572336463660485</v>
      </c>
      <c r="N57">
        <f t="shared" si="50"/>
        <v>3.3806005958392076</v>
      </c>
      <c r="O57">
        <f t="shared" si="51"/>
        <v>0.17080212357879251</v>
      </c>
      <c r="P57">
        <f t="shared" si="52"/>
        <v>0.10718200137485975</v>
      </c>
      <c r="Q57">
        <f t="shared" si="53"/>
        <v>161.84570840874764</v>
      </c>
      <c r="R57">
        <f t="shared" si="54"/>
        <v>27.381618693024951</v>
      </c>
      <c r="S57">
        <f t="shared" si="55"/>
        <v>27.579719354838701</v>
      </c>
      <c r="T57">
        <f t="shared" si="56"/>
        <v>3.7028504040814334</v>
      </c>
      <c r="U57">
        <f t="shared" si="57"/>
        <v>40.532066123244071</v>
      </c>
      <c r="V57">
        <f t="shared" si="58"/>
        <v>1.4906187216387801</v>
      </c>
      <c r="W57">
        <f t="shared" si="59"/>
        <v>3.6776282687053783</v>
      </c>
      <c r="X57">
        <f t="shared" si="60"/>
        <v>2.2122316824426536</v>
      </c>
      <c r="Y57">
        <f t="shared" si="61"/>
        <v>-177.60845615052011</v>
      </c>
      <c r="Z57">
        <f t="shared" si="62"/>
        <v>-21.292080266183458</v>
      </c>
      <c r="AA57">
        <f t="shared" si="63"/>
        <v>-1.3663477933765489</v>
      </c>
      <c r="AB57">
        <f t="shared" si="64"/>
        <v>-38.421175801332481</v>
      </c>
      <c r="AC57">
        <v>-3.9890261908805701E-2</v>
      </c>
      <c r="AD57">
        <v>4.4780313571509599E-2</v>
      </c>
      <c r="AE57">
        <v>3.36885703590929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50788.484556963958</v>
      </c>
      <c r="AK57" t="s">
        <v>251</v>
      </c>
      <c r="AL57">
        <v>2.3175615384615398</v>
      </c>
      <c r="AM57">
        <v>1.4712000000000001</v>
      </c>
      <c r="AN57">
        <f t="shared" si="68"/>
        <v>-0.84636153846153972</v>
      </c>
      <c r="AO57">
        <f t="shared" si="69"/>
        <v>-0.57528652695863214</v>
      </c>
      <c r="AP57">
        <v>-0.307483905159952</v>
      </c>
      <c r="AQ57" t="s">
        <v>378</v>
      </c>
      <c r="AR57">
        <v>2.2825423076923101</v>
      </c>
      <c r="AS57">
        <v>2.8441000000000001</v>
      </c>
      <c r="AT57">
        <f t="shared" si="70"/>
        <v>0.19744653574335991</v>
      </c>
      <c r="AU57">
        <v>0.5</v>
      </c>
      <c r="AV57">
        <f t="shared" si="71"/>
        <v>841.19116889045392</v>
      </c>
      <c r="AW57">
        <f t="shared" si="72"/>
        <v>12.725786428573155</v>
      </c>
      <c r="AX57">
        <f t="shared" si="73"/>
        <v>83.045141097663858</v>
      </c>
      <c r="AY57">
        <f t="shared" si="74"/>
        <v>1</v>
      </c>
      <c r="AZ57">
        <f t="shared" si="75"/>
        <v>1.5493826868064036E-2</v>
      </c>
      <c r="BA57">
        <f t="shared" si="76"/>
        <v>-0.48271861045673498</v>
      </c>
      <c r="BB57" t="s">
        <v>253</v>
      </c>
      <c r="BC57">
        <v>0</v>
      </c>
      <c r="BD57">
        <f t="shared" si="77"/>
        <v>2.8441000000000001</v>
      </c>
      <c r="BE57">
        <f t="shared" si="78"/>
        <v>0.19744653574335991</v>
      </c>
      <c r="BF57">
        <f t="shared" si="79"/>
        <v>-0.93318379554105491</v>
      </c>
      <c r="BG57">
        <f t="shared" si="80"/>
        <v>1.0665084002921821</v>
      </c>
      <c r="BH57">
        <f t="shared" si="81"/>
        <v>1.6221200250847496</v>
      </c>
      <c r="BI57">
        <f t="shared" si="82"/>
        <v>999.98912903225801</v>
      </c>
      <c r="BJ57">
        <f t="shared" si="83"/>
        <v>841.19116889045392</v>
      </c>
      <c r="BK57">
        <f t="shared" si="84"/>
        <v>0.84120031355192715</v>
      </c>
      <c r="BL57">
        <f t="shared" si="85"/>
        <v>0.19240062710385442</v>
      </c>
      <c r="BM57">
        <v>0.70500904578363699</v>
      </c>
      <c r="BN57">
        <v>0.5</v>
      </c>
      <c r="BO57" t="s">
        <v>254</v>
      </c>
      <c r="BP57">
        <v>1675262197.35484</v>
      </c>
      <c r="BQ57">
        <v>399.92054838709703</v>
      </c>
      <c r="BR57">
        <v>401.94193548387102</v>
      </c>
      <c r="BS57">
        <v>15.4600483870968</v>
      </c>
      <c r="BT57">
        <v>14.900977419354801</v>
      </c>
      <c r="BU57">
        <v>500.01858064516102</v>
      </c>
      <c r="BV57">
        <v>96.217480645161302</v>
      </c>
      <c r="BW57">
        <v>0.19998741935483899</v>
      </c>
      <c r="BX57">
        <v>27.4628935483871</v>
      </c>
      <c r="BY57">
        <v>27.579719354838701</v>
      </c>
      <c r="BZ57">
        <v>999.9</v>
      </c>
      <c r="CA57">
        <v>9997.9032258064508</v>
      </c>
      <c r="CB57">
        <v>0</v>
      </c>
      <c r="CC57">
        <v>387.18541935483898</v>
      </c>
      <c r="CD57">
        <v>999.98912903225801</v>
      </c>
      <c r="CE57">
        <v>0.95998770967741898</v>
      </c>
      <c r="CF57">
        <v>4.0012116129032202E-2</v>
      </c>
      <c r="CG57">
        <v>0</v>
      </c>
      <c r="CH57">
        <v>2.29501290322581</v>
      </c>
      <c r="CI57">
        <v>0</v>
      </c>
      <c r="CJ57">
        <v>805.723322580645</v>
      </c>
      <c r="CK57">
        <v>9334.1806451612902</v>
      </c>
      <c r="CL57">
        <v>38.661000000000001</v>
      </c>
      <c r="CM57">
        <v>42.258000000000003</v>
      </c>
      <c r="CN57">
        <v>40.055999999999997</v>
      </c>
      <c r="CO57">
        <v>40.686999999999998</v>
      </c>
      <c r="CP57">
        <v>38.786000000000001</v>
      </c>
      <c r="CQ57">
        <v>959.97870967741903</v>
      </c>
      <c r="CR57">
        <v>40.01</v>
      </c>
      <c r="CS57">
        <v>0</v>
      </c>
      <c r="CT57">
        <v>59.599999904632597</v>
      </c>
      <c r="CU57">
        <v>2.2825423076923101</v>
      </c>
      <c r="CV57">
        <v>-0.14377094141968899</v>
      </c>
      <c r="CW57">
        <v>-4.4822906001524903</v>
      </c>
      <c r="CX57">
        <v>805.64619230769199</v>
      </c>
      <c r="CY57">
        <v>15</v>
      </c>
      <c r="CZ57">
        <v>1675259577</v>
      </c>
      <c r="DA57" t="s">
        <v>255</v>
      </c>
      <c r="DB57">
        <v>5</v>
      </c>
      <c r="DC57">
        <v>-3.7879999999999998</v>
      </c>
      <c r="DD57">
        <v>0.38300000000000001</v>
      </c>
      <c r="DE57">
        <v>400</v>
      </c>
      <c r="DF57">
        <v>15</v>
      </c>
      <c r="DG57">
        <v>1.39</v>
      </c>
      <c r="DH57">
        <v>0.28000000000000003</v>
      </c>
      <c r="DI57">
        <v>-2.0133881481481501</v>
      </c>
      <c r="DJ57">
        <v>-0.19557568529171701</v>
      </c>
      <c r="DK57">
        <v>0.10375444356524501</v>
      </c>
      <c r="DL57">
        <v>1</v>
      </c>
      <c r="DM57">
        <v>2.3028666666666702</v>
      </c>
      <c r="DN57">
        <v>-0.113594281901198</v>
      </c>
      <c r="DO57">
        <v>0.19333108274552099</v>
      </c>
      <c r="DP57">
        <v>1</v>
      </c>
      <c r="DQ57">
        <v>0.54262520370370404</v>
      </c>
      <c r="DR57">
        <v>0.14766566215650101</v>
      </c>
      <c r="DS57">
        <v>2.4016165779632701E-2</v>
      </c>
      <c r="DT57">
        <v>0</v>
      </c>
      <c r="DU57">
        <v>2</v>
      </c>
      <c r="DV57">
        <v>3</v>
      </c>
      <c r="DW57" t="s">
        <v>256</v>
      </c>
      <c r="DX57">
        <v>100</v>
      </c>
      <c r="DY57">
        <v>100</v>
      </c>
      <c r="DZ57">
        <v>-3.7879999999999998</v>
      </c>
      <c r="EA57">
        <v>0.38300000000000001</v>
      </c>
      <c r="EB57">
        <v>2</v>
      </c>
      <c r="EC57">
        <v>516.88400000000001</v>
      </c>
      <c r="ED57">
        <v>412.60700000000003</v>
      </c>
      <c r="EE57">
        <v>24.4389</v>
      </c>
      <c r="EF57">
        <v>31.113199999999999</v>
      </c>
      <c r="EG57">
        <v>29.9999</v>
      </c>
      <c r="EH57">
        <v>31.2942</v>
      </c>
      <c r="EI57">
        <v>31.3292</v>
      </c>
      <c r="EJ57">
        <v>20.218599999999999</v>
      </c>
      <c r="EK57">
        <v>29.463200000000001</v>
      </c>
      <c r="EL57">
        <v>0</v>
      </c>
      <c r="EM57">
        <v>24.55</v>
      </c>
      <c r="EN57">
        <v>402.08699999999999</v>
      </c>
      <c r="EO57">
        <v>14.7981</v>
      </c>
      <c r="EP57">
        <v>100.393</v>
      </c>
      <c r="EQ57">
        <v>90.714600000000004</v>
      </c>
    </row>
    <row r="58" spans="1:147" x14ac:dyDescent="0.3">
      <c r="A58">
        <v>42</v>
      </c>
      <c r="B58">
        <v>1675262265.9000001</v>
      </c>
      <c r="C58">
        <v>2520.9000000953702</v>
      </c>
      <c r="D58" t="s">
        <v>379</v>
      </c>
      <c r="E58" t="s">
        <v>380</v>
      </c>
      <c r="F58">
        <v>1675262257.8580699</v>
      </c>
      <c r="G58">
        <f t="shared" si="43"/>
        <v>4.265525200679271E-3</v>
      </c>
      <c r="H58">
        <f t="shared" si="44"/>
        <v>14.789423482721563</v>
      </c>
      <c r="I58">
        <f t="shared" si="45"/>
        <v>399.94438709677399</v>
      </c>
      <c r="J58">
        <f t="shared" si="46"/>
        <v>255.17230765068055</v>
      </c>
      <c r="K58">
        <f t="shared" si="47"/>
        <v>24.604424443316315</v>
      </c>
      <c r="L58">
        <f t="shared" si="48"/>
        <v>38.563751468368963</v>
      </c>
      <c r="M58">
        <f t="shared" si="49"/>
        <v>0.18350152763958885</v>
      </c>
      <c r="N58">
        <f t="shared" si="50"/>
        <v>3.3810531770353442</v>
      </c>
      <c r="O58">
        <f t="shared" si="51"/>
        <v>0.1781428281547198</v>
      </c>
      <c r="P58">
        <f t="shared" si="52"/>
        <v>0.11180769061319051</v>
      </c>
      <c r="Q58">
        <f t="shared" si="53"/>
        <v>161.84981095835462</v>
      </c>
      <c r="R58">
        <f t="shared" si="54"/>
        <v>27.456383037458068</v>
      </c>
      <c r="S58">
        <f t="shared" si="55"/>
        <v>27.685696774193499</v>
      </c>
      <c r="T58">
        <f t="shared" si="56"/>
        <v>3.7258608658713088</v>
      </c>
      <c r="U58">
        <f t="shared" si="57"/>
        <v>39.924690613052256</v>
      </c>
      <c r="V58">
        <f t="shared" si="58"/>
        <v>1.47939238835659</v>
      </c>
      <c r="W58">
        <f t="shared" si="59"/>
        <v>3.7054573639524819</v>
      </c>
      <c r="X58">
        <f t="shared" si="60"/>
        <v>2.2464684775147186</v>
      </c>
      <c r="Y58">
        <f t="shared" si="61"/>
        <v>-188.10966134995584</v>
      </c>
      <c r="Z58">
        <f t="shared" si="62"/>
        <v>-17.123673893125272</v>
      </c>
      <c r="AA58">
        <f t="shared" si="63"/>
        <v>-1.0999955589265105</v>
      </c>
      <c r="AB58">
        <f t="shared" si="64"/>
        <v>-44.483519843652999</v>
      </c>
      <c r="AC58">
        <v>-3.9896974837945201E-2</v>
      </c>
      <c r="AD58">
        <v>4.4787849422553497E-2</v>
      </c>
      <c r="AE58">
        <v>3.3693076408414999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50775.021075404613</v>
      </c>
      <c r="AK58" t="s">
        <v>251</v>
      </c>
      <c r="AL58">
        <v>2.3175615384615398</v>
      </c>
      <c r="AM58">
        <v>1.4712000000000001</v>
      </c>
      <c r="AN58">
        <f t="shared" si="68"/>
        <v>-0.84636153846153972</v>
      </c>
      <c r="AO58">
        <f t="shared" si="69"/>
        <v>-0.57528652695863214</v>
      </c>
      <c r="AP58">
        <v>-0.307483905159952</v>
      </c>
      <c r="AQ58" t="s">
        <v>381</v>
      </c>
      <c r="AR58">
        <v>2.34414230769231</v>
      </c>
      <c r="AS58">
        <v>1.8008</v>
      </c>
      <c r="AT58">
        <f t="shared" si="70"/>
        <v>-0.30172273861190035</v>
      </c>
      <c r="AU58">
        <v>0.5</v>
      </c>
      <c r="AV58">
        <f t="shared" si="71"/>
        <v>841.21269162549356</v>
      </c>
      <c r="AW58">
        <f t="shared" si="72"/>
        <v>14.789423482721563</v>
      </c>
      <c r="AX58">
        <f t="shared" si="73"/>
        <v>-126.90649853616597</v>
      </c>
      <c r="AY58">
        <f t="shared" si="74"/>
        <v>1</v>
      </c>
      <c r="AZ58">
        <f t="shared" si="75"/>
        <v>1.7946599639039485E-2</v>
      </c>
      <c r="BA58">
        <f t="shared" si="76"/>
        <v>-0.18302976454908923</v>
      </c>
      <c r="BB58" t="s">
        <v>253</v>
      </c>
      <c r="BC58">
        <v>0</v>
      </c>
      <c r="BD58">
        <f t="shared" si="77"/>
        <v>1.8008</v>
      </c>
      <c r="BE58">
        <f t="shared" si="78"/>
        <v>-0.3017227386119003</v>
      </c>
      <c r="BF58">
        <f t="shared" si="79"/>
        <v>-0.22403480152256652</v>
      </c>
      <c r="BG58">
        <f t="shared" si="80"/>
        <v>1.05143720507897</v>
      </c>
      <c r="BH58">
        <f t="shared" si="81"/>
        <v>0.38943168495005703</v>
      </c>
      <c r="BI58">
        <f t="shared" si="82"/>
        <v>1000.0147419354799</v>
      </c>
      <c r="BJ58">
        <f t="shared" si="83"/>
        <v>841.21269162549356</v>
      </c>
      <c r="BK58">
        <f t="shared" si="84"/>
        <v>0.84120029070508229</v>
      </c>
      <c r="BL58">
        <f t="shared" si="85"/>
        <v>0.19240058141016481</v>
      </c>
      <c r="BM58">
        <v>0.70500904578363699</v>
      </c>
      <c r="BN58">
        <v>0.5</v>
      </c>
      <c r="BO58" t="s">
        <v>254</v>
      </c>
      <c r="BP58">
        <v>1675262257.8580699</v>
      </c>
      <c r="BQ58">
        <v>399.94438709677399</v>
      </c>
      <c r="BR58">
        <v>402.270193548387</v>
      </c>
      <c r="BS58">
        <v>15.3427677419355</v>
      </c>
      <c r="BT58">
        <v>14.7505677419355</v>
      </c>
      <c r="BU58">
        <v>500.01596774193598</v>
      </c>
      <c r="BV58">
        <v>96.222806451612897</v>
      </c>
      <c r="BW58">
        <v>0.19997809677419401</v>
      </c>
      <c r="BX58">
        <v>27.591754838709701</v>
      </c>
      <c r="BY58">
        <v>27.685696774193499</v>
      </c>
      <c r="BZ58">
        <v>999.9</v>
      </c>
      <c r="CA58">
        <v>9999.0322580645206</v>
      </c>
      <c r="CB58">
        <v>0</v>
      </c>
      <c r="CC58">
        <v>387.30045161290298</v>
      </c>
      <c r="CD58">
        <v>1000.0147419354799</v>
      </c>
      <c r="CE58">
        <v>0.95999158064516099</v>
      </c>
      <c r="CF58">
        <v>4.0008167741935503E-2</v>
      </c>
      <c r="CG58">
        <v>0</v>
      </c>
      <c r="CH58">
        <v>2.3810258064516101</v>
      </c>
      <c r="CI58">
        <v>0</v>
      </c>
      <c r="CJ58">
        <v>809.70980645161296</v>
      </c>
      <c r="CK58">
        <v>9334.4406451612904</v>
      </c>
      <c r="CL58">
        <v>39</v>
      </c>
      <c r="CM58">
        <v>42.370935483871001</v>
      </c>
      <c r="CN58">
        <v>40.304000000000002</v>
      </c>
      <c r="CO58">
        <v>40.741870967741903</v>
      </c>
      <c r="CP58">
        <v>39.03</v>
      </c>
      <c r="CQ58">
        <v>960.00548387096796</v>
      </c>
      <c r="CR58">
        <v>40.010322580645202</v>
      </c>
      <c r="CS58">
        <v>0</v>
      </c>
      <c r="CT58">
        <v>60</v>
      </c>
      <c r="CU58">
        <v>2.34414230769231</v>
      </c>
      <c r="CV58">
        <v>-1.1406529779658501</v>
      </c>
      <c r="CW58">
        <v>14.096957255151301</v>
      </c>
      <c r="CX58">
        <v>809.82130769230798</v>
      </c>
      <c r="CY58">
        <v>15</v>
      </c>
      <c r="CZ58">
        <v>1675259577</v>
      </c>
      <c r="DA58" t="s">
        <v>255</v>
      </c>
      <c r="DB58">
        <v>5</v>
      </c>
      <c r="DC58">
        <v>-3.7879999999999998</v>
      </c>
      <c r="DD58">
        <v>0.38300000000000001</v>
      </c>
      <c r="DE58">
        <v>400</v>
      </c>
      <c r="DF58">
        <v>15</v>
      </c>
      <c r="DG58">
        <v>1.39</v>
      </c>
      <c r="DH58">
        <v>0.28000000000000003</v>
      </c>
      <c r="DI58">
        <v>-2.2774855555555602</v>
      </c>
      <c r="DJ58">
        <v>-0.51343179965229402</v>
      </c>
      <c r="DK58">
        <v>0.137726329265103</v>
      </c>
      <c r="DL58">
        <v>0</v>
      </c>
      <c r="DM58">
        <v>2.3134733333333299</v>
      </c>
      <c r="DN58">
        <v>0.154742280128703</v>
      </c>
      <c r="DO58">
        <v>0.19404385689838299</v>
      </c>
      <c r="DP58">
        <v>1</v>
      </c>
      <c r="DQ58">
        <v>0.58359175925925899</v>
      </c>
      <c r="DR58">
        <v>8.8048833114150502E-2</v>
      </c>
      <c r="DS58">
        <v>1.1723052261716301E-2</v>
      </c>
      <c r="DT58">
        <v>1</v>
      </c>
      <c r="DU58">
        <v>2</v>
      </c>
      <c r="DV58">
        <v>3</v>
      </c>
      <c r="DW58" t="s">
        <v>256</v>
      </c>
      <c r="DX58">
        <v>100</v>
      </c>
      <c r="DY58">
        <v>100</v>
      </c>
      <c r="DZ58">
        <v>-3.7879999999999998</v>
      </c>
      <c r="EA58">
        <v>0.38300000000000001</v>
      </c>
      <c r="EB58">
        <v>2</v>
      </c>
      <c r="EC58">
        <v>516.82000000000005</v>
      </c>
      <c r="ED58">
        <v>412.39800000000002</v>
      </c>
      <c r="EE58">
        <v>27.063199999999998</v>
      </c>
      <c r="EF58">
        <v>31.121300000000002</v>
      </c>
      <c r="EG58">
        <v>30</v>
      </c>
      <c r="EH58">
        <v>31.302299999999999</v>
      </c>
      <c r="EI58">
        <v>31.334599999999998</v>
      </c>
      <c r="EJ58">
        <v>20.224799999999998</v>
      </c>
      <c r="EK58">
        <v>29.7349</v>
      </c>
      <c r="EL58">
        <v>0</v>
      </c>
      <c r="EM58">
        <v>27.174399999999999</v>
      </c>
      <c r="EN58">
        <v>402.34500000000003</v>
      </c>
      <c r="EO58">
        <v>14.7622</v>
      </c>
      <c r="EP58">
        <v>100.38800000000001</v>
      </c>
      <c r="EQ58">
        <v>90.716399999999993</v>
      </c>
    </row>
    <row r="59" spans="1:147" x14ac:dyDescent="0.3">
      <c r="A59">
        <v>43</v>
      </c>
      <c r="B59">
        <v>1675262325.8</v>
      </c>
      <c r="C59">
        <v>2580.7999999523199</v>
      </c>
      <c r="D59" t="s">
        <v>382</v>
      </c>
      <c r="E59" t="s">
        <v>383</v>
      </c>
      <c r="F59">
        <v>1675262317.8774199</v>
      </c>
      <c r="G59">
        <f t="shared" si="43"/>
        <v>4.342597389095937E-3</v>
      </c>
      <c r="H59">
        <f t="shared" si="44"/>
        <v>16.575483686661393</v>
      </c>
      <c r="I59">
        <f t="shared" si="45"/>
        <v>399.95277419354801</v>
      </c>
      <c r="J59">
        <f t="shared" si="46"/>
        <v>238.76494182706404</v>
      </c>
      <c r="K59">
        <f t="shared" si="47"/>
        <v>23.022932683576101</v>
      </c>
      <c r="L59">
        <f t="shared" si="48"/>
        <v>38.565485059933664</v>
      </c>
      <c r="M59">
        <f t="shared" si="49"/>
        <v>0.18288091086860733</v>
      </c>
      <c r="N59">
        <f t="shared" si="50"/>
        <v>3.3789479622130298</v>
      </c>
      <c r="O59">
        <f t="shared" si="51"/>
        <v>0.17755461866689423</v>
      </c>
      <c r="P59">
        <f t="shared" si="52"/>
        <v>0.11143726152233152</v>
      </c>
      <c r="Q59">
        <f t="shared" si="53"/>
        <v>161.85217663975516</v>
      </c>
      <c r="R59">
        <f t="shared" si="54"/>
        <v>27.832730214950928</v>
      </c>
      <c r="S59">
        <f t="shared" si="55"/>
        <v>28.007493548387099</v>
      </c>
      <c r="T59">
        <f t="shared" si="56"/>
        <v>3.7964977641179449</v>
      </c>
      <c r="U59">
        <f t="shared" si="57"/>
        <v>39.638409341080447</v>
      </c>
      <c r="V59">
        <f t="shared" si="58"/>
        <v>1.5029574582276002</v>
      </c>
      <c r="W59">
        <f t="shared" si="59"/>
        <v>3.791669451957461</v>
      </c>
      <c r="X59">
        <f t="shared" si="60"/>
        <v>2.2935403058903447</v>
      </c>
      <c r="Y59">
        <f t="shared" si="61"/>
        <v>-191.50854485913084</v>
      </c>
      <c r="Z59">
        <f t="shared" si="62"/>
        <v>-3.9765040531041542</v>
      </c>
      <c r="AA59">
        <f t="shared" si="63"/>
        <v>-0.25651679990657855</v>
      </c>
      <c r="AB59">
        <f t="shared" si="64"/>
        <v>-33.889389072386422</v>
      </c>
      <c r="AC59">
        <v>-3.9865752299653501E-2</v>
      </c>
      <c r="AD59">
        <v>4.4752799388076497E-2</v>
      </c>
      <c r="AE59">
        <v>3.36721161783022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50670.5527758342</v>
      </c>
      <c r="AK59" t="s">
        <v>251</v>
      </c>
      <c r="AL59">
        <v>2.3175615384615398</v>
      </c>
      <c r="AM59">
        <v>1.4712000000000001</v>
      </c>
      <c r="AN59">
        <f t="shared" si="68"/>
        <v>-0.84636153846153972</v>
      </c>
      <c r="AO59">
        <f t="shared" si="69"/>
        <v>-0.57528652695863214</v>
      </c>
      <c r="AP59">
        <v>-0.307483905159952</v>
      </c>
      <c r="AQ59" t="s">
        <v>384</v>
      </c>
      <c r="AR59">
        <v>2.3457884615384601</v>
      </c>
      <c r="AS59">
        <v>1.7276</v>
      </c>
      <c r="AT59">
        <f t="shared" si="70"/>
        <v>-0.35783078347908082</v>
      </c>
      <c r="AU59">
        <v>0.5</v>
      </c>
      <c r="AV59">
        <f t="shared" si="71"/>
        <v>841.22471647699388</v>
      </c>
      <c r="AW59">
        <f t="shared" si="72"/>
        <v>16.575483686661393</v>
      </c>
      <c r="AX59">
        <f t="shared" si="73"/>
        <v>-150.50804968946517</v>
      </c>
      <c r="AY59">
        <f t="shared" si="74"/>
        <v>1</v>
      </c>
      <c r="AZ59">
        <f t="shared" si="75"/>
        <v>2.0069509681701164E-2</v>
      </c>
      <c r="BA59">
        <f t="shared" si="76"/>
        <v>-0.14841398471868486</v>
      </c>
      <c r="BB59" t="s">
        <v>253</v>
      </c>
      <c r="BC59">
        <v>0</v>
      </c>
      <c r="BD59">
        <f t="shared" si="77"/>
        <v>1.7276</v>
      </c>
      <c r="BE59">
        <f t="shared" si="78"/>
        <v>-0.35783078347908087</v>
      </c>
      <c r="BF59">
        <f t="shared" si="79"/>
        <v>-0.17427949972811307</v>
      </c>
      <c r="BG59">
        <f t="shared" si="80"/>
        <v>1.0478453614968333</v>
      </c>
      <c r="BH59">
        <f t="shared" si="81"/>
        <v>0.30294382287983807</v>
      </c>
      <c r="BI59">
        <f t="shared" si="82"/>
        <v>1000.029</v>
      </c>
      <c r="BJ59">
        <f t="shared" si="83"/>
        <v>841.22471647699388</v>
      </c>
      <c r="BK59">
        <f t="shared" si="84"/>
        <v>0.84120032166766556</v>
      </c>
      <c r="BL59">
        <f t="shared" si="85"/>
        <v>0.19240064333533113</v>
      </c>
      <c r="BM59">
        <v>0.70500904578363699</v>
      </c>
      <c r="BN59">
        <v>0.5</v>
      </c>
      <c r="BO59" t="s">
        <v>254</v>
      </c>
      <c r="BP59">
        <v>1675262317.8774199</v>
      </c>
      <c r="BQ59">
        <v>399.95277419354801</v>
      </c>
      <c r="BR59">
        <v>402.53480645161301</v>
      </c>
      <c r="BS59">
        <v>15.5867870967742</v>
      </c>
      <c r="BT59">
        <v>14.9840258064516</v>
      </c>
      <c r="BU59">
        <v>500.00729032258101</v>
      </c>
      <c r="BV59">
        <v>96.225112903225806</v>
      </c>
      <c r="BW59">
        <v>0.19998412903225801</v>
      </c>
      <c r="BX59">
        <v>27.985664516128999</v>
      </c>
      <c r="BY59">
        <v>28.007493548387099</v>
      </c>
      <c r="BZ59">
        <v>999.9</v>
      </c>
      <c r="CA59">
        <v>9990.9677419354794</v>
      </c>
      <c r="CB59">
        <v>0</v>
      </c>
      <c r="CC59">
        <v>387.22141935483899</v>
      </c>
      <c r="CD59">
        <v>1000.029</v>
      </c>
      <c r="CE59">
        <v>0.95999222580645205</v>
      </c>
      <c r="CF59">
        <v>4.0007509677419298E-2</v>
      </c>
      <c r="CG59">
        <v>0</v>
      </c>
      <c r="CH59">
        <v>2.3299096774193502</v>
      </c>
      <c r="CI59">
        <v>0</v>
      </c>
      <c r="CJ59">
        <v>825.76664516128994</v>
      </c>
      <c r="CK59">
        <v>9334.5754838709709</v>
      </c>
      <c r="CL59">
        <v>39.28</v>
      </c>
      <c r="CM59">
        <v>42.483741935483899</v>
      </c>
      <c r="CN59">
        <v>40.558</v>
      </c>
      <c r="CO59">
        <v>40.838419354838699</v>
      </c>
      <c r="CP59">
        <v>39.264000000000003</v>
      </c>
      <c r="CQ59">
        <v>960.01838709677395</v>
      </c>
      <c r="CR59">
        <v>40.011935483871</v>
      </c>
      <c r="CS59">
        <v>0</v>
      </c>
      <c r="CT59">
        <v>59.400000095367403</v>
      </c>
      <c r="CU59">
        <v>2.3457884615384601</v>
      </c>
      <c r="CV59">
        <v>0.20139828922383901</v>
      </c>
      <c r="CW59">
        <v>20.046427358727801</v>
      </c>
      <c r="CX59">
        <v>825.90430769230795</v>
      </c>
      <c r="CY59">
        <v>15</v>
      </c>
      <c r="CZ59">
        <v>1675259577</v>
      </c>
      <c r="DA59" t="s">
        <v>255</v>
      </c>
      <c r="DB59">
        <v>5</v>
      </c>
      <c r="DC59">
        <v>-3.7879999999999998</v>
      </c>
      <c r="DD59">
        <v>0.38300000000000001</v>
      </c>
      <c r="DE59">
        <v>400</v>
      </c>
      <c r="DF59">
        <v>15</v>
      </c>
      <c r="DG59">
        <v>1.39</v>
      </c>
      <c r="DH59">
        <v>0.28000000000000003</v>
      </c>
      <c r="DI59">
        <v>-2.5511353703703699</v>
      </c>
      <c r="DJ59">
        <v>-0.29784916061852101</v>
      </c>
      <c r="DK59">
        <v>0.11073886886145599</v>
      </c>
      <c r="DL59">
        <v>1</v>
      </c>
      <c r="DM59">
        <v>2.3334911111111101</v>
      </c>
      <c r="DN59">
        <v>2.46553719674668E-2</v>
      </c>
      <c r="DO59">
        <v>0.150195518237947</v>
      </c>
      <c r="DP59">
        <v>1</v>
      </c>
      <c r="DQ59">
        <v>0.59740420370370395</v>
      </c>
      <c r="DR59">
        <v>3.8002959278271797E-2</v>
      </c>
      <c r="DS59">
        <v>1.7677602774864899E-2</v>
      </c>
      <c r="DT59">
        <v>1</v>
      </c>
      <c r="DU59">
        <v>3</v>
      </c>
      <c r="DV59">
        <v>3</v>
      </c>
      <c r="DW59" t="s">
        <v>263</v>
      </c>
      <c r="DX59">
        <v>100</v>
      </c>
      <c r="DY59">
        <v>100</v>
      </c>
      <c r="DZ59">
        <v>-3.7879999999999998</v>
      </c>
      <c r="EA59">
        <v>0.38300000000000001</v>
      </c>
      <c r="EB59">
        <v>2</v>
      </c>
      <c r="EC59">
        <v>516.82000000000005</v>
      </c>
      <c r="ED59">
        <v>412.66399999999999</v>
      </c>
      <c r="EE59">
        <v>27.3232</v>
      </c>
      <c r="EF59">
        <v>31.105</v>
      </c>
      <c r="EG59">
        <v>30.000299999999999</v>
      </c>
      <c r="EH59">
        <v>31.302299999999999</v>
      </c>
      <c r="EI59">
        <v>31.337299999999999</v>
      </c>
      <c r="EJ59">
        <v>20.235199999999999</v>
      </c>
      <c r="EK59">
        <v>28.0397</v>
      </c>
      <c r="EL59">
        <v>0</v>
      </c>
      <c r="EM59">
        <v>27.318999999999999</v>
      </c>
      <c r="EN59">
        <v>402.64100000000002</v>
      </c>
      <c r="EO59">
        <v>15.107100000000001</v>
      </c>
      <c r="EP59">
        <v>100.38500000000001</v>
      </c>
      <c r="EQ59">
        <v>90.716999999999999</v>
      </c>
    </row>
    <row r="60" spans="1:147" x14ac:dyDescent="0.3">
      <c r="A60">
        <v>44</v>
      </c>
      <c r="B60">
        <v>1675262385.9000001</v>
      </c>
      <c r="C60">
        <v>2640.9000000953702</v>
      </c>
      <c r="D60" t="s">
        <v>385</v>
      </c>
      <c r="E60" t="s">
        <v>386</v>
      </c>
      <c r="F60">
        <v>1675262377.9000001</v>
      </c>
      <c r="G60">
        <f t="shared" si="43"/>
        <v>4.5942013322058505E-3</v>
      </c>
      <c r="H60">
        <f t="shared" si="44"/>
        <v>17.697197388352734</v>
      </c>
      <c r="I60">
        <f t="shared" si="45"/>
        <v>399.971838709677</v>
      </c>
      <c r="J60">
        <f t="shared" si="46"/>
        <v>237.9986922735705</v>
      </c>
      <c r="K60">
        <f t="shared" si="47"/>
        <v>22.94896444119285</v>
      </c>
      <c r="L60">
        <f t="shared" si="48"/>
        <v>38.567184619132512</v>
      </c>
      <c r="M60">
        <f t="shared" si="49"/>
        <v>0.19445969136408978</v>
      </c>
      <c r="N60">
        <f t="shared" si="50"/>
        <v>3.381411260391336</v>
      </c>
      <c r="O60">
        <f t="shared" si="51"/>
        <v>0.18845376239404632</v>
      </c>
      <c r="P60">
        <f t="shared" si="52"/>
        <v>0.11830775867274693</v>
      </c>
      <c r="Q60">
        <f t="shared" si="53"/>
        <v>161.84531846355088</v>
      </c>
      <c r="R60">
        <f t="shared" si="54"/>
        <v>27.907555423059652</v>
      </c>
      <c r="S60">
        <f t="shared" si="55"/>
        <v>28.0862451612903</v>
      </c>
      <c r="T60">
        <f t="shared" si="56"/>
        <v>3.8139612601212778</v>
      </c>
      <c r="U60">
        <f t="shared" si="57"/>
        <v>40.000708687182957</v>
      </c>
      <c r="V60">
        <f t="shared" si="58"/>
        <v>1.5283991652864022</v>
      </c>
      <c r="W60">
        <f t="shared" si="59"/>
        <v>3.8209302171092094</v>
      </c>
      <c r="X60">
        <f t="shared" si="60"/>
        <v>2.2855620948348756</v>
      </c>
      <c r="Y60">
        <f t="shared" si="61"/>
        <v>-202.60427875027801</v>
      </c>
      <c r="Z60">
        <f t="shared" si="62"/>
        <v>5.7130042748323753</v>
      </c>
      <c r="AA60">
        <f t="shared" si="63"/>
        <v>0.3686534599083926</v>
      </c>
      <c r="AB60">
        <f t="shared" si="64"/>
        <v>-34.677302551986372</v>
      </c>
      <c r="AC60">
        <v>-3.9902286386635601E-2</v>
      </c>
      <c r="AD60">
        <v>4.4793812101275803E-2</v>
      </c>
      <c r="AE60">
        <v>3.3696641604952902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50692.868852910651</v>
      </c>
      <c r="AK60" t="s">
        <v>251</v>
      </c>
      <c r="AL60">
        <v>2.3175615384615398</v>
      </c>
      <c r="AM60">
        <v>1.4712000000000001</v>
      </c>
      <c r="AN60">
        <f t="shared" si="68"/>
        <v>-0.84636153846153972</v>
      </c>
      <c r="AO60">
        <f t="shared" si="69"/>
        <v>-0.57528652695863214</v>
      </c>
      <c r="AP60">
        <v>-0.307483905159952</v>
      </c>
      <c r="AQ60" t="s">
        <v>387</v>
      </c>
      <c r="AR60">
        <v>2.3220999999999998</v>
      </c>
      <c r="AS60">
        <v>1.4872000000000001</v>
      </c>
      <c r="AT60">
        <f t="shared" si="70"/>
        <v>-0.56139053254437843</v>
      </c>
      <c r="AU60">
        <v>0.5</v>
      </c>
      <c r="AV60">
        <f t="shared" si="71"/>
        <v>841.1914235613616</v>
      </c>
      <c r="AW60">
        <f t="shared" si="72"/>
        <v>17.697197388352734</v>
      </c>
      <c r="AX60">
        <f t="shared" si="73"/>
        <v>-236.1184506224383</v>
      </c>
      <c r="AY60">
        <f t="shared" si="74"/>
        <v>1</v>
      </c>
      <c r="AZ60">
        <f t="shared" si="75"/>
        <v>2.1403786093403168E-2</v>
      </c>
      <c r="BA60">
        <f t="shared" si="76"/>
        <v>-1.0758472296933844E-2</v>
      </c>
      <c r="BB60" t="s">
        <v>253</v>
      </c>
      <c r="BC60">
        <v>0</v>
      </c>
      <c r="BD60">
        <f t="shared" si="77"/>
        <v>1.4872000000000001</v>
      </c>
      <c r="BE60">
        <f t="shared" si="78"/>
        <v>-0.56139053254437854</v>
      </c>
      <c r="BF60">
        <f t="shared" si="79"/>
        <v>-1.087547580206635E-2</v>
      </c>
      <c r="BG60">
        <f t="shared" si="80"/>
        <v>1.0054656451777244</v>
      </c>
      <c r="BH60">
        <f t="shared" si="81"/>
        <v>1.8904450725730947E-2</v>
      </c>
      <c r="BI60">
        <f t="shared" si="82"/>
        <v>999.98974193548395</v>
      </c>
      <c r="BJ60">
        <f t="shared" si="83"/>
        <v>841.1914235613616</v>
      </c>
      <c r="BK60">
        <f t="shared" si="84"/>
        <v>0.84120005264577258</v>
      </c>
      <c r="BL60">
        <f t="shared" si="85"/>
        <v>0.19240010529154533</v>
      </c>
      <c r="BM60">
        <v>0.70500904578363699</v>
      </c>
      <c r="BN60">
        <v>0.5</v>
      </c>
      <c r="BO60" t="s">
        <v>254</v>
      </c>
      <c r="BP60">
        <v>1675262377.9000001</v>
      </c>
      <c r="BQ60">
        <v>399.971838709677</v>
      </c>
      <c r="BR60">
        <v>402.72616129032298</v>
      </c>
      <c r="BS60">
        <v>15.850693548387101</v>
      </c>
      <c r="BT60">
        <v>15.2131967741935</v>
      </c>
      <c r="BU60">
        <v>500.02038709677402</v>
      </c>
      <c r="BV60">
        <v>96.224751612903205</v>
      </c>
      <c r="BW60">
        <v>0.19999854838709699</v>
      </c>
      <c r="BX60">
        <v>28.1175838709677</v>
      </c>
      <c r="BY60">
        <v>28.0862451612903</v>
      </c>
      <c r="BZ60">
        <v>999.9</v>
      </c>
      <c r="CA60">
        <v>10000.1612903226</v>
      </c>
      <c r="CB60">
        <v>0</v>
      </c>
      <c r="CC60">
        <v>387.176774193548</v>
      </c>
      <c r="CD60">
        <v>999.98974193548395</v>
      </c>
      <c r="CE60">
        <v>0.959994161290323</v>
      </c>
      <c r="CF60">
        <v>4.0005535483870903E-2</v>
      </c>
      <c r="CG60">
        <v>0</v>
      </c>
      <c r="CH60">
        <v>2.3241258064516099</v>
      </c>
      <c r="CI60">
        <v>0</v>
      </c>
      <c r="CJ60">
        <v>848.34093548387102</v>
      </c>
      <c r="CK60">
        <v>9334.2138709677401</v>
      </c>
      <c r="CL60">
        <v>39.526000000000003</v>
      </c>
      <c r="CM60">
        <v>42.625</v>
      </c>
      <c r="CN60">
        <v>40.776000000000003</v>
      </c>
      <c r="CO60">
        <v>40.951225806451603</v>
      </c>
      <c r="CP60">
        <v>39.5</v>
      </c>
      <c r="CQ60">
        <v>959.98709677419401</v>
      </c>
      <c r="CR60">
        <v>40.001290322580601</v>
      </c>
      <c r="CS60">
        <v>0</v>
      </c>
      <c r="CT60">
        <v>59.200000047683702</v>
      </c>
      <c r="CU60">
        <v>2.3220999999999998</v>
      </c>
      <c r="CV60">
        <v>8.5880354963212502E-2</v>
      </c>
      <c r="CW60">
        <v>23.822324790270098</v>
      </c>
      <c r="CX60">
        <v>848.42650000000003</v>
      </c>
      <c r="CY60">
        <v>15</v>
      </c>
      <c r="CZ60">
        <v>1675259577</v>
      </c>
      <c r="DA60" t="s">
        <v>255</v>
      </c>
      <c r="DB60">
        <v>5</v>
      </c>
      <c r="DC60">
        <v>-3.7879999999999998</v>
      </c>
      <c r="DD60">
        <v>0.38300000000000001</v>
      </c>
      <c r="DE60">
        <v>400</v>
      </c>
      <c r="DF60">
        <v>15</v>
      </c>
      <c r="DG60">
        <v>1.39</v>
      </c>
      <c r="DH60">
        <v>0.28000000000000003</v>
      </c>
      <c r="DI60">
        <v>-2.65737537037037</v>
      </c>
      <c r="DJ60">
        <v>-0.86420843910818501</v>
      </c>
      <c r="DK60">
        <v>0.23440770389875201</v>
      </c>
      <c r="DL60">
        <v>0</v>
      </c>
      <c r="DM60">
        <v>2.31680666666667</v>
      </c>
      <c r="DN60">
        <v>1.10104683192268E-2</v>
      </c>
      <c r="DO60">
        <v>0.21466470433885701</v>
      </c>
      <c r="DP60">
        <v>1</v>
      </c>
      <c r="DQ60">
        <v>0.63132085185185205</v>
      </c>
      <c r="DR60">
        <v>6.5782147512865499E-2</v>
      </c>
      <c r="DS60">
        <v>8.9852914674945199E-3</v>
      </c>
      <c r="DT60">
        <v>1</v>
      </c>
      <c r="DU60">
        <v>2</v>
      </c>
      <c r="DV60">
        <v>3</v>
      </c>
      <c r="DW60" t="s">
        <v>256</v>
      </c>
      <c r="DX60">
        <v>100</v>
      </c>
      <c r="DY60">
        <v>100</v>
      </c>
      <c r="DZ60">
        <v>-3.7879999999999998</v>
      </c>
      <c r="EA60">
        <v>0.38300000000000001</v>
      </c>
      <c r="EB60">
        <v>2</v>
      </c>
      <c r="EC60">
        <v>516.65</v>
      </c>
      <c r="ED60">
        <v>412.87299999999999</v>
      </c>
      <c r="EE60">
        <v>26.2956</v>
      </c>
      <c r="EF60">
        <v>31.088699999999999</v>
      </c>
      <c r="EG60">
        <v>29.9999</v>
      </c>
      <c r="EH60">
        <v>31.296900000000001</v>
      </c>
      <c r="EI60">
        <v>31.331800000000001</v>
      </c>
      <c r="EJ60">
        <v>20.245999999999999</v>
      </c>
      <c r="EK60">
        <v>27.456299999999999</v>
      </c>
      <c r="EL60">
        <v>0</v>
      </c>
      <c r="EM60">
        <v>26.3201</v>
      </c>
      <c r="EN60">
        <v>402.73099999999999</v>
      </c>
      <c r="EO60">
        <v>15.2029</v>
      </c>
      <c r="EP60">
        <v>100.387</v>
      </c>
      <c r="EQ60">
        <v>90.719099999999997</v>
      </c>
    </row>
    <row r="61" spans="1:147" x14ac:dyDescent="0.3">
      <c r="A61">
        <v>45</v>
      </c>
      <c r="B61">
        <v>1675262445.9000001</v>
      </c>
      <c r="C61">
        <v>2700.9000000953702</v>
      </c>
      <c r="D61" t="s">
        <v>388</v>
      </c>
      <c r="E61" t="s">
        <v>389</v>
      </c>
      <c r="F61">
        <v>1675262437.9000001</v>
      </c>
      <c r="G61">
        <f t="shared" si="43"/>
        <v>4.9470958590954999E-3</v>
      </c>
      <c r="H61">
        <f t="shared" si="44"/>
        <v>17.82715944858036</v>
      </c>
      <c r="I61">
        <f t="shared" si="45"/>
        <v>399.98525806451602</v>
      </c>
      <c r="J61">
        <f t="shared" si="46"/>
        <v>249.19179382672075</v>
      </c>
      <c r="K61">
        <f t="shared" si="47"/>
        <v>24.029750077405279</v>
      </c>
      <c r="L61">
        <f t="shared" si="48"/>
        <v>38.570876024193261</v>
      </c>
      <c r="M61">
        <f t="shared" si="49"/>
        <v>0.21234754689311644</v>
      </c>
      <c r="N61">
        <f t="shared" si="50"/>
        <v>3.3767599639298451</v>
      </c>
      <c r="O61">
        <f t="shared" si="51"/>
        <v>0.20519821083088305</v>
      </c>
      <c r="P61">
        <f t="shared" si="52"/>
        <v>0.12887116891585487</v>
      </c>
      <c r="Q61">
        <f t="shared" si="53"/>
        <v>161.84731796786943</v>
      </c>
      <c r="R61">
        <f t="shared" si="54"/>
        <v>27.770877322497217</v>
      </c>
      <c r="S61">
        <f t="shared" si="55"/>
        <v>27.999225806451602</v>
      </c>
      <c r="T61">
        <f t="shared" si="56"/>
        <v>3.7946684110683711</v>
      </c>
      <c r="U61">
        <f t="shared" si="57"/>
        <v>40.2805147857663</v>
      </c>
      <c r="V61">
        <f t="shared" si="58"/>
        <v>1.5340675577232465</v>
      </c>
      <c r="W61">
        <f t="shared" si="59"/>
        <v>3.8084606561814138</v>
      </c>
      <c r="X61">
        <f t="shared" si="60"/>
        <v>2.2606008533451245</v>
      </c>
      <c r="Y61">
        <f t="shared" si="61"/>
        <v>-218.16692738611155</v>
      </c>
      <c r="Z61">
        <f t="shared" si="62"/>
        <v>11.332187102054002</v>
      </c>
      <c r="AA61">
        <f t="shared" si="63"/>
        <v>0.73173800072077788</v>
      </c>
      <c r="AB61">
        <f t="shared" si="64"/>
        <v>-44.255684315467342</v>
      </c>
      <c r="AC61">
        <v>-3.9833310488366303E-2</v>
      </c>
      <c r="AD61">
        <v>4.47163806128478E-2</v>
      </c>
      <c r="AE61">
        <v>3.3650331703079699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50618.359501884726</v>
      </c>
      <c r="AK61" t="s">
        <v>251</v>
      </c>
      <c r="AL61">
        <v>2.3175615384615398</v>
      </c>
      <c r="AM61">
        <v>1.4712000000000001</v>
      </c>
      <c r="AN61">
        <f t="shared" si="68"/>
        <v>-0.84636153846153972</v>
      </c>
      <c r="AO61">
        <f t="shared" si="69"/>
        <v>-0.57528652695863214</v>
      </c>
      <c r="AP61">
        <v>-0.307483905159952</v>
      </c>
      <c r="AQ61" t="s">
        <v>390</v>
      </c>
      <c r="AR61">
        <v>2.3570961538461499</v>
      </c>
      <c r="AS61">
        <v>1.476</v>
      </c>
      <c r="AT61">
        <f t="shared" si="70"/>
        <v>-0.59694861371690378</v>
      </c>
      <c r="AU61">
        <v>0.5</v>
      </c>
      <c r="AV61">
        <f t="shared" si="71"/>
        <v>841.2023034193511</v>
      </c>
      <c r="AW61">
        <f t="shared" si="72"/>
        <v>17.82715944858036</v>
      </c>
      <c r="AX61">
        <f t="shared" si="73"/>
        <v>-251.07727444082394</v>
      </c>
      <c r="AY61">
        <f t="shared" si="74"/>
        <v>1</v>
      </c>
      <c r="AZ61">
        <f t="shared" si="75"/>
        <v>2.1558004869965196E-2</v>
      </c>
      <c r="BA61">
        <f t="shared" si="76"/>
        <v>-3.252032520325146E-3</v>
      </c>
      <c r="BB61" t="s">
        <v>253</v>
      </c>
      <c r="BC61">
        <v>0</v>
      </c>
      <c r="BD61">
        <f t="shared" si="77"/>
        <v>1.476</v>
      </c>
      <c r="BE61">
        <f t="shared" si="78"/>
        <v>-0.59694861371690378</v>
      </c>
      <c r="BF61">
        <f t="shared" si="79"/>
        <v>-3.2626427406198446E-3</v>
      </c>
      <c r="BG61">
        <f t="shared" si="80"/>
        <v>1.0469776879975805</v>
      </c>
      <c r="BH61">
        <f t="shared" si="81"/>
        <v>5.6713352177191791E-3</v>
      </c>
      <c r="BI61">
        <f t="shared" si="82"/>
        <v>1000.00274193548</v>
      </c>
      <c r="BJ61">
        <f t="shared" si="83"/>
        <v>841.2023034193511</v>
      </c>
      <c r="BK61">
        <f t="shared" si="84"/>
        <v>0.84119999690323377</v>
      </c>
      <c r="BL61">
        <f t="shared" si="85"/>
        <v>0.19239999380646761</v>
      </c>
      <c r="BM61">
        <v>0.70500904578363699</v>
      </c>
      <c r="BN61">
        <v>0.5</v>
      </c>
      <c r="BO61" t="s">
        <v>254</v>
      </c>
      <c r="BP61">
        <v>1675262437.9000001</v>
      </c>
      <c r="BQ61">
        <v>399.98525806451602</v>
      </c>
      <c r="BR61">
        <v>402.77774193548402</v>
      </c>
      <c r="BS61">
        <v>15.908490322580599</v>
      </c>
      <c r="BT61">
        <v>15.222083870967699</v>
      </c>
      <c r="BU61">
        <v>500.03354838709703</v>
      </c>
      <c r="BV61">
        <v>96.230696774193504</v>
      </c>
      <c r="BW61">
        <v>0.20004722580645201</v>
      </c>
      <c r="BX61">
        <v>28.061474193548399</v>
      </c>
      <c r="BY61">
        <v>27.999225806451602</v>
      </c>
      <c r="BZ61">
        <v>999.9</v>
      </c>
      <c r="CA61">
        <v>9982.2580645161306</v>
      </c>
      <c r="CB61">
        <v>0</v>
      </c>
      <c r="CC61">
        <v>387.28754838709699</v>
      </c>
      <c r="CD61">
        <v>1000.00274193548</v>
      </c>
      <c r="CE61">
        <v>0.95999803225806501</v>
      </c>
      <c r="CF61">
        <v>4.0001587096774198E-2</v>
      </c>
      <c r="CG61">
        <v>0</v>
      </c>
      <c r="CH61">
        <v>2.36012580645161</v>
      </c>
      <c r="CI61">
        <v>0</v>
      </c>
      <c r="CJ61">
        <v>870.74519354838696</v>
      </c>
      <c r="CK61">
        <v>9334.3403225806396</v>
      </c>
      <c r="CL61">
        <v>39.75</v>
      </c>
      <c r="CM61">
        <v>42.774000000000001</v>
      </c>
      <c r="CN61">
        <v>40.981709677419403</v>
      </c>
      <c r="CO61">
        <v>41.086387096774203</v>
      </c>
      <c r="CP61">
        <v>39.691064516129003</v>
      </c>
      <c r="CQ61">
        <v>960.00258064516095</v>
      </c>
      <c r="CR61">
        <v>40</v>
      </c>
      <c r="CS61">
        <v>0</v>
      </c>
      <c r="CT61">
        <v>59.599999904632597</v>
      </c>
      <c r="CU61">
        <v>2.3570961538461499</v>
      </c>
      <c r="CV61">
        <v>-0.61541538981745603</v>
      </c>
      <c r="CW61">
        <v>23.7223247901462</v>
      </c>
      <c r="CX61">
        <v>871.01138461538505</v>
      </c>
      <c r="CY61">
        <v>15</v>
      </c>
      <c r="CZ61">
        <v>1675259577</v>
      </c>
      <c r="DA61" t="s">
        <v>255</v>
      </c>
      <c r="DB61">
        <v>5</v>
      </c>
      <c r="DC61">
        <v>-3.7879999999999998</v>
      </c>
      <c r="DD61">
        <v>0.38300000000000001</v>
      </c>
      <c r="DE61">
        <v>400</v>
      </c>
      <c r="DF61">
        <v>15</v>
      </c>
      <c r="DG61">
        <v>1.39</v>
      </c>
      <c r="DH61">
        <v>0.28000000000000003</v>
      </c>
      <c r="DI61">
        <v>-2.8119368518518502</v>
      </c>
      <c r="DJ61">
        <v>-1.4641097770174E-2</v>
      </c>
      <c r="DK61">
        <v>0.11142824937423899</v>
      </c>
      <c r="DL61">
        <v>1</v>
      </c>
      <c r="DM61">
        <v>2.3949400000000001</v>
      </c>
      <c r="DN61">
        <v>-9.8372439478474905E-2</v>
      </c>
      <c r="DO61">
        <v>0.21274970625387701</v>
      </c>
      <c r="DP61">
        <v>1</v>
      </c>
      <c r="DQ61">
        <v>0.68190142592592595</v>
      </c>
      <c r="DR61">
        <v>4.4862074328185099E-2</v>
      </c>
      <c r="DS61">
        <v>6.4060062834633801E-3</v>
      </c>
      <c r="DT61">
        <v>1</v>
      </c>
      <c r="DU61">
        <v>3</v>
      </c>
      <c r="DV61">
        <v>3</v>
      </c>
      <c r="DW61" t="s">
        <v>263</v>
      </c>
      <c r="DX61">
        <v>100</v>
      </c>
      <c r="DY61">
        <v>100</v>
      </c>
      <c r="DZ61">
        <v>-3.7879999999999998</v>
      </c>
      <c r="EA61">
        <v>0.38300000000000001</v>
      </c>
      <c r="EB61">
        <v>2</v>
      </c>
      <c r="EC61">
        <v>516.09400000000005</v>
      </c>
      <c r="ED61">
        <v>413.84300000000002</v>
      </c>
      <c r="EE61">
        <v>26.054200000000002</v>
      </c>
      <c r="EF61">
        <v>31.0779</v>
      </c>
      <c r="EG61">
        <v>29.9998</v>
      </c>
      <c r="EH61">
        <v>31.290900000000001</v>
      </c>
      <c r="EI61">
        <v>31.3292</v>
      </c>
      <c r="EJ61">
        <v>20.25</v>
      </c>
      <c r="EK61">
        <v>27.456299999999999</v>
      </c>
      <c r="EL61">
        <v>0</v>
      </c>
      <c r="EM61">
        <v>26.0688</v>
      </c>
      <c r="EN61">
        <v>402.74900000000002</v>
      </c>
      <c r="EO61">
        <v>15.1342</v>
      </c>
      <c r="EP61">
        <v>100.39</v>
      </c>
      <c r="EQ61">
        <v>90.722300000000004</v>
      </c>
    </row>
    <row r="62" spans="1:147" x14ac:dyDescent="0.3">
      <c r="A62">
        <v>46</v>
      </c>
      <c r="B62">
        <v>1675262505.9000001</v>
      </c>
      <c r="C62">
        <v>2760.9000000953702</v>
      </c>
      <c r="D62" t="s">
        <v>391</v>
      </c>
      <c r="E62" t="s">
        <v>392</v>
      </c>
      <c r="F62">
        <v>1675262497.9000001</v>
      </c>
      <c r="G62">
        <f t="shared" si="43"/>
        <v>5.4361551985487935E-3</v>
      </c>
      <c r="H62">
        <f t="shared" si="44"/>
        <v>18.876396953492257</v>
      </c>
      <c r="I62">
        <f t="shared" si="45"/>
        <v>399.964870967742</v>
      </c>
      <c r="J62">
        <f t="shared" si="46"/>
        <v>254.32736597426634</v>
      </c>
      <c r="K62">
        <f t="shared" si="47"/>
        <v>24.525747748785896</v>
      </c>
      <c r="L62">
        <f t="shared" si="48"/>
        <v>38.570122000646556</v>
      </c>
      <c r="M62">
        <f t="shared" si="49"/>
        <v>0.23437530997387132</v>
      </c>
      <c r="N62">
        <f t="shared" si="50"/>
        <v>3.3836184659261352</v>
      </c>
      <c r="O62">
        <f t="shared" si="51"/>
        <v>0.22571527000503996</v>
      </c>
      <c r="P62">
        <f t="shared" si="52"/>
        <v>0.14182345424709639</v>
      </c>
      <c r="Q62">
        <f t="shared" si="53"/>
        <v>161.84903535161402</v>
      </c>
      <c r="R62">
        <f t="shared" si="54"/>
        <v>27.651972186338039</v>
      </c>
      <c r="S62">
        <f t="shared" si="55"/>
        <v>27.978612903225802</v>
      </c>
      <c r="T62">
        <f t="shared" si="56"/>
        <v>3.7901108676055832</v>
      </c>
      <c r="U62">
        <f t="shared" si="57"/>
        <v>40.237312376033813</v>
      </c>
      <c r="V62">
        <f t="shared" si="58"/>
        <v>1.5316728762245422</v>
      </c>
      <c r="W62">
        <f t="shared" si="59"/>
        <v>3.8065983679785695</v>
      </c>
      <c r="X62">
        <f t="shared" si="60"/>
        <v>2.2584379913810411</v>
      </c>
      <c r="Y62">
        <f t="shared" si="61"/>
        <v>-239.73444425600181</v>
      </c>
      <c r="Z62">
        <f t="shared" si="62"/>
        <v>13.584229645801978</v>
      </c>
      <c r="AA62">
        <f t="shared" si="63"/>
        <v>0.87525161515916949</v>
      </c>
      <c r="AB62">
        <f t="shared" si="64"/>
        <v>-63.425927643426654</v>
      </c>
      <c r="AC62">
        <v>-3.9935031596796199E-2</v>
      </c>
      <c r="AD62">
        <v>4.4830571468319001E-2</v>
      </c>
      <c r="AE62">
        <v>3.37186172594954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50743.831329657456</v>
      </c>
      <c r="AK62" t="s">
        <v>251</v>
      </c>
      <c r="AL62">
        <v>2.3175615384615398</v>
      </c>
      <c r="AM62">
        <v>1.4712000000000001</v>
      </c>
      <c r="AN62">
        <f t="shared" si="68"/>
        <v>-0.84636153846153972</v>
      </c>
      <c r="AO62">
        <f t="shared" si="69"/>
        <v>-0.57528652695863214</v>
      </c>
      <c r="AP62">
        <v>-0.307483905159952</v>
      </c>
      <c r="AQ62" t="s">
        <v>393</v>
      </c>
      <c r="AR62">
        <v>2.3180115384615401</v>
      </c>
      <c r="AS62">
        <v>1.6452</v>
      </c>
      <c r="AT62">
        <f t="shared" si="70"/>
        <v>-0.40895425386672746</v>
      </c>
      <c r="AU62">
        <v>0.5</v>
      </c>
      <c r="AV62">
        <f t="shared" si="71"/>
        <v>841.2111821419328</v>
      </c>
      <c r="AW62">
        <f t="shared" si="72"/>
        <v>18.876396953492257</v>
      </c>
      <c r="AX62">
        <f t="shared" si="73"/>
        <v>-172.00844566860096</v>
      </c>
      <c r="AY62">
        <f t="shared" si="74"/>
        <v>1</v>
      </c>
      <c r="AZ62">
        <f t="shared" si="75"/>
        <v>2.2805071147301299E-2</v>
      </c>
      <c r="BA62">
        <f t="shared" si="76"/>
        <v>-0.1057622173595915</v>
      </c>
      <c r="BB62" t="s">
        <v>253</v>
      </c>
      <c r="BC62">
        <v>0</v>
      </c>
      <c r="BD62">
        <f t="shared" si="77"/>
        <v>1.6452</v>
      </c>
      <c r="BE62">
        <f t="shared" si="78"/>
        <v>-0.40895425386672751</v>
      </c>
      <c r="BF62">
        <f t="shared" si="79"/>
        <v>-0.11827079934747139</v>
      </c>
      <c r="BG62">
        <f t="shared" si="80"/>
        <v>1.0006692827805557</v>
      </c>
      <c r="BH62">
        <f t="shared" si="81"/>
        <v>0.20558590164232377</v>
      </c>
      <c r="BI62">
        <f t="shared" si="82"/>
        <v>1000.01329032258</v>
      </c>
      <c r="BJ62">
        <f t="shared" si="83"/>
        <v>841.2111821419328</v>
      </c>
      <c r="BK62">
        <f t="shared" si="84"/>
        <v>0.84120000232254766</v>
      </c>
      <c r="BL62">
        <f t="shared" si="85"/>
        <v>0.19240000464509535</v>
      </c>
      <c r="BM62">
        <v>0.70500904578363699</v>
      </c>
      <c r="BN62">
        <v>0.5</v>
      </c>
      <c r="BO62" t="s">
        <v>254</v>
      </c>
      <c r="BP62">
        <v>1675262497.9000001</v>
      </c>
      <c r="BQ62">
        <v>399.964870967742</v>
      </c>
      <c r="BR62">
        <v>402.93293548387101</v>
      </c>
      <c r="BS62">
        <v>15.883158064516101</v>
      </c>
      <c r="BT62">
        <v>15.128854838709699</v>
      </c>
      <c r="BU62">
        <v>500.019838709677</v>
      </c>
      <c r="BV62">
        <v>96.233870967741893</v>
      </c>
      <c r="BW62">
        <v>0.19990309677419399</v>
      </c>
      <c r="BX62">
        <v>28.053080645161302</v>
      </c>
      <c r="BY62">
        <v>27.978612903225802</v>
      </c>
      <c r="BZ62">
        <v>999.9</v>
      </c>
      <c r="CA62">
        <v>10007.419354838699</v>
      </c>
      <c r="CB62">
        <v>0</v>
      </c>
      <c r="CC62">
        <v>387.27467741935499</v>
      </c>
      <c r="CD62">
        <v>1000.01329032258</v>
      </c>
      <c r="CE62">
        <v>0.96000006451612896</v>
      </c>
      <c r="CF62">
        <v>3.9999612903225797E-2</v>
      </c>
      <c r="CG62">
        <v>0</v>
      </c>
      <c r="CH62">
        <v>2.3012193548387101</v>
      </c>
      <c r="CI62">
        <v>0</v>
      </c>
      <c r="CJ62">
        <v>889.86280645161298</v>
      </c>
      <c r="CK62">
        <v>9334.4458064516093</v>
      </c>
      <c r="CL62">
        <v>39.936999999999998</v>
      </c>
      <c r="CM62">
        <v>42.923000000000002</v>
      </c>
      <c r="CN62">
        <v>41.177</v>
      </c>
      <c r="CO62">
        <v>41.223580645161299</v>
      </c>
      <c r="CP62">
        <v>39.875</v>
      </c>
      <c r="CQ62">
        <v>960.01354838709699</v>
      </c>
      <c r="CR62">
        <v>40.000645161290301</v>
      </c>
      <c r="CS62">
        <v>0</v>
      </c>
      <c r="CT62">
        <v>59.300000190734899</v>
      </c>
      <c r="CU62">
        <v>2.3180115384615401</v>
      </c>
      <c r="CV62">
        <v>-0.44963076155922199</v>
      </c>
      <c r="CW62">
        <v>18.266837596651801</v>
      </c>
      <c r="CX62">
        <v>890.02603846153795</v>
      </c>
      <c r="CY62">
        <v>15</v>
      </c>
      <c r="CZ62">
        <v>1675259577</v>
      </c>
      <c r="DA62" t="s">
        <v>255</v>
      </c>
      <c r="DB62">
        <v>5</v>
      </c>
      <c r="DC62">
        <v>-3.7879999999999998</v>
      </c>
      <c r="DD62">
        <v>0.38300000000000001</v>
      </c>
      <c r="DE62">
        <v>400</v>
      </c>
      <c r="DF62">
        <v>15</v>
      </c>
      <c r="DG62">
        <v>1.39</v>
      </c>
      <c r="DH62">
        <v>0.28000000000000003</v>
      </c>
      <c r="DI62">
        <v>-2.9655527777777801</v>
      </c>
      <c r="DJ62">
        <v>-0.13315425957681301</v>
      </c>
      <c r="DK62">
        <v>0.12920464230876499</v>
      </c>
      <c r="DL62">
        <v>1</v>
      </c>
      <c r="DM62">
        <v>2.2750333333333299</v>
      </c>
      <c r="DN62">
        <v>0.24390407200066899</v>
      </c>
      <c r="DO62">
        <v>0.15200997920458301</v>
      </c>
      <c r="DP62">
        <v>1</v>
      </c>
      <c r="DQ62">
        <v>0.75121294444444497</v>
      </c>
      <c r="DR62">
        <v>3.2060162378496897E-2</v>
      </c>
      <c r="DS62">
        <v>4.9211598317374598E-3</v>
      </c>
      <c r="DT62">
        <v>1</v>
      </c>
      <c r="DU62">
        <v>3</v>
      </c>
      <c r="DV62">
        <v>3</v>
      </c>
      <c r="DW62" t="s">
        <v>263</v>
      </c>
      <c r="DX62">
        <v>100</v>
      </c>
      <c r="DY62">
        <v>100</v>
      </c>
      <c r="DZ62">
        <v>-3.7879999999999998</v>
      </c>
      <c r="EA62">
        <v>0.38300000000000001</v>
      </c>
      <c r="EB62">
        <v>2</v>
      </c>
      <c r="EC62">
        <v>516.28499999999997</v>
      </c>
      <c r="ED62">
        <v>413.55799999999999</v>
      </c>
      <c r="EE62">
        <v>26.093</v>
      </c>
      <c r="EF62">
        <v>31.069800000000001</v>
      </c>
      <c r="EG62">
        <v>30</v>
      </c>
      <c r="EH62">
        <v>31.283300000000001</v>
      </c>
      <c r="EI62">
        <v>31.323799999999999</v>
      </c>
      <c r="EJ62">
        <v>20.2547</v>
      </c>
      <c r="EK62">
        <v>28.0152</v>
      </c>
      <c r="EL62">
        <v>0</v>
      </c>
      <c r="EM62">
        <v>26.087800000000001</v>
      </c>
      <c r="EN62">
        <v>402.94900000000001</v>
      </c>
      <c r="EO62">
        <v>15.0861</v>
      </c>
      <c r="EP62">
        <v>100.39</v>
      </c>
      <c r="EQ62">
        <v>90.727699999999999</v>
      </c>
    </row>
    <row r="63" spans="1:147" x14ac:dyDescent="0.3">
      <c r="A63">
        <v>47</v>
      </c>
      <c r="B63">
        <v>1675262565.9000001</v>
      </c>
      <c r="C63">
        <v>2820.9000000953702</v>
      </c>
      <c r="D63" t="s">
        <v>394</v>
      </c>
      <c r="E63" t="s">
        <v>395</v>
      </c>
      <c r="F63">
        <v>1675262557.9000001</v>
      </c>
      <c r="G63">
        <f t="shared" si="43"/>
        <v>5.9359038304331591E-3</v>
      </c>
      <c r="H63">
        <f t="shared" si="44"/>
        <v>19.304883196439736</v>
      </c>
      <c r="I63">
        <f t="shared" si="45"/>
        <v>399.97738709677401</v>
      </c>
      <c r="J63">
        <f t="shared" si="46"/>
        <v>262.61367388567948</v>
      </c>
      <c r="K63">
        <f t="shared" si="47"/>
        <v>25.324406935810117</v>
      </c>
      <c r="L63">
        <f t="shared" si="48"/>
        <v>38.57068813701671</v>
      </c>
      <c r="M63">
        <f t="shared" si="49"/>
        <v>0.25668485674765767</v>
      </c>
      <c r="N63">
        <f t="shared" si="50"/>
        <v>3.3831401936626491</v>
      </c>
      <c r="O63">
        <f t="shared" si="51"/>
        <v>0.24633544567618193</v>
      </c>
      <c r="P63">
        <f t="shared" si="52"/>
        <v>0.15485473643391551</v>
      </c>
      <c r="Q63">
        <f t="shared" si="53"/>
        <v>161.84801468303041</v>
      </c>
      <c r="R63">
        <f t="shared" si="54"/>
        <v>27.549408440266834</v>
      </c>
      <c r="S63">
        <f t="shared" si="55"/>
        <v>27.967696774193499</v>
      </c>
      <c r="T63">
        <f t="shared" si="56"/>
        <v>3.7876992300689936</v>
      </c>
      <c r="U63">
        <f t="shared" si="57"/>
        <v>40.116022869671241</v>
      </c>
      <c r="V63">
        <f t="shared" si="58"/>
        <v>1.5280355768873206</v>
      </c>
      <c r="W63">
        <f t="shared" si="59"/>
        <v>3.809040546844825</v>
      </c>
      <c r="X63">
        <f t="shared" si="60"/>
        <v>2.2596636531816729</v>
      </c>
      <c r="Y63">
        <f t="shared" si="61"/>
        <v>-261.77335892210232</v>
      </c>
      <c r="Z63">
        <f t="shared" si="62"/>
        <v>17.580809654790727</v>
      </c>
      <c r="AA63">
        <f t="shared" si="63"/>
        <v>1.1329177194810376</v>
      </c>
      <c r="AB63">
        <f t="shared" si="64"/>
        <v>-81.211616864800135</v>
      </c>
      <c r="AC63">
        <v>-3.9927935393986397E-2</v>
      </c>
      <c r="AD63">
        <v>4.4822605359003398E-2</v>
      </c>
      <c r="AE63">
        <v>3.3713855427844699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50733.29521490998</v>
      </c>
      <c r="AK63" t="s">
        <v>251</v>
      </c>
      <c r="AL63">
        <v>2.3175615384615398</v>
      </c>
      <c r="AM63">
        <v>1.4712000000000001</v>
      </c>
      <c r="AN63">
        <f t="shared" si="68"/>
        <v>-0.84636153846153972</v>
      </c>
      <c r="AO63">
        <f t="shared" si="69"/>
        <v>-0.57528652695863214</v>
      </c>
      <c r="AP63">
        <v>-0.307483905159952</v>
      </c>
      <c r="AQ63" t="s">
        <v>396</v>
      </c>
      <c r="AR63">
        <v>2.24771923076923</v>
      </c>
      <c r="AS63">
        <v>1.2132000000000001</v>
      </c>
      <c r="AT63">
        <f t="shared" si="70"/>
        <v>-0.85271944507849473</v>
      </c>
      <c r="AU63">
        <v>0.5</v>
      </c>
      <c r="AV63">
        <f t="shared" si="71"/>
        <v>841.20581628386026</v>
      </c>
      <c r="AW63">
        <f t="shared" si="72"/>
        <v>19.304883196439736</v>
      </c>
      <c r="AX63">
        <f t="shared" si="73"/>
        <v>-358.65627842918775</v>
      </c>
      <c r="AY63">
        <f t="shared" si="74"/>
        <v>1</v>
      </c>
      <c r="AZ63">
        <f t="shared" si="75"/>
        <v>2.3314588085279718E-2</v>
      </c>
      <c r="BA63">
        <f t="shared" si="76"/>
        <v>0.21266073194856577</v>
      </c>
      <c r="BB63" t="s">
        <v>253</v>
      </c>
      <c r="BC63">
        <v>0</v>
      </c>
      <c r="BD63">
        <f t="shared" si="77"/>
        <v>1.2132000000000001</v>
      </c>
      <c r="BE63">
        <f t="shared" si="78"/>
        <v>-0.85271944507849473</v>
      </c>
      <c r="BF63">
        <f t="shared" si="79"/>
        <v>0.17536704730831973</v>
      </c>
      <c r="BG63">
        <f t="shared" si="80"/>
        <v>0.93675775073658807</v>
      </c>
      <c r="BH63">
        <f t="shared" si="81"/>
        <v>-0.30483426795241125</v>
      </c>
      <c r="BI63">
        <f t="shared" si="82"/>
        <v>1000.00690322581</v>
      </c>
      <c r="BJ63">
        <f t="shared" si="83"/>
        <v>841.20581628386026</v>
      </c>
      <c r="BK63">
        <f t="shared" si="84"/>
        <v>0.84120000929024474</v>
      </c>
      <c r="BL63">
        <f t="shared" si="85"/>
        <v>0.19240001858048933</v>
      </c>
      <c r="BM63">
        <v>0.70500904578363699</v>
      </c>
      <c r="BN63">
        <v>0.5</v>
      </c>
      <c r="BO63" t="s">
        <v>254</v>
      </c>
      <c r="BP63">
        <v>1675262557.9000001</v>
      </c>
      <c r="BQ63">
        <v>399.97738709677401</v>
      </c>
      <c r="BR63">
        <v>403.03412903225802</v>
      </c>
      <c r="BS63">
        <v>15.845703225806499</v>
      </c>
      <c r="BT63">
        <v>15.022006451612899</v>
      </c>
      <c r="BU63">
        <v>500.00848387096801</v>
      </c>
      <c r="BV63">
        <v>96.232280645161296</v>
      </c>
      <c r="BW63">
        <v>0.19989122580645199</v>
      </c>
      <c r="BX63">
        <v>28.064087096774202</v>
      </c>
      <c r="BY63">
        <v>27.967696774193499</v>
      </c>
      <c r="BZ63">
        <v>999.9</v>
      </c>
      <c r="CA63">
        <v>10005.8064516129</v>
      </c>
      <c r="CB63">
        <v>0</v>
      </c>
      <c r="CC63">
        <v>387.35683870967699</v>
      </c>
      <c r="CD63">
        <v>1000.00690322581</v>
      </c>
      <c r="CE63">
        <v>0.96000219354838701</v>
      </c>
      <c r="CF63">
        <v>3.9997638709677402E-2</v>
      </c>
      <c r="CG63">
        <v>0</v>
      </c>
      <c r="CH63">
        <v>2.2677806451612899</v>
      </c>
      <c r="CI63">
        <v>0</v>
      </c>
      <c r="CJ63">
        <v>903.02209677419398</v>
      </c>
      <c r="CK63">
        <v>9334.3941935483908</v>
      </c>
      <c r="CL63">
        <v>40.125</v>
      </c>
      <c r="CM63">
        <v>43.061999999999998</v>
      </c>
      <c r="CN63">
        <v>41.348580645161299</v>
      </c>
      <c r="CO63">
        <v>41.356709677419303</v>
      </c>
      <c r="CP63">
        <v>40.048000000000002</v>
      </c>
      <c r="CQ63">
        <v>960.00774193548398</v>
      </c>
      <c r="CR63">
        <v>40.000645161290301</v>
      </c>
      <c r="CS63">
        <v>0</v>
      </c>
      <c r="CT63">
        <v>59.400000095367403</v>
      </c>
      <c r="CU63">
        <v>2.24771923076923</v>
      </c>
      <c r="CV63">
        <v>-0.32861880047860698</v>
      </c>
      <c r="CW63">
        <v>13.8361025489532</v>
      </c>
      <c r="CX63">
        <v>903.12446153846099</v>
      </c>
      <c r="CY63">
        <v>15</v>
      </c>
      <c r="CZ63">
        <v>1675259577</v>
      </c>
      <c r="DA63" t="s">
        <v>255</v>
      </c>
      <c r="DB63">
        <v>5</v>
      </c>
      <c r="DC63">
        <v>-3.7879999999999998</v>
      </c>
      <c r="DD63">
        <v>0.38300000000000001</v>
      </c>
      <c r="DE63">
        <v>400</v>
      </c>
      <c r="DF63">
        <v>15</v>
      </c>
      <c r="DG63">
        <v>1.39</v>
      </c>
      <c r="DH63">
        <v>0.28000000000000003</v>
      </c>
      <c r="DI63">
        <v>-3.04882240740741</v>
      </c>
      <c r="DJ63">
        <v>-6.9802401372219894E-2</v>
      </c>
      <c r="DK63">
        <v>0.103887956792049</v>
      </c>
      <c r="DL63">
        <v>1</v>
      </c>
      <c r="DM63">
        <v>2.2597666666666698</v>
      </c>
      <c r="DN63">
        <v>9.0527527507181793E-2</v>
      </c>
      <c r="DO63">
        <v>0.17660883204289499</v>
      </c>
      <c r="DP63">
        <v>1</v>
      </c>
      <c r="DQ63">
        <v>0.82528312962963002</v>
      </c>
      <c r="DR63">
        <v>-1.6045068038880301E-2</v>
      </c>
      <c r="DS63">
        <v>4.1951064836452103E-3</v>
      </c>
      <c r="DT63">
        <v>1</v>
      </c>
      <c r="DU63">
        <v>3</v>
      </c>
      <c r="DV63">
        <v>3</v>
      </c>
      <c r="DW63" t="s">
        <v>263</v>
      </c>
      <c r="DX63">
        <v>100</v>
      </c>
      <c r="DY63">
        <v>100</v>
      </c>
      <c r="DZ63">
        <v>-3.7879999999999998</v>
      </c>
      <c r="EA63">
        <v>0.38300000000000001</v>
      </c>
      <c r="EB63">
        <v>2</v>
      </c>
      <c r="EC63">
        <v>516.75599999999997</v>
      </c>
      <c r="ED63">
        <v>413.50200000000001</v>
      </c>
      <c r="EE63">
        <v>26.202500000000001</v>
      </c>
      <c r="EF63">
        <v>31.061599999999999</v>
      </c>
      <c r="EG63">
        <v>30</v>
      </c>
      <c r="EH63">
        <v>31.277899999999999</v>
      </c>
      <c r="EI63">
        <v>31.3156</v>
      </c>
      <c r="EJ63">
        <v>20.2561</v>
      </c>
      <c r="EK63">
        <v>28.5837</v>
      </c>
      <c r="EL63">
        <v>0</v>
      </c>
      <c r="EM63">
        <v>26.2211</v>
      </c>
      <c r="EN63">
        <v>403.005</v>
      </c>
      <c r="EO63">
        <v>15.0365</v>
      </c>
      <c r="EP63">
        <v>100.392</v>
      </c>
      <c r="EQ63">
        <v>90.730699999999999</v>
      </c>
    </row>
    <row r="64" spans="1:147" x14ac:dyDescent="0.3">
      <c r="A64">
        <v>48</v>
      </c>
      <c r="B64">
        <v>1675262625.9000001</v>
      </c>
      <c r="C64">
        <v>2880.9000000953702</v>
      </c>
      <c r="D64" t="s">
        <v>397</v>
      </c>
      <c r="E64" t="s">
        <v>398</v>
      </c>
      <c r="F64">
        <v>1675262617.9000001</v>
      </c>
      <c r="G64">
        <f t="shared" si="43"/>
        <v>6.1739048500706458E-3</v>
      </c>
      <c r="H64">
        <f t="shared" si="44"/>
        <v>19.78231554673097</v>
      </c>
      <c r="I64">
        <f t="shared" si="45"/>
        <v>399.97051612903198</v>
      </c>
      <c r="J64">
        <f t="shared" si="46"/>
        <v>264.79407330310835</v>
      </c>
      <c r="K64">
        <f t="shared" si="47"/>
        <v>25.535059858244225</v>
      </c>
      <c r="L64">
        <f t="shared" si="48"/>
        <v>38.570618078738462</v>
      </c>
      <c r="M64">
        <f t="shared" si="49"/>
        <v>0.26816151998838406</v>
      </c>
      <c r="N64">
        <f t="shared" si="50"/>
        <v>3.3813987290110883</v>
      </c>
      <c r="O64">
        <f t="shared" si="51"/>
        <v>0.25688226182356949</v>
      </c>
      <c r="P64">
        <f t="shared" si="52"/>
        <v>0.16152527579286763</v>
      </c>
      <c r="Q64">
        <f t="shared" si="53"/>
        <v>161.84890080085862</v>
      </c>
      <c r="R64">
        <f t="shared" si="54"/>
        <v>27.520705772389125</v>
      </c>
      <c r="S64">
        <f t="shared" si="55"/>
        <v>27.960351612903199</v>
      </c>
      <c r="T64">
        <f t="shared" si="56"/>
        <v>3.7860772594788714</v>
      </c>
      <c r="U64">
        <f t="shared" si="57"/>
        <v>40.168056350273858</v>
      </c>
      <c r="V64">
        <f t="shared" si="58"/>
        <v>1.5323030649924423</v>
      </c>
      <c r="W64">
        <f t="shared" si="59"/>
        <v>3.8147304206866246</v>
      </c>
      <c r="X64">
        <f t="shared" si="60"/>
        <v>2.2537741944864291</v>
      </c>
      <c r="Y64">
        <f t="shared" si="61"/>
        <v>-272.2692038881155</v>
      </c>
      <c r="Z64">
        <f t="shared" si="62"/>
        <v>23.581124283764709</v>
      </c>
      <c r="AA64">
        <f t="shared" si="63"/>
        <v>1.5205026131493771</v>
      </c>
      <c r="AB64">
        <f t="shared" si="64"/>
        <v>-85.318676190342799</v>
      </c>
      <c r="AC64">
        <v>-3.9902100501315103E-2</v>
      </c>
      <c r="AD64">
        <v>4.4793603428718999E-2</v>
      </c>
      <c r="AE64">
        <v>3.3696516838390602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50697.526748341952</v>
      </c>
      <c r="AK64" t="s">
        <v>251</v>
      </c>
      <c r="AL64">
        <v>2.3175615384615398</v>
      </c>
      <c r="AM64">
        <v>1.4712000000000001</v>
      </c>
      <c r="AN64">
        <f t="shared" si="68"/>
        <v>-0.84636153846153972</v>
      </c>
      <c r="AO64">
        <f t="shared" si="69"/>
        <v>-0.57528652695863214</v>
      </c>
      <c r="AP64">
        <v>-0.307483905159952</v>
      </c>
      <c r="AQ64" t="s">
        <v>399</v>
      </c>
      <c r="AR64">
        <v>2.34697692307692</v>
      </c>
      <c r="AS64">
        <v>1.6544000000000001</v>
      </c>
      <c r="AT64">
        <f t="shared" si="70"/>
        <v>-0.41862725040916327</v>
      </c>
      <c r="AU64">
        <v>0.5</v>
      </c>
      <c r="AV64">
        <f t="shared" si="71"/>
        <v>841.21030679996886</v>
      </c>
      <c r="AW64">
        <f t="shared" si="72"/>
        <v>19.78231554673097</v>
      </c>
      <c r="AX64">
        <f t="shared" si="73"/>
        <v>-176.0767788757598</v>
      </c>
      <c r="AY64">
        <f t="shared" si="74"/>
        <v>1</v>
      </c>
      <c r="AZ64">
        <f t="shared" si="75"/>
        <v>2.3882017718392115E-2</v>
      </c>
      <c r="BA64">
        <f t="shared" si="76"/>
        <v>-0.1107350096711799</v>
      </c>
      <c r="BB64" t="s">
        <v>253</v>
      </c>
      <c r="BC64">
        <v>0</v>
      </c>
      <c r="BD64">
        <f t="shared" si="77"/>
        <v>1.6544000000000001</v>
      </c>
      <c r="BE64">
        <f t="shared" si="78"/>
        <v>-0.41862725040916332</v>
      </c>
      <c r="BF64">
        <f t="shared" si="79"/>
        <v>-0.12452419793365961</v>
      </c>
      <c r="BG64">
        <f t="shared" si="80"/>
        <v>1.0443562886406539</v>
      </c>
      <c r="BH64">
        <f t="shared" si="81"/>
        <v>0.21645596080961918</v>
      </c>
      <c r="BI64">
        <f t="shared" si="82"/>
        <v>1000.01222580645</v>
      </c>
      <c r="BJ64">
        <f t="shared" si="83"/>
        <v>841.21030679996886</v>
      </c>
      <c r="BK64">
        <f t="shared" si="84"/>
        <v>0.84120002245130865</v>
      </c>
      <c r="BL64">
        <f t="shared" si="85"/>
        <v>0.19240004490261745</v>
      </c>
      <c r="BM64">
        <v>0.70500904578363699</v>
      </c>
      <c r="BN64">
        <v>0.5</v>
      </c>
      <c r="BO64" t="s">
        <v>254</v>
      </c>
      <c r="BP64">
        <v>1675262617.9000001</v>
      </c>
      <c r="BQ64">
        <v>399.97051612903198</v>
      </c>
      <c r="BR64">
        <v>403.10787096774197</v>
      </c>
      <c r="BS64">
        <v>15.889712903225799</v>
      </c>
      <c r="BT64">
        <v>15.0330612903226</v>
      </c>
      <c r="BU64">
        <v>500.027806451613</v>
      </c>
      <c r="BV64">
        <v>96.233616129032299</v>
      </c>
      <c r="BW64">
        <v>0.20003716129032301</v>
      </c>
      <c r="BX64">
        <v>28.089706451612901</v>
      </c>
      <c r="BY64">
        <v>27.960351612903199</v>
      </c>
      <c r="BZ64">
        <v>999.9</v>
      </c>
      <c r="CA64">
        <v>9999.1935483871002</v>
      </c>
      <c r="CB64">
        <v>0</v>
      </c>
      <c r="CC64">
        <v>387.34377419354797</v>
      </c>
      <c r="CD64">
        <v>1000.01222580645</v>
      </c>
      <c r="CE64">
        <v>0.96000325806451603</v>
      </c>
      <c r="CF64">
        <v>3.9996651612903202E-2</v>
      </c>
      <c r="CG64">
        <v>0</v>
      </c>
      <c r="CH64">
        <v>2.4011774193548399</v>
      </c>
      <c r="CI64">
        <v>0</v>
      </c>
      <c r="CJ64">
        <v>911.40983870967796</v>
      </c>
      <c r="CK64">
        <v>9334.4461290322597</v>
      </c>
      <c r="CL64">
        <v>40.295999999999999</v>
      </c>
      <c r="CM64">
        <v>43.1991935483871</v>
      </c>
      <c r="CN64">
        <v>41.51</v>
      </c>
      <c r="CO64">
        <v>41.447161290322597</v>
      </c>
      <c r="CP64">
        <v>40.186999999999998</v>
      </c>
      <c r="CQ64">
        <v>960.012258064516</v>
      </c>
      <c r="CR64">
        <v>40.001290322580601</v>
      </c>
      <c r="CS64">
        <v>0</v>
      </c>
      <c r="CT64">
        <v>59.200000047683702</v>
      </c>
      <c r="CU64">
        <v>2.34697692307692</v>
      </c>
      <c r="CV64">
        <v>-0.30192822222023002</v>
      </c>
      <c r="CW64">
        <v>8.8672478775817201</v>
      </c>
      <c r="CX64">
        <v>911.52473076923104</v>
      </c>
      <c r="CY64">
        <v>15</v>
      </c>
      <c r="CZ64">
        <v>1675259577</v>
      </c>
      <c r="DA64" t="s">
        <v>255</v>
      </c>
      <c r="DB64">
        <v>5</v>
      </c>
      <c r="DC64">
        <v>-3.7879999999999998</v>
      </c>
      <c r="DD64">
        <v>0.38300000000000001</v>
      </c>
      <c r="DE64">
        <v>400</v>
      </c>
      <c r="DF64">
        <v>15</v>
      </c>
      <c r="DG64">
        <v>1.39</v>
      </c>
      <c r="DH64">
        <v>0.28000000000000003</v>
      </c>
      <c r="DI64">
        <v>-3.1180988888888899</v>
      </c>
      <c r="DJ64">
        <v>-0.19964276729554201</v>
      </c>
      <c r="DK64">
        <v>0.103822239476311</v>
      </c>
      <c r="DL64">
        <v>1</v>
      </c>
      <c r="DM64">
        <v>2.3852844444444399</v>
      </c>
      <c r="DN64">
        <v>-7.2651978421103297E-2</v>
      </c>
      <c r="DO64">
        <v>0.188654718061631</v>
      </c>
      <c r="DP64">
        <v>1</v>
      </c>
      <c r="DQ64">
        <v>0.85342535185185198</v>
      </c>
      <c r="DR64">
        <v>2.97036615208667E-2</v>
      </c>
      <c r="DS64">
        <v>4.7490464117172703E-3</v>
      </c>
      <c r="DT64">
        <v>1</v>
      </c>
      <c r="DU64">
        <v>3</v>
      </c>
      <c r="DV64">
        <v>3</v>
      </c>
      <c r="DW64" t="s">
        <v>263</v>
      </c>
      <c r="DX64">
        <v>100</v>
      </c>
      <c r="DY64">
        <v>100</v>
      </c>
      <c r="DZ64">
        <v>-3.7879999999999998</v>
      </c>
      <c r="EA64">
        <v>0.38300000000000001</v>
      </c>
      <c r="EB64">
        <v>2</v>
      </c>
      <c r="EC64">
        <v>516.32799999999997</v>
      </c>
      <c r="ED64">
        <v>413.60700000000003</v>
      </c>
      <c r="EE64">
        <v>26.393699999999999</v>
      </c>
      <c r="EF64">
        <v>31.0535</v>
      </c>
      <c r="EG64">
        <v>30.0001</v>
      </c>
      <c r="EH64">
        <v>31.272500000000001</v>
      </c>
      <c r="EI64">
        <v>31.312999999999999</v>
      </c>
      <c r="EJ64">
        <v>20.256900000000002</v>
      </c>
      <c r="EK64">
        <v>28.5837</v>
      </c>
      <c r="EL64">
        <v>0</v>
      </c>
      <c r="EM64">
        <v>26.386399999999998</v>
      </c>
      <c r="EN64">
        <v>403.15800000000002</v>
      </c>
      <c r="EO64">
        <v>15.003500000000001</v>
      </c>
      <c r="EP64">
        <v>100.392</v>
      </c>
      <c r="EQ64">
        <v>90.732699999999994</v>
      </c>
    </row>
    <row r="65" spans="1:147" x14ac:dyDescent="0.3">
      <c r="A65">
        <v>49</v>
      </c>
      <c r="B65">
        <v>1675262685.9000001</v>
      </c>
      <c r="C65">
        <v>2940.9000000953702</v>
      </c>
      <c r="D65" t="s">
        <v>400</v>
      </c>
      <c r="E65" t="s">
        <v>401</v>
      </c>
      <c r="F65">
        <v>1675262677.9000001</v>
      </c>
      <c r="G65">
        <f t="shared" si="43"/>
        <v>6.5776149869831643E-3</v>
      </c>
      <c r="H65">
        <f t="shared" si="44"/>
        <v>20.138369419109548</v>
      </c>
      <c r="I65">
        <f t="shared" si="45"/>
        <v>399.99083870967701</v>
      </c>
      <c r="J65">
        <f t="shared" si="46"/>
        <v>269.45958904253342</v>
      </c>
      <c r="K65">
        <f t="shared" si="47"/>
        <v>25.986444756214581</v>
      </c>
      <c r="L65">
        <f t="shared" si="48"/>
        <v>38.574763177124275</v>
      </c>
      <c r="M65">
        <f t="shared" si="49"/>
        <v>0.28476373483024536</v>
      </c>
      <c r="N65">
        <f t="shared" si="50"/>
        <v>3.3838111582201771</v>
      </c>
      <c r="O65">
        <f t="shared" si="51"/>
        <v>0.27208873394158617</v>
      </c>
      <c r="P65">
        <f t="shared" si="52"/>
        <v>0.17114723914303759</v>
      </c>
      <c r="Q65">
        <f t="shared" si="53"/>
        <v>161.84535537097202</v>
      </c>
      <c r="R65">
        <f t="shared" si="54"/>
        <v>27.493399826783381</v>
      </c>
      <c r="S65">
        <f t="shared" si="55"/>
        <v>27.998999999999999</v>
      </c>
      <c r="T65">
        <f t="shared" si="56"/>
        <v>3.7946184590368306</v>
      </c>
      <c r="U65">
        <f t="shared" si="57"/>
        <v>39.895277063434918</v>
      </c>
      <c r="V65">
        <f t="shared" si="58"/>
        <v>1.5275797428911242</v>
      </c>
      <c r="W65">
        <f t="shared" si="59"/>
        <v>3.828973891977784</v>
      </c>
      <c r="X65">
        <f t="shared" si="60"/>
        <v>2.2670387161457066</v>
      </c>
      <c r="Y65">
        <f t="shared" si="61"/>
        <v>-290.07282092595756</v>
      </c>
      <c r="Z65">
        <f t="shared" si="62"/>
        <v>28.220438846943001</v>
      </c>
      <c r="AA65">
        <f t="shared" si="63"/>
        <v>1.8192768552344163</v>
      </c>
      <c r="AB65">
        <f t="shared" si="64"/>
        <v>-98.187749852808125</v>
      </c>
      <c r="AC65">
        <v>-3.9937890720563897E-2</v>
      </c>
      <c r="AD65">
        <v>4.4833781085221201E-2</v>
      </c>
      <c r="AE65">
        <v>3.3720535765270898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50730.476437935758</v>
      </c>
      <c r="AK65" t="s">
        <v>251</v>
      </c>
      <c r="AL65">
        <v>2.3175615384615398</v>
      </c>
      <c r="AM65">
        <v>1.4712000000000001</v>
      </c>
      <c r="AN65">
        <f t="shared" si="68"/>
        <v>-0.84636153846153972</v>
      </c>
      <c r="AO65">
        <f t="shared" si="69"/>
        <v>-0.57528652695863214</v>
      </c>
      <c r="AP65">
        <v>-0.307483905159952</v>
      </c>
      <c r="AQ65" t="s">
        <v>402</v>
      </c>
      <c r="AR65">
        <v>2.3034653846153801</v>
      </c>
      <c r="AS65">
        <v>1.73166</v>
      </c>
      <c r="AT65">
        <f t="shared" si="70"/>
        <v>-0.33020649816671876</v>
      </c>
      <c r="AU65">
        <v>0.5</v>
      </c>
      <c r="AV65">
        <f t="shared" si="71"/>
        <v>841.19443838644281</v>
      </c>
      <c r="AW65">
        <f t="shared" si="72"/>
        <v>20.138369419109548</v>
      </c>
      <c r="AX65">
        <f t="shared" si="73"/>
        <v>-138.88393488845347</v>
      </c>
      <c r="AY65">
        <f t="shared" si="74"/>
        <v>1</v>
      </c>
      <c r="AZ65">
        <f t="shared" si="75"/>
        <v>2.4305740018310394E-2</v>
      </c>
      <c r="BA65">
        <f t="shared" si="76"/>
        <v>-0.15041058868369075</v>
      </c>
      <c r="BB65" t="s">
        <v>253</v>
      </c>
      <c r="BC65">
        <v>0</v>
      </c>
      <c r="BD65">
        <f t="shared" si="77"/>
        <v>1.73166</v>
      </c>
      <c r="BE65">
        <f t="shared" si="78"/>
        <v>-0.33020649816671871</v>
      </c>
      <c r="BF65">
        <f t="shared" si="79"/>
        <v>-0.17703915171288737</v>
      </c>
      <c r="BG65">
        <f t="shared" si="80"/>
        <v>0.97594108750222197</v>
      </c>
      <c r="BH65">
        <f t="shared" si="81"/>
        <v>0.30774082725149227</v>
      </c>
      <c r="BI65">
        <f t="shared" si="82"/>
        <v>999.99370967741902</v>
      </c>
      <c r="BJ65">
        <f t="shared" si="83"/>
        <v>841.19443838644281</v>
      </c>
      <c r="BK65">
        <f t="shared" si="84"/>
        <v>0.8411997298040983</v>
      </c>
      <c r="BL65">
        <f t="shared" si="85"/>
        <v>0.1923994596081966</v>
      </c>
      <c r="BM65">
        <v>0.70500904578363699</v>
      </c>
      <c r="BN65">
        <v>0.5</v>
      </c>
      <c r="BO65" t="s">
        <v>254</v>
      </c>
      <c r="BP65">
        <v>1675262677.9000001</v>
      </c>
      <c r="BQ65">
        <v>399.99083870967701</v>
      </c>
      <c r="BR65">
        <v>403.20109677419401</v>
      </c>
      <c r="BS65">
        <v>15.839835483870999</v>
      </c>
      <c r="BT65">
        <v>14.9271451612903</v>
      </c>
      <c r="BU65">
        <v>500.04083870967702</v>
      </c>
      <c r="BV65">
        <v>96.239209677419296</v>
      </c>
      <c r="BW65">
        <v>0.199907032258064</v>
      </c>
      <c r="BX65">
        <v>28.1536935483871</v>
      </c>
      <c r="BY65">
        <v>27.998999999999999</v>
      </c>
      <c r="BZ65">
        <v>999.9</v>
      </c>
      <c r="CA65">
        <v>10007.580645161301</v>
      </c>
      <c r="CB65">
        <v>0</v>
      </c>
      <c r="CC65">
        <v>387.30777419354803</v>
      </c>
      <c r="CD65">
        <v>999.99370967741902</v>
      </c>
      <c r="CE65">
        <v>0.96000467741935502</v>
      </c>
      <c r="CF65">
        <v>3.9995335483870999E-2</v>
      </c>
      <c r="CG65">
        <v>0</v>
      </c>
      <c r="CH65">
        <v>2.3048999999999999</v>
      </c>
      <c r="CI65">
        <v>0</v>
      </c>
      <c r="CJ65">
        <v>915.77916129032303</v>
      </c>
      <c r="CK65">
        <v>9334.2754838709607</v>
      </c>
      <c r="CL65">
        <v>40.436999999999998</v>
      </c>
      <c r="CM65">
        <v>43.346548387096803</v>
      </c>
      <c r="CN65">
        <v>41.683</v>
      </c>
      <c r="CO65">
        <v>41.576225806451603</v>
      </c>
      <c r="CP65">
        <v>40.311999999999998</v>
      </c>
      <c r="CQ65">
        <v>960.00064516128998</v>
      </c>
      <c r="CR65">
        <v>39.990645161290303</v>
      </c>
      <c r="CS65">
        <v>0</v>
      </c>
      <c r="CT65">
        <v>59.599999904632597</v>
      </c>
      <c r="CU65">
        <v>2.3034653846153801</v>
      </c>
      <c r="CV65">
        <v>-0.41367178432413698</v>
      </c>
      <c r="CW65">
        <v>4.5236239328917502</v>
      </c>
      <c r="CX65">
        <v>915.85392307692302</v>
      </c>
      <c r="CY65">
        <v>15</v>
      </c>
      <c r="CZ65">
        <v>1675259577</v>
      </c>
      <c r="DA65" t="s">
        <v>255</v>
      </c>
      <c r="DB65">
        <v>5</v>
      </c>
      <c r="DC65">
        <v>-3.7879999999999998</v>
      </c>
      <c r="DD65">
        <v>0.38300000000000001</v>
      </c>
      <c r="DE65">
        <v>400</v>
      </c>
      <c r="DF65">
        <v>15</v>
      </c>
      <c r="DG65">
        <v>1.39</v>
      </c>
      <c r="DH65">
        <v>0.28000000000000003</v>
      </c>
      <c r="DI65">
        <v>-3.19866925925926</v>
      </c>
      <c r="DJ65">
        <v>-0.219873756432412</v>
      </c>
      <c r="DK65">
        <v>0.122280760408651</v>
      </c>
      <c r="DL65">
        <v>1</v>
      </c>
      <c r="DM65">
        <v>2.3095400000000001</v>
      </c>
      <c r="DN65">
        <v>-5.0410559754594901E-2</v>
      </c>
      <c r="DO65">
        <v>0.18849006740704199</v>
      </c>
      <c r="DP65">
        <v>1</v>
      </c>
      <c r="DQ65">
        <v>0.91673237037037003</v>
      </c>
      <c r="DR65">
        <v>-4.0163942824469397E-2</v>
      </c>
      <c r="DS65">
        <v>6.7082983802989899E-3</v>
      </c>
      <c r="DT65">
        <v>1</v>
      </c>
      <c r="DU65">
        <v>3</v>
      </c>
      <c r="DV65">
        <v>3</v>
      </c>
      <c r="DW65" t="s">
        <v>263</v>
      </c>
      <c r="DX65">
        <v>100</v>
      </c>
      <c r="DY65">
        <v>100</v>
      </c>
      <c r="DZ65">
        <v>-3.7879999999999998</v>
      </c>
      <c r="EA65">
        <v>0.38300000000000001</v>
      </c>
      <c r="EB65">
        <v>2</v>
      </c>
      <c r="EC65">
        <v>516.41300000000001</v>
      </c>
      <c r="ED65">
        <v>413.56900000000002</v>
      </c>
      <c r="EE65">
        <v>26.401</v>
      </c>
      <c r="EF65">
        <v>31.048100000000002</v>
      </c>
      <c r="EG65">
        <v>30</v>
      </c>
      <c r="EH65">
        <v>31.266999999999999</v>
      </c>
      <c r="EI65">
        <v>31.307500000000001</v>
      </c>
      <c r="EJ65">
        <v>20.257999999999999</v>
      </c>
      <c r="EK65">
        <v>29.133099999999999</v>
      </c>
      <c r="EL65">
        <v>0</v>
      </c>
      <c r="EM65">
        <v>26.3978</v>
      </c>
      <c r="EN65">
        <v>403.10300000000001</v>
      </c>
      <c r="EO65">
        <v>14.943099999999999</v>
      </c>
      <c r="EP65">
        <v>100.392</v>
      </c>
      <c r="EQ65">
        <v>90.733500000000006</v>
      </c>
    </row>
    <row r="66" spans="1:147" x14ac:dyDescent="0.3">
      <c r="A66">
        <v>50</v>
      </c>
      <c r="B66">
        <v>1675262745.9000001</v>
      </c>
      <c r="C66">
        <v>3000.9000000953702</v>
      </c>
      <c r="D66" t="s">
        <v>403</v>
      </c>
      <c r="E66" t="s">
        <v>404</v>
      </c>
      <c r="F66">
        <v>1675262737.9000001</v>
      </c>
      <c r="G66">
        <f t="shared" si="43"/>
        <v>6.5359114588192631E-3</v>
      </c>
      <c r="H66">
        <f t="shared" si="44"/>
        <v>20.104605690838088</v>
      </c>
      <c r="I66">
        <f t="shared" si="45"/>
        <v>399.998903225807</v>
      </c>
      <c r="J66">
        <f t="shared" si="46"/>
        <v>269.37090194522244</v>
      </c>
      <c r="K66">
        <f t="shared" si="47"/>
        <v>25.977577356013668</v>
      </c>
      <c r="L66">
        <f t="shared" si="48"/>
        <v>38.575073906765461</v>
      </c>
      <c r="M66">
        <f t="shared" si="49"/>
        <v>0.28390477740204745</v>
      </c>
      <c r="N66">
        <f t="shared" si="50"/>
        <v>3.3850782539124307</v>
      </c>
      <c r="O66">
        <f t="shared" si="51"/>
        <v>0.27130879980301403</v>
      </c>
      <c r="P66">
        <f t="shared" si="52"/>
        <v>0.17065312461497387</v>
      </c>
      <c r="Q66">
        <f t="shared" si="53"/>
        <v>161.84604640007643</v>
      </c>
      <c r="R66">
        <f t="shared" si="54"/>
        <v>27.524985404369712</v>
      </c>
      <c r="S66">
        <f t="shared" si="55"/>
        <v>28.0104419354839</v>
      </c>
      <c r="T66">
        <f t="shared" si="56"/>
        <v>3.7971503219160598</v>
      </c>
      <c r="U66">
        <f t="shared" si="57"/>
        <v>40.121402326485722</v>
      </c>
      <c r="V66">
        <f t="shared" si="58"/>
        <v>1.5381958667024969</v>
      </c>
      <c r="W66">
        <f t="shared" si="59"/>
        <v>3.8338536977982773</v>
      </c>
      <c r="X66">
        <f t="shared" si="60"/>
        <v>2.258954455213563</v>
      </c>
      <c r="Y66">
        <f t="shared" si="61"/>
        <v>-288.23369533392952</v>
      </c>
      <c r="Z66">
        <f t="shared" si="62"/>
        <v>30.134855122930244</v>
      </c>
      <c r="AA66">
        <f t="shared" si="63"/>
        <v>1.9422880271976557</v>
      </c>
      <c r="AB66">
        <f t="shared" si="64"/>
        <v>-94.310505783725176</v>
      </c>
      <c r="AC66">
        <v>-3.9956693269330802E-2</v>
      </c>
      <c r="AD66">
        <v>4.4854888593405799E-2</v>
      </c>
      <c r="AE66">
        <v>3.37331513681176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50749.665229128688</v>
      </c>
      <c r="AK66" t="s">
        <v>251</v>
      </c>
      <c r="AL66">
        <v>2.3175615384615398</v>
      </c>
      <c r="AM66">
        <v>1.4712000000000001</v>
      </c>
      <c r="AN66">
        <f t="shared" si="68"/>
        <v>-0.84636153846153972</v>
      </c>
      <c r="AO66">
        <f t="shared" si="69"/>
        <v>-0.57528652695863214</v>
      </c>
      <c r="AP66">
        <v>-0.307483905159952</v>
      </c>
      <c r="AQ66" t="s">
        <v>405</v>
      </c>
      <c r="AR66">
        <v>2.33726923076923</v>
      </c>
      <c r="AS66">
        <v>1.5371999999999999</v>
      </c>
      <c r="AT66">
        <f t="shared" si="70"/>
        <v>-0.5204717868652291</v>
      </c>
      <c r="AU66">
        <v>0.5</v>
      </c>
      <c r="AV66">
        <f t="shared" si="71"/>
        <v>841.19809432240152</v>
      </c>
      <c r="AW66">
        <f t="shared" si="72"/>
        <v>20.104605690838088</v>
      </c>
      <c r="AX66">
        <f t="shared" si="73"/>
        <v>-218.90993762980293</v>
      </c>
      <c r="AY66">
        <f t="shared" si="74"/>
        <v>1</v>
      </c>
      <c r="AZ66">
        <f t="shared" si="75"/>
        <v>2.4265496716846826E-2</v>
      </c>
      <c r="BA66">
        <f t="shared" si="76"/>
        <v>-4.2935206869632994E-2</v>
      </c>
      <c r="BB66" t="s">
        <v>253</v>
      </c>
      <c r="BC66">
        <v>0</v>
      </c>
      <c r="BD66">
        <f t="shared" si="77"/>
        <v>1.5371999999999999</v>
      </c>
      <c r="BE66">
        <f t="shared" si="78"/>
        <v>-0.5204717868652291</v>
      </c>
      <c r="BF66">
        <f t="shared" si="79"/>
        <v>-4.4861337683523544E-2</v>
      </c>
      <c r="BG66">
        <f t="shared" si="80"/>
        <v>1.0252545664238442</v>
      </c>
      <c r="BH66">
        <f t="shared" si="81"/>
        <v>7.7980859243639886E-2</v>
      </c>
      <c r="BI66">
        <f t="shared" si="82"/>
        <v>999.99806451612903</v>
      </c>
      <c r="BJ66">
        <f t="shared" si="83"/>
        <v>841.19809432240152</v>
      </c>
      <c r="BK66">
        <f t="shared" si="84"/>
        <v>0.84119972245089658</v>
      </c>
      <c r="BL66">
        <f t="shared" si="85"/>
        <v>0.19239944490179331</v>
      </c>
      <c r="BM66">
        <v>0.70500904578363699</v>
      </c>
      <c r="BN66">
        <v>0.5</v>
      </c>
      <c r="BO66" t="s">
        <v>254</v>
      </c>
      <c r="BP66">
        <v>1675262737.9000001</v>
      </c>
      <c r="BQ66">
        <v>399.998903225807</v>
      </c>
      <c r="BR66">
        <v>403.20212903225797</v>
      </c>
      <c r="BS66">
        <v>15.9501096774194</v>
      </c>
      <c r="BT66">
        <v>15.043287096774201</v>
      </c>
      <c r="BU66">
        <v>500.029516129032</v>
      </c>
      <c r="BV66">
        <v>96.237987096774205</v>
      </c>
      <c r="BW66">
        <v>0.19996209677419399</v>
      </c>
      <c r="BX66">
        <v>28.175567741935499</v>
      </c>
      <c r="BY66">
        <v>28.0104419354839</v>
      </c>
      <c r="BZ66">
        <v>999.9</v>
      </c>
      <c r="CA66">
        <v>10012.419354838699</v>
      </c>
      <c r="CB66">
        <v>0</v>
      </c>
      <c r="CC66">
        <v>387.42106451612898</v>
      </c>
      <c r="CD66">
        <v>999.99806451612903</v>
      </c>
      <c r="CE66">
        <v>0.96000680645161296</v>
      </c>
      <c r="CF66">
        <v>3.9993361290322597E-2</v>
      </c>
      <c r="CG66">
        <v>0</v>
      </c>
      <c r="CH66">
        <v>2.3321935483870999</v>
      </c>
      <c r="CI66">
        <v>0</v>
      </c>
      <c r="CJ66">
        <v>917.56009677419297</v>
      </c>
      <c r="CK66">
        <v>9334.3364516129004</v>
      </c>
      <c r="CL66">
        <v>40.561999999999998</v>
      </c>
      <c r="CM66">
        <v>43.467483870967698</v>
      </c>
      <c r="CN66">
        <v>41.811999999999998</v>
      </c>
      <c r="CO66">
        <v>41.691064516129003</v>
      </c>
      <c r="CP66">
        <v>40.436999999999998</v>
      </c>
      <c r="CQ66">
        <v>960.00677419354804</v>
      </c>
      <c r="CR66">
        <v>39.990645161290303</v>
      </c>
      <c r="CS66">
        <v>0</v>
      </c>
      <c r="CT66">
        <v>59.400000095367403</v>
      </c>
      <c r="CU66">
        <v>2.33726923076923</v>
      </c>
      <c r="CV66">
        <v>0.33103589808341299</v>
      </c>
      <c r="CW66">
        <v>2.2676923161917801</v>
      </c>
      <c r="CX66">
        <v>917.58938461538503</v>
      </c>
      <c r="CY66">
        <v>15</v>
      </c>
      <c r="CZ66">
        <v>1675259577</v>
      </c>
      <c r="DA66" t="s">
        <v>255</v>
      </c>
      <c r="DB66">
        <v>5</v>
      </c>
      <c r="DC66">
        <v>-3.7879999999999998</v>
      </c>
      <c r="DD66">
        <v>0.38300000000000001</v>
      </c>
      <c r="DE66">
        <v>400</v>
      </c>
      <c r="DF66">
        <v>15</v>
      </c>
      <c r="DG66">
        <v>1.39</v>
      </c>
      <c r="DH66">
        <v>0.28000000000000003</v>
      </c>
      <c r="DI66">
        <v>-3.20589722222222</v>
      </c>
      <c r="DJ66">
        <v>-7.9855140079980694E-2</v>
      </c>
      <c r="DK66">
        <v>0.103717737070497</v>
      </c>
      <c r="DL66">
        <v>1</v>
      </c>
      <c r="DM66">
        <v>2.2909000000000002</v>
      </c>
      <c r="DN66">
        <v>0.30877510701366401</v>
      </c>
      <c r="DO66">
        <v>0.206236817491177</v>
      </c>
      <c r="DP66">
        <v>1</v>
      </c>
      <c r="DQ66">
        <v>0.899570166666667</v>
      </c>
      <c r="DR66">
        <v>6.5884875929107606E-2</v>
      </c>
      <c r="DS66">
        <v>9.4040757608957401E-3</v>
      </c>
      <c r="DT66">
        <v>1</v>
      </c>
      <c r="DU66">
        <v>3</v>
      </c>
      <c r="DV66">
        <v>3</v>
      </c>
      <c r="DW66" t="s">
        <v>263</v>
      </c>
      <c r="DX66">
        <v>100</v>
      </c>
      <c r="DY66">
        <v>100</v>
      </c>
      <c r="DZ66">
        <v>-3.7879999999999998</v>
      </c>
      <c r="EA66">
        <v>0.38300000000000001</v>
      </c>
      <c r="EB66">
        <v>2</v>
      </c>
      <c r="EC66">
        <v>516.26300000000003</v>
      </c>
      <c r="ED66">
        <v>413.303</v>
      </c>
      <c r="EE66">
        <v>26.140499999999999</v>
      </c>
      <c r="EF66">
        <v>31.045300000000001</v>
      </c>
      <c r="EG66">
        <v>29.9999</v>
      </c>
      <c r="EH66">
        <v>31.264399999999998</v>
      </c>
      <c r="EI66">
        <v>31.3048</v>
      </c>
      <c r="EJ66">
        <v>20.261199999999999</v>
      </c>
      <c r="EK66">
        <v>28.560199999999998</v>
      </c>
      <c r="EL66">
        <v>0</v>
      </c>
      <c r="EM66">
        <v>26.146999999999998</v>
      </c>
      <c r="EN66">
        <v>403.25099999999998</v>
      </c>
      <c r="EO66">
        <v>15.0595</v>
      </c>
      <c r="EP66">
        <v>100.392</v>
      </c>
      <c r="EQ66">
        <v>90.736199999999997</v>
      </c>
    </row>
    <row r="67" spans="1:147" x14ac:dyDescent="0.3">
      <c r="A67">
        <v>51</v>
      </c>
      <c r="B67">
        <v>1675262805.9000001</v>
      </c>
      <c r="C67">
        <v>3060.9000000953702</v>
      </c>
      <c r="D67" t="s">
        <v>406</v>
      </c>
      <c r="E67" t="s">
        <v>407</v>
      </c>
      <c r="F67">
        <v>1675262797.9000001</v>
      </c>
      <c r="G67">
        <f t="shared" si="43"/>
        <v>6.6821190926164183E-3</v>
      </c>
      <c r="H67">
        <f t="shared" si="44"/>
        <v>20.117810675607938</v>
      </c>
      <c r="I67">
        <f t="shared" si="45"/>
        <v>400.001709677419</v>
      </c>
      <c r="J67">
        <f t="shared" si="46"/>
        <v>272.24225610402613</v>
      </c>
      <c r="K67">
        <f t="shared" si="47"/>
        <v>26.255577906373311</v>
      </c>
      <c r="L67">
        <f t="shared" si="48"/>
        <v>38.576950549164501</v>
      </c>
      <c r="M67">
        <f t="shared" si="49"/>
        <v>0.29152926186449724</v>
      </c>
      <c r="N67">
        <f t="shared" si="50"/>
        <v>3.3798528739421756</v>
      </c>
      <c r="O67">
        <f t="shared" si="51"/>
        <v>0.27824513424318248</v>
      </c>
      <c r="P67">
        <f t="shared" si="52"/>
        <v>0.17504628557356008</v>
      </c>
      <c r="Q67">
        <f t="shared" si="53"/>
        <v>161.84739348112146</v>
      </c>
      <c r="R67">
        <f t="shared" si="54"/>
        <v>27.478249403272063</v>
      </c>
      <c r="S67">
        <f t="shared" si="55"/>
        <v>27.991658064516098</v>
      </c>
      <c r="T67">
        <f t="shared" si="56"/>
        <v>3.7929946169497617</v>
      </c>
      <c r="U67">
        <f t="shared" si="57"/>
        <v>40.223085996730809</v>
      </c>
      <c r="V67">
        <f t="shared" si="58"/>
        <v>1.5409674362463741</v>
      </c>
      <c r="W67">
        <f t="shared" si="59"/>
        <v>3.8310522379402183</v>
      </c>
      <c r="X67">
        <f t="shared" si="60"/>
        <v>2.2520271807033874</v>
      </c>
      <c r="Y67">
        <f t="shared" si="61"/>
        <v>-294.68145198438407</v>
      </c>
      <c r="Z67">
        <f t="shared" si="62"/>
        <v>31.223358215472608</v>
      </c>
      <c r="AA67">
        <f t="shared" si="63"/>
        <v>2.0152422077802274</v>
      </c>
      <c r="AB67">
        <f t="shared" si="64"/>
        <v>-99.595458080009763</v>
      </c>
      <c r="AC67">
        <v>-3.9879172104982798E-2</v>
      </c>
      <c r="AD67">
        <v>4.4767864295198197E-2</v>
      </c>
      <c r="AE67">
        <v>3.3681125788134798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50657.428300338033</v>
      </c>
      <c r="AK67" t="s">
        <v>251</v>
      </c>
      <c r="AL67">
        <v>2.3175615384615398</v>
      </c>
      <c r="AM67">
        <v>1.4712000000000001</v>
      </c>
      <c r="AN67">
        <f t="shared" si="68"/>
        <v>-0.84636153846153972</v>
      </c>
      <c r="AO67">
        <f t="shared" si="69"/>
        <v>-0.57528652695863214</v>
      </c>
      <c r="AP67">
        <v>-0.307483905159952</v>
      </c>
      <c r="AQ67" t="s">
        <v>408</v>
      </c>
      <c r="AR67">
        <v>2.2430346153846199</v>
      </c>
      <c r="AS67">
        <v>1.9416</v>
      </c>
      <c r="AT67">
        <f t="shared" si="70"/>
        <v>-0.15525062597065298</v>
      </c>
      <c r="AU67">
        <v>0.5</v>
      </c>
      <c r="AV67">
        <f t="shared" si="71"/>
        <v>841.20536318710344</v>
      </c>
      <c r="AW67">
        <f t="shared" si="72"/>
        <v>20.117810675607938</v>
      </c>
      <c r="AX67">
        <f t="shared" si="73"/>
        <v>-65.298829602334152</v>
      </c>
      <c r="AY67">
        <f t="shared" si="74"/>
        <v>1</v>
      </c>
      <c r="AZ67">
        <f t="shared" si="75"/>
        <v>2.4280984732886011E-2</v>
      </c>
      <c r="BA67">
        <f t="shared" si="76"/>
        <v>-0.24227441285537699</v>
      </c>
      <c r="BB67" t="s">
        <v>253</v>
      </c>
      <c r="BC67">
        <v>0</v>
      </c>
      <c r="BD67">
        <f t="shared" si="77"/>
        <v>1.9416</v>
      </c>
      <c r="BE67">
        <f t="shared" si="78"/>
        <v>-0.15525062597065303</v>
      </c>
      <c r="BF67">
        <f t="shared" si="79"/>
        <v>-0.31973898858075034</v>
      </c>
      <c r="BG67">
        <f t="shared" si="80"/>
        <v>0.80176982097187621</v>
      </c>
      <c r="BH67">
        <f t="shared" si="81"/>
        <v>0.5557908513364892</v>
      </c>
      <c r="BI67">
        <f t="shared" si="82"/>
        <v>1000.00674193548</v>
      </c>
      <c r="BJ67">
        <f t="shared" si="83"/>
        <v>841.20536318710344</v>
      </c>
      <c r="BK67">
        <f t="shared" si="84"/>
        <v>0.84119969187305499</v>
      </c>
      <c r="BL67">
        <f t="shared" si="85"/>
        <v>0.19239938374611013</v>
      </c>
      <c r="BM67">
        <v>0.70500904578363699</v>
      </c>
      <c r="BN67">
        <v>0.5</v>
      </c>
      <c r="BO67" t="s">
        <v>254</v>
      </c>
      <c r="BP67">
        <v>1675262797.9000001</v>
      </c>
      <c r="BQ67">
        <v>400.001709677419</v>
      </c>
      <c r="BR67">
        <v>403.21506451612902</v>
      </c>
      <c r="BS67">
        <v>15.978183870967699</v>
      </c>
      <c r="BT67">
        <v>15.0510967741935</v>
      </c>
      <c r="BU67">
        <v>500.026580645161</v>
      </c>
      <c r="BV67">
        <v>96.241967741935497</v>
      </c>
      <c r="BW67">
        <v>0.199996419354839</v>
      </c>
      <c r="BX67">
        <v>28.163012903225798</v>
      </c>
      <c r="BY67">
        <v>27.991658064516098</v>
      </c>
      <c r="BZ67">
        <v>999.9</v>
      </c>
      <c r="CA67">
        <v>9992.5806451612898</v>
      </c>
      <c r="CB67">
        <v>0</v>
      </c>
      <c r="CC67">
        <v>387.406225806451</v>
      </c>
      <c r="CD67">
        <v>1000.00674193548</v>
      </c>
      <c r="CE67">
        <v>0.96000964516129095</v>
      </c>
      <c r="CF67">
        <v>3.9990729032258102E-2</v>
      </c>
      <c r="CG67">
        <v>0</v>
      </c>
      <c r="CH67">
        <v>2.23285806451613</v>
      </c>
      <c r="CI67">
        <v>0</v>
      </c>
      <c r="CJ67">
        <v>917.50074193548403</v>
      </c>
      <c r="CK67">
        <v>9334.4145161290307</v>
      </c>
      <c r="CL67">
        <v>40.691064516129003</v>
      </c>
      <c r="CM67">
        <v>43.588419354838699</v>
      </c>
      <c r="CN67">
        <v>41.936999999999998</v>
      </c>
      <c r="CO67">
        <v>41.811999999999998</v>
      </c>
      <c r="CP67">
        <v>40.561999999999998</v>
      </c>
      <c r="CQ67">
        <v>960.01677419354803</v>
      </c>
      <c r="CR67">
        <v>39.99</v>
      </c>
      <c r="CS67">
        <v>0</v>
      </c>
      <c r="CT67">
        <v>59.400000095367403</v>
      </c>
      <c r="CU67">
        <v>2.2430346153846199</v>
      </c>
      <c r="CV67">
        <v>-0.84742222024236502</v>
      </c>
      <c r="CW67">
        <v>3.79172650956927</v>
      </c>
      <c r="CX67">
        <v>917.54930769230702</v>
      </c>
      <c r="CY67">
        <v>15</v>
      </c>
      <c r="CZ67">
        <v>1675259577</v>
      </c>
      <c r="DA67" t="s">
        <v>255</v>
      </c>
      <c r="DB67">
        <v>5</v>
      </c>
      <c r="DC67">
        <v>-3.7879999999999998</v>
      </c>
      <c r="DD67">
        <v>0.38300000000000001</v>
      </c>
      <c r="DE67">
        <v>400</v>
      </c>
      <c r="DF67">
        <v>15</v>
      </c>
      <c r="DG67">
        <v>1.39</v>
      </c>
      <c r="DH67">
        <v>0.28000000000000003</v>
      </c>
      <c r="DI67">
        <v>-3.2015203703703699</v>
      </c>
      <c r="DJ67">
        <v>-7.2826895368802796E-2</v>
      </c>
      <c r="DK67">
        <v>0.10449509729706</v>
      </c>
      <c r="DL67">
        <v>1</v>
      </c>
      <c r="DM67">
        <v>2.2306666666666701</v>
      </c>
      <c r="DN67">
        <v>-0.19144221270984199</v>
      </c>
      <c r="DO67">
        <v>0.175728720222709</v>
      </c>
      <c r="DP67">
        <v>1</v>
      </c>
      <c r="DQ67">
        <v>0.92623329629629603</v>
      </c>
      <c r="DR67">
        <v>9.3089353916496493E-3</v>
      </c>
      <c r="DS67">
        <v>3.0111012605187198E-3</v>
      </c>
      <c r="DT67">
        <v>1</v>
      </c>
      <c r="DU67">
        <v>3</v>
      </c>
      <c r="DV67">
        <v>3</v>
      </c>
      <c r="DW67" t="s">
        <v>263</v>
      </c>
      <c r="DX67">
        <v>100</v>
      </c>
      <c r="DY67">
        <v>100</v>
      </c>
      <c r="DZ67">
        <v>-3.7879999999999998</v>
      </c>
      <c r="EA67">
        <v>0.38300000000000001</v>
      </c>
      <c r="EB67">
        <v>2</v>
      </c>
      <c r="EC67">
        <v>516.37</v>
      </c>
      <c r="ED67">
        <v>413.779</v>
      </c>
      <c r="EE67">
        <v>26.089500000000001</v>
      </c>
      <c r="EF67">
        <v>31.045300000000001</v>
      </c>
      <c r="EG67">
        <v>29.9999</v>
      </c>
      <c r="EH67">
        <v>31.261600000000001</v>
      </c>
      <c r="EI67">
        <v>31.302099999999999</v>
      </c>
      <c r="EJ67">
        <v>20.2606</v>
      </c>
      <c r="EK67">
        <v>28.560199999999998</v>
      </c>
      <c r="EL67">
        <v>0</v>
      </c>
      <c r="EM67">
        <v>26.084399999999999</v>
      </c>
      <c r="EN67">
        <v>403.12</v>
      </c>
      <c r="EO67">
        <v>14.9695</v>
      </c>
      <c r="EP67">
        <v>100.39400000000001</v>
      </c>
      <c r="EQ67">
        <v>90.738799999999998</v>
      </c>
    </row>
    <row r="68" spans="1:147" x14ac:dyDescent="0.3">
      <c r="A68">
        <v>52</v>
      </c>
      <c r="B68">
        <v>1675262865.9000001</v>
      </c>
      <c r="C68">
        <v>3120.9000000953702</v>
      </c>
      <c r="D68" t="s">
        <v>409</v>
      </c>
      <c r="E68" t="s">
        <v>410</v>
      </c>
      <c r="F68">
        <v>1675262857.9000001</v>
      </c>
      <c r="G68">
        <f t="shared" si="43"/>
        <v>7.0289694391259599E-3</v>
      </c>
      <c r="H68">
        <f t="shared" si="44"/>
        <v>20.240351919845068</v>
      </c>
      <c r="I68">
        <f t="shared" si="45"/>
        <v>400.00516129032297</v>
      </c>
      <c r="J68">
        <f t="shared" si="46"/>
        <v>277.09569390430045</v>
      </c>
      <c r="K68">
        <f t="shared" si="47"/>
        <v>26.723156300142943</v>
      </c>
      <c r="L68">
        <f t="shared" si="48"/>
        <v>38.576566439595943</v>
      </c>
      <c r="M68">
        <f t="shared" si="49"/>
        <v>0.3071327020558271</v>
      </c>
      <c r="N68">
        <f t="shared" si="50"/>
        <v>3.3836645199869282</v>
      </c>
      <c r="O68">
        <f t="shared" si="51"/>
        <v>0.29244277002572427</v>
      </c>
      <c r="P68">
        <f t="shared" si="52"/>
        <v>0.18403799975787694</v>
      </c>
      <c r="Q68">
        <f t="shared" si="53"/>
        <v>161.84629145593516</v>
      </c>
      <c r="R68">
        <f t="shared" si="54"/>
        <v>27.39239957453465</v>
      </c>
      <c r="S68">
        <f t="shared" si="55"/>
        <v>27.9826129032258</v>
      </c>
      <c r="T68">
        <f t="shared" si="56"/>
        <v>3.7909948998990508</v>
      </c>
      <c r="U68">
        <f t="shared" si="57"/>
        <v>40.139067989833393</v>
      </c>
      <c r="V68">
        <f t="shared" si="58"/>
        <v>1.5370507017183879</v>
      </c>
      <c r="W68">
        <f t="shared" si="59"/>
        <v>3.8293133814360094</v>
      </c>
      <c r="X68">
        <f t="shared" si="60"/>
        <v>2.2539441981806627</v>
      </c>
      <c r="Y68">
        <f t="shared" si="61"/>
        <v>-309.97755226545485</v>
      </c>
      <c r="Z68">
        <f t="shared" si="62"/>
        <v>31.486301440439185</v>
      </c>
      <c r="AA68">
        <f t="shared" si="63"/>
        <v>2.0297537159597523</v>
      </c>
      <c r="AB68">
        <f t="shared" si="64"/>
        <v>-114.61520565312077</v>
      </c>
      <c r="AC68">
        <v>-3.9935714930200601E-2</v>
      </c>
      <c r="AD68">
        <v>4.48313385699287E-2</v>
      </c>
      <c r="AE68">
        <v>3.3719075788392598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50727.590445498012</v>
      </c>
      <c r="AK68" t="s">
        <v>251</v>
      </c>
      <c r="AL68">
        <v>2.3175615384615398</v>
      </c>
      <c r="AM68">
        <v>1.4712000000000001</v>
      </c>
      <c r="AN68">
        <f t="shared" si="68"/>
        <v>-0.84636153846153972</v>
      </c>
      <c r="AO68">
        <f t="shared" si="69"/>
        <v>-0.57528652695863214</v>
      </c>
      <c r="AP68">
        <v>-0.307483905159952</v>
      </c>
      <c r="AQ68" t="s">
        <v>411</v>
      </c>
      <c r="AR68">
        <v>2.3206153846153801</v>
      </c>
      <c r="AS68">
        <v>2.4887100000000002</v>
      </c>
      <c r="AT68">
        <f t="shared" si="70"/>
        <v>6.7542869753655532E-2</v>
      </c>
      <c r="AU68">
        <v>0.5</v>
      </c>
      <c r="AV68">
        <f t="shared" si="71"/>
        <v>841.19956432262859</v>
      </c>
      <c r="AW68">
        <f t="shared" si="72"/>
        <v>20.240351919845068</v>
      </c>
      <c r="AX68">
        <f t="shared" si="73"/>
        <v>28.408516304937542</v>
      </c>
      <c r="AY68">
        <f t="shared" si="74"/>
        <v>1</v>
      </c>
      <c r="AZ68">
        <f t="shared" si="75"/>
        <v>2.4426826518331658E-2</v>
      </c>
      <c r="BA68">
        <f t="shared" si="76"/>
        <v>-0.40885036826307608</v>
      </c>
      <c r="BB68" t="s">
        <v>253</v>
      </c>
      <c r="BC68">
        <v>0</v>
      </c>
      <c r="BD68">
        <f t="shared" si="77"/>
        <v>2.4887100000000002</v>
      </c>
      <c r="BE68">
        <f t="shared" si="78"/>
        <v>6.7542869753655546E-2</v>
      </c>
      <c r="BF68">
        <f t="shared" si="79"/>
        <v>-0.69161908646003267</v>
      </c>
      <c r="BG68">
        <f t="shared" si="80"/>
        <v>0.98215674200989511</v>
      </c>
      <c r="BH68">
        <f t="shared" si="81"/>
        <v>1.2022167286211549</v>
      </c>
      <c r="BI68">
        <f t="shared" si="82"/>
        <v>999.99983870967696</v>
      </c>
      <c r="BJ68">
        <f t="shared" si="83"/>
        <v>841.19956432262859</v>
      </c>
      <c r="BK68">
        <f t="shared" si="84"/>
        <v>0.84119969999999999</v>
      </c>
      <c r="BL68">
        <f t="shared" si="85"/>
        <v>0.1923994</v>
      </c>
      <c r="BM68">
        <v>0.70500904578363699</v>
      </c>
      <c r="BN68">
        <v>0.5</v>
      </c>
      <c r="BO68" t="s">
        <v>254</v>
      </c>
      <c r="BP68">
        <v>1675262857.9000001</v>
      </c>
      <c r="BQ68">
        <v>400.00516129032297</v>
      </c>
      <c r="BR68">
        <v>403.25535483870999</v>
      </c>
      <c r="BS68">
        <v>15.9378677419355</v>
      </c>
      <c r="BT68">
        <v>14.962619354838701</v>
      </c>
      <c r="BU68">
        <v>500.027193548387</v>
      </c>
      <c r="BV68">
        <v>96.240170967741903</v>
      </c>
      <c r="BW68">
        <v>0.20000074193548401</v>
      </c>
      <c r="BX68">
        <v>28.155216129032301</v>
      </c>
      <c r="BY68">
        <v>27.9826129032258</v>
      </c>
      <c r="BZ68">
        <v>999.9</v>
      </c>
      <c r="CA68">
        <v>10006.935483871001</v>
      </c>
      <c r="CB68">
        <v>0</v>
      </c>
      <c r="CC68">
        <v>387.414774193548</v>
      </c>
      <c r="CD68">
        <v>999.99983870967696</v>
      </c>
      <c r="CE68">
        <v>0.96001096774193595</v>
      </c>
      <c r="CF68">
        <v>3.9989412903225802E-2</v>
      </c>
      <c r="CG68">
        <v>0</v>
      </c>
      <c r="CH68">
        <v>2.30700967741936</v>
      </c>
      <c r="CI68">
        <v>0</v>
      </c>
      <c r="CJ68">
        <v>916.87077419354796</v>
      </c>
      <c r="CK68">
        <v>9334.3567741935494</v>
      </c>
      <c r="CL68">
        <v>40.816064516129003</v>
      </c>
      <c r="CM68">
        <v>43.6991935483871</v>
      </c>
      <c r="CN68">
        <v>42.061999999999998</v>
      </c>
      <c r="CO68">
        <v>41.906999999999996</v>
      </c>
      <c r="CP68">
        <v>40.686999999999998</v>
      </c>
      <c r="CQ68">
        <v>960.01</v>
      </c>
      <c r="CR68">
        <v>39.99</v>
      </c>
      <c r="CS68">
        <v>0</v>
      </c>
      <c r="CT68">
        <v>59.400000095367403</v>
      </c>
      <c r="CU68">
        <v>2.3206153846153801</v>
      </c>
      <c r="CV68">
        <v>1.50056752346861</v>
      </c>
      <c r="CW68">
        <v>-2.7487171622104099E-2</v>
      </c>
      <c r="CX68">
        <v>916.838769230769</v>
      </c>
      <c r="CY68">
        <v>15</v>
      </c>
      <c r="CZ68">
        <v>1675259577</v>
      </c>
      <c r="DA68" t="s">
        <v>255</v>
      </c>
      <c r="DB68">
        <v>5</v>
      </c>
      <c r="DC68">
        <v>-3.7879999999999998</v>
      </c>
      <c r="DD68">
        <v>0.38300000000000001</v>
      </c>
      <c r="DE68">
        <v>400</v>
      </c>
      <c r="DF68">
        <v>15</v>
      </c>
      <c r="DG68">
        <v>1.39</v>
      </c>
      <c r="DH68">
        <v>0.28000000000000003</v>
      </c>
      <c r="DI68">
        <v>-3.2614531481481501</v>
      </c>
      <c r="DJ68">
        <v>0.21229653516299901</v>
      </c>
      <c r="DK68">
        <v>0.11113788046126501</v>
      </c>
      <c r="DL68">
        <v>1</v>
      </c>
      <c r="DM68">
        <v>2.27241111111111</v>
      </c>
      <c r="DN68">
        <v>0.54312947658396904</v>
      </c>
      <c r="DO68">
        <v>0.20130230580146799</v>
      </c>
      <c r="DP68">
        <v>1</v>
      </c>
      <c r="DQ68">
        <v>0.95934187037037</v>
      </c>
      <c r="DR68">
        <v>0.107299801029136</v>
      </c>
      <c r="DS68">
        <v>2.14779072399785E-2</v>
      </c>
      <c r="DT68">
        <v>0</v>
      </c>
      <c r="DU68">
        <v>2</v>
      </c>
      <c r="DV68">
        <v>3</v>
      </c>
      <c r="DW68" t="s">
        <v>256</v>
      </c>
      <c r="DX68">
        <v>100</v>
      </c>
      <c r="DY68">
        <v>100</v>
      </c>
      <c r="DZ68">
        <v>-3.7879999999999998</v>
      </c>
      <c r="EA68">
        <v>0.38300000000000001</v>
      </c>
      <c r="EB68">
        <v>2</v>
      </c>
      <c r="EC68">
        <v>516.60400000000004</v>
      </c>
      <c r="ED68">
        <v>413.142</v>
      </c>
      <c r="EE68">
        <v>26.085799999999999</v>
      </c>
      <c r="EF68">
        <v>31.045300000000001</v>
      </c>
      <c r="EG68">
        <v>30</v>
      </c>
      <c r="EH68">
        <v>31.258900000000001</v>
      </c>
      <c r="EI68">
        <v>31.299399999999999</v>
      </c>
      <c r="EJ68">
        <v>20.2607</v>
      </c>
      <c r="EK68">
        <v>29.125699999999998</v>
      </c>
      <c r="EL68">
        <v>0</v>
      </c>
      <c r="EM68">
        <v>26.081900000000001</v>
      </c>
      <c r="EN68">
        <v>403.28699999999998</v>
      </c>
      <c r="EO68">
        <v>14.95</v>
      </c>
      <c r="EP68">
        <v>100.396</v>
      </c>
      <c r="EQ68">
        <v>90.736800000000002</v>
      </c>
    </row>
    <row r="69" spans="1:147" x14ac:dyDescent="0.3">
      <c r="A69">
        <v>53</v>
      </c>
      <c r="B69">
        <v>1675262925.9000001</v>
      </c>
      <c r="C69">
        <v>3180.9000000953702</v>
      </c>
      <c r="D69" t="s">
        <v>412</v>
      </c>
      <c r="E69" t="s">
        <v>413</v>
      </c>
      <c r="F69">
        <v>1675262917.9000001</v>
      </c>
      <c r="G69">
        <f t="shared" si="43"/>
        <v>6.824390977500241E-3</v>
      </c>
      <c r="H69">
        <f t="shared" si="44"/>
        <v>20.216711757462708</v>
      </c>
      <c r="I69">
        <f t="shared" si="45"/>
        <v>400.004387096774</v>
      </c>
      <c r="J69">
        <f t="shared" si="46"/>
        <v>273.8693961861814</v>
      </c>
      <c r="K69">
        <f t="shared" si="47"/>
        <v>26.41173071023449</v>
      </c>
      <c r="L69">
        <f t="shared" si="48"/>
        <v>38.576081526576417</v>
      </c>
      <c r="M69">
        <f t="shared" si="49"/>
        <v>0.29751797442868089</v>
      </c>
      <c r="N69">
        <f t="shared" si="50"/>
        <v>3.3843326052712115</v>
      </c>
      <c r="O69">
        <f t="shared" si="51"/>
        <v>0.2837137523984628</v>
      </c>
      <c r="P69">
        <f t="shared" si="52"/>
        <v>0.17850796736274166</v>
      </c>
      <c r="Q69">
        <f t="shared" si="53"/>
        <v>161.84511881950363</v>
      </c>
      <c r="R69">
        <f t="shared" si="54"/>
        <v>27.443729583362373</v>
      </c>
      <c r="S69">
        <f t="shared" si="55"/>
        <v>27.976641935483901</v>
      </c>
      <c r="T69">
        <f t="shared" si="56"/>
        <v>3.7896753339720006</v>
      </c>
      <c r="U69">
        <f t="shared" si="57"/>
        <v>40.047698382939203</v>
      </c>
      <c r="V69">
        <f t="shared" si="58"/>
        <v>1.533975368140198</v>
      </c>
      <c r="W69">
        <f t="shared" si="59"/>
        <v>3.8303708579509523</v>
      </c>
      <c r="X69">
        <f t="shared" si="60"/>
        <v>2.2556999658318029</v>
      </c>
      <c r="Y69">
        <f t="shared" si="61"/>
        <v>-300.95564210776064</v>
      </c>
      <c r="Z69">
        <f t="shared" si="62"/>
        <v>33.447153195787088</v>
      </c>
      <c r="AA69">
        <f t="shared" si="63"/>
        <v>2.1557205426708292</v>
      </c>
      <c r="AB69">
        <f t="shared" si="64"/>
        <v>-103.50764954979911</v>
      </c>
      <c r="AC69">
        <v>-3.9945628168784601E-2</v>
      </c>
      <c r="AD69">
        <v>4.4842467048686697E-2</v>
      </c>
      <c r="AE69">
        <v>3.3725727456992001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50738.846281115817</v>
      </c>
      <c r="AK69" t="s">
        <v>251</v>
      </c>
      <c r="AL69">
        <v>2.3175615384615398</v>
      </c>
      <c r="AM69">
        <v>1.4712000000000001</v>
      </c>
      <c r="AN69">
        <f t="shared" si="68"/>
        <v>-0.84636153846153972</v>
      </c>
      <c r="AO69">
        <f t="shared" si="69"/>
        <v>-0.57528652695863214</v>
      </c>
      <c r="AP69">
        <v>-0.307483905159952</v>
      </c>
      <c r="AQ69" t="s">
        <v>414</v>
      </c>
      <c r="AR69">
        <v>2.3689499999999999</v>
      </c>
      <c r="AS69">
        <v>2.1267999999999998</v>
      </c>
      <c r="AT69">
        <f t="shared" si="70"/>
        <v>-0.11385649802520215</v>
      </c>
      <c r="AU69">
        <v>0.5</v>
      </c>
      <c r="AV69">
        <f t="shared" si="71"/>
        <v>841.1933138324946</v>
      </c>
      <c r="AW69">
        <f t="shared" si="72"/>
        <v>20.216711757462708</v>
      </c>
      <c r="AX69">
        <f t="shared" si="73"/>
        <v>-47.887662437591338</v>
      </c>
      <c r="AY69">
        <f t="shared" si="74"/>
        <v>1</v>
      </c>
      <c r="AZ69">
        <f t="shared" si="75"/>
        <v>2.4398904895135208E-2</v>
      </c>
      <c r="BA69">
        <f t="shared" si="76"/>
        <v>-0.30825653564039862</v>
      </c>
      <c r="BB69" t="s">
        <v>253</v>
      </c>
      <c r="BC69">
        <v>0</v>
      </c>
      <c r="BD69">
        <f t="shared" si="77"/>
        <v>2.1267999999999998</v>
      </c>
      <c r="BE69">
        <f t="shared" si="78"/>
        <v>-0.11385649802520223</v>
      </c>
      <c r="BF69">
        <f t="shared" si="79"/>
        <v>-0.44562262098966809</v>
      </c>
      <c r="BG69">
        <f t="shared" si="80"/>
        <v>1.2693858623331489</v>
      </c>
      <c r="BH69">
        <f t="shared" si="81"/>
        <v>0.77460986848682445</v>
      </c>
      <c r="BI69">
        <f t="shared" si="82"/>
        <v>999.992387096774</v>
      </c>
      <c r="BJ69">
        <f t="shared" si="83"/>
        <v>841.1933138324946</v>
      </c>
      <c r="BK69">
        <f t="shared" si="84"/>
        <v>0.84119971780453995</v>
      </c>
      <c r="BL69">
        <f t="shared" si="85"/>
        <v>0.19239943560907993</v>
      </c>
      <c r="BM69">
        <v>0.70500904578363699</v>
      </c>
      <c r="BN69">
        <v>0.5</v>
      </c>
      <c r="BO69" t="s">
        <v>254</v>
      </c>
      <c r="BP69">
        <v>1675262917.9000001</v>
      </c>
      <c r="BQ69">
        <v>400.004387096774</v>
      </c>
      <c r="BR69">
        <v>403.23983870967697</v>
      </c>
      <c r="BS69">
        <v>15.906148387096801</v>
      </c>
      <c r="BT69">
        <v>14.959216129032299</v>
      </c>
      <c r="BU69">
        <v>500.00712903225798</v>
      </c>
      <c r="BV69">
        <v>96.239241935483903</v>
      </c>
      <c r="BW69">
        <v>0.19990416129032301</v>
      </c>
      <c r="BX69">
        <v>28.159958064516101</v>
      </c>
      <c r="BY69">
        <v>27.976641935483901</v>
      </c>
      <c r="BZ69">
        <v>999.9</v>
      </c>
      <c r="CA69">
        <v>10009.516129032299</v>
      </c>
      <c r="CB69">
        <v>0</v>
      </c>
      <c r="CC69">
        <v>387.21467741935498</v>
      </c>
      <c r="CD69">
        <v>999.992387096774</v>
      </c>
      <c r="CE69">
        <v>0.96001129032258103</v>
      </c>
      <c r="CF69">
        <v>3.9989083870967702E-2</v>
      </c>
      <c r="CG69">
        <v>0</v>
      </c>
      <c r="CH69">
        <v>2.3787645161290301</v>
      </c>
      <c r="CI69">
        <v>0</v>
      </c>
      <c r="CJ69">
        <v>915.50022580645202</v>
      </c>
      <c r="CK69">
        <v>9334.2874193548396</v>
      </c>
      <c r="CL69">
        <v>40.936999999999998</v>
      </c>
      <c r="CM69">
        <v>43.805999999999997</v>
      </c>
      <c r="CN69">
        <v>42.185000000000002</v>
      </c>
      <c r="CO69">
        <v>41.995935483871001</v>
      </c>
      <c r="CP69">
        <v>40.774000000000001</v>
      </c>
      <c r="CQ69">
        <v>960.00290322580599</v>
      </c>
      <c r="CR69">
        <v>39.990322580645199</v>
      </c>
      <c r="CS69">
        <v>0</v>
      </c>
      <c r="CT69">
        <v>59.200000047683702</v>
      </c>
      <c r="CU69">
        <v>2.3689499999999999</v>
      </c>
      <c r="CV69">
        <v>-0.62089231141682399</v>
      </c>
      <c r="CW69">
        <v>1.504136756703</v>
      </c>
      <c r="CX69">
        <v>915.53800000000001</v>
      </c>
      <c r="CY69">
        <v>15</v>
      </c>
      <c r="CZ69">
        <v>1675259577</v>
      </c>
      <c r="DA69" t="s">
        <v>255</v>
      </c>
      <c r="DB69">
        <v>5</v>
      </c>
      <c r="DC69">
        <v>-3.7879999999999998</v>
      </c>
      <c r="DD69">
        <v>0.38300000000000001</v>
      </c>
      <c r="DE69">
        <v>400</v>
      </c>
      <c r="DF69">
        <v>15</v>
      </c>
      <c r="DG69">
        <v>1.39</v>
      </c>
      <c r="DH69">
        <v>0.28000000000000003</v>
      </c>
      <c r="DI69">
        <v>-3.2364166666666701</v>
      </c>
      <c r="DJ69">
        <v>6.4686106350031599E-4</v>
      </c>
      <c r="DK69">
        <v>9.9369372377341003E-2</v>
      </c>
      <c r="DL69">
        <v>1</v>
      </c>
      <c r="DM69">
        <v>2.3391600000000001</v>
      </c>
      <c r="DN69">
        <v>0.36465305674473703</v>
      </c>
      <c r="DO69">
        <v>0.14958154431613499</v>
      </c>
      <c r="DP69">
        <v>1</v>
      </c>
      <c r="DQ69">
        <v>0.94779444444444505</v>
      </c>
      <c r="DR69">
        <v>-7.3148542024009501E-3</v>
      </c>
      <c r="DS69">
        <v>2.5604909589016802E-3</v>
      </c>
      <c r="DT69">
        <v>1</v>
      </c>
      <c r="DU69">
        <v>3</v>
      </c>
      <c r="DV69">
        <v>3</v>
      </c>
      <c r="DW69" t="s">
        <v>263</v>
      </c>
      <c r="DX69">
        <v>100</v>
      </c>
      <c r="DY69">
        <v>100</v>
      </c>
      <c r="DZ69">
        <v>-3.7879999999999998</v>
      </c>
      <c r="EA69">
        <v>0.38300000000000001</v>
      </c>
      <c r="EB69">
        <v>2</v>
      </c>
      <c r="EC69">
        <v>516.476</v>
      </c>
      <c r="ED69">
        <v>412.89499999999998</v>
      </c>
      <c r="EE69">
        <v>26.119399999999999</v>
      </c>
      <c r="EF69">
        <v>31.045300000000001</v>
      </c>
      <c r="EG69">
        <v>30</v>
      </c>
      <c r="EH69">
        <v>31.258900000000001</v>
      </c>
      <c r="EI69">
        <v>31.299399999999999</v>
      </c>
      <c r="EJ69">
        <v>20.261700000000001</v>
      </c>
      <c r="EK69">
        <v>29.125699999999998</v>
      </c>
      <c r="EL69">
        <v>0</v>
      </c>
      <c r="EM69">
        <v>26.137</v>
      </c>
      <c r="EN69">
        <v>403.25299999999999</v>
      </c>
      <c r="EO69">
        <v>14.928900000000001</v>
      </c>
      <c r="EP69">
        <v>100.39400000000001</v>
      </c>
      <c r="EQ69">
        <v>90.738299999999995</v>
      </c>
    </row>
    <row r="70" spans="1:147" x14ac:dyDescent="0.3">
      <c r="A70">
        <v>54</v>
      </c>
      <c r="B70">
        <v>1675262985.9000001</v>
      </c>
      <c r="C70">
        <v>3240.9000000953702</v>
      </c>
      <c r="D70" t="s">
        <v>415</v>
      </c>
      <c r="E70" t="s">
        <v>416</v>
      </c>
      <c r="F70">
        <v>1675262977.9000001</v>
      </c>
      <c r="G70">
        <f t="shared" si="43"/>
        <v>6.8184771625951377E-3</v>
      </c>
      <c r="H70">
        <f t="shared" si="44"/>
        <v>20.463630821338437</v>
      </c>
      <c r="I70">
        <f t="shared" si="45"/>
        <v>399.98267741935501</v>
      </c>
      <c r="J70">
        <f t="shared" si="46"/>
        <v>272.30140554073245</v>
      </c>
      <c r="K70">
        <f t="shared" si="47"/>
        <v>26.259986749005076</v>
      </c>
      <c r="L70">
        <f t="shared" si="48"/>
        <v>38.573211871624558</v>
      </c>
      <c r="M70">
        <f t="shared" si="49"/>
        <v>0.29703296550444841</v>
      </c>
      <c r="N70">
        <f t="shared" si="50"/>
        <v>3.381194620406557</v>
      </c>
      <c r="O70">
        <f t="shared" si="51"/>
        <v>0.28326046087783718</v>
      </c>
      <c r="P70">
        <f t="shared" si="52"/>
        <v>0.17822196881145069</v>
      </c>
      <c r="Q70">
        <f t="shared" si="53"/>
        <v>161.85131615183391</v>
      </c>
      <c r="R70">
        <f t="shared" si="54"/>
        <v>27.462359748820944</v>
      </c>
      <c r="S70">
        <f t="shared" si="55"/>
        <v>27.987787096774198</v>
      </c>
      <c r="T70">
        <f t="shared" si="56"/>
        <v>3.7921387053064608</v>
      </c>
      <c r="U70">
        <f t="shared" si="57"/>
        <v>40.029487398223637</v>
      </c>
      <c r="V70">
        <f t="shared" si="58"/>
        <v>1.534874039417168</v>
      </c>
      <c r="W70">
        <f t="shared" si="59"/>
        <v>3.8343584671665827</v>
      </c>
      <c r="X70">
        <f t="shared" si="60"/>
        <v>2.2572646658892928</v>
      </c>
      <c r="Y70">
        <f t="shared" si="61"/>
        <v>-300.6948428704456</v>
      </c>
      <c r="Z70">
        <f t="shared" si="62"/>
        <v>34.642167523377985</v>
      </c>
      <c r="AA70">
        <f t="shared" si="63"/>
        <v>2.2351363051840196</v>
      </c>
      <c r="AB70">
        <f t="shared" si="64"/>
        <v>-101.96622289004966</v>
      </c>
      <c r="AC70">
        <v>-3.9899072878561703E-2</v>
      </c>
      <c r="AD70">
        <v>4.4790204656943999E-2</v>
      </c>
      <c r="AE70">
        <v>3.3694484665565598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50679.081092921915</v>
      </c>
      <c r="AK70" t="s">
        <v>251</v>
      </c>
      <c r="AL70">
        <v>2.3175615384615398</v>
      </c>
      <c r="AM70">
        <v>1.4712000000000001</v>
      </c>
      <c r="AN70">
        <f t="shared" si="68"/>
        <v>-0.84636153846153972</v>
      </c>
      <c r="AO70">
        <f t="shared" si="69"/>
        <v>-0.57528652695863214</v>
      </c>
      <c r="AP70">
        <v>-0.307483905159952</v>
      </c>
      <c r="AQ70" t="s">
        <v>417</v>
      </c>
      <c r="AR70">
        <v>2.3227346153846198</v>
      </c>
      <c r="AS70">
        <v>1.7984</v>
      </c>
      <c r="AT70">
        <f t="shared" si="70"/>
        <v>-0.29155616958664354</v>
      </c>
      <c r="AU70">
        <v>0.5</v>
      </c>
      <c r="AV70">
        <f t="shared" si="71"/>
        <v>841.22542633594981</v>
      </c>
      <c r="AW70">
        <f t="shared" si="72"/>
        <v>20.463630821338437</v>
      </c>
      <c r="AX70">
        <f t="shared" si="73"/>
        <v>-122.63223153070035</v>
      </c>
      <c r="AY70">
        <f t="shared" si="74"/>
        <v>1</v>
      </c>
      <c r="AZ70">
        <f t="shared" si="75"/>
        <v>2.4691496567060833E-2</v>
      </c>
      <c r="BA70">
        <f t="shared" si="76"/>
        <v>-0.18193950177935939</v>
      </c>
      <c r="BB70" t="s">
        <v>253</v>
      </c>
      <c r="BC70">
        <v>0</v>
      </c>
      <c r="BD70">
        <f t="shared" si="77"/>
        <v>1.7984</v>
      </c>
      <c r="BE70">
        <f t="shared" si="78"/>
        <v>-0.29155616958664354</v>
      </c>
      <c r="BF70">
        <f t="shared" si="79"/>
        <v>-0.22240348015225661</v>
      </c>
      <c r="BG70">
        <f t="shared" si="80"/>
        <v>1.0099642915351736</v>
      </c>
      <c r="BH70">
        <f t="shared" si="81"/>
        <v>0.38659601734119742</v>
      </c>
      <c r="BI70">
        <f t="shared" si="82"/>
        <v>1000.0305483871</v>
      </c>
      <c r="BJ70">
        <f t="shared" si="83"/>
        <v>841.22542633594981</v>
      </c>
      <c r="BK70">
        <f t="shared" si="84"/>
        <v>0.8411997290409986</v>
      </c>
      <c r="BL70">
        <f t="shared" si="85"/>
        <v>0.19239945808199732</v>
      </c>
      <c r="BM70">
        <v>0.70500904578363699</v>
      </c>
      <c r="BN70">
        <v>0.5</v>
      </c>
      <c r="BO70" t="s">
        <v>254</v>
      </c>
      <c r="BP70">
        <v>1675262977.9000001</v>
      </c>
      <c r="BQ70">
        <v>399.98267741935501</v>
      </c>
      <c r="BR70">
        <v>403.25254838709702</v>
      </c>
      <c r="BS70">
        <v>15.915787096774199</v>
      </c>
      <c r="BT70">
        <v>14.969696774193499</v>
      </c>
      <c r="BU70">
        <v>500.01351612903198</v>
      </c>
      <c r="BV70">
        <v>96.237180645161303</v>
      </c>
      <c r="BW70">
        <v>0.200025387096774</v>
      </c>
      <c r="BX70">
        <v>28.177829032258099</v>
      </c>
      <c r="BY70">
        <v>27.987787096774198</v>
      </c>
      <c r="BZ70">
        <v>999.9</v>
      </c>
      <c r="CA70">
        <v>9998.0645161290304</v>
      </c>
      <c r="CB70">
        <v>0</v>
      </c>
      <c r="CC70">
        <v>387.31474193548399</v>
      </c>
      <c r="CD70">
        <v>1000.0305483871</v>
      </c>
      <c r="CE70">
        <v>0.96001225806451596</v>
      </c>
      <c r="CF70">
        <v>3.9988096774193502E-2</v>
      </c>
      <c r="CG70">
        <v>0</v>
      </c>
      <c r="CH70">
        <v>2.3355870967741899</v>
      </c>
      <c r="CI70">
        <v>0</v>
      </c>
      <c r="CJ70">
        <v>914.50525806451606</v>
      </c>
      <c r="CK70">
        <v>9334.6474193548402</v>
      </c>
      <c r="CL70">
        <v>41.012</v>
      </c>
      <c r="CM70">
        <v>43.890999999999998</v>
      </c>
      <c r="CN70">
        <v>42.292000000000002</v>
      </c>
      <c r="CO70">
        <v>42.061999999999998</v>
      </c>
      <c r="CP70">
        <v>40.875</v>
      </c>
      <c r="CQ70">
        <v>960.04</v>
      </c>
      <c r="CR70">
        <v>39.992258064516101</v>
      </c>
      <c r="CS70">
        <v>0</v>
      </c>
      <c r="CT70">
        <v>59.599999904632597</v>
      </c>
      <c r="CU70">
        <v>2.3227346153846198</v>
      </c>
      <c r="CV70">
        <v>0.49167521027480998</v>
      </c>
      <c r="CW70">
        <v>-0.52882051454184398</v>
      </c>
      <c r="CX70">
        <v>914.58569230769206</v>
      </c>
      <c r="CY70">
        <v>15</v>
      </c>
      <c r="CZ70">
        <v>1675259577</v>
      </c>
      <c r="DA70" t="s">
        <v>255</v>
      </c>
      <c r="DB70">
        <v>5</v>
      </c>
      <c r="DC70">
        <v>-3.7879999999999998</v>
      </c>
      <c r="DD70">
        <v>0.38300000000000001</v>
      </c>
      <c r="DE70">
        <v>400</v>
      </c>
      <c r="DF70">
        <v>15</v>
      </c>
      <c r="DG70">
        <v>1.39</v>
      </c>
      <c r="DH70">
        <v>0.28000000000000003</v>
      </c>
      <c r="DI70">
        <v>-3.2415142592592598</v>
      </c>
      <c r="DJ70">
        <v>-0.30560471126358801</v>
      </c>
      <c r="DK70">
        <v>9.9460830250309801E-2</v>
      </c>
      <c r="DL70">
        <v>1</v>
      </c>
      <c r="DM70">
        <v>2.37236222222222</v>
      </c>
      <c r="DN70">
        <v>-0.42724920582769998</v>
      </c>
      <c r="DO70">
        <v>0.1552857026958</v>
      </c>
      <c r="DP70">
        <v>1</v>
      </c>
      <c r="DQ70">
        <v>0.94697299999999995</v>
      </c>
      <c r="DR70">
        <v>-1.0878600343054001E-2</v>
      </c>
      <c r="DS70">
        <v>2.7486697860224399E-3</v>
      </c>
      <c r="DT70">
        <v>1</v>
      </c>
      <c r="DU70">
        <v>3</v>
      </c>
      <c r="DV70">
        <v>3</v>
      </c>
      <c r="DW70" t="s">
        <v>263</v>
      </c>
      <c r="DX70">
        <v>100</v>
      </c>
      <c r="DY70">
        <v>100</v>
      </c>
      <c r="DZ70">
        <v>-3.7879999999999998</v>
      </c>
      <c r="EA70">
        <v>0.38300000000000001</v>
      </c>
      <c r="EB70">
        <v>2</v>
      </c>
      <c r="EC70">
        <v>516.60500000000002</v>
      </c>
      <c r="ED70">
        <v>413.24700000000001</v>
      </c>
      <c r="EE70">
        <v>26.105899999999998</v>
      </c>
      <c r="EF70">
        <v>31.047499999999999</v>
      </c>
      <c r="EG70">
        <v>29.9999</v>
      </c>
      <c r="EH70">
        <v>31.258900000000001</v>
      </c>
      <c r="EI70">
        <v>31.296700000000001</v>
      </c>
      <c r="EJ70">
        <v>20.259699999999999</v>
      </c>
      <c r="EK70">
        <v>29.125699999999998</v>
      </c>
      <c r="EL70">
        <v>0</v>
      </c>
      <c r="EM70">
        <v>26.105799999999999</v>
      </c>
      <c r="EN70">
        <v>403.22</v>
      </c>
      <c r="EO70">
        <v>14.9612</v>
      </c>
      <c r="EP70">
        <v>100.395</v>
      </c>
      <c r="EQ70">
        <v>90.739400000000003</v>
      </c>
    </row>
    <row r="71" spans="1:147" x14ac:dyDescent="0.3">
      <c r="A71">
        <v>55</v>
      </c>
      <c r="B71">
        <v>1675263045.9000001</v>
      </c>
      <c r="C71">
        <v>3300.9000000953702</v>
      </c>
      <c r="D71" t="s">
        <v>418</v>
      </c>
      <c r="E71" t="s">
        <v>419</v>
      </c>
      <c r="F71">
        <v>1675263037.9000001</v>
      </c>
      <c r="G71">
        <f t="shared" si="43"/>
        <v>6.7612712506444116E-3</v>
      </c>
      <c r="H71">
        <f t="shared" si="44"/>
        <v>19.855833922004059</v>
      </c>
      <c r="I71">
        <f t="shared" si="45"/>
        <v>400.01209677419303</v>
      </c>
      <c r="J71">
        <f t="shared" si="46"/>
        <v>274.74572628328445</v>
      </c>
      <c r="K71">
        <f t="shared" si="47"/>
        <v>26.497121013642431</v>
      </c>
      <c r="L71">
        <f t="shared" si="48"/>
        <v>38.578103028318125</v>
      </c>
      <c r="M71">
        <f t="shared" si="49"/>
        <v>0.29441894843274091</v>
      </c>
      <c r="N71">
        <f t="shared" si="50"/>
        <v>3.3828596233190207</v>
      </c>
      <c r="O71">
        <f t="shared" si="51"/>
        <v>0.280888182402318</v>
      </c>
      <c r="P71">
        <f t="shared" si="52"/>
        <v>0.17671897230153763</v>
      </c>
      <c r="Q71">
        <f t="shared" si="53"/>
        <v>161.84949987534333</v>
      </c>
      <c r="R71">
        <f t="shared" si="54"/>
        <v>27.476249658179448</v>
      </c>
      <c r="S71">
        <f t="shared" si="55"/>
        <v>27.992629032258101</v>
      </c>
      <c r="T71">
        <f t="shared" si="56"/>
        <v>3.7932093345589974</v>
      </c>
      <c r="U71">
        <f t="shared" si="57"/>
        <v>40.054385307004239</v>
      </c>
      <c r="V71">
        <f t="shared" si="58"/>
        <v>1.5358800569087434</v>
      </c>
      <c r="W71">
        <f t="shared" si="59"/>
        <v>3.8344866489317129</v>
      </c>
      <c r="X71">
        <f t="shared" si="60"/>
        <v>2.2573292776502543</v>
      </c>
      <c r="Y71">
        <f t="shared" si="61"/>
        <v>-298.17206215341855</v>
      </c>
      <c r="Z71">
        <f t="shared" si="62"/>
        <v>33.880889568476213</v>
      </c>
      <c r="AA71">
        <f t="shared" si="63"/>
        <v>2.1850011474863624</v>
      </c>
      <c r="AB71">
        <f t="shared" si="64"/>
        <v>-100.25667156211264</v>
      </c>
      <c r="AC71">
        <v>-3.9923772719272999E-2</v>
      </c>
      <c r="AD71">
        <v>4.4817932391967401E-2</v>
      </c>
      <c r="AE71">
        <v>3.3711061979183801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50709.187155566244</v>
      </c>
      <c r="AK71" t="s">
        <v>251</v>
      </c>
      <c r="AL71">
        <v>2.3175615384615398</v>
      </c>
      <c r="AM71">
        <v>1.4712000000000001</v>
      </c>
      <c r="AN71">
        <f t="shared" si="68"/>
        <v>-0.84636153846153972</v>
      </c>
      <c r="AO71">
        <f t="shared" si="69"/>
        <v>-0.57528652695863214</v>
      </c>
      <c r="AP71">
        <v>-0.307483905159952</v>
      </c>
      <c r="AQ71" t="s">
        <v>420</v>
      </c>
      <c r="AR71">
        <v>2.3856038461538498</v>
      </c>
      <c r="AS71">
        <v>1.4379999999999999</v>
      </c>
      <c r="AT71">
        <f t="shared" si="70"/>
        <v>-0.65897346742270502</v>
      </c>
      <c r="AU71">
        <v>0.5</v>
      </c>
      <c r="AV71">
        <f t="shared" si="71"/>
        <v>841.21595914900865</v>
      </c>
      <c r="AW71">
        <f t="shared" si="72"/>
        <v>19.855833922004059</v>
      </c>
      <c r="AX71">
        <f t="shared" si="73"/>
        <v>-277.1694987258694</v>
      </c>
      <c r="AY71">
        <f t="shared" si="74"/>
        <v>1</v>
      </c>
      <c r="AZ71">
        <f t="shared" si="75"/>
        <v>2.3969252613278567E-2</v>
      </c>
      <c r="BA71">
        <f t="shared" si="76"/>
        <v>2.3087621696801196E-2</v>
      </c>
      <c r="BB71" t="s">
        <v>253</v>
      </c>
      <c r="BC71">
        <v>0</v>
      </c>
      <c r="BD71">
        <f t="shared" si="77"/>
        <v>1.4379999999999999</v>
      </c>
      <c r="BE71">
        <f t="shared" si="78"/>
        <v>-0.65897346742270502</v>
      </c>
      <c r="BF71">
        <f t="shared" si="79"/>
        <v>2.2566612289287736E-2</v>
      </c>
      <c r="BG71">
        <f t="shared" si="80"/>
        <v>1.0773593486265034</v>
      </c>
      <c r="BH71">
        <f t="shared" si="81"/>
        <v>-3.922673525589182E-2</v>
      </c>
      <c r="BI71">
        <f t="shared" si="82"/>
        <v>1000.01929032258</v>
      </c>
      <c r="BJ71">
        <f t="shared" si="83"/>
        <v>841.21595914900865</v>
      </c>
      <c r="BK71">
        <f t="shared" si="84"/>
        <v>0.84119973213482158</v>
      </c>
      <c r="BL71">
        <f t="shared" si="85"/>
        <v>0.19239946426964322</v>
      </c>
      <c r="BM71">
        <v>0.70500904578363699</v>
      </c>
      <c r="BN71">
        <v>0.5</v>
      </c>
      <c r="BO71" t="s">
        <v>254</v>
      </c>
      <c r="BP71">
        <v>1675263037.9000001</v>
      </c>
      <c r="BQ71">
        <v>400.01209677419303</v>
      </c>
      <c r="BR71">
        <v>403.19299999999998</v>
      </c>
      <c r="BS71">
        <v>15.9253709677419</v>
      </c>
      <c r="BT71">
        <v>14.9872483870968</v>
      </c>
      <c r="BU71">
        <v>500.02474193548397</v>
      </c>
      <c r="BV71">
        <v>96.242416129032307</v>
      </c>
      <c r="BW71">
        <v>0.19992483870967701</v>
      </c>
      <c r="BX71">
        <v>28.178403225806399</v>
      </c>
      <c r="BY71">
        <v>27.992629032258101</v>
      </c>
      <c r="BZ71">
        <v>999.9</v>
      </c>
      <c r="CA71">
        <v>10003.7096774194</v>
      </c>
      <c r="CB71">
        <v>0</v>
      </c>
      <c r="CC71">
        <v>387.276064516129</v>
      </c>
      <c r="CD71">
        <v>1000.01929032258</v>
      </c>
      <c r="CE71">
        <v>0.96001322580645199</v>
      </c>
      <c r="CF71">
        <v>3.9987109677419301E-2</v>
      </c>
      <c r="CG71">
        <v>0</v>
      </c>
      <c r="CH71">
        <v>2.4089967741935499</v>
      </c>
      <c r="CI71">
        <v>0</v>
      </c>
      <c r="CJ71">
        <v>912.99893548387104</v>
      </c>
      <c r="CK71">
        <v>9334.5445161290299</v>
      </c>
      <c r="CL71">
        <v>41.125</v>
      </c>
      <c r="CM71">
        <v>43.971548387096803</v>
      </c>
      <c r="CN71">
        <v>42.375</v>
      </c>
      <c r="CO71">
        <v>42.137</v>
      </c>
      <c r="CP71">
        <v>40.936999999999998</v>
      </c>
      <c r="CQ71">
        <v>960.02967741935504</v>
      </c>
      <c r="CR71">
        <v>39.991935483871003</v>
      </c>
      <c r="CS71">
        <v>0</v>
      </c>
      <c r="CT71">
        <v>59.400000095367403</v>
      </c>
      <c r="CU71">
        <v>2.3856038461538498</v>
      </c>
      <c r="CV71">
        <v>-5.0143595379841303E-2</v>
      </c>
      <c r="CW71">
        <v>1.36940171203467</v>
      </c>
      <c r="CX71">
        <v>913.00419230769296</v>
      </c>
      <c r="CY71">
        <v>15</v>
      </c>
      <c r="CZ71">
        <v>1675259577</v>
      </c>
      <c r="DA71" t="s">
        <v>255</v>
      </c>
      <c r="DB71">
        <v>5</v>
      </c>
      <c r="DC71">
        <v>-3.7879999999999998</v>
      </c>
      <c r="DD71">
        <v>0.38300000000000001</v>
      </c>
      <c r="DE71">
        <v>400</v>
      </c>
      <c r="DF71">
        <v>15</v>
      </c>
      <c r="DG71">
        <v>1.39</v>
      </c>
      <c r="DH71">
        <v>0.28000000000000003</v>
      </c>
      <c r="DI71">
        <v>-3.1972137037036998</v>
      </c>
      <c r="DJ71">
        <v>0.125475754362251</v>
      </c>
      <c r="DK71">
        <v>9.6774949167036897E-2</v>
      </c>
      <c r="DL71">
        <v>1</v>
      </c>
      <c r="DM71">
        <v>2.3905599999999998</v>
      </c>
      <c r="DN71">
        <v>0.20708771404169199</v>
      </c>
      <c r="DO71">
        <v>0.20658769824620901</v>
      </c>
      <c r="DP71">
        <v>1</v>
      </c>
      <c r="DQ71">
        <v>0.93980198148148197</v>
      </c>
      <c r="DR71">
        <v>-1.4441146782403E-2</v>
      </c>
      <c r="DS71">
        <v>3.0976804433780298E-3</v>
      </c>
      <c r="DT71">
        <v>1</v>
      </c>
      <c r="DU71">
        <v>3</v>
      </c>
      <c r="DV71">
        <v>3</v>
      </c>
      <c r="DW71" t="s">
        <v>263</v>
      </c>
      <c r="DX71">
        <v>100</v>
      </c>
      <c r="DY71">
        <v>100</v>
      </c>
      <c r="DZ71">
        <v>-3.7879999999999998</v>
      </c>
      <c r="EA71">
        <v>0.38300000000000001</v>
      </c>
      <c r="EB71">
        <v>2</v>
      </c>
      <c r="EC71">
        <v>515.96400000000006</v>
      </c>
      <c r="ED71">
        <v>413.24700000000001</v>
      </c>
      <c r="EE71">
        <v>26.075700000000001</v>
      </c>
      <c r="EF71">
        <v>31.048100000000002</v>
      </c>
      <c r="EG71">
        <v>30</v>
      </c>
      <c r="EH71">
        <v>31.258900000000001</v>
      </c>
      <c r="EI71">
        <v>31.296700000000001</v>
      </c>
      <c r="EJ71">
        <v>20.2577</v>
      </c>
      <c r="EK71">
        <v>29.125699999999998</v>
      </c>
      <c r="EL71">
        <v>0</v>
      </c>
      <c r="EM71">
        <v>26.068999999999999</v>
      </c>
      <c r="EN71">
        <v>403.28</v>
      </c>
      <c r="EO71">
        <v>14.956099999999999</v>
      </c>
      <c r="EP71">
        <v>100.392</v>
      </c>
      <c r="EQ71">
        <v>90.740799999999993</v>
      </c>
    </row>
    <row r="72" spans="1:147" x14ac:dyDescent="0.3">
      <c r="A72">
        <v>56</v>
      </c>
      <c r="B72">
        <v>1675263105.9000001</v>
      </c>
      <c r="C72">
        <v>3360.9000000953702</v>
      </c>
      <c r="D72" t="s">
        <v>421</v>
      </c>
      <c r="E72" t="s">
        <v>422</v>
      </c>
      <c r="F72">
        <v>1675263097.9000001</v>
      </c>
      <c r="G72">
        <f t="shared" si="43"/>
        <v>6.7385638508570701E-3</v>
      </c>
      <c r="H72">
        <f t="shared" si="44"/>
        <v>20.043333597934783</v>
      </c>
      <c r="I72">
        <f t="shared" si="45"/>
        <v>399.97803225806501</v>
      </c>
      <c r="J72">
        <f t="shared" si="46"/>
        <v>273.27740901121012</v>
      </c>
      <c r="K72">
        <f t="shared" si="47"/>
        <v>26.35610959677788</v>
      </c>
      <c r="L72">
        <f t="shared" si="48"/>
        <v>38.575690879975674</v>
      </c>
      <c r="M72">
        <f t="shared" si="49"/>
        <v>0.29333831662635101</v>
      </c>
      <c r="N72">
        <f t="shared" si="50"/>
        <v>3.3838728031280585</v>
      </c>
      <c r="O72">
        <f t="shared" si="51"/>
        <v>0.2799080836673018</v>
      </c>
      <c r="P72">
        <f t="shared" si="52"/>
        <v>0.17609795765510264</v>
      </c>
      <c r="Q72">
        <f t="shared" si="53"/>
        <v>161.84783171504543</v>
      </c>
      <c r="R72">
        <f t="shared" si="54"/>
        <v>27.487016612943325</v>
      </c>
      <c r="S72">
        <f t="shared" si="55"/>
        <v>27.996712903225799</v>
      </c>
      <c r="T72">
        <f t="shared" si="56"/>
        <v>3.7941125486482803</v>
      </c>
      <c r="U72">
        <f t="shared" si="57"/>
        <v>40.056663875861176</v>
      </c>
      <c r="V72">
        <f t="shared" si="58"/>
        <v>1.5364521097837787</v>
      </c>
      <c r="W72">
        <f t="shared" si="59"/>
        <v>3.8356966385053117</v>
      </c>
      <c r="X72">
        <f t="shared" si="60"/>
        <v>2.2576604388645016</v>
      </c>
      <c r="Y72">
        <f t="shared" si="61"/>
        <v>-297.17066582279676</v>
      </c>
      <c r="Z72">
        <f t="shared" si="62"/>
        <v>34.134671154886206</v>
      </c>
      <c r="AA72">
        <f t="shared" si="63"/>
        <v>2.2008127670238031</v>
      </c>
      <c r="AB72">
        <f t="shared" si="64"/>
        <v>-98.987350185841336</v>
      </c>
      <c r="AC72">
        <v>-3.9938805407673098E-2</v>
      </c>
      <c r="AD72">
        <v>4.4834807901632301E-2</v>
      </c>
      <c r="AE72">
        <v>3.3721149521541398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50726.630471225355</v>
      </c>
      <c r="AK72" t="s">
        <v>251</v>
      </c>
      <c r="AL72">
        <v>2.3175615384615398</v>
      </c>
      <c r="AM72">
        <v>1.4712000000000001</v>
      </c>
      <c r="AN72">
        <f t="shared" si="68"/>
        <v>-0.84636153846153972</v>
      </c>
      <c r="AO72">
        <f t="shared" si="69"/>
        <v>-0.57528652695863214</v>
      </c>
      <c r="AP72">
        <v>-0.307483905159952</v>
      </c>
      <c r="AQ72" t="s">
        <v>423</v>
      </c>
      <c r="AR72">
        <v>2.3797999999999999</v>
      </c>
      <c r="AS72">
        <v>2.0299999999999998</v>
      </c>
      <c r="AT72">
        <f t="shared" si="70"/>
        <v>-0.17231527093596055</v>
      </c>
      <c r="AU72">
        <v>0.5</v>
      </c>
      <c r="AV72">
        <f t="shared" si="71"/>
        <v>841.20457420647142</v>
      </c>
      <c r="AW72">
        <f t="shared" si="72"/>
        <v>20.043333597934783</v>
      </c>
      <c r="AX72">
        <f t="shared" si="73"/>
        <v>-72.476197058478732</v>
      </c>
      <c r="AY72">
        <f t="shared" si="74"/>
        <v>1</v>
      </c>
      <c r="AZ72">
        <f t="shared" si="75"/>
        <v>2.4192471281188826E-2</v>
      </c>
      <c r="BA72">
        <f t="shared" si="76"/>
        <v>-0.27527093596059105</v>
      </c>
      <c r="BB72" t="s">
        <v>253</v>
      </c>
      <c r="BC72">
        <v>0</v>
      </c>
      <c r="BD72">
        <f t="shared" si="77"/>
        <v>2.0299999999999998</v>
      </c>
      <c r="BE72">
        <f t="shared" si="78"/>
        <v>-0.17231527093596066</v>
      </c>
      <c r="BF72">
        <f t="shared" si="79"/>
        <v>-0.37982599238716674</v>
      </c>
      <c r="BG72">
        <f t="shared" si="80"/>
        <v>1.2164352780675647</v>
      </c>
      <c r="BH72">
        <f t="shared" si="81"/>
        <v>0.66023794159615234</v>
      </c>
      <c r="BI72">
        <f t="shared" si="82"/>
        <v>1000.0053870967701</v>
      </c>
      <c r="BJ72">
        <f t="shared" si="83"/>
        <v>841.20457420647142</v>
      </c>
      <c r="BK72">
        <f t="shared" si="84"/>
        <v>0.84120004258043912</v>
      </c>
      <c r="BL72">
        <f t="shared" si="85"/>
        <v>0.19240008516087825</v>
      </c>
      <c r="BM72">
        <v>0.70500904578363699</v>
      </c>
      <c r="BN72">
        <v>0.5</v>
      </c>
      <c r="BO72" t="s">
        <v>254</v>
      </c>
      <c r="BP72">
        <v>1675263097.9000001</v>
      </c>
      <c r="BQ72">
        <v>399.97803225806501</v>
      </c>
      <c r="BR72">
        <v>403.184129032258</v>
      </c>
      <c r="BS72">
        <v>15.930941935483901</v>
      </c>
      <c r="BT72">
        <v>14.9959548387097</v>
      </c>
      <c r="BU72">
        <v>500.01380645161299</v>
      </c>
      <c r="BV72">
        <v>96.244516129032306</v>
      </c>
      <c r="BW72">
        <v>0.20000774193548401</v>
      </c>
      <c r="BX72">
        <v>28.183822580645199</v>
      </c>
      <c r="BY72">
        <v>27.996712903225799</v>
      </c>
      <c r="BZ72">
        <v>999.9</v>
      </c>
      <c r="CA72">
        <v>10007.2580645161</v>
      </c>
      <c r="CB72">
        <v>0</v>
      </c>
      <c r="CC72">
        <v>387.23190322580598</v>
      </c>
      <c r="CD72">
        <v>1000.0053870967701</v>
      </c>
      <c r="CE72">
        <v>0.95999890322580705</v>
      </c>
      <c r="CF72">
        <v>4.00014387096774E-2</v>
      </c>
      <c r="CG72">
        <v>0</v>
      </c>
      <c r="CH72">
        <v>2.3707774193548401</v>
      </c>
      <c r="CI72">
        <v>0</v>
      </c>
      <c r="CJ72">
        <v>911.26790322580598</v>
      </c>
      <c r="CK72">
        <v>9334.3722580645208</v>
      </c>
      <c r="CL72">
        <v>41.233741935483899</v>
      </c>
      <c r="CM72">
        <v>44.061999999999998</v>
      </c>
      <c r="CN72">
        <v>42.465451612903202</v>
      </c>
      <c r="CO72">
        <v>42.221548387096803</v>
      </c>
      <c r="CP72">
        <v>41.05</v>
      </c>
      <c r="CQ72">
        <v>960.00322580645195</v>
      </c>
      <c r="CR72">
        <v>40.001612903225798</v>
      </c>
      <c r="CS72">
        <v>0</v>
      </c>
      <c r="CT72">
        <v>59.400000095367403</v>
      </c>
      <c r="CU72">
        <v>2.3797999999999999</v>
      </c>
      <c r="CV72">
        <v>-8.9169232095017703E-2</v>
      </c>
      <c r="CW72">
        <v>1.8647179426308</v>
      </c>
      <c r="CX72">
        <v>911.25365384615395</v>
      </c>
      <c r="CY72">
        <v>15</v>
      </c>
      <c r="CZ72">
        <v>1675259577</v>
      </c>
      <c r="DA72" t="s">
        <v>255</v>
      </c>
      <c r="DB72">
        <v>5</v>
      </c>
      <c r="DC72">
        <v>-3.7879999999999998</v>
      </c>
      <c r="DD72">
        <v>0.38300000000000001</v>
      </c>
      <c r="DE72">
        <v>400</v>
      </c>
      <c r="DF72">
        <v>15</v>
      </c>
      <c r="DG72">
        <v>1.39</v>
      </c>
      <c r="DH72">
        <v>0.28000000000000003</v>
      </c>
      <c r="DI72">
        <v>-3.20209203703704</v>
      </c>
      <c r="DJ72">
        <v>-7.9558742138381197E-2</v>
      </c>
      <c r="DK72">
        <v>0.10736803325184401</v>
      </c>
      <c r="DL72">
        <v>1</v>
      </c>
      <c r="DM72">
        <v>2.3626755555555601</v>
      </c>
      <c r="DN72">
        <v>0.11297793875565899</v>
      </c>
      <c r="DO72">
        <v>0.20217636432421601</v>
      </c>
      <c r="DP72">
        <v>1</v>
      </c>
      <c r="DQ72">
        <v>0.93299988888888896</v>
      </c>
      <c r="DR72">
        <v>3.0322177244142299E-2</v>
      </c>
      <c r="DS72">
        <v>9.8824936024502E-3</v>
      </c>
      <c r="DT72">
        <v>1</v>
      </c>
      <c r="DU72">
        <v>3</v>
      </c>
      <c r="DV72">
        <v>3</v>
      </c>
      <c r="DW72" t="s">
        <v>263</v>
      </c>
      <c r="DX72">
        <v>100</v>
      </c>
      <c r="DY72">
        <v>100</v>
      </c>
      <c r="DZ72">
        <v>-3.7879999999999998</v>
      </c>
      <c r="EA72">
        <v>0.38300000000000001</v>
      </c>
      <c r="EB72">
        <v>2</v>
      </c>
      <c r="EC72">
        <v>516.476</v>
      </c>
      <c r="ED72">
        <v>413.12400000000002</v>
      </c>
      <c r="EE72">
        <v>26.024100000000001</v>
      </c>
      <c r="EF72">
        <v>31.048100000000002</v>
      </c>
      <c r="EG72">
        <v>29.999600000000001</v>
      </c>
      <c r="EH72">
        <v>31.258900000000001</v>
      </c>
      <c r="EI72">
        <v>31.296700000000001</v>
      </c>
      <c r="EJ72">
        <v>20.2563</v>
      </c>
      <c r="EK72">
        <v>29.3994</v>
      </c>
      <c r="EL72">
        <v>0</v>
      </c>
      <c r="EM72">
        <v>26.021000000000001</v>
      </c>
      <c r="EN72">
        <v>403.12200000000001</v>
      </c>
      <c r="EO72">
        <v>14.946199999999999</v>
      </c>
      <c r="EP72">
        <v>100.39400000000001</v>
      </c>
      <c r="EQ72">
        <v>90.740899999999996</v>
      </c>
    </row>
    <row r="73" spans="1:147" x14ac:dyDescent="0.3">
      <c r="A73">
        <v>57</v>
      </c>
      <c r="B73">
        <v>1675263165.9000001</v>
      </c>
      <c r="C73">
        <v>3420.9000000953702</v>
      </c>
      <c r="D73" t="s">
        <v>424</v>
      </c>
      <c r="E73" t="s">
        <v>425</v>
      </c>
      <c r="F73">
        <v>1675263157.9000001</v>
      </c>
      <c r="G73">
        <f t="shared" si="43"/>
        <v>6.5866421230953431E-3</v>
      </c>
      <c r="H73">
        <f t="shared" si="44"/>
        <v>19.846247146705416</v>
      </c>
      <c r="I73">
        <f t="shared" si="45"/>
        <v>400.007967741936</v>
      </c>
      <c r="J73">
        <f t="shared" si="46"/>
        <v>271.79309731656565</v>
      </c>
      <c r="K73">
        <f t="shared" si="47"/>
        <v>26.213561759065847</v>
      </c>
      <c r="L73">
        <f t="shared" si="48"/>
        <v>38.579469714452401</v>
      </c>
      <c r="M73">
        <f t="shared" si="49"/>
        <v>0.28632015413069956</v>
      </c>
      <c r="N73">
        <f t="shared" si="50"/>
        <v>3.3828514908062681</v>
      </c>
      <c r="O73">
        <f t="shared" si="51"/>
        <v>0.27350611081982051</v>
      </c>
      <c r="P73">
        <f t="shared" si="52"/>
        <v>0.17204481563058924</v>
      </c>
      <c r="Q73">
        <f t="shared" si="53"/>
        <v>161.84868320454365</v>
      </c>
      <c r="R73">
        <f t="shared" si="54"/>
        <v>27.50918479769944</v>
      </c>
      <c r="S73">
        <f t="shared" si="55"/>
        <v>27.9846419354839</v>
      </c>
      <c r="T73">
        <f t="shared" si="56"/>
        <v>3.7914434011777893</v>
      </c>
      <c r="U73">
        <f t="shared" si="57"/>
        <v>39.992312661685162</v>
      </c>
      <c r="V73">
        <f t="shared" si="58"/>
        <v>1.5328998047481632</v>
      </c>
      <c r="W73">
        <f t="shared" si="59"/>
        <v>3.8329861484023793</v>
      </c>
      <c r="X73">
        <f t="shared" si="60"/>
        <v>2.2585435964296261</v>
      </c>
      <c r="Y73">
        <f t="shared" si="61"/>
        <v>-290.47091762850465</v>
      </c>
      <c r="Z73">
        <f t="shared" si="62"/>
        <v>34.111425877363537</v>
      </c>
      <c r="AA73">
        <f t="shared" si="63"/>
        <v>2.199712669222996</v>
      </c>
      <c r="AB73">
        <f t="shared" si="64"/>
        <v>-92.31109587737447</v>
      </c>
      <c r="AC73">
        <v>-3.9923652063581803E-2</v>
      </c>
      <c r="AD73">
        <v>4.4817796945383903E-2</v>
      </c>
      <c r="AE73">
        <v>3.3710981009262602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50710.26626274897</v>
      </c>
      <c r="AK73" t="s">
        <v>251</v>
      </c>
      <c r="AL73">
        <v>2.3175615384615398</v>
      </c>
      <c r="AM73">
        <v>1.4712000000000001</v>
      </c>
      <c r="AN73">
        <f t="shared" si="68"/>
        <v>-0.84636153846153972</v>
      </c>
      <c r="AO73">
        <f t="shared" si="69"/>
        <v>-0.57528652695863214</v>
      </c>
      <c r="AP73">
        <v>-0.307483905159952</v>
      </c>
      <c r="AQ73" t="s">
        <v>426</v>
      </c>
      <c r="AR73">
        <v>2.3667346153846198</v>
      </c>
      <c r="AS73">
        <v>2.4053200000000001</v>
      </c>
      <c r="AT73">
        <f t="shared" si="70"/>
        <v>1.6041684522383859E-2</v>
      </c>
      <c r="AU73">
        <v>0.5</v>
      </c>
      <c r="AV73">
        <f t="shared" si="71"/>
        <v>841.2087053420322</v>
      </c>
      <c r="AW73">
        <f t="shared" si="72"/>
        <v>19.846247146705416</v>
      </c>
      <c r="AX73">
        <f t="shared" si="73"/>
        <v>6.7472023342899208</v>
      </c>
      <c r="AY73">
        <f t="shared" si="74"/>
        <v>1</v>
      </c>
      <c r="AZ73">
        <f t="shared" si="75"/>
        <v>2.3958062872959617E-2</v>
      </c>
      <c r="BA73">
        <f t="shared" si="76"/>
        <v>-0.38835581128498498</v>
      </c>
      <c r="BB73" t="s">
        <v>253</v>
      </c>
      <c r="BC73">
        <v>0</v>
      </c>
      <c r="BD73">
        <f t="shared" si="77"/>
        <v>2.4053200000000001</v>
      </c>
      <c r="BE73">
        <f t="shared" si="78"/>
        <v>1.6041684522383842E-2</v>
      </c>
      <c r="BF73">
        <f t="shared" si="79"/>
        <v>-0.63493746601413814</v>
      </c>
      <c r="BG73">
        <f t="shared" si="80"/>
        <v>0.4396770857072303</v>
      </c>
      <c r="BH73">
        <f t="shared" si="81"/>
        <v>1.103689094494986</v>
      </c>
      <c r="BI73">
        <f t="shared" si="82"/>
        <v>1000.01025806452</v>
      </c>
      <c r="BJ73">
        <f t="shared" si="83"/>
        <v>841.2087053420322</v>
      </c>
      <c r="BK73">
        <f t="shared" si="84"/>
        <v>0.8412000762573757</v>
      </c>
      <c r="BL73">
        <f t="shared" si="85"/>
        <v>0.19240015251475148</v>
      </c>
      <c r="BM73">
        <v>0.70500904578363699</v>
      </c>
      <c r="BN73">
        <v>0.5</v>
      </c>
      <c r="BO73" t="s">
        <v>254</v>
      </c>
      <c r="BP73">
        <v>1675263157.9000001</v>
      </c>
      <c r="BQ73">
        <v>400.007967741936</v>
      </c>
      <c r="BR73">
        <v>403.17764516129</v>
      </c>
      <c r="BS73">
        <v>15.8937419354839</v>
      </c>
      <c r="BT73">
        <v>14.979825806451601</v>
      </c>
      <c r="BU73">
        <v>500.02809677419299</v>
      </c>
      <c r="BV73">
        <v>96.246780645161294</v>
      </c>
      <c r="BW73">
        <v>0.199972483870968</v>
      </c>
      <c r="BX73">
        <v>28.171680645161299</v>
      </c>
      <c r="BY73">
        <v>27.9846419354839</v>
      </c>
      <c r="BZ73">
        <v>999.9</v>
      </c>
      <c r="CA73">
        <v>10003.225806451601</v>
      </c>
      <c r="CB73">
        <v>0</v>
      </c>
      <c r="CC73">
        <v>387.27993548387099</v>
      </c>
      <c r="CD73">
        <v>1000.01025806452</v>
      </c>
      <c r="CE73">
        <v>0.95999712903225798</v>
      </c>
      <c r="CF73">
        <v>4.00031032258064E-2</v>
      </c>
      <c r="CG73">
        <v>0</v>
      </c>
      <c r="CH73">
        <v>2.3391193548387101</v>
      </c>
      <c r="CI73">
        <v>0</v>
      </c>
      <c r="CJ73">
        <v>910.15774193548395</v>
      </c>
      <c r="CK73">
        <v>9334.4067741935505</v>
      </c>
      <c r="CL73">
        <v>41.304000000000002</v>
      </c>
      <c r="CM73">
        <v>44.125</v>
      </c>
      <c r="CN73">
        <v>42.561999999999998</v>
      </c>
      <c r="CO73">
        <v>42.311999999999998</v>
      </c>
      <c r="CP73">
        <v>41.120935483871001</v>
      </c>
      <c r="CQ73">
        <v>960.00612903225795</v>
      </c>
      <c r="CR73">
        <v>40.002903225806399</v>
      </c>
      <c r="CS73">
        <v>0</v>
      </c>
      <c r="CT73">
        <v>59.400000095367403</v>
      </c>
      <c r="CU73">
        <v>2.3667346153846198</v>
      </c>
      <c r="CV73">
        <v>0.125117954671427</v>
      </c>
      <c r="CW73">
        <v>1.2741880291879699</v>
      </c>
      <c r="CX73">
        <v>910.16</v>
      </c>
      <c r="CY73">
        <v>15</v>
      </c>
      <c r="CZ73">
        <v>1675259577</v>
      </c>
      <c r="DA73" t="s">
        <v>255</v>
      </c>
      <c r="DB73">
        <v>5</v>
      </c>
      <c r="DC73">
        <v>-3.7879999999999998</v>
      </c>
      <c r="DD73">
        <v>0.38300000000000001</v>
      </c>
      <c r="DE73">
        <v>400</v>
      </c>
      <c r="DF73">
        <v>15</v>
      </c>
      <c r="DG73">
        <v>1.39</v>
      </c>
      <c r="DH73">
        <v>0.28000000000000003</v>
      </c>
      <c r="DI73">
        <v>-3.1930977777777798</v>
      </c>
      <c r="DJ73">
        <v>0.127033756659335</v>
      </c>
      <c r="DK73">
        <v>0.10636822065557</v>
      </c>
      <c r="DL73">
        <v>1</v>
      </c>
      <c r="DM73">
        <v>2.3722355555555601</v>
      </c>
      <c r="DN73">
        <v>-0.233430279936643</v>
      </c>
      <c r="DO73">
        <v>0.192727991573104</v>
      </c>
      <c r="DP73">
        <v>1</v>
      </c>
      <c r="DQ73">
        <v>0.91581709259259303</v>
      </c>
      <c r="DR73">
        <v>-2.0341688176669401E-2</v>
      </c>
      <c r="DS73">
        <v>3.6605049857479899E-3</v>
      </c>
      <c r="DT73">
        <v>1</v>
      </c>
      <c r="DU73">
        <v>3</v>
      </c>
      <c r="DV73">
        <v>3</v>
      </c>
      <c r="DW73" t="s">
        <v>263</v>
      </c>
      <c r="DX73">
        <v>100</v>
      </c>
      <c r="DY73">
        <v>100</v>
      </c>
      <c r="DZ73">
        <v>-3.7879999999999998</v>
      </c>
      <c r="EA73">
        <v>0.38300000000000001</v>
      </c>
      <c r="EB73">
        <v>2</v>
      </c>
      <c r="EC73">
        <v>516.476</v>
      </c>
      <c r="ED73">
        <v>413.12400000000002</v>
      </c>
      <c r="EE73">
        <v>26.024000000000001</v>
      </c>
      <c r="EF73">
        <v>31.050799999999999</v>
      </c>
      <c r="EG73">
        <v>29.9999</v>
      </c>
      <c r="EH73">
        <v>31.258900000000001</v>
      </c>
      <c r="EI73">
        <v>31.296700000000001</v>
      </c>
      <c r="EJ73">
        <v>20.256</v>
      </c>
      <c r="EK73">
        <v>29.3994</v>
      </c>
      <c r="EL73">
        <v>0</v>
      </c>
      <c r="EM73">
        <v>26.020700000000001</v>
      </c>
      <c r="EN73">
        <v>403.18400000000003</v>
      </c>
      <c r="EO73">
        <v>15.039400000000001</v>
      </c>
      <c r="EP73">
        <v>100.395</v>
      </c>
      <c r="EQ73">
        <v>90.741699999999994</v>
      </c>
    </row>
    <row r="74" spans="1:147" x14ac:dyDescent="0.3">
      <c r="A74">
        <v>58</v>
      </c>
      <c r="B74">
        <v>1675263225.9000001</v>
      </c>
      <c r="C74">
        <v>3480.9000000953702</v>
      </c>
      <c r="D74" t="s">
        <v>427</v>
      </c>
      <c r="E74" t="s">
        <v>428</v>
      </c>
      <c r="F74">
        <v>1675263217.9096799</v>
      </c>
      <c r="G74">
        <f t="shared" si="43"/>
        <v>6.358023769714726E-3</v>
      </c>
      <c r="H74">
        <f t="shared" si="44"/>
        <v>19.962353514776055</v>
      </c>
      <c r="I74">
        <f t="shared" si="45"/>
        <v>400.00932258064501</v>
      </c>
      <c r="J74">
        <f t="shared" si="46"/>
        <v>267.01090895093211</v>
      </c>
      <c r="K74">
        <f t="shared" si="47"/>
        <v>25.753268214757728</v>
      </c>
      <c r="L74">
        <f t="shared" si="48"/>
        <v>38.580998107144694</v>
      </c>
      <c r="M74">
        <f t="shared" si="49"/>
        <v>0.27593287448805742</v>
      </c>
      <c r="N74">
        <f t="shared" si="50"/>
        <v>3.3845963637894143</v>
      </c>
      <c r="O74">
        <f t="shared" si="51"/>
        <v>0.26401676958168957</v>
      </c>
      <c r="P74">
        <f t="shared" si="52"/>
        <v>0.1660382117018106</v>
      </c>
      <c r="Q74">
        <f t="shared" si="53"/>
        <v>161.84854503927534</v>
      </c>
      <c r="R74">
        <f t="shared" si="54"/>
        <v>27.566805130220878</v>
      </c>
      <c r="S74">
        <f t="shared" si="55"/>
        <v>27.992580645161301</v>
      </c>
      <c r="T74">
        <f t="shared" si="56"/>
        <v>3.7931986340948463</v>
      </c>
      <c r="U74">
        <f t="shared" si="57"/>
        <v>40.02530771847637</v>
      </c>
      <c r="V74">
        <f t="shared" si="58"/>
        <v>1.5346463316984056</v>
      </c>
      <c r="W74">
        <f t="shared" si="59"/>
        <v>3.8341899642410153</v>
      </c>
      <c r="X74">
        <f t="shared" si="60"/>
        <v>2.2585523023964407</v>
      </c>
      <c r="Y74">
        <f t="shared" si="61"/>
        <v>-280.38884824441942</v>
      </c>
      <c r="Z74">
        <f t="shared" si="62"/>
        <v>33.664604037748234</v>
      </c>
      <c r="AA74">
        <f t="shared" si="63"/>
        <v>2.1699238220446855</v>
      </c>
      <c r="AB74">
        <f t="shared" si="64"/>
        <v>-82.705775345351157</v>
      </c>
      <c r="AC74">
        <v>-3.9949542114979301E-2</v>
      </c>
      <c r="AD74">
        <v>4.4846860796170701E-2</v>
      </c>
      <c r="AE74">
        <v>3.3728353519647101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50740.96756023106</v>
      </c>
      <c r="AK74" t="s">
        <v>251</v>
      </c>
      <c r="AL74">
        <v>2.3175615384615398</v>
      </c>
      <c r="AM74">
        <v>1.4712000000000001</v>
      </c>
      <c r="AN74">
        <f t="shared" si="68"/>
        <v>-0.84636153846153972</v>
      </c>
      <c r="AO74">
        <f t="shared" si="69"/>
        <v>-0.57528652695863214</v>
      </c>
      <c r="AP74">
        <v>-0.307483905159952</v>
      </c>
      <c r="AQ74" t="s">
        <v>429</v>
      </c>
      <c r="AR74">
        <v>2.3628961538461501</v>
      </c>
      <c r="AS74">
        <v>1.4216</v>
      </c>
      <c r="AT74">
        <f t="shared" si="70"/>
        <v>-0.6621385437859808</v>
      </c>
      <c r="AU74">
        <v>0.5</v>
      </c>
      <c r="AV74">
        <f t="shared" si="71"/>
        <v>841.21096931549732</v>
      </c>
      <c r="AW74">
        <f t="shared" si="72"/>
        <v>19.962353514776055</v>
      </c>
      <c r="AX74">
        <f t="shared" si="73"/>
        <v>-278.49910311967841</v>
      </c>
      <c r="AY74">
        <f t="shared" si="74"/>
        <v>1</v>
      </c>
      <c r="AZ74">
        <f t="shared" si="75"/>
        <v>2.4096021282782126E-2</v>
      </c>
      <c r="BA74">
        <f t="shared" si="76"/>
        <v>3.4890264490714751E-2</v>
      </c>
      <c r="BB74" t="s">
        <v>253</v>
      </c>
      <c r="BC74">
        <v>0</v>
      </c>
      <c r="BD74">
        <f t="shared" si="77"/>
        <v>1.4216</v>
      </c>
      <c r="BE74">
        <f t="shared" si="78"/>
        <v>-0.66213854378598069</v>
      </c>
      <c r="BF74">
        <f t="shared" si="79"/>
        <v>3.3713974986405715E-2</v>
      </c>
      <c r="BG74">
        <f t="shared" si="80"/>
        <v>1.0505988409529885</v>
      </c>
      <c r="BH74">
        <f t="shared" si="81"/>
        <v>-5.8603797249765985E-2</v>
      </c>
      <c r="BI74">
        <f t="shared" si="82"/>
        <v>1000.01335483871</v>
      </c>
      <c r="BJ74">
        <f t="shared" si="83"/>
        <v>841.21096931549732</v>
      </c>
      <c r="BK74">
        <f t="shared" si="84"/>
        <v>0.84119973522871039</v>
      </c>
      <c r="BL74">
        <f t="shared" si="85"/>
        <v>0.19239947045742078</v>
      </c>
      <c r="BM74">
        <v>0.70500904578363699</v>
      </c>
      <c r="BN74">
        <v>0.5</v>
      </c>
      <c r="BO74" t="s">
        <v>254</v>
      </c>
      <c r="BP74">
        <v>1675263217.9096799</v>
      </c>
      <c r="BQ74">
        <v>400.00932258064501</v>
      </c>
      <c r="BR74">
        <v>403.18248387096799</v>
      </c>
      <c r="BS74">
        <v>15.911274193548399</v>
      </c>
      <c r="BT74">
        <v>15.029093548387101</v>
      </c>
      <c r="BU74">
        <v>500.02712903225802</v>
      </c>
      <c r="BV74">
        <v>96.2502225806452</v>
      </c>
      <c r="BW74">
        <v>0.200024774193548</v>
      </c>
      <c r="BX74">
        <v>28.1770741935484</v>
      </c>
      <c r="BY74">
        <v>27.992580645161301</v>
      </c>
      <c r="BZ74">
        <v>999.9</v>
      </c>
      <c r="CA74">
        <v>10009.3548387097</v>
      </c>
      <c r="CB74">
        <v>0</v>
      </c>
      <c r="CC74">
        <v>387.19348387096801</v>
      </c>
      <c r="CD74">
        <v>1000.01335483871</v>
      </c>
      <c r="CE74">
        <v>0.96000722580645204</v>
      </c>
      <c r="CF74">
        <v>3.9993029032258098E-2</v>
      </c>
      <c r="CG74">
        <v>0</v>
      </c>
      <c r="CH74">
        <v>2.32828387096774</v>
      </c>
      <c r="CI74">
        <v>0</v>
      </c>
      <c r="CJ74">
        <v>909.04090322580601</v>
      </c>
      <c r="CK74">
        <v>9334.4712903225809</v>
      </c>
      <c r="CL74">
        <v>41.375</v>
      </c>
      <c r="CM74">
        <v>44.186999999999998</v>
      </c>
      <c r="CN74">
        <v>42.625</v>
      </c>
      <c r="CO74">
        <v>42.375</v>
      </c>
      <c r="CP74">
        <v>41.186999999999998</v>
      </c>
      <c r="CQ74">
        <v>960.01935483871</v>
      </c>
      <c r="CR74">
        <v>39.9916129032258</v>
      </c>
      <c r="CS74">
        <v>0</v>
      </c>
      <c r="CT74">
        <v>59.400000095367403</v>
      </c>
      <c r="CU74">
        <v>2.3628961538461501</v>
      </c>
      <c r="CV74">
        <v>0.244864957566411</v>
      </c>
      <c r="CW74">
        <v>1.72690596950019</v>
      </c>
      <c r="CX74">
        <v>909.03599999999994</v>
      </c>
      <c r="CY74">
        <v>15</v>
      </c>
      <c r="CZ74">
        <v>1675259577</v>
      </c>
      <c r="DA74" t="s">
        <v>255</v>
      </c>
      <c r="DB74">
        <v>5</v>
      </c>
      <c r="DC74">
        <v>-3.7879999999999998</v>
      </c>
      <c r="DD74">
        <v>0.38300000000000001</v>
      </c>
      <c r="DE74">
        <v>400</v>
      </c>
      <c r="DF74">
        <v>15</v>
      </c>
      <c r="DG74">
        <v>1.39</v>
      </c>
      <c r="DH74">
        <v>0.28000000000000003</v>
      </c>
      <c r="DI74">
        <v>-3.1560964814814798</v>
      </c>
      <c r="DJ74">
        <v>-8.5646133326940294E-2</v>
      </c>
      <c r="DK74">
        <v>0.12678744855739499</v>
      </c>
      <c r="DL74">
        <v>1</v>
      </c>
      <c r="DM74">
        <v>2.3452755555555602</v>
      </c>
      <c r="DN74">
        <v>-5.5156898330711801E-2</v>
      </c>
      <c r="DO74">
        <v>0.14628608524327399</v>
      </c>
      <c r="DP74">
        <v>1</v>
      </c>
      <c r="DQ74">
        <v>0.88572303703703703</v>
      </c>
      <c r="DR74">
        <v>-4.0064301472571603E-2</v>
      </c>
      <c r="DS74">
        <v>1.04754102738764E-2</v>
      </c>
      <c r="DT74">
        <v>1</v>
      </c>
      <c r="DU74">
        <v>3</v>
      </c>
      <c r="DV74">
        <v>3</v>
      </c>
      <c r="DW74" t="s">
        <v>263</v>
      </c>
      <c r="DX74">
        <v>100</v>
      </c>
      <c r="DY74">
        <v>100</v>
      </c>
      <c r="DZ74">
        <v>-3.7879999999999998</v>
      </c>
      <c r="EA74">
        <v>0.38300000000000001</v>
      </c>
      <c r="EB74">
        <v>2</v>
      </c>
      <c r="EC74">
        <v>516.49800000000005</v>
      </c>
      <c r="ED74">
        <v>413.142</v>
      </c>
      <c r="EE74">
        <v>25.988</v>
      </c>
      <c r="EF74">
        <v>31.0535</v>
      </c>
      <c r="EG74">
        <v>30.000299999999999</v>
      </c>
      <c r="EH74">
        <v>31.261600000000001</v>
      </c>
      <c r="EI74">
        <v>31.299399999999999</v>
      </c>
      <c r="EJ74">
        <v>20.255600000000001</v>
      </c>
      <c r="EK74">
        <v>29.117699999999999</v>
      </c>
      <c r="EL74">
        <v>0</v>
      </c>
      <c r="EM74">
        <v>25.981100000000001</v>
      </c>
      <c r="EN74">
        <v>403.05599999999998</v>
      </c>
      <c r="EO74">
        <v>15.062099999999999</v>
      </c>
      <c r="EP74">
        <v>100.396</v>
      </c>
      <c r="EQ74">
        <v>90.741</v>
      </c>
    </row>
    <row r="75" spans="1:147" x14ac:dyDescent="0.3">
      <c r="A75">
        <v>59</v>
      </c>
      <c r="B75">
        <v>1675263345.4000001</v>
      </c>
      <c r="C75">
        <v>3600.4000000953702</v>
      </c>
      <c r="D75" t="s">
        <v>430</v>
      </c>
      <c r="E75" t="s">
        <v>431</v>
      </c>
      <c r="F75">
        <v>1675263337.4548399</v>
      </c>
      <c r="G75">
        <f t="shared" si="43"/>
        <v>5.9198342334427362E-3</v>
      </c>
      <c r="H75">
        <f t="shared" si="44"/>
        <v>-2.6583087817485285</v>
      </c>
      <c r="I75">
        <f t="shared" si="45"/>
        <v>400.16035483871002</v>
      </c>
      <c r="J75">
        <f t="shared" si="46"/>
        <v>401.92827634389539</v>
      </c>
      <c r="K75">
        <f t="shared" si="47"/>
        <v>38.767742219498238</v>
      </c>
      <c r="L75">
        <f t="shared" si="48"/>
        <v>38.597218448937014</v>
      </c>
      <c r="M75">
        <f t="shared" si="49"/>
        <v>0.26682614071757449</v>
      </c>
      <c r="N75">
        <f t="shared" si="50"/>
        <v>3.3813282464416998</v>
      </c>
      <c r="O75">
        <f t="shared" si="51"/>
        <v>0.25565620101497533</v>
      </c>
      <c r="P75">
        <f t="shared" si="52"/>
        <v>0.16074973484398528</v>
      </c>
      <c r="Q75">
        <f t="shared" si="53"/>
        <v>0</v>
      </c>
      <c r="R75">
        <f t="shared" si="54"/>
        <v>27.097915343279173</v>
      </c>
      <c r="S75">
        <f t="shared" si="55"/>
        <v>27.6038161290323</v>
      </c>
      <c r="T75">
        <f t="shared" si="56"/>
        <v>3.7080715203266026</v>
      </c>
      <c r="U75">
        <f t="shared" si="57"/>
        <v>39.428811935320866</v>
      </c>
      <c r="V75">
        <f t="shared" si="58"/>
        <v>1.535333732386398</v>
      </c>
      <c r="W75">
        <f t="shared" si="59"/>
        <v>3.8939386124668527</v>
      </c>
      <c r="X75">
        <f t="shared" si="60"/>
        <v>2.1727377879402043</v>
      </c>
      <c r="Y75">
        <f t="shared" si="61"/>
        <v>-261.06468969482466</v>
      </c>
      <c r="Z75">
        <f t="shared" si="62"/>
        <v>152.96597695155074</v>
      </c>
      <c r="AA75">
        <f t="shared" si="63"/>
        <v>9.8632541118885602</v>
      </c>
      <c r="AB75">
        <f t="shared" si="64"/>
        <v>-98.23545863138537</v>
      </c>
      <c r="AC75">
        <v>-3.9901054997277002E-2</v>
      </c>
      <c r="AD75">
        <v>4.47924297588451E-2</v>
      </c>
      <c r="AE75">
        <v>3.36958150906257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50637.293658260518</v>
      </c>
      <c r="AK75" t="s">
        <v>432</v>
      </c>
      <c r="AL75">
        <v>2.3201923076923099</v>
      </c>
      <c r="AM75">
        <v>1.4383999999999999</v>
      </c>
      <c r="AN75">
        <f t="shared" si="68"/>
        <v>-0.88179230769230998</v>
      </c>
      <c r="AO75">
        <f t="shared" si="69"/>
        <v>-0.6130369213656216</v>
      </c>
      <c r="AP75">
        <v>-0.93706586880911202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-2.6583087817485285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-1.6312231207418413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0.70500904578363699</v>
      </c>
      <c r="BN75">
        <v>0.5</v>
      </c>
      <c r="BO75" t="s">
        <v>254</v>
      </c>
      <c r="BP75">
        <v>1675263337.4548399</v>
      </c>
      <c r="BQ75">
        <v>400.16035483871002</v>
      </c>
      <c r="BR75">
        <v>400.11954838709698</v>
      </c>
      <c r="BS75">
        <v>15.917719354838701</v>
      </c>
      <c r="BT75">
        <v>15.0963612903226</v>
      </c>
      <c r="BU75">
        <v>500.03812903225798</v>
      </c>
      <c r="BV75">
        <v>96.2543838709677</v>
      </c>
      <c r="BW75">
        <v>0.19999493548387101</v>
      </c>
      <c r="BX75">
        <v>28.442932258064499</v>
      </c>
      <c r="BY75">
        <v>27.6038161290323</v>
      </c>
      <c r="BZ75">
        <v>999.9</v>
      </c>
      <c r="CA75">
        <v>9996.77419354839</v>
      </c>
      <c r="CB75">
        <v>0</v>
      </c>
      <c r="CC75">
        <v>387.31996774193499</v>
      </c>
      <c r="CD75">
        <v>0</v>
      </c>
      <c r="CE75">
        <v>0</v>
      </c>
      <c r="CF75">
        <v>0</v>
      </c>
      <c r="CG75">
        <v>0</v>
      </c>
      <c r="CH75">
        <v>2.3286354838709702</v>
      </c>
      <c r="CI75">
        <v>0</v>
      </c>
      <c r="CJ75">
        <v>1.9263645161290299</v>
      </c>
      <c r="CK75">
        <v>0.38481935483870999</v>
      </c>
      <c r="CL75">
        <v>40.6166451612903</v>
      </c>
      <c r="CM75">
        <v>44.311999999999998</v>
      </c>
      <c r="CN75">
        <v>42.606709677419303</v>
      </c>
      <c r="CO75">
        <v>42.390999999999998</v>
      </c>
      <c r="CP75">
        <v>40.8929032258064</v>
      </c>
      <c r="CQ75">
        <v>0</v>
      </c>
      <c r="CR75">
        <v>0</v>
      </c>
      <c r="CS75">
        <v>0</v>
      </c>
      <c r="CT75">
        <v>118.799999952316</v>
      </c>
      <c r="CU75">
        <v>2.3201923076923099</v>
      </c>
      <c r="CV75">
        <v>-0.30815726173608798</v>
      </c>
      <c r="CW75">
        <v>0.61743587831025204</v>
      </c>
      <c r="CX75">
        <v>1.91623846153846</v>
      </c>
      <c r="CY75">
        <v>15</v>
      </c>
      <c r="CZ75">
        <v>1675259577</v>
      </c>
      <c r="DA75" t="s">
        <v>255</v>
      </c>
      <c r="DB75">
        <v>5</v>
      </c>
      <c r="DC75">
        <v>-3.7879999999999998</v>
      </c>
      <c r="DD75">
        <v>0.38300000000000001</v>
      </c>
      <c r="DE75">
        <v>400</v>
      </c>
      <c r="DF75">
        <v>15</v>
      </c>
      <c r="DG75">
        <v>1.39</v>
      </c>
      <c r="DH75">
        <v>0.28000000000000003</v>
      </c>
      <c r="DI75">
        <v>5.3875405185185202E-2</v>
      </c>
      <c r="DJ75">
        <v>-0.13947702353364699</v>
      </c>
      <c r="DK75">
        <v>0.10352403123371701</v>
      </c>
      <c r="DL75">
        <v>1</v>
      </c>
      <c r="DM75">
        <v>2.3313488888888898</v>
      </c>
      <c r="DN75">
        <v>-8.9749817949609401E-2</v>
      </c>
      <c r="DO75">
        <v>0.161905947488345</v>
      </c>
      <c r="DP75">
        <v>1</v>
      </c>
      <c r="DQ75">
        <v>0.82791087037037003</v>
      </c>
      <c r="DR75">
        <v>-0.10553659506836401</v>
      </c>
      <c r="DS75">
        <v>2.1814872342005801E-2</v>
      </c>
      <c r="DT75">
        <v>0</v>
      </c>
      <c r="DU75">
        <v>2</v>
      </c>
      <c r="DV75">
        <v>3</v>
      </c>
      <c r="DW75" t="s">
        <v>256</v>
      </c>
      <c r="DX75">
        <v>100</v>
      </c>
      <c r="DY75">
        <v>100</v>
      </c>
      <c r="DZ75">
        <v>-3.7879999999999998</v>
      </c>
      <c r="EA75">
        <v>0.38300000000000001</v>
      </c>
      <c r="EB75">
        <v>2</v>
      </c>
      <c r="EC75">
        <v>516.13499999999999</v>
      </c>
      <c r="ED75">
        <v>413.53199999999998</v>
      </c>
      <c r="EE75">
        <v>30.903400000000001</v>
      </c>
      <c r="EF75">
        <v>31.048100000000002</v>
      </c>
      <c r="EG75">
        <v>29.9999</v>
      </c>
      <c r="EH75">
        <v>31.264399999999998</v>
      </c>
      <c r="EI75">
        <v>31.302099999999999</v>
      </c>
      <c r="EJ75">
        <v>20.136299999999999</v>
      </c>
      <c r="EK75">
        <v>28.226299999999998</v>
      </c>
      <c r="EL75">
        <v>0</v>
      </c>
      <c r="EM75">
        <v>30.805199999999999</v>
      </c>
      <c r="EN75">
        <v>400.166</v>
      </c>
      <c r="EO75">
        <v>15.3156</v>
      </c>
      <c r="EP75">
        <v>100.393</v>
      </c>
      <c r="EQ75">
        <v>90.7376</v>
      </c>
    </row>
    <row r="76" spans="1:147" x14ac:dyDescent="0.3">
      <c r="A76">
        <v>60</v>
      </c>
      <c r="B76">
        <v>1675263406</v>
      </c>
      <c r="C76">
        <v>3661</v>
      </c>
      <c r="D76" t="s">
        <v>433</v>
      </c>
      <c r="E76" t="s">
        <v>434</v>
      </c>
      <c r="F76">
        <v>1675263397.93226</v>
      </c>
      <c r="G76">
        <f t="shared" si="43"/>
        <v>4.7160401478691617E-3</v>
      </c>
      <c r="H76">
        <f t="shared" si="44"/>
        <v>-2.0945885997682749</v>
      </c>
      <c r="I76">
        <f t="shared" si="45"/>
        <v>400.04309677419297</v>
      </c>
      <c r="J76">
        <f t="shared" si="46"/>
        <v>401.70432893627884</v>
      </c>
      <c r="K76">
        <f t="shared" si="47"/>
        <v>38.746665346814432</v>
      </c>
      <c r="L76">
        <f t="shared" si="48"/>
        <v>38.586430064266807</v>
      </c>
      <c r="M76">
        <f t="shared" si="49"/>
        <v>0.2021040660882191</v>
      </c>
      <c r="N76">
        <f t="shared" si="50"/>
        <v>3.3826658563634089</v>
      </c>
      <c r="O76">
        <f t="shared" si="51"/>
        <v>0.19562744672884019</v>
      </c>
      <c r="P76">
        <f t="shared" si="52"/>
        <v>0.12283176329875486</v>
      </c>
      <c r="Q76">
        <f t="shared" si="53"/>
        <v>0</v>
      </c>
      <c r="R76">
        <f t="shared" si="54"/>
        <v>28.069926080322325</v>
      </c>
      <c r="S76">
        <f t="shared" si="55"/>
        <v>28.282238709677401</v>
      </c>
      <c r="T76">
        <f t="shared" si="56"/>
        <v>3.8577282160035451</v>
      </c>
      <c r="U76">
        <f t="shared" si="57"/>
        <v>39.417162131392843</v>
      </c>
      <c r="V76">
        <f t="shared" si="58"/>
        <v>1.5982106131961651</v>
      </c>
      <c r="W76">
        <f t="shared" si="59"/>
        <v>4.0546059806860351</v>
      </c>
      <c r="X76">
        <f t="shared" si="60"/>
        <v>2.2595176028073798</v>
      </c>
      <c r="Y76">
        <f t="shared" si="61"/>
        <v>-207.97737052103002</v>
      </c>
      <c r="Z76">
        <f t="shared" si="62"/>
        <v>156.53321543529123</v>
      </c>
      <c r="AA76">
        <f t="shared" si="63"/>
        <v>10.158619695963873</v>
      </c>
      <c r="AB76">
        <f t="shared" si="64"/>
        <v>-41.285535389774935</v>
      </c>
      <c r="AC76">
        <v>-3.9920897984015498E-2</v>
      </c>
      <c r="AD76">
        <v>4.4814705249800198E-2</v>
      </c>
      <c r="AE76">
        <v>3.3709132772752302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50544.495421560467</v>
      </c>
      <c r="AK76" t="s">
        <v>435</v>
      </c>
      <c r="AL76">
        <v>2.3978230769230802</v>
      </c>
      <c r="AM76">
        <v>1.698</v>
      </c>
      <c r="AN76">
        <f t="shared" si="68"/>
        <v>-0.69982307692308021</v>
      </c>
      <c r="AO76">
        <f t="shared" si="69"/>
        <v>-0.41214551055540649</v>
      </c>
      <c r="AP76">
        <v>-0.73835195501624196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-2.0945885997682749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-2.4263275333325889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0.70500904578363699</v>
      </c>
      <c r="BN76">
        <v>0.5</v>
      </c>
      <c r="BO76" t="s">
        <v>254</v>
      </c>
      <c r="BP76">
        <v>1675263397.93226</v>
      </c>
      <c r="BQ76">
        <v>400.04309677419297</v>
      </c>
      <c r="BR76">
        <v>400.01377419354799</v>
      </c>
      <c r="BS76">
        <v>16.569377419354801</v>
      </c>
      <c r="BT76">
        <v>15.9154580645161</v>
      </c>
      <c r="BU76">
        <v>500.02499999999998</v>
      </c>
      <c r="BV76">
        <v>96.255661290322607</v>
      </c>
      <c r="BW76">
        <v>0.20002154838709699</v>
      </c>
      <c r="BX76">
        <v>29.140583870967699</v>
      </c>
      <c r="BY76">
        <v>28.282238709677401</v>
      </c>
      <c r="BZ76">
        <v>999.9</v>
      </c>
      <c r="CA76">
        <v>10001.6129032258</v>
      </c>
      <c r="CB76">
        <v>0</v>
      </c>
      <c r="CC76">
        <v>387.24693548387103</v>
      </c>
      <c r="CD76">
        <v>0</v>
      </c>
      <c r="CE76">
        <v>0</v>
      </c>
      <c r="CF76">
        <v>0</v>
      </c>
      <c r="CG76">
        <v>0</v>
      </c>
      <c r="CH76">
        <v>2.3825032258064498</v>
      </c>
      <c r="CI76">
        <v>0</v>
      </c>
      <c r="CJ76">
        <v>0.426164516129032</v>
      </c>
      <c r="CK76">
        <v>0.15266774193548399</v>
      </c>
      <c r="CL76">
        <v>40.134774193548402</v>
      </c>
      <c r="CM76">
        <v>44.2398387096774</v>
      </c>
      <c r="CN76">
        <v>42.340451612903202</v>
      </c>
      <c r="CO76">
        <v>42.336387096774203</v>
      </c>
      <c r="CP76">
        <v>40.527999999999999</v>
      </c>
      <c r="CQ76">
        <v>0</v>
      </c>
      <c r="CR76">
        <v>0</v>
      </c>
      <c r="CS76">
        <v>0</v>
      </c>
      <c r="CT76">
        <v>59.799999952316298</v>
      </c>
      <c r="CU76">
        <v>2.3978230769230802</v>
      </c>
      <c r="CV76">
        <v>-0.30560683449332299</v>
      </c>
      <c r="CW76">
        <v>-0.95023931983356402</v>
      </c>
      <c r="CX76">
        <v>0.40004230769230797</v>
      </c>
      <c r="CY76">
        <v>15</v>
      </c>
      <c r="CZ76">
        <v>1675259577</v>
      </c>
      <c r="DA76" t="s">
        <v>255</v>
      </c>
      <c r="DB76">
        <v>5</v>
      </c>
      <c r="DC76">
        <v>-3.7879999999999998</v>
      </c>
      <c r="DD76">
        <v>0.38300000000000001</v>
      </c>
      <c r="DE76">
        <v>400</v>
      </c>
      <c r="DF76">
        <v>15</v>
      </c>
      <c r="DG76">
        <v>1.39</v>
      </c>
      <c r="DH76">
        <v>0.28000000000000003</v>
      </c>
      <c r="DI76">
        <v>2.31108475925926E-2</v>
      </c>
      <c r="DJ76">
        <v>0.13174431542981799</v>
      </c>
      <c r="DK76">
        <v>0.123426690803611</v>
      </c>
      <c r="DL76">
        <v>1</v>
      </c>
      <c r="DM76">
        <v>2.3277311111111101</v>
      </c>
      <c r="DN76">
        <v>0.51999581559390895</v>
      </c>
      <c r="DO76">
        <v>0.20945700786369001</v>
      </c>
      <c r="DP76">
        <v>1</v>
      </c>
      <c r="DQ76">
        <v>0.668356018518519</v>
      </c>
      <c r="DR76">
        <v>-0.117196606403006</v>
      </c>
      <c r="DS76">
        <v>2.5572332017161699E-2</v>
      </c>
      <c r="DT76">
        <v>0</v>
      </c>
      <c r="DU76">
        <v>2</v>
      </c>
      <c r="DV76">
        <v>3</v>
      </c>
      <c r="DW76" t="s">
        <v>256</v>
      </c>
      <c r="DX76">
        <v>100</v>
      </c>
      <c r="DY76">
        <v>100</v>
      </c>
      <c r="DZ76">
        <v>-3.7879999999999998</v>
      </c>
      <c r="EA76">
        <v>0.38300000000000001</v>
      </c>
      <c r="EB76">
        <v>2</v>
      </c>
      <c r="EC76">
        <v>516.62599999999998</v>
      </c>
      <c r="ED76">
        <v>413.779</v>
      </c>
      <c r="EE76">
        <v>30.904299999999999</v>
      </c>
      <c r="EF76">
        <v>31.034600000000001</v>
      </c>
      <c r="EG76">
        <v>30</v>
      </c>
      <c r="EH76">
        <v>31.261600000000001</v>
      </c>
      <c r="EI76">
        <v>31.302099999999999</v>
      </c>
      <c r="EJ76">
        <v>20.139099999999999</v>
      </c>
      <c r="EK76">
        <v>24.297999999999998</v>
      </c>
      <c r="EL76">
        <v>0</v>
      </c>
      <c r="EM76">
        <v>30.9</v>
      </c>
      <c r="EN76">
        <v>400.00599999999997</v>
      </c>
      <c r="EO76">
        <v>16.082799999999999</v>
      </c>
      <c r="EP76">
        <v>100.39400000000001</v>
      </c>
      <c r="EQ76">
        <v>90.733599999999996</v>
      </c>
    </row>
    <row r="77" spans="1:147" x14ac:dyDescent="0.3">
      <c r="A77">
        <v>61</v>
      </c>
      <c r="B77">
        <v>1675263466</v>
      </c>
      <c r="C77">
        <v>3721</v>
      </c>
      <c r="D77" t="s">
        <v>436</v>
      </c>
      <c r="E77" t="s">
        <v>437</v>
      </c>
      <c r="F77">
        <v>1675263457.9516101</v>
      </c>
      <c r="G77">
        <f t="shared" si="43"/>
        <v>3.9382289786273313E-3</v>
      </c>
      <c r="H77">
        <f t="shared" si="44"/>
        <v>-2.7128001352994819</v>
      </c>
      <c r="I77">
        <f t="shared" si="45"/>
        <v>400.05016129032299</v>
      </c>
      <c r="J77">
        <f t="shared" si="46"/>
        <v>411.1954353678712</v>
      </c>
      <c r="K77">
        <f t="shared" si="47"/>
        <v>39.661668757128609</v>
      </c>
      <c r="L77">
        <f t="shared" si="48"/>
        <v>38.586656413483155</v>
      </c>
      <c r="M77">
        <f t="shared" si="49"/>
        <v>0.16380254920745654</v>
      </c>
      <c r="N77">
        <f t="shared" si="50"/>
        <v>3.3820720559440027</v>
      </c>
      <c r="O77">
        <f t="shared" si="51"/>
        <v>0.15951940492382621</v>
      </c>
      <c r="P77">
        <f t="shared" si="52"/>
        <v>0.10007512321072352</v>
      </c>
      <c r="Q77">
        <f t="shared" si="53"/>
        <v>0</v>
      </c>
      <c r="R77">
        <f t="shared" si="54"/>
        <v>28.679790294214598</v>
      </c>
      <c r="S77">
        <f t="shared" si="55"/>
        <v>28.710367741935499</v>
      </c>
      <c r="T77">
        <f t="shared" si="56"/>
        <v>3.9548595191752525</v>
      </c>
      <c r="U77">
        <f t="shared" si="57"/>
        <v>39.513542050960417</v>
      </c>
      <c r="V77">
        <f t="shared" si="58"/>
        <v>1.6426775349959644</v>
      </c>
      <c r="W77">
        <f t="shared" si="59"/>
        <v>4.1572520450771311</v>
      </c>
      <c r="X77">
        <f t="shared" si="60"/>
        <v>2.3121819841792881</v>
      </c>
      <c r="Y77">
        <f t="shared" si="61"/>
        <v>-173.67589795746531</v>
      </c>
      <c r="Z77">
        <f t="shared" si="62"/>
        <v>157.42917210352894</v>
      </c>
      <c r="AA77">
        <f t="shared" si="63"/>
        <v>10.262379289809795</v>
      </c>
      <c r="AB77">
        <f t="shared" si="64"/>
        <v>-5.9843465641265823</v>
      </c>
      <c r="AC77">
        <v>-3.9912088757669703E-2</v>
      </c>
      <c r="AD77">
        <v>4.4804816121496401E-2</v>
      </c>
      <c r="AE77">
        <v>3.3703220702626502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50461.426130011598</v>
      </c>
      <c r="AK77" t="s">
        <v>438</v>
      </c>
      <c r="AL77">
        <v>2.3866692307692299</v>
      </c>
      <c r="AM77">
        <v>1.71</v>
      </c>
      <c r="AN77">
        <f t="shared" si="68"/>
        <v>-0.67666923076922991</v>
      </c>
      <c r="AO77">
        <f t="shared" si="69"/>
        <v>-0.39571300044984209</v>
      </c>
      <c r="AP77">
        <v>-0.95627431739417801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-2.7128001352994819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-2.5270840201439206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0.70500904578363699</v>
      </c>
      <c r="BN77">
        <v>0.5</v>
      </c>
      <c r="BO77" t="s">
        <v>254</v>
      </c>
      <c r="BP77">
        <v>1675263457.9516101</v>
      </c>
      <c r="BQ77">
        <v>400.05016129032299</v>
      </c>
      <c r="BR77">
        <v>399.88980645161303</v>
      </c>
      <c r="BS77">
        <v>17.030587096774202</v>
      </c>
      <c r="BT77">
        <v>16.4847741935484</v>
      </c>
      <c r="BU77">
        <v>500.02516129032301</v>
      </c>
      <c r="BV77">
        <v>96.254599999999996</v>
      </c>
      <c r="BW77">
        <v>0.19994532258064501</v>
      </c>
      <c r="BX77">
        <v>29.573777419354801</v>
      </c>
      <c r="BY77">
        <v>28.710367741935499</v>
      </c>
      <c r="BZ77">
        <v>999.9</v>
      </c>
      <c r="CA77">
        <v>9999.5161290322594</v>
      </c>
      <c r="CB77">
        <v>0</v>
      </c>
      <c r="CC77">
        <v>387.39254838709701</v>
      </c>
      <c r="CD77">
        <v>0</v>
      </c>
      <c r="CE77">
        <v>0</v>
      </c>
      <c r="CF77">
        <v>0</v>
      </c>
      <c r="CG77">
        <v>0</v>
      </c>
      <c r="CH77">
        <v>2.3990903225806499</v>
      </c>
      <c r="CI77">
        <v>0</v>
      </c>
      <c r="CJ77">
        <v>-1.1254999999999999</v>
      </c>
      <c r="CK77">
        <v>-5.9129032258064498E-2</v>
      </c>
      <c r="CL77">
        <v>39.755838709677398</v>
      </c>
      <c r="CM77">
        <v>44.078258064516099</v>
      </c>
      <c r="CN77">
        <v>42.048000000000002</v>
      </c>
      <c r="CO77">
        <v>42.233741935483899</v>
      </c>
      <c r="CP77">
        <v>40.247838709677403</v>
      </c>
      <c r="CQ77">
        <v>0</v>
      </c>
      <c r="CR77">
        <v>0</v>
      </c>
      <c r="CS77">
        <v>0</v>
      </c>
      <c r="CT77">
        <v>59.599999904632597</v>
      </c>
      <c r="CU77">
        <v>2.3866692307692299</v>
      </c>
      <c r="CV77">
        <v>-0.70485469814859703</v>
      </c>
      <c r="CW77">
        <v>-4.0015829045732101</v>
      </c>
      <c r="CX77">
        <v>-1.16125769230769</v>
      </c>
      <c r="CY77">
        <v>15</v>
      </c>
      <c r="CZ77">
        <v>1675259577</v>
      </c>
      <c r="DA77" t="s">
        <v>255</v>
      </c>
      <c r="DB77">
        <v>5</v>
      </c>
      <c r="DC77">
        <v>-3.7879999999999998</v>
      </c>
      <c r="DD77">
        <v>0.38300000000000001</v>
      </c>
      <c r="DE77">
        <v>400</v>
      </c>
      <c r="DF77">
        <v>15</v>
      </c>
      <c r="DG77">
        <v>1.39</v>
      </c>
      <c r="DH77">
        <v>0.28000000000000003</v>
      </c>
      <c r="DI77">
        <v>0.110799730555556</v>
      </c>
      <c r="DJ77">
        <v>0.40938276031308801</v>
      </c>
      <c r="DK77">
        <v>0.115994701452377</v>
      </c>
      <c r="DL77">
        <v>1</v>
      </c>
      <c r="DM77">
        <v>2.3622000000000001</v>
      </c>
      <c r="DN77">
        <v>1.6816131677264898E-2</v>
      </c>
      <c r="DO77">
        <v>0.18088880562378601</v>
      </c>
      <c r="DP77">
        <v>1</v>
      </c>
      <c r="DQ77">
        <v>0.56571811111111103</v>
      </c>
      <c r="DR77">
        <v>-0.23697384031646401</v>
      </c>
      <c r="DS77">
        <v>3.4372146177923502E-2</v>
      </c>
      <c r="DT77">
        <v>0</v>
      </c>
      <c r="DU77">
        <v>2</v>
      </c>
      <c r="DV77">
        <v>3</v>
      </c>
      <c r="DW77" t="s">
        <v>256</v>
      </c>
      <c r="DX77">
        <v>100</v>
      </c>
      <c r="DY77">
        <v>100</v>
      </c>
      <c r="DZ77">
        <v>-3.7879999999999998</v>
      </c>
      <c r="EA77">
        <v>0.38300000000000001</v>
      </c>
      <c r="EB77">
        <v>2</v>
      </c>
      <c r="EC77">
        <v>516.34799999999996</v>
      </c>
      <c r="ED77">
        <v>414.62700000000001</v>
      </c>
      <c r="EE77">
        <v>30.902799999999999</v>
      </c>
      <c r="EF77">
        <v>31.0319</v>
      </c>
      <c r="EG77">
        <v>30</v>
      </c>
      <c r="EH77">
        <v>31.258900000000001</v>
      </c>
      <c r="EI77">
        <v>31.299399999999999</v>
      </c>
      <c r="EJ77">
        <v>20.145600000000002</v>
      </c>
      <c r="EK77">
        <v>21.313600000000001</v>
      </c>
      <c r="EL77">
        <v>0</v>
      </c>
      <c r="EM77">
        <v>30.9</v>
      </c>
      <c r="EN77">
        <v>399.88</v>
      </c>
      <c r="EO77">
        <v>16.639600000000002</v>
      </c>
      <c r="EP77">
        <v>100.392</v>
      </c>
      <c r="EQ77">
        <v>90.723799999999997</v>
      </c>
    </row>
    <row r="78" spans="1:147" x14ac:dyDescent="0.3">
      <c r="A78">
        <v>62</v>
      </c>
      <c r="B78">
        <v>1675263526.5</v>
      </c>
      <c r="C78">
        <v>3781.5</v>
      </c>
      <c r="D78" t="s">
        <v>439</v>
      </c>
      <c r="E78" t="s">
        <v>440</v>
      </c>
      <c r="F78">
        <v>1675263518.4612899</v>
      </c>
      <c r="G78">
        <f t="shared" si="43"/>
        <v>3.1029805914072526E-3</v>
      </c>
      <c r="H78">
        <f t="shared" si="44"/>
        <v>-2.6720841043028196</v>
      </c>
      <c r="I78">
        <f t="shared" si="45"/>
        <v>400.02429032258101</v>
      </c>
      <c r="J78">
        <f t="shared" si="46"/>
        <v>418.17315839439095</v>
      </c>
      <c r="K78">
        <f t="shared" si="47"/>
        <v>40.334568394353703</v>
      </c>
      <c r="L78">
        <f t="shared" si="48"/>
        <v>38.584033368783921</v>
      </c>
      <c r="M78">
        <f t="shared" si="49"/>
        <v>0.12584549494465655</v>
      </c>
      <c r="N78">
        <f t="shared" si="50"/>
        <v>3.3794572344293794</v>
      </c>
      <c r="O78">
        <f t="shared" si="51"/>
        <v>0.12329884315522761</v>
      </c>
      <c r="P78">
        <f t="shared" si="52"/>
        <v>7.7286291194527512E-2</v>
      </c>
      <c r="Q78">
        <f t="shared" si="53"/>
        <v>0</v>
      </c>
      <c r="R78">
        <f t="shared" si="54"/>
        <v>29.156241138014952</v>
      </c>
      <c r="S78">
        <f t="shared" si="55"/>
        <v>29.034451612903201</v>
      </c>
      <c r="T78">
        <f t="shared" si="56"/>
        <v>4.0297973867484584</v>
      </c>
      <c r="U78">
        <f t="shared" si="57"/>
        <v>39.610780062259757</v>
      </c>
      <c r="V78">
        <f t="shared" si="58"/>
        <v>1.6741715606147713</v>
      </c>
      <c r="W78">
        <f t="shared" si="59"/>
        <v>4.2265553922021439</v>
      </c>
      <c r="X78">
        <f t="shared" si="60"/>
        <v>2.3556258261336871</v>
      </c>
      <c r="Y78">
        <f t="shared" si="61"/>
        <v>-136.84144408105985</v>
      </c>
      <c r="Z78">
        <f t="shared" si="62"/>
        <v>150.59392783227861</v>
      </c>
      <c r="AA78">
        <f t="shared" si="63"/>
        <v>9.85424877726029</v>
      </c>
      <c r="AB78">
        <f t="shared" si="64"/>
        <v>23.606732528479057</v>
      </c>
      <c r="AC78">
        <v>-3.98733046043881E-2</v>
      </c>
      <c r="AD78">
        <v>4.4761277511759401E-2</v>
      </c>
      <c r="AE78">
        <v>3.3677186666732699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50366.566287974812</v>
      </c>
      <c r="AK78" t="s">
        <v>441</v>
      </c>
      <c r="AL78">
        <v>2.3982538461538501</v>
      </c>
      <c r="AM78">
        <v>1.4423999999999999</v>
      </c>
      <c r="AN78">
        <f t="shared" si="68"/>
        <v>-0.95585384615385016</v>
      </c>
      <c r="AO78">
        <f t="shared" si="69"/>
        <v>-0.66268292162635212</v>
      </c>
      <c r="AP78">
        <v>-0.94192173231379395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-2.6720841043028196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-1.5090173103387161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0.70500904578363699</v>
      </c>
      <c r="BN78">
        <v>0.5</v>
      </c>
      <c r="BO78" t="s">
        <v>254</v>
      </c>
      <c r="BP78">
        <v>1675263518.4612899</v>
      </c>
      <c r="BQ78">
        <v>400.02429032258101</v>
      </c>
      <c r="BR78">
        <v>399.82254838709702</v>
      </c>
      <c r="BS78">
        <v>17.357161290322601</v>
      </c>
      <c r="BT78">
        <v>16.927241935483899</v>
      </c>
      <c r="BU78">
        <v>500.014322580645</v>
      </c>
      <c r="BV78">
        <v>96.254219354838796</v>
      </c>
      <c r="BW78">
        <v>0.20000680645161301</v>
      </c>
      <c r="BX78">
        <v>29.861012903225799</v>
      </c>
      <c r="BY78">
        <v>29.034451612903201</v>
      </c>
      <c r="BZ78">
        <v>999.9</v>
      </c>
      <c r="CA78">
        <v>9989.8387096774204</v>
      </c>
      <c r="CB78">
        <v>0</v>
      </c>
      <c r="CC78">
        <v>387.37538709677398</v>
      </c>
      <c r="CD78">
        <v>0</v>
      </c>
      <c r="CE78">
        <v>0</v>
      </c>
      <c r="CF78">
        <v>0</v>
      </c>
      <c r="CG78">
        <v>0</v>
      </c>
      <c r="CH78">
        <v>2.3921161290322601</v>
      </c>
      <c r="CI78">
        <v>0</v>
      </c>
      <c r="CJ78">
        <v>-2.8650548387096801</v>
      </c>
      <c r="CK78">
        <v>-0.196587096774194</v>
      </c>
      <c r="CL78">
        <v>39.427096774193501</v>
      </c>
      <c r="CM78">
        <v>43.936999999999998</v>
      </c>
      <c r="CN78">
        <v>41.76</v>
      </c>
      <c r="CO78">
        <v>42.0843548387097</v>
      </c>
      <c r="CP78">
        <v>40.005870967741899</v>
      </c>
      <c r="CQ78">
        <v>0</v>
      </c>
      <c r="CR78">
        <v>0</v>
      </c>
      <c r="CS78">
        <v>0</v>
      </c>
      <c r="CT78">
        <v>59.900000095367403</v>
      </c>
      <c r="CU78">
        <v>2.3982538461538501</v>
      </c>
      <c r="CV78">
        <v>0.64489572928296002</v>
      </c>
      <c r="CW78">
        <v>-1.0908923018776699</v>
      </c>
      <c r="CX78">
        <v>-2.8816615384615401</v>
      </c>
      <c r="CY78">
        <v>15</v>
      </c>
      <c r="CZ78">
        <v>1675259577</v>
      </c>
      <c r="DA78" t="s">
        <v>255</v>
      </c>
      <c r="DB78">
        <v>5</v>
      </c>
      <c r="DC78">
        <v>-3.7879999999999998</v>
      </c>
      <c r="DD78">
        <v>0.38300000000000001</v>
      </c>
      <c r="DE78">
        <v>400</v>
      </c>
      <c r="DF78">
        <v>15</v>
      </c>
      <c r="DG78">
        <v>1.39</v>
      </c>
      <c r="DH78">
        <v>0.28000000000000003</v>
      </c>
      <c r="DI78">
        <v>0.20542733375925901</v>
      </c>
      <c r="DJ78">
        <v>-7.9158668869412294E-2</v>
      </c>
      <c r="DK78">
        <v>0.105978855833761</v>
      </c>
      <c r="DL78">
        <v>1</v>
      </c>
      <c r="DM78">
        <v>2.3735111111111098</v>
      </c>
      <c r="DN78">
        <v>0.21774297938871201</v>
      </c>
      <c r="DO78">
        <v>0.19139399644853899</v>
      </c>
      <c r="DP78">
        <v>1</v>
      </c>
      <c r="DQ78">
        <v>0.43500624074074101</v>
      </c>
      <c r="DR78">
        <v>-9.3063712586137506E-2</v>
      </c>
      <c r="DS78">
        <v>2.1281283495593498E-2</v>
      </c>
      <c r="DT78">
        <v>1</v>
      </c>
      <c r="DU78">
        <v>3</v>
      </c>
      <c r="DV78">
        <v>3</v>
      </c>
      <c r="DW78" t="s">
        <v>263</v>
      </c>
      <c r="DX78">
        <v>100</v>
      </c>
      <c r="DY78">
        <v>100</v>
      </c>
      <c r="DZ78">
        <v>-3.7879999999999998</v>
      </c>
      <c r="EA78">
        <v>0.38300000000000001</v>
      </c>
      <c r="EB78">
        <v>2</v>
      </c>
      <c r="EC78">
        <v>516.22</v>
      </c>
      <c r="ED78">
        <v>414.62700000000001</v>
      </c>
      <c r="EE78">
        <v>30.901900000000001</v>
      </c>
      <c r="EF78">
        <v>31.037199999999999</v>
      </c>
      <c r="EG78">
        <v>30</v>
      </c>
      <c r="EH78">
        <v>31.258900000000001</v>
      </c>
      <c r="EI78">
        <v>31.299399999999999</v>
      </c>
      <c r="EJ78">
        <v>20.1493</v>
      </c>
      <c r="EK78">
        <v>19.278700000000001</v>
      </c>
      <c r="EL78">
        <v>0</v>
      </c>
      <c r="EM78">
        <v>30.9</v>
      </c>
      <c r="EN78">
        <v>399.83600000000001</v>
      </c>
      <c r="EO78">
        <v>17.057300000000001</v>
      </c>
      <c r="EP78">
        <v>100.393</v>
      </c>
      <c r="EQ78">
        <v>90.714299999999994</v>
      </c>
    </row>
    <row r="79" spans="1:147" x14ac:dyDescent="0.3">
      <c r="A79">
        <v>63</v>
      </c>
      <c r="B79">
        <v>1675263586.5</v>
      </c>
      <c r="C79">
        <v>3841.5</v>
      </c>
      <c r="D79" t="s">
        <v>442</v>
      </c>
      <c r="E79" t="s">
        <v>443</v>
      </c>
      <c r="F79">
        <v>1675263578.5</v>
      </c>
      <c r="G79">
        <f t="shared" si="43"/>
        <v>2.2942296621806155E-3</v>
      </c>
      <c r="H79">
        <f t="shared" si="44"/>
        <v>-2.9884749794161456</v>
      </c>
      <c r="I79">
        <f t="shared" si="45"/>
        <v>400.02264516128997</v>
      </c>
      <c r="J79">
        <f t="shared" si="46"/>
        <v>436.01981325770242</v>
      </c>
      <c r="K79">
        <f t="shared" si="47"/>
        <v>42.059146736245395</v>
      </c>
      <c r="L79">
        <f t="shared" si="48"/>
        <v>38.586804129278889</v>
      </c>
      <c r="M79">
        <f t="shared" si="49"/>
        <v>9.136272209714863E-2</v>
      </c>
      <c r="N79">
        <f t="shared" si="50"/>
        <v>3.3809221622736723</v>
      </c>
      <c r="O79">
        <f t="shared" si="51"/>
        <v>9.0012980042325205E-2</v>
      </c>
      <c r="P79">
        <f t="shared" si="52"/>
        <v>5.6377720339194574E-2</v>
      </c>
      <c r="Q79">
        <f t="shared" si="53"/>
        <v>0</v>
      </c>
      <c r="R79">
        <f t="shared" si="54"/>
        <v>29.535533635548912</v>
      </c>
      <c r="S79">
        <f t="shared" si="55"/>
        <v>29.259993548387101</v>
      </c>
      <c r="T79">
        <f t="shared" si="56"/>
        <v>4.0826772949487324</v>
      </c>
      <c r="U79">
        <f t="shared" si="57"/>
        <v>39.720426784169597</v>
      </c>
      <c r="V79">
        <f t="shared" si="58"/>
        <v>1.697753140608836</v>
      </c>
      <c r="W79">
        <f t="shared" si="59"/>
        <v>4.2742570462144887</v>
      </c>
      <c r="X79">
        <f t="shared" si="60"/>
        <v>2.3849241543398962</v>
      </c>
      <c r="Y79">
        <f t="shared" si="61"/>
        <v>-101.17552810216515</v>
      </c>
      <c r="Z79">
        <f t="shared" si="62"/>
        <v>145.15223269647618</v>
      </c>
      <c r="AA79">
        <f t="shared" si="63"/>
        <v>9.5138807462152126</v>
      </c>
      <c r="AB79">
        <f t="shared" si="64"/>
        <v>53.490585340526238</v>
      </c>
      <c r="AC79">
        <v>-3.98950315180083E-2</v>
      </c>
      <c r="AD79">
        <v>4.4785667875680099E-2</v>
      </c>
      <c r="AE79">
        <v>3.3691771981867298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50360.571385541502</v>
      </c>
      <c r="AK79" t="s">
        <v>444</v>
      </c>
      <c r="AL79">
        <v>2.3714961538461501</v>
      </c>
      <c r="AM79">
        <v>1.4116</v>
      </c>
      <c r="AN79">
        <f t="shared" si="68"/>
        <v>-0.95989615384615012</v>
      </c>
      <c r="AO79">
        <f t="shared" si="69"/>
        <v>-0.68000577631492642</v>
      </c>
      <c r="AP79">
        <v>-1.05345094679408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-2.9884749794161456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-1.4705757433696811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0.70500904578363699</v>
      </c>
      <c r="BN79">
        <v>0.5</v>
      </c>
      <c r="BO79" t="s">
        <v>254</v>
      </c>
      <c r="BP79">
        <v>1675263578.5</v>
      </c>
      <c r="BQ79">
        <v>400.02264516128997</v>
      </c>
      <c r="BR79">
        <v>399.730677419355</v>
      </c>
      <c r="BS79">
        <v>17.6003096774194</v>
      </c>
      <c r="BT79">
        <v>17.2825225806452</v>
      </c>
      <c r="BU79">
        <v>500.01558064516098</v>
      </c>
      <c r="BV79">
        <v>96.261596774193507</v>
      </c>
      <c r="BW79">
        <v>0.199952580645161</v>
      </c>
      <c r="BX79">
        <v>30.0563419354839</v>
      </c>
      <c r="BY79">
        <v>29.259993548387101</v>
      </c>
      <c r="BZ79">
        <v>999.9</v>
      </c>
      <c r="CA79">
        <v>9994.5161290322594</v>
      </c>
      <c r="CB79">
        <v>0</v>
      </c>
      <c r="CC79">
        <v>387.27538709677401</v>
      </c>
      <c r="CD79">
        <v>0</v>
      </c>
      <c r="CE79">
        <v>0</v>
      </c>
      <c r="CF79">
        <v>0</v>
      </c>
      <c r="CG79">
        <v>0</v>
      </c>
      <c r="CH79">
        <v>2.34980967741935</v>
      </c>
      <c r="CI79">
        <v>0</v>
      </c>
      <c r="CJ79">
        <v>-4.2301193548387097</v>
      </c>
      <c r="CK79">
        <v>-0.34517741935483898</v>
      </c>
      <c r="CL79">
        <v>39.167000000000002</v>
      </c>
      <c r="CM79">
        <v>43.75</v>
      </c>
      <c r="CN79">
        <v>41.483677419354798</v>
      </c>
      <c r="CO79">
        <v>41.951225806451603</v>
      </c>
      <c r="CP79">
        <v>39.808</v>
      </c>
      <c r="CQ79">
        <v>0</v>
      </c>
      <c r="CR79">
        <v>0</v>
      </c>
      <c r="CS79">
        <v>0</v>
      </c>
      <c r="CT79">
        <v>59.400000095367403</v>
      </c>
      <c r="CU79">
        <v>2.3714961538461501</v>
      </c>
      <c r="CV79">
        <v>0.57121025482544696</v>
      </c>
      <c r="CW79">
        <v>-0.65348718190129496</v>
      </c>
      <c r="CX79">
        <v>-4.2263730769230801</v>
      </c>
      <c r="CY79">
        <v>15</v>
      </c>
      <c r="CZ79">
        <v>1675259577</v>
      </c>
      <c r="DA79" t="s">
        <v>255</v>
      </c>
      <c r="DB79">
        <v>5</v>
      </c>
      <c r="DC79">
        <v>-3.7879999999999998</v>
      </c>
      <c r="DD79">
        <v>0.38300000000000001</v>
      </c>
      <c r="DE79">
        <v>400</v>
      </c>
      <c r="DF79">
        <v>15</v>
      </c>
      <c r="DG79">
        <v>1.39</v>
      </c>
      <c r="DH79">
        <v>0.28000000000000003</v>
      </c>
      <c r="DI79">
        <v>0.27474633333333298</v>
      </c>
      <c r="DJ79">
        <v>0.177868907947282</v>
      </c>
      <c r="DK79">
        <v>8.8129769661099894E-2</v>
      </c>
      <c r="DL79">
        <v>1</v>
      </c>
      <c r="DM79">
        <v>2.3455244444444401</v>
      </c>
      <c r="DN79">
        <v>0.104743346700266</v>
      </c>
      <c r="DO79">
        <v>0.20386139861904601</v>
      </c>
      <c r="DP79">
        <v>1</v>
      </c>
      <c r="DQ79">
        <v>0.328468796296296</v>
      </c>
      <c r="DR79">
        <v>-0.121761084048013</v>
      </c>
      <c r="DS79">
        <v>1.7981024311015201E-2</v>
      </c>
      <c r="DT79">
        <v>0</v>
      </c>
      <c r="DU79">
        <v>2</v>
      </c>
      <c r="DV79">
        <v>3</v>
      </c>
      <c r="DW79" t="s">
        <v>256</v>
      </c>
      <c r="DX79">
        <v>100</v>
      </c>
      <c r="DY79">
        <v>100</v>
      </c>
      <c r="DZ79">
        <v>-3.7879999999999998</v>
      </c>
      <c r="EA79">
        <v>0.38300000000000001</v>
      </c>
      <c r="EB79">
        <v>2</v>
      </c>
      <c r="EC79">
        <v>516.24099999999999</v>
      </c>
      <c r="ED79">
        <v>415.61900000000003</v>
      </c>
      <c r="EE79">
        <v>30.901399999999999</v>
      </c>
      <c r="EF79">
        <v>31.048100000000002</v>
      </c>
      <c r="EG79">
        <v>30</v>
      </c>
      <c r="EH79">
        <v>31.261600000000001</v>
      </c>
      <c r="EI79">
        <v>31.299399999999999</v>
      </c>
      <c r="EJ79">
        <v>20.157</v>
      </c>
      <c r="EK79">
        <v>17.3001</v>
      </c>
      <c r="EL79">
        <v>0.74752600000000002</v>
      </c>
      <c r="EM79">
        <v>30.9</v>
      </c>
      <c r="EN79">
        <v>399.80099999999999</v>
      </c>
      <c r="EO79">
        <v>17.3339</v>
      </c>
      <c r="EP79">
        <v>100.393</v>
      </c>
      <c r="EQ79">
        <v>90.704099999999997</v>
      </c>
    </row>
    <row r="80" spans="1:147" x14ac:dyDescent="0.3">
      <c r="A80">
        <v>64</v>
      </c>
      <c r="B80">
        <v>1675263646.5</v>
      </c>
      <c r="C80">
        <v>3901.5</v>
      </c>
      <c r="D80" t="s">
        <v>445</v>
      </c>
      <c r="E80" t="s">
        <v>446</v>
      </c>
      <c r="F80">
        <v>1675263638.5</v>
      </c>
      <c r="G80">
        <f t="shared" si="43"/>
        <v>1.5669097137187848E-3</v>
      </c>
      <c r="H80">
        <f t="shared" si="44"/>
        <v>-3.0338508380813169</v>
      </c>
      <c r="I80">
        <f t="shared" si="45"/>
        <v>400.01480645161303</v>
      </c>
      <c r="J80">
        <f t="shared" si="46"/>
        <v>461.82191744769335</v>
      </c>
      <c r="K80">
        <f t="shared" si="47"/>
        <v>44.549924814141711</v>
      </c>
      <c r="L80">
        <f t="shared" si="48"/>
        <v>38.587665242157328</v>
      </c>
      <c r="M80">
        <f t="shared" si="49"/>
        <v>6.1585904882011981E-2</v>
      </c>
      <c r="N80">
        <f t="shared" si="50"/>
        <v>3.3867635050486835</v>
      </c>
      <c r="O80">
        <f t="shared" si="51"/>
        <v>6.097045166760795E-2</v>
      </c>
      <c r="P80">
        <f t="shared" si="52"/>
        <v>3.816131563036812E-2</v>
      </c>
      <c r="Q80">
        <f t="shared" si="53"/>
        <v>0</v>
      </c>
      <c r="R80">
        <f t="shared" si="54"/>
        <v>29.809559538040677</v>
      </c>
      <c r="S80">
        <f t="shared" si="55"/>
        <v>29.432712903225799</v>
      </c>
      <c r="T80">
        <f t="shared" si="56"/>
        <v>4.1235806224117857</v>
      </c>
      <c r="U80">
        <f t="shared" si="57"/>
        <v>39.980977090920177</v>
      </c>
      <c r="V80">
        <f t="shared" si="58"/>
        <v>1.7195464824081681</v>
      </c>
      <c r="W80">
        <f t="shared" si="59"/>
        <v>4.3009116022796832</v>
      </c>
      <c r="X80">
        <f t="shared" si="60"/>
        <v>2.4040341400036178</v>
      </c>
      <c r="Y80">
        <f t="shared" si="61"/>
        <v>-69.100718374998408</v>
      </c>
      <c r="Z80">
        <f t="shared" si="62"/>
        <v>133.64440221444934</v>
      </c>
      <c r="AA80">
        <f t="shared" si="63"/>
        <v>8.7566845911713269</v>
      </c>
      <c r="AB80">
        <f t="shared" si="64"/>
        <v>73.300368430622257</v>
      </c>
      <c r="AC80">
        <v>-3.99817053734315E-2</v>
      </c>
      <c r="AD80">
        <v>4.48829668714395E-2</v>
      </c>
      <c r="AE80">
        <v>3.3749930244680701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50447.548267582424</v>
      </c>
      <c r="AK80" t="s">
        <v>447</v>
      </c>
      <c r="AL80">
        <v>2.34855384615385</v>
      </c>
      <c r="AM80">
        <v>1.6628000000000001</v>
      </c>
      <c r="AN80">
        <f t="shared" si="68"/>
        <v>-0.68575384615384993</v>
      </c>
      <c r="AO80">
        <f t="shared" si="69"/>
        <v>-0.4124090967968787</v>
      </c>
      <c r="AP80">
        <v>-1.06944614220323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-3.0338508380813169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-2.4247767756988248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0.70500904578363699</v>
      </c>
      <c r="BN80">
        <v>0.5</v>
      </c>
      <c r="BO80" t="s">
        <v>254</v>
      </c>
      <c r="BP80">
        <v>1675263638.5</v>
      </c>
      <c r="BQ80">
        <v>400.01480645161303</v>
      </c>
      <c r="BR80">
        <v>399.67541935483899</v>
      </c>
      <c r="BS80">
        <v>17.825490322580599</v>
      </c>
      <c r="BT80">
        <v>17.608499999999999</v>
      </c>
      <c r="BU80">
        <v>500.01951612903201</v>
      </c>
      <c r="BV80">
        <v>96.265664516129107</v>
      </c>
      <c r="BW80">
        <v>0.19992780645161301</v>
      </c>
      <c r="BX80">
        <v>30.164661290322599</v>
      </c>
      <c r="BY80">
        <v>29.432712903225799</v>
      </c>
      <c r="BZ80">
        <v>999.9</v>
      </c>
      <c r="CA80">
        <v>10015.8064516129</v>
      </c>
      <c r="CB80">
        <v>0</v>
      </c>
      <c r="CC80">
        <v>387.25900000000001</v>
      </c>
      <c r="CD80">
        <v>0</v>
      </c>
      <c r="CE80">
        <v>0</v>
      </c>
      <c r="CF80">
        <v>0</v>
      </c>
      <c r="CG80">
        <v>0</v>
      </c>
      <c r="CH80">
        <v>2.3472709677419399</v>
      </c>
      <c r="CI80">
        <v>0</v>
      </c>
      <c r="CJ80">
        <v>-5.3322645161290296</v>
      </c>
      <c r="CK80">
        <v>-0.51722580645161298</v>
      </c>
      <c r="CL80">
        <v>38.965451612903202</v>
      </c>
      <c r="CM80">
        <v>43.582322580645098</v>
      </c>
      <c r="CN80">
        <v>41.265999999999998</v>
      </c>
      <c r="CO80">
        <v>41.811999999999998</v>
      </c>
      <c r="CP80">
        <v>39.618903225806498</v>
      </c>
      <c r="CQ80">
        <v>0</v>
      </c>
      <c r="CR80">
        <v>0</v>
      </c>
      <c r="CS80">
        <v>0</v>
      </c>
      <c r="CT80">
        <v>59.400000095367403</v>
      </c>
      <c r="CU80">
        <v>2.34855384615385</v>
      </c>
      <c r="CV80">
        <v>0.43344956365013898</v>
      </c>
      <c r="CW80">
        <v>-2.4927453079294</v>
      </c>
      <c r="CX80">
        <v>-5.3183846153846197</v>
      </c>
      <c r="CY80">
        <v>15</v>
      </c>
      <c r="CZ80">
        <v>1675259577</v>
      </c>
      <c r="DA80" t="s">
        <v>255</v>
      </c>
      <c r="DB80">
        <v>5</v>
      </c>
      <c r="DC80">
        <v>-3.7879999999999998</v>
      </c>
      <c r="DD80">
        <v>0.38300000000000001</v>
      </c>
      <c r="DE80">
        <v>400</v>
      </c>
      <c r="DF80">
        <v>15</v>
      </c>
      <c r="DG80">
        <v>1.39</v>
      </c>
      <c r="DH80">
        <v>0.28000000000000003</v>
      </c>
      <c r="DI80">
        <v>0.353967166666667</v>
      </c>
      <c r="DJ80">
        <v>-0.211169175528818</v>
      </c>
      <c r="DK80">
        <v>8.8715608880025706E-2</v>
      </c>
      <c r="DL80">
        <v>1</v>
      </c>
      <c r="DM80">
        <v>2.3622066666666699</v>
      </c>
      <c r="DN80">
        <v>6.9212121217146604E-3</v>
      </c>
      <c r="DO80">
        <v>0.18673713836418401</v>
      </c>
      <c r="DP80">
        <v>1</v>
      </c>
      <c r="DQ80">
        <v>0.21538101851851901</v>
      </c>
      <c r="DR80">
        <v>1.7303560891933301E-2</v>
      </c>
      <c r="DS80">
        <v>5.7559401120695396E-3</v>
      </c>
      <c r="DT80">
        <v>1</v>
      </c>
      <c r="DU80">
        <v>3</v>
      </c>
      <c r="DV80">
        <v>3</v>
      </c>
      <c r="DW80" t="s">
        <v>263</v>
      </c>
      <c r="DX80">
        <v>100</v>
      </c>
      <c r="DY80">
        <v>100</v>
      </c>
      <c r="DZ80">
        <v>-3.7879999999999998</v>
      </c>
      <c r="EA80">
        <v>0.38300000000000001</v>
      </c>
      <c r="EB80">
        <v>2</v>
      </c>
      <c r="EC80">
        <v>515.75099999999998</v>
      </c>
      <c r="ED80">
        <v>416.01</v>
      </c>
      <c r="EE80">
        <v>30.901</v>
      </c>
      <c r="EF80">
        <v>31.061599999999999</v>
      </c>
      <c r="EG80">
        <v>30</v>
      </c>
      <c r="EH80">
        <v>31.264399999999998</v>
      </c>
      <c r="EI80">
        <v>31.302099999999999</v>
      </c>
      <c r="EJ80">
        <v>20.1587</v>
      </c>
      <c r="EK80">
        <v>15.5474</v>
      </c>
      <c r="EL80">
        <v>2.64331</v>
      </c>
      <c r="EM80">
        <v>30.9</v>
      </c>
      <c r="EN80">
        <v>399.72800000000001</v>
      </c>
      <c r="EO80">
        <v>17.639299999999999</v>
      </c>
      <c r="EP80">
        <v>100.39400000000001</v>
      </c>
      <c r="EQ80">
        <v>90.690299999999993</v>
      </c>
    </row>
    <row r="81" spans="1:147" x14ac:dyDescent="0.3">
      <c r="A81">
        <v>65</v>
      </c>
      <c r="B81">
        <v>1675263706.5</v>
      </c>
      <c r="C81">
        <v>3961.5</v>
      </c>
      <c r="D81" t="s">
        <v>448</v>
      </c>
      <c r="E81" t="s">
        <v>449</v>
      </c>
      <c r="F81">
        <v>1675263698.5</v>
      </c>
      <c r="G81">
        <f t="shared" ref="G81:G93" si="86">BU81*AH81*(BS81-BT81)/(100*BM81*(1000-AH81*BS81))</f>
        <v>1.0805349950544264E-3</v>
      </c>
      <c r="H81">
        <f t="shared" ref="H81:H93" si="87">BU81*AH81*(BR81-BQ81*(1000-AH81*BT81)/(1000-AH81*BS81))/(100*BM81)</f>
        <v>-2.8937739706415333</v>
      </c>
      <c r="I81">
        <f t="shared" ref="I81:I112" si="88">BQ81 - IF(AH81&gt;1, H81*BM81*100/(AJ81*CA81), 0)</f>
        <v>400.03680645161302</v>
      </c>
      <c r="J81">
        <f t="shared" ref="J81:J112" si="89">((P81-G81/2)*I81-H81)/(P81+G81/2)</f>
        <v>492.81198925331051</v>
      </c>
      <c r="K81">
        <f t="shared" ref="K81:K112" si="90">J81*(BV81+BW81)/1000</f>
        <v>47.538064163435259</v>
      </c>
      <c r="L81">
        <f t="shared" ref="L81:L93" si="91">(BQ81 - IF(AH81&gt;1, H81*BM81*100/(AJ81*CA81), 0))*(BV81+BW81)/1000</f>
        <v>38.588702766031098</v>
      </c>
      <c r="M81">
        <f t="shared" ref="M81:M112" si="92">2/((1/O81-1/N81)+SIGN(O81)*SQRT((1/O81-1/N81)*(1/O81-1/N81) + 4*BN81/((BN81+1)*(BN81+1))*(2*1/O81*1/N81-1/N81*1/N81)))</f>
        <v>4.1831322842715749E-2</v>
      </c>
      <c r="N81">
        <f t="shared" ref="N81:N93" si="93">AE81+AD81*BM81+AC81*BM81*BM81</f>
        <v>3.3844750524117853</v>
      </c>
      <c r="O81">
        <f t="shared" ref="O81:O93" si="94">G81*(1000-(1000*0.61365*EXP(17.502*S81/(240.97+S81))/(BV81+BW81)+BS81)/2)/(1000*0.61365*EXP(17.502*S81/(240.97+S81))/(BV81+BW81)-BS81)</f>
        <v>4.1546200168243903E-2</v>
      </c>
      <c r="P81">
        <f t="shared" ref="P81:P93" si="95">1/((BN81+1)/(M81/1.6)+1/(N81/1.37)) + BN81/((BN81+1)/(M81/1.6) + BN81/(N81/1.37))</f>
        <v>2.5991830070225708E-2</v>
      </c>
      <c r="Q81">
        <f t="shared" ref="Q81:Q93" si="96">(BJ81*BL81)</f>
        <v>0</v>
      </c>
      <c r="R81">
        <f t="shared" ref="R81:R112" si="97">(BX81+(Q81+2*0.95*0.0000000567*(((BX81+$B$7)+273)^4-(BX81+273)^4)-44100*G81)/(1.84*29.3*N81+8*0.95*0.0000000567*(BX81+273)^3))</f>
        <v>30.008581143173149</v>
      </c>
      <c r="S81">
        <f t="shared" ref="S81:S112" si="98">($C$7*BY81+$D$7*BZ81+$E$7*R81)</f>
        <v>29.568025806451601</v>
      </c>
      <c r="T81">
        <f t="shared" ref="T81:T112" si="99">0.61365*EXP(17.502*S81/(240.97+S81))</f>
        <v>4.1558744904437006</v>
      </c>
      <c r="U81">
        <f t="shared" ref="U81:U112" si="100">(V81/W81*100)</f>
        <v>39.869491307015224</v>
      </c>
      <c r="V81">
        <f t="shared" ref="V81:V93" si="101">BS81*(BV81+BW81)/1000</f>
        <v>1.7235203386863396</v>
      </c>
      <c r="W81">
        <f t="shared" ref="W81:W93" si="102">0.61365*EXP(17.502*BX81/(240.97+BX81))</f>
        <v>4.3229052646153976</v>
      </c>
      <c r="X81">
        <f t="shared" ref="X81:X93" si="103">(T81-BS81*(BV81+BW81)/1000)</f>
        <v>2.432354151757361</v>
      </c>
      <c r="Y81">
        <f t="shared" ref="Y81:Y93" si="104">(-G81*44100)</f>
        <v>-47.651593281900205</v>
      </c>
      <c r="Z81">
        <f t="shared" ref="Z81:Z93" si="105">2*29.3*N81*0.92*(BX81-S81)</f>
        <v>125.09248558025308</v>
      </c>
      <c r="AA81">
        <f t="shared" ref="AA81:AA93" si="106">2*0.95*0.0000000567*(((BX81+$B$7)+273)^4-(S81+273)^4)</f>
        <v>8.2109989806931321</v>
      </c>
      <c r="AB81">
        <f t="shared" ref="AB81:AB112" si="107">Q81+AA81+Y81+Z81</f>
        <v>85.651891279046012</v>
      </c>
      <c r="AC81">
        <v>-3.9947741944364699E-2</v>
      </c>
      <c r="AD81">
        <v>4.4844839946952202E-2</v>
      </c>
      <c r="AE81">
        <v>3.3727145705513002</v>
      </c>
      <c r="AF81">
        <v>0</v>
      </c>
      <c r="AG81">
        <v>0</v>
      </c>
      <c r="AH81">
        <f t="shared" ref="AH81:AH93" si="108">IF(AF81*$H$13&gt;=AJ81,1,(AJ81/(AJ81-AF81*$H$13)))</f>
        <v>1</v>
      </c>
      <c r="AI81">
        <f t="shared" ref="AI81:AI112" si="109">(AH81-1)*100</f>
        <v>0</v>
      </c>
      <c r="AJ81">
        <f t="shared" ref="AJ81:AJ93" si="110">MAX(0,($B$13+$C$13*CA81)/(1+$D$13*CA81)*BV81/(BX81+273)*$E$13)</f>
        <v>50391.615466014475</v>
      </c>
      <c r="AK81" t="s">
        <v>450</v>
      </c>
      <c r="AL81">
        <v>2.3636461538461502</v>
      </c>
      <c r="AM81">
        <v>1.448</v>
      </c>
      <c r="AN81">
        <f t="shared" ref="AN81:AN112" si="111">AM81-AL81</f>
        <v>-0.91564615384615022</v>
      </c>
      <c r="AO81">
        <f t="shared" ref="AO81:AO112" si="112">AN81/AM81</f>
        <v>-0.63235231619209276</v>
      </c>
      <c r="AP81">
        <v>-1.02006841287776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3" si="114">BJ81</f>
        <v>0</v>
      </c>
      <c r="AW81">
        <f t="shared" ref="AW81:AW93" si="115">H81</f>
        <v>-2.8937739706415333</v>
      </c>
      <c r="AX81" t="e">
        <f t="shared" ref="AX81:AX93" si="116">AT81*AU81*AV81</f>
        <v>#DIV/0!</v>
      </c>
      <c r="AY81" t="e">
        <f t="shared" ref="AY81:AY93" si="117">BD81/AS81</f>
        <v>#DIV/0!</v>
      </c>
      <c r="AZ81" t="e">
        <f t="shared" ref="AZ81:AZ93" si="118">(AW81-AP81)/AV81</f>
        <v>#DIV/0!</v>
      </c>
      <c r="BA81" t="e">
        <f t="shared" ref="BA81:BA93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3" si="121">(AS81-AR81)/(AS81-BC81)</f>
        <v>#DIV/0!</v>
      </c>
      <c r="BF81">
        <f t="shared" ref="BF81:BF93" si="122">(AM81-AS81)/(AM81-BC81)</f>
        <v>1</v>
      </c>
      <c r="BG81">
        <f t="shared" ref="BG81:BG93" si="123">(AS81-AR81)/(AS81-AL81)</f>
        <v>0</v>
      </c>
      <c r="BH81">
        <f t="shared" ref="BH81:BH93" si="124">(AM81-AS81)/(AM81-AL81)</f>
        <v>-1.5813969118067168</v>
      </c>
      <c r="BI81">
        <f t="shared" ref="BI81:BI93" si="125">$B$11*CB81+$C$11*CC81+$F$11*CD81</f>
        <v>0</v>
      </c>
      <c r="BJ81">
        <f t="shared" ref="BJ81:BJ112" si="126">BI81*BK81</f>
        <v>0</v>
      </c>
      <c r="BK81">
        <f t="shared" ref="BK81:BK93" si="127">($B$11*$D$9+$C$11*$D$9+$F$11*((CQ81+CI81)/MAX(CQ81+CI81+CR81, 0.1)*$I$9+CR81/MAX(CQ81+CI81+CR81, 0.1)*$J$9))/($B$11+$C$11+$F$11)</f>
        <v>0</v>
      </c>
      <c r="BL81">
        <f t="shared" ref="BL81:BL93" si="128">($B$11*$K$9+$C$11*$K$9+$F$11*((CQ81+CI81)/MAX(CQ81+CI81+CR81, 0.1)*$P$9+CR81/MAX(CQ81+CI81+CR81, 0.1)*$Q$9))/($B$11+$C$11+$F$11)</f>
        <v>0</v>
      </c>
      <c r="BM81">
        <v>0.70500904578363699</v>
      </c>
      <c r="BN81">
        <v>0.5</v>
      </c>
      <c r="BO81" t="s">
        <v>254</v>
      </c>
      <c r="BP81">
        <v>1675263698.5</v>
      </c>
      <c r="BQ81">
        <v>400.03680645161302</v>
      </c>
      <c r="BR81">
        <v>399.68974193548399</v>
      </c>
      <c r="BS81">
        <v>17.867187096774199</v>
      </c>
      <c r="BT81">
        <v>17.717558064516101</v>
      </c>
      <c r="BU81">
        <v>500.02058064516098</v>
      </c>
      <c r="BV81">
        <v>96.262948387096799</v>
      </c>
      <c r="BW81">
        <v>0.19993238709677399</v>
      </c>
      <c r="BX81">
        <v>30.253599999999999</v>
      </c>
      <c r="BY81">
        <v>29.568025806451601</v>
      </c>
      <c r="BZ81">
        <v>999.9</v>
      </c>
      <c r="CA81">
        <v>10007.580645161301</v>
      </c>
      <c r="CB81">
        <v>0</v>
      </c>
      <c r="CC81">
        <v>387.35341935483899</v>
      </c>
      <c r="CD81">
        <v>0</v>
      </c>
      <c r="CE81">
        <v>0</v>
      </c>
      <c r="CF81">
        <v>0</v>
      </c>
      <c r="CG81">
        <v>0</v>
      </c>
      <c r="CH81">
        <v>2.37427096774194</v>
      </c>
      <c r="CI81">
        <v>0</v>
      </c>
      <c r="CJ81">
        <v>-6.2193548387096804</v>
      </c>
      <c r="CK81">
        <v>-0.66740645161290302</v>
      </c>
      <c r="CL81">
        <v>38.759967741935498</v>
      </c>
      <c r="CM81">
        <v>43.433</v>
      </c>
      <c r="CN81">
        <v>41.066064516129003</v>
      </c>
      <c r="CO81">
        <v>41.695129032258002</v>
      </c>
      <c r="CP81">
        <v>39.453258064516099</v>
      </c>
      <c r="CQ81">
        <v>0</v>
      </c>
      <c r="CR81">
        <v>0</v>
      </c>
      <c r="CS81">
        <v>0</v>
      </c>
      <c r="CT81">
        <v>59.200000047683702</v>
      </c>
      <c r="CU81">
        <v>2.3636461538461502</v>
      </c>
      <c r="CV81">
        <v>-0.60782907113117701</v>
      </c>
      <c r="CW81">
        <v>-2.0239042641434102</v>
      </c>
      <c r="CX81">
        <v>-6.1900615384615403</v>
      </c>
      <c r="CY81">
        <v>15</v>
      </c>
      <c r="CZ81">
        <v>1675259577</v>
      </c>
      <c r="DA81" t="s">
        <v>255</v>
      </c>
      <c r="DB81">
        <v>5</v>
      </c>
      <c r="DC81">
        <v>-3.7879999999999998</v>
      </c>
      <c r="DD81">
        <v>0.38300000000000001</v>
      </c>
      <c r="DE81">
        <v>400</v>
      </c>
      <c r="DF81">
        <v>15</v>
      </c>
      <c r="DG81">
        <v>1.39</v>
      </c>
      <c r="DH81">
        <v>0.28000000000000003</v>
      </c>
      <c r="DI81">
        <v>0.33770190740740702</v>
      </c>
      <c r="DJ81">
        <v>3.30386323614748E-2</v>
      </c>
      <c r="DK81">
        <v>0.102249957085252</v>
      </c>
      <c r="DL81">
        <v>1</v>
      </c>
      <c r="DM81">
        <v>2.3718888888888898</v>
      </c>
      <c r="DN81">
        <v>-0.13619944903568401</v>
      </c>
      <c r="DO81">
        <v>0.18629323029654399</v>
      </c>
      <c r="DP81">
        <v>1</v>
      </c>
      <c r="DQ81">
        <v>0.15388174074074101</v>
      </c>
      <c r="DR81">
        <v>-4.7227535734715297E-2</v>
      </c>
      <c r="DS81">
        <v>6.6448672594527896E-3</v>
      </c>
      <c r="DT81">
        <v>1</v>
      </c>
      <c r="DU81">
        <v>3</v>
      </c>
      <c r="DV81">
        <v>3</v>
      </c>
      <c r="DW81" t="s">
        <v>263</v>
      </c>
      <c r="DX81">
        <v>100</v>
      </c>
      <c r="DY81">
        <v>100</v>
      </c>
      <c r="DZ81">
        <v>-3.7879999999999998</v>
      </c>
      <c r="EA81">
        <v>0.38300000000000001</v>
      </c>
      <c r="EB81">
        <v>2</v>
      </c>
      <c r="EC81">
        <v>515.68700000000001</v>
      </c>
      <c r="ED81">
        <v>415.81900000000002</v>
      </c>
      <c r="EE81">
        <v>30.900700000000001</v>
      </c>
      <c r="EF81">
        <v>31.075199999999999</v>
      </c>
      <c r="EG81">
        <v>30.0001</v>
      </c>
      <c r="EH81">
        <v>31.272500000000001</v>
      </c>
      <c r="EI81">
        <v>31.310199999999998</v>
      </c>
      <c r="EJ81">
        <v>20.157299999999999</v>
      </c>
      <c r="EK81">
        <v>14.972</v>
      </c>
      <c r="EL81">
        <v>4.5358499999999999</v>
      </c>
      <c r="EM81">
        <v>30.9</v>
      </c>
      <c r="EN81">
        <v>399.58300000000003</v>
      </c>
      <c r="EO81">
        <v>17.7761</v>
      </c>
      <c r="EP81">
        <v>100.39400000000001</v>
      </c>
      <c r="EQ81">
        <v>90.678399999999996</v>
      </c>
    </row>
    <row r="82" spans="1:147" x14ac:dyDescent="0.3">
      <c r="A82">
        <v>66</v>
      </c>
      <c r="B82">
        <v>1675263766.5</v>
      </c>
      <c r="C82">
        <v>4021.5</v>
      </c>
      <c r="D82" t="s">
        <v>451</v>
      </c>
      <c r="E82" t="s">
        <v>452</v>
      </c>
      <c r="F82">
        <v>1675263758.5</v>
      </c>
      <c r="G82">
        <f t="shared" si="86"/>
        <v>5.0899964635668605E-4</v>
      </c>
      <c r="H82">
        <f t="shared" si="87"/>
        <v>-2.6502230126360042</v>
      </c>
      <c r="I82">
        <f t="shared" si="88"/>
        <v>399.99751612903202</v>
      </c>
      <c r="J82">
        <f t="shared" si="89"/>
        <v>596.36789435799255</v>
      </c>
      <c r="K82">
        <f t="shared" si="90"/>
        <v>57.529238128666698</v>
      </c>
      <c r="L82">
        <f t="shared" si="91"/>
        <v>38.586168997301392</v>
      </c>
      <c r="M82">
        <f t="shared" si="92"/>
        <v>1.9581349382209845E-2</v>
      </c>
      <c r="N82">
        <f t="shared" si="93"/>
        <v>3.3817429179817675</v>
      </c>
      <c r="O82">
        <f t="shared" si="94"/>
        <v>1.9518577349803518E-2</v>
      </c>
      <c r="P82">
        <f t="shared" si="95"/>
        <v>1.2204733796721802E-2</v>
      </c>
      <c r="Q82">
        <f t="shared" si="96"/>
        <v>0</v>
      </c>
      <c r="R82">
        <f t="shared" si="97"/>
        <v>30.181147948990098</v>
      </c>
      <c r="S82">
        <f t="shared" si="98"/>
        <v>29.656280645161299</v>
      </c>
      <c r="T82">
        <f t="shared" si="99"/>
        <v>4.1770560399712124</v>
      </c>
      <c r="U82">
        <f t="shared" si="100"/>
        <v>40.118660556053833</v>
      </c>
      <c r="V82">
        <f t="shared" si="101"/>
        <v>1.7385769212558817</v>
      </c>
      <c r="W82">
        <f t="shared" si="102"/>
        <v>4.333586658075836</v>
      </c>
      <c r="X82">
        <f t="shared" si="103"/>
        <v>2.438479118715331</v>
      </c>
      <c r="Y82">
        <f t="shared" si="104"/>
        <v>-22.446884404329854</v>
      </c>
      <c r="Z82">
        <f t="shared" si="105"/>
        <v>116.75020903360085</v>
      </c>
      <c r="AA82">
        <f t="shared" si="106"/>
        <v>7.6745948461438172</v>
      </c>
      <c r="AB82">
        <f t="shared" si="107"/>
        <v>101.97791947541482</v>
      </c>
      <c r="AC82">
        <v>-3.9907206161692299E-2</v>
      </c>
      <c r="AD82">
        <v>4.4799334979772801E-2</v>
      </c>
      <c r="AE82">
        <v>3.36999436972037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50335.495781357677</v>
      </c>
      <c r="AK82" t="s">
        <v>453</v>
      </c>
      <c r="AL82">
        <v>2.3160615384615402</v>
      </c>
      <c r="AM82">
        <v>1.2383999999999999</v>
      </c>
      <c r="AN82">
        <f t="shared" si="111"/>
        <v>-1.0776615384615402</v>
      </c>
      <c r="AO82">
        <f t="shared" si="112"/>
        <v>-0.87020473066984838</v>
      </c>
      <c r="AP82">
        <v>-0.93421559862716697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-2.6502230126360042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-1.1491548652352652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0.70500904578363699</v>
      </c>
      <c r="BN82">
        <v>0.5</v>
      </c>
      <c r="BO82" t="s">
        <v>254</v>
      </c>
      <c r="BP82">
        <v>1675263758.5</v>
      </c>
      <c r="BQ82">
        <v>399.99751612903202</v>
      </c>
      <c r="BR82">
        <v>399.652548387097</v>
      </c>
      <c r="BS82">
        <v>18.022687096774199</v>
      </c>
      <c r="BT82">
        <v>17.952212903225799</v>
      </c>
      <c r="BU82">
        <v>500.015548387097</v>
      </c>
      <c r="BV82">
        <v>96.266116129032298</v>
      </c>
      <c r="BW82">
        <v>0.199905387096774</v>
      </c>
      <c r="BX82">
        <v>30.296651612903201</v>
      </c>
      <c r="BY82">
        <v>29.656280645161299</v>
      </c>
      <c r="BZ82">
        <v>999.9</v>
      </c>
      <c r="CA82">
        <v>9997.0967741935492</v>
      </c>
      <c r="CB82">
        <v>0</v>
      </c>
      <c r="CC82">
        <v>387.37190322580602</v>
      </c>
      <c r="CD82">
        <v>0</v>
      </c>
      <c r="CE82">
        <v>0</v>
      </c>
      <c r="CF82">
        <v>0</v>
      </c>
      <c r="CG82">
        <v>0</v>
      </c>
      <c r="CH82">
        <v>2.3217322580645199</v>
      </c>
      <c r="CI82">
        <v>0</v>
      </c>
      <c r="CJ82">
        <v>-7.6283548387096802</v>
      </c>
      <c r="CK82">
        <v>-0.80640967741935499</v>
      </c>
      <c r="CL82">
        <v>38.564129032258101</v>
      </c>
      <c r="CM82">
        <v>43.274000000000001</v>
      </c>
      <c r="CN82">
        <v>40.883000000000003</v>
      </c>
      <c r="CO82">
        <v>41.561999999999998</v>
      </c>
      <c r="CP82">
        <v>39.31</v>
      </c>
      <c r="CQ82">
        <v>0</v>
      </c>
      <c r="CR82">
        <v>0</v>
      </c>
      <c r="CS82">
        <v>0</v>
      </c>
      <c r="CT82">
        <v>59.599999904632597</v>
      </c>
      <c r="CU82">
        <v>2.3160615384615402</v>
      </c>
      <c r="CV82">
        <v>-0.21061879973164899</v>
      </c>
      <c r="CW82">
        <v>-1.24525812356474</v>
      </c>
      <c r="CX82">
        <v>-7.6372615384615399</v>
      </c>
      <c r="CY82">
        <v>15</v>
      </c>
      <c r="CZ82">
        <v>1675259577</v>
      </c>
      <c r="DA82" t="s">
        <v>255</v>
      </c>
      <c r="DB82">
        <v>5</v>
      </c>
      <c r="DC82">
        <v>-3.7879999999999998</v>
      </c>
      <c r="DD82">
        <v>0.38300000000000001</v>
      </c>
      <c r="DE82">
        <v>400</v>
      </c>
      <c r="DF82">
        <v>15</v>
      </c>
      <c r="DG82">
        <v>1.39</v>
      </c>
      <c r="DH82">
        <v>0.28000000000000003</v>
      </c>
      <c r="DI82">
        <v>0.37612914814814802</v>
      </c>
      <c r="DJ82">
        <v>-9.0329404231041396E-2</v>
      </c>
      <c r="DK82">
        <v>0.10584739221693699</v>
      </c>
      <c r="DL82">
        <v>1</v>
      </c>
      <c r="DM82">
        <v>2.3562355555555601</v>
      </c>
      <c r="DN82">
        <v>-0.241144046445329</v>
      </c>
      <c r="DO82">
        <v>0.16272490781896701</v>
      </c>
      <c r="DP82">
        <v>1</v>
      </c>
      <c r="DQ82">
        <v>6.5105718518518499E-2</v>
      </c>
      <c r="DR82">
        <v>5.0941178730713799E-2</v>
      </c>
      <c r="DS82">
        <v>7.8576154965427601E-3</v>
      </c>
      <c r="DT82">
        <v>1</v>
      </c>
      <c r="DU82">
        <v>3</v>
      </c>
      <c r="DV82">
        <v>3</v>
      </c>
      <c r="DW82" t="s">
        <v>263</v>
      </c>
      <c r="DX82">
        <v>100</v>
      </c>
      <c r="DY82">
        <v>100</v>
      </c>
      <c r="DZ82">
        <v>-3.7879999999999998</v>
      </c>
      <c r="EA82">
        <v>0.38300000000000001</v>
      </c>
      <c r="EB82">
        <v>2</v>
      </c>
      <c r="EC82">
        <v>516.00800000000004</v>
      </c>
      <c r="ED82">
        <v>415.73200000000003</v>
      </c>
      <c r="EE82">
        <v>30.900099999999998</v>
      </c>
      <c r="EF82">
        <v>31.088699999999999</v>
      </c>
      <c r="EG82">
        <v>30.000299999999999</v>
      </c>
      <c r="EH82">
        <v>31.2807</v>
      </c>
      <c r="EI82">
        <v>31.3156</v>
      </c>
      <c r="EJ82">
        <v>20.155000000000001</v>
      </c>
      <c r="EK82">
        <v>13.8226</v>
      </c>
      <c r="EL82">
        <v>7.20723</v>
      </c>
      <c r="EM82">
        <v>30.9</v>
      </c>
      <c r="EN82">
        <v>399.59</v>
      </c>
      <c r="EO82">
        <v>17.917300000000001</v>
      </c>
      <c r="EP82">
        <v>100.39</v>
      </c>
      <c r="EQ82">
        <v>90.668099999999995</v>
      </c>
    </row>
    <row r="83" spans="1:147" x14ac:dyDescent="0.3">
      <c r="A83">
        <v>67</v>
      </c>
      <c r="B83">
        <v>1675263826.5</v>
      </c>
      <c r="C83">
        <v>4081.5</v>
      </c>
      <c r="D83" t="s">
        <v>454</v>
      </c>
      <c r="E83" t="s">
        <v>455</v>
      </c>
      <c r="F83">
        <v>1675263818.5</v>
      </c>
      <c r="G83">
        <f t="shared" si="86"/>
        <v>3.8489207857451453E-4</v>
      </c>
      <c r="H83">
        <f t="shared" si="87"/>
        <v>-2.7207046477859187</v>
      </c>
      <c r="I83">
        <f t="shared" si="88"/>
        <v>400.03045161290299</v>
      </c>
      <c r="J83">
        <f t="shared" si="89"/>
        <v>673.46226132795334</v>
      </c>
      <c r="K83">
        <f t="shared" si="90"/>
        <v>64.966057277735601</v>
      </c>
      <c r="L83">
        <f t="shared" si="91"/>
        <v>38.589246531910455</v>
      </c>
      <c r="M83">
        <f t="shared" si="92"/>
        <v>1.474195461619654E-2</v>
      </c>
      <c r="N83">
        <f t="shared" si="93"/>
        <v>3.3838614611680544</v>
      </c>
      <c r="O83">
        <f t="shared" si="94"/>
        <v>1.4706367608475962E-2</v>
      </c>
      <c r="P83">
        <f t="shared" si="95"/>
        <v>9.1946698871529786E-3</v>
      </c>
      <c r="Q83">
        <f t="shared" si="96"/>
        <v>0</v>
      </c>
      <c r="R83">
        <f t="shared" si="97"/>
        <v>30.233082717240968</v>
      </c>
      <c r="S83">
        <f t="shared" si="98"/>
        <v>29.6952322580645</v>
      </c>
      <c r="T83">
        <f t="shared" si="99"/>
        <v>4.1864344896548085</v>
      </c>
      <c r="U83">
        <f t="shared" si="100"/>
        <v>40.080717951260752</v>
      </c>
      <c r="V83">
        <f t="shared" si="101"/>
        <v>1.7392953039592236</v>
      </c>
      <c r="W83">
        <f t="shared" si="102"/>
        <v>4.3394814086769955</v>
      </c>
      <c r="X83">
        <f t="shared" si="103"/>
        <v>2.4471391856955851</v>
      </c>
      <c r="Y83">
        <f t="shared" si="104"/>
        <v>-16.973740665136091</v>
      </c>
      <c r="Z83">
        <f t="shared" si="105"/>
        <v>114.04451684302543</v>
      </c>
      <c r="AA83">
        <f t="shared" si="106"/>
        <v>7.4943666578211499</v>
      </c>
      <c r="AB83">
        <f t="shared" si="107"/>
        <v>104.56514283571049</v>
      </c>
      <c r="AC83">
        <v>-3.9938637115159999E-2</v>
      </c>
      <c r="AD83">
        <v>4.48346189785431E-2</v>
      </c>
      <c r="AE83">
        <v>3.3721036597388898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50369.57284966798</v>
      </c>
      <c r="AK83" t="s">
        <v>456</v>
      </c>
      <c r="AL83">
        <v>2.29816538461538</v>
      </c>
      <c r="AM83">
        <v>1.7927999999999999</v>
      </c>
      <c r="AN83">
        <f t="shared" si="111"/>
        <v>-0.50536538461538005</v>
      </c>
      <c r="AO83">
        <f t="shared" si="112"/>
        <v>-0.28188609137404064</v>
      </c>
      <c r="AP83">
        <v>-0.95906069379860703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-2.7207046477859187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-3.5475322500856517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0.70500904578363699</v>
      </c>
      <c r="BN83">
        <v>0.5</v>
      </c>
      <c r="BO83" t="s">
        <v>254</v>
      </c>
      <c r="BP83">
        <v>1675263818.5</v>
      </c>
      <c r="BQ83">
        <v>400.03045161290299</v>
      </c>
      <c r="BR83">
        <v>399.66854838709702</v>
      </c>
      <c r="BS83">
        <v>18.030180645161298</v>
      </c>
      <c r="BT83">
        <v>17.976890322580601</v>
      </c>
      <c r="BU83">
        <v>500.01548387096801</v>
      </c>
      <c r="BV83">
        <v>96.265832258064506</v>
      </c>
      <c r="BW83">
        <v>0.19994022580645199</v>
      </c>
      <c r="BX83">
        <v>30.320370967741901</v>
      </c>
      <c r="BY83">
        <v>29.6952322580645</v>
      </c>
      <c r="BZ83">
        <v>999.9</v>
      </c>
      <c r="CA83">
        <v>10005</v>
      </c>
      <c r="CB83">
        <v>0</v>
      </c>
      <c r="CC83">
        <v>387.40996774193502</v>
      </c>
      <c r="CD83">
        <v>0</v>
      </c>
      <c r="CE83">
        <v>0</v>
      </c>
      <c r="CF83">
        <v>0</v>
      </c>
      <c r="CG83">
        <v>0</v>
      </c>
      <c r="CH83">
        <v>2.28987096774194</v>
      </c>
      <c r="CI83">
        <v>0</v>
      </c>
      <c r="CJ83">
        <v>-8.1414096774193592</v>
      </c>
      <c r="CK83">
        <v>-0.88561612903225795</v>
      </c>
      <c r="CL83">
        <v>38.418999999999997</v>
      </c>
      <c r="CM83">
        <v>43.125</v>
      </c>
      <c r="CN83">
        <v>40.717483870967698</v>
      </c>
      <c r="CO83">
        <v>41.436999999999998</v>
      </c>
      <c r="CP83">
        <v>39.168999999999997</v>
      </c>
      <c r="CQ83">
        <v>0</v>
      </c>
      <c r="CR83">
        <v>0</v>
      </c>
      <c r="CS83">
        <v>0</v>
      </c>
      <c r="CT83">
        <v>59.400000095367403</v>
      </c>
      <c r="CU83">
        <v>2.29816538461538</v>
      </c>
      <c r="CV83">
        <v>0.266950436696475</v>
      </c>
      <c r="CW83">
        <v>3.03400340245005</v>
      </c>
      <c r="CX83">
        <v>-8.1657461538461504</v>
      </c>
      <c r="CY83">
        <v>15</v>
      </c>
      <c r="CZ83">
        <v>1675259577</v>
      </c>
      <c r="DA83" t="s">
        <v>255</v>
      </c>
      <c r="DB83">
        <v>5</v>
      </c>
      <c r="DC83">
        <v>-3.7879999999999998</v>
      </c>
      <c r="DD83">
        <v>0.38300000000000001</v>
      </c>
      <c r="DE83">
        <v>400</v>
      </c>
      <c r="DF83">
        <v>15</v>
      </c>
      <c r="DG83">
        <v>1.39</v>
      </c>
      <c r="DH83">
        <v>0.28000000000000003</v>
      </c>
      <c r="DI83">
        <v>0.35450346296296298</v>
      </c>
      <c r="DJ83">
        <v>0.146358335048593</v>
      </c>
      <c r="DK83">
        <v>9.6874690376320099E-2</v>
      </c>
      <c r="DL83">
        <v>1</v>
      </c>
      <c r="DM83">
        <v>2.2716711111111101</v>
      </c>
      <c r="DN83">
        <v>0.155766216661198</v>
      </c>
      <c r="DO83">
        <v>0.183046457517966</v>
      </c>
      <c r="DP83">
        <v>1</v>
      </c>
      <c r="DQ83">
        <v>5.4514568518518498E-2</v>
      </c>
      <c r="DR83">
        <v>-4.3311656946909303E-3</v>
      </c>
      <c r="DS83">
        <v>6.1531460329873697E-3</v>
      </c>
      <c r="DT83">
        <v>1</v>
      </c>
      <c r="DU83">
        <v>3</v>
      </c>
      <c r="DV83">
        <v>3</v>
      </c>
      <c r="DW83" t="s">
        <v>263</v>
      </c>
      <c r="DX83">
        <v>100</v>
      </c>
      <c r="DY83">
        <v>100</v>
      </c>
      <c r="DZ83">
        <v>-3.7879999999999998</v>
      </c>
      <c r="EA83">
        <v>0.38300000000000001</v>
      </c>
      <c r="EB83">
        <v>2</v>
      </c>
      <c r="EC83">
        <v>516.072</v>
      </c>
      <c r="ED83">
        <v>415.54</v>
      </c>
      <c r="EE83">
        <v>30.9</v>
      </c>
      <c r="EF83">
        <v>31.1023</v>
      </c>
      <c r="EG83">
        <v>30.0001</v>
      </c>
      <c r="EH83">
        <v>31.288799999999998</v>
      </c>
      <c r="EI83">
        <v>31.323799999999999</v>
      </c>
      <c r="EJ83">
        <v>20.154399999999999</v>
      </c>
      <c r="EK83">
        <v>14.099299999999999</v>
      </c>
      <c r="EL83">
        <v>9.4946099999999998</v>
      </c>
      <c r="EM83">
        <v>30.9</v>
      </c>
      <c r="EN83">
        <v>399.60500000000002</v>
      </c>
      <c r="EO83">
        <v>17.917300000000001</v>
      </c>
      <c r="EP83">
        <v>100.39</v>
      </c>
      <c r="EQ83">
        <v>90.659599999999998</v>
      </c>
    </row>
    <row r="84" spans="1:147" x14ac:dyDescent="0.3">
      <c r="A84">
        <v>68</v>
      </c>
      <c r="B84">
        <v>1675263886.5</v>
      </c>
      <c r="C84">
        <v>4141.5</v>
      </c>
      <c r="D84" t="s">
        <v>457</v>
      </c>
      <c r="E84" t="s">
        <v>458</v>
      </c>
      <c r="F84">
        <v>1675263878.5</v>
      </c>
      <c r="G84">
        <f t="shared" si="86"/>
        <v>1.9135203573278258E-4</v>
      </c>
      <c r="H84">
        <f t="shared" si="87"/>
        <v>-2.3674182206157606</v>
      </c>
      <c r="I84">
        <f t="shared" si="88"/>
        <v>399.98764516129</v>
      </c>
      <c r="J84">
        <f t="shared" si="89"/>
        <v>893.56194573493826</v>
      </c>
      <c r="K84">
        <f t="shared" si="90"/>
        <v>86.199571701869544</v>
      </c>
      <c r="L84">
        <f t="shared" si="91"/>
        <v>38.585756548287677</v>
      </c>
      <c r="M84">
        <f t="shared" si="92"/>
        <v>7.280620907568554E-3</v>
      </c>
      <c r="N84">
        <f t="shared" si="93"/>
        <v>3.3810827775679573</v>
      </c>
      <c r="O84">
        <f t="shared" si="94"/>
        <v>7.2719223385038622E-3</v>
      </c>
      <c r="P84">
        <f t="shared" si="95"/>
        <v>4.5457321101168742E-3</v>
      </c>
      <c r="Q84">
        <f t="shared" si="96"/>
        <v>0</v>
      </c>
      <c r="R84">
        <f t="shared" si="97"/>
        <v>30.302255066668312</v>
      </c>
      <c r="S84">
        <f t="shared" si="98"/>
        <v>29.7422</v>
      </c>
      <c r="T84">
        <f t="shared" si="99"/>
        <v>4.1977674013412969</v>
      </c>
      <c r="U84">
        <f t="shared" si="100"/>
        <v>39.979739874567208</v>
      </c>
      <c r="V84">
        <f t="shared" si="101"/>
        <v>1.7374314973308023</v>
      </c>
      <c r="W84">
        <f t="shared" si="102"/>
        <v>4.3457798944711374</v>
      </c>
      <c r="X84">
        <f t="shared" si="103"/>
        <v>2.4603359040104946</v>
      </c>
      <c r="Y84">
        <f t="shared" si="104"/>
        <v>-8.4386247758157111</v>
      </c>
      <c r="Z84">
        <f t="shared" si="105"/>
        <v>110.00360407892764</v>
      </c>
      <c r="AA84">
        <f t="shared" si="106"/>
        <v>7.2373498859336012</v>
      </c>
      <c r="AB84">
        <f t="shared" si="107"/>
        <v>108.80232918904552</v>
      </c>
      <c r="AC84">
        <v>-3.9897413901971199E-2</v>
      </c>
      <c r="AD84">
        <v>4.4788342310386899E-2</v>
      </c>
      <c r="AE84">
        <v>3.3693371121151299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50315.540154725248</v>
      </c>
      <c r="AK84" t="s">
        <v>459</v>
      </c>
      <c r="AL84">
        <v>2.40301153846154</v>
      </c>
      <c r="AM84">
        <v>1.6537500000000001</v>
      </c>
      <c r="AN84">
        <f t="shared" si="111"/>
        <v>-0.74926153846153998</v>
      </c>
      <c r="AO84">
        <f t="shared" si="112"/>
        <v>-0.45306820163963113</v>
      </c>
      <c r="AP84">
        <v>-0.83452563034369798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-2.3674182206157606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-2.2071732167056752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0.70500904578363699</v>
      </c>
      <c r="BN84">
        <v>0.5</v>
      </c>
      <c r="BO84" t="s">
        <v>254</v>
      </c>
      <c r="BP84">
        <v>1675263878.5</v>
      </c>
      <c r="BQ84">
        <v>399.98764516129</v>
      </c>
      <c r="BR84">
        <v>399.66464516129003</v>
      </c>
      <c r="BS84">
        <v>18.010561290322599</v>
      </c>
      <c r="BT84">
        <v>17.984067741935501</v>
      </c>
      <c r="BU84">
        <v>500.028161290323</v>
      </c>
      <c r="BV84">
        <v>96.267345161290294</v>
      </c>
      <c r="BW84">
        <v>0.200025806451613</v>
      </c>
      <c r="BX84">
        <v>30.345683870967701</v>
      </c>
      <c r="BY84">
        <v>29.7422</v>
      </c>
      <c r="BZ84">
        <v>999.9</v>
      </c>
      <c r="CA84">
        <v>9994.5161290322594</v>
      </c>
      <c r="CB84">
        <v>0</v>
      </c>
      <c r="CC84">
        <v>387.29941935483902</v>
      </c>
      <c r="CD84">
        <v>0</v>
      </c>
      <c r="CE84">
        <v>0</v>
      </c>
      <c r="CF84">
        <v>0</v>
      </c>
      <c r="CG84">
        <v>0</v>
      </c>
      <c r="CH84">
        <v>2.4004129032258099</v>
      </c>
      <c r="CI84">
        <v>0</v>
      </c>
      <c r="CJ84">
        <v>-8.9932064516129007</v>
      </c>
      <c r="CK84">
        <v>-0.96033225806451605</v>
      </c>
      <c r="CL84">
        <v>38.268000000000001</v>
      </c>
      <c r="CM84">
        <v>43</v>
      </c>
      <c r="CN84">
        <v>40.564032258064501</v>
      </c>
      <c r="CO84">
        <v>41.3546774193548</v>
      </c>
      <c r="CP84">
        <v>39.049999999999997</v>
      </c>
      <c r="CQ84">
        <v>0</v>
      </c>
      <c r="CR84">
        <v>0</v>
      </c>
      <c r="CS84">
        <v>0</v>
      </c>
      <c r="CT84">
        <v>59.200000047683702</v>
      </c>
      <c r="CU84">
        <v>2.40301153846154</v>
      </c>
      <c r="CV84">
        <v>-0.34541196632994697</v>
      </c>
      <c r="CW84">
        <v>-1.1452307683018501</v>
      </c>
      <c r="CX84">
        <v>-8.9997307692307693</v>
      </c>
      <c r="CY84">
        <v>15</v>
      </c>
      <c r="CZ84">
        <v>1675259577</v>
      </c>
      <c r="DA84" t="s">
        <v>255</v>
      </c>
      <c r="DB84">
        <v>5</v>
      </c>
      <c r="DC84">
        <v>-3.7879999999999998</v>
      </c>
      <c r="DD84">
        <v>0.38300000000000001</v>
      </c>
      <c r="DE84">
        <v>400</v>
      </c>
      <c r="DF84">
        <v>15</v>
      </c>
      <c r="DG84">
        <v>1.39</v>
      </c>
      <c r="DH84">
        <v>0.28000000000000003</v>
      </c>
      <c r="DI84">
        <v>0.33361031481481501</v>
      </c>
      <c r="DJ84">
        <v>-0.20139540766163799</v>
      </c>
      <c r="DK84">
        <v>0.10158786223589999</v>
      </c>
      <c r="DL84">
        <v>1</v>
      </c>
      <c r="DM84">
        <v>2.3813511111111101</v>
      </c>
      <c r="DN84">
        <v>0.16348870523415901</v>
      </c>
      <c r="DO84">
        <v>0.19841537756514999</v>
      </c>
      <c r="DP84">
        <v>1</v>
      </c>
      <c r="DQ84">
        <v>2.9930044444444401E-2</v>
      </c>
      <c r="DR84">
        <v>-4.8549522698680597E-2</v>
      </c>
      <c r="DS84">
        <v>9.0123027353998207E-3</v>
      </c>
      <c r="DT84">
        <v>1</v>
      </c>
      <c r="DU84">
        <v>3</v>
      </c>
      <c r="DV84">
        <v>3</v>
      </c>
      <c r="DW84" t="s">
        <v>263</v>
      </c>
      <c r="DX84">
        <v>100</v>
      </c>
      <c r="DY84">
        <v>100</v>
      </c>
      <c r="DZ84">
        <v>-3.7879999999999998</v>
      </c>
      <c r="EA84">
        <v>0.38300000000000001</v>
      </c>
      <c r="EB84">
        <v>2</v>
      </c>
      <c r="EC84">
        <v>515.75199999999995</v>
      </c>
      <c r="ED84">
        <v>415.34899999999999</v>
      </c>
      <c r="EE84">
        <v>30.900200000000002</v>
      </c>
      <c r="EF84">
        <v>31.1159</v>
      </c>
      <c r="EG84">
        <v>30.000299999999999</v>
      </c>
      <c r="EH84">
        <v>31.296900000000001</v>
      </c>
      <c r="EI84">
        <v>31.331800000000001</v>
      </c>
      <c r="EJ84">
        <v>20.159400000000002</v>
      </c>
      <c r="EK84">
        <v>13.825900000000001</v>
      </c>
      <c r="EL84">
        <v>12.6191</v>
      </c>
      <c r="EM84">
        <v>30.9</v>
      </c>
      <c r="EN84">
        <v>399.70699999999999</v>
      </c>
      <c r="EO84">
        <v>18.055900000000001</v>
      </c>
      <c r="EP84">
        <v>100.38800000000001</v>
      </c>
      <c r="EQ84">
        <v>90.650400000000005</v>
      </c>
    </row>
    <row r="85" spans="1:147" x14ac:dyDescent="0.3">
      <c r="A85">
        <v>69</v>
      </c>
      <c r="B85">
        <v>1675263946.5</v>
      </c>
      <c r="C85">
        <v>4201.5</v>
      </c>
      <c r="D85" t="s">
        <v>460</v>
      </c>
      <c r="E85" t="s">
        <v>461</v>
      </c>
      <c r="F85">
        <v>1675263938.5</v>
      </c>
      <c r="G85">
        <f t="shared" si="86"/>
        <v>9.4873917149383753E-5</v>
      </c>
      <c r="H85">
        <f t="shared" si="87"/>
        <v>-2.4946546618468486</v>
      </c>
      <c r="I85">
        <f t="shared" si="88"/>
        <v>400.01045161290301</v>
      </c>
      <c r="J85">
        <f t="shared" si="89"/>
        <v>1467.9594866884117</v>
      </c>
      <c r="K85">
        <f t="shared" si="90"/>
        <v>141.60915508887234</v>
      </c>
      <c r="L85">
        <f t="shared" si="91"/>
        <v>38.58767397416937</v>
      </c>
      <c r="M85">
        <f t="shared" si="92"/>
        <v>3.6065607798183344E-3</v>
      </c>
      <c r="N85">
        <f t="shared" si="93"/>
        <v>3.38171510995338</v>
      </c>
      <c r="O85">
        <f t="shared" si="94"/>
        <v>3.6044252817466409E-3</v>
      </c>
      <c r="P85">
        <f t="shared" si="95"/>
        <v>2.2529575571878869E-3</v>
      </c>
      <c r="Q85">
        <f t="shared" si="96"/>
        <v>0</v>
      </c>
      <c r="R85">
        <f t="shared" si="97"/>
        <v>30.317784237047682</v>
      </c>
      <c r="S85">
        <f t="shared" si="98"/>
        <v>29.759451612903199</v>
      </c>
      <c r="T85">
        <f t="shared" si="99"/>
        <v>4.2019367766489752</v>
      </c>
      <c r="U85">
        <f t="shared" si="100"/>
        <v>40.076527095438749</v>
      </c>
      <c r="V85">
        <f t="shared" si="101"/>
        <v>1.7410020406423987</v>
      </c>
      <c r="W85">
        <f t="shared" si="102"/>
        <v>4.3441938880990225</v>
      </c>
      <c r="X85">
        <f t="shared" si="103"/>
        <v>2.4609347360065765</v>
      </c>
      <c r="Y85">
        <f t="shared" si="104"/>
        <v>-4.1839397462878232</v>
      </c>
      <c r="Z85">
        <f t="shared" si="105"/>
        <v>105.71742564622397</v>
      </c>
      <c r="AA85">
        <f t="shared" si="106"/>
        <v>6.9544273647155954</v>
      </c>
      <c r="AB85">
        <f t="shared" si="107"/>
        <v>108.48791326465175</v>
      </c>
      <c r="AC85">
        <v>-3.9906793652573297E-2</v>
      </c>
      <c r="AD85">
        <v>4.4798871902148998E-2</v>
      </c>
      <c r="AE85">
        <v>3.3699666831332902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50327.929554889517</v>
      </c>
      <c r="AK85" t="s">
        <v>462</v>
      </c>
      <c r="AL85">
        <v>2.3388461538461498</v>
      </c>
      <c r="AM85">
        <v>1.5007999999999999</v>
      </c>
      <c r="AN85">
        <f t="shared" si="111"/>
        <v>-0.83804615384614989</v>
      </c>
      <c r="AO85">
        <f t="shared" si="112"/>
        <v>-0.55839962276529176</v>
      </c>
      <c r="AP85">
        <v>-0.87937705135431599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-2.4946546618468486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-1.7908321553797377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0.70500904578363699</v>
      </c>
      <c r="BN85">
        <v>0.5</v>
      </c>
      <c r="BO85" t="s">
        <v>254</v>
      </c>
      <c r="BP85">
        <v>1675263938.5</v>
      </c>
      <c r="BQ85">
        <v>400.01045161290301</v>
      </c>
      <c r="BR85">
        <v>399.66406451612897</v>
      </c>
      <c r="BS85">
        <v>18.0477064516129</v>
      </c>
      <c r="BT85">
        <v>18.034570967741899</v>
      </c>
      <c r="BU85">
        <v>500.01822580645199</v>
      </c>
      <c r="BV85">
        <v>96.266674193548397</v>
      </c>
      <c r="BW85">
        <v>0.19999016129032299</v>
      </c>
      <c r="BX85">
        <v>30.3393129032258</v>
      </c>
      <c r="BY85">
        <v>29.759451612903199</v>
      </c>
      <c r="BZ85">
        <v>999.9</v>
      </c>
      <c r="CA85">
        <v>9996.9354838709696</v>
      </c>
      <c r="CB85">
        <v>0</v>
      </c>
      <c r="CC85">
        <v>387.38206451612899</v>
      </c>
      <c r="CD85">
        <v>0</v>
      </c>
      <c r="CE85">
        <v>0</v>
      </c>
      <c r="CF85">
        <v>0</v>
      </c>
      <c r="CG85">
        <v>0</v>
      </c>
      <c r="CH85">
        <v>2.3372032258064501</v>
      </c>
      <c r="CI85">
        <v>0</v>
      </c>
      <c r="CJ85">
        <v>-9.5400354838709696</v>
      </c>
      <c r="CK85">
        <v>-1.0690999999999999</v>
      </c>
      <c r="CL85">
        <v>38.158999999999999</v>
      </c>
      <c r="CM85">
        <v>42.877000000000002</v>
      </c>
      <c r="CN85">
        <v>40.436999999999998</v>
      </c>
      <c r="CO85">
        <v>41.25</v>
      </c>
      <c r="CP85">
        <v>38.936999999999998</v>
      </c>
      <c r="CQ85">
        <v>0</v>
      </c>
      <c r="CR85">
        <v>0</v>
      </c>
      <c r="CS85">
        <v>0</v>
      </c>
      <c r="CT85">
        <v>59.599999904632597</v>
      </c>
      <c r="CU85">
        <v>2.3388461538461498</v>
      </c>
      <c r="CV85">
        <v>-0.27561709062384299</v>
      </c>
      <c r="CW85">
        <v>-0.85735726931781497</v>
      </c>
      <c r="CX85">
        <v>-9.5435961538461491</v>
      </c>
      <c r="CY85">
        <v>15</v>
      </c>
      <c r="CZ85">
        <v>1675259577</v>
      </c>
      <c r="DA85" t="s">
        <v>255</v>
      </c>
      <c r="DB85">
        <v>5</v>
      </c>
      <c r="DC85">
        <v>-3.7879999999999998</v>
      </c>
      <c r="DD85">
        <v>0.38300000000000001</v>
      </c>
      <c r="DE85">
        <v>400</v>
      </c>
      <c r="DF85">
        <v>15</v>
      </c>
      <c r="DG85">
        <v>1.39</v>
      </c>
      <c r="DH85">
        <v>0.28000000000000003</v>
      </c>
      <c r="DI85">
        <v>0.35415194444444398</v>
      </c>
      <c r="DJ85">
        <v>-3.00679108061487E-2</v>
      </c>
      <c r="DK85">
        <v>0.113575343090997</v>
      </c>
      <c r="DL85">
        <v>1</v>
      </c>
      <c r="DM85">
        <v>2.3774600000000001</v>
      </c>
      <c r="DN85">
        <v>-0.19142985822186501</v>
      </c>
      <c r="DO85">
        <v>0.172612811935975</v>
      </c>
      <c r="DP85">
        <v>1</v>
      </c>
      <c r="DQ85">
        <v>1.3719172962962999E-2</v>
      </c>
      <c r="DR85">
        <v>-5.2661385477394598E-3</v>
      </c>
      <c r="DS85">
        <v>2.23986303636548E-3</v>
      </c>
      <c r="DT85">
        <v>1</v>
      </c>
      <c r="DU85">
        <v>3</v>
      </c>
      <c r="DV85">
        <v>3</v>
      </c>
      <c r="DW85" t="s">
        <v>263</v>
      </c>
      <c r="DX85">
        <v>100</v>
      </c>
      <c r="DY85">
        <v>100</v>
      </c>
      <c r="DZ85">
        <v>-3.7879999999999998</v>
      </c>
      <c r="EA85">
        <v>0.38300000000000001</v>
      </c>
      <c r="EB85">
        <v>2</v>
      </c>
      <c r="EC85">
        <v>516.20100000000002</v>
      </c>
      <c r="ED85">
        <v>415.40600000000001</v>
      </c>
      <c r="EE85">
        <v>30.900200000000002</v>
      </c>
      <c r="EF85">
        <v>31.126799999999999</v>
      </c>
      <c r="EG85">
        <v>30.0002</v>
      </c>
      <c r="EH85">
        <v>31.305</v>
      </c>
      <c r="EI85">
        <v>31.34</v>
      </c>
      <c r="EJ85">
        <v>20.160900000000002</v>
      </c>
      <c r="EK85">
        <v>13.825900000000001</v>
      </c>
      <c r="EL85">
        <v>15.280099999999999</v>
      </c>
      <c r="EM85">
        <v>30.9</v>
      </c>
      <c r="EN85">
        <v>399.73899999999998</v>
      </c>
      <c r="EO85">
        <v>18.0444</v>
      </c>
      <c r="EP85">
        <v>100.386</v>
      </c>
      <c r="EQ85">
        <v>90.644300000000001</v>
      </c>
    </row>
    <row r="86" spans="1:147" x14ac:dyDescent="0.3">
      <c r="A86">
        <v>70</v>
      </c>
      <c r="B86">
        <v>1675264006.5</v>
      </c>
      <c r="C86">
        <v>4261.5</v>
      </c>
      <c r="D86" t="s">
        <v>463</v>
      </c>
      <c r="E86" t="s">
        <v>464</v>
      </c>
      <c r="F86">
        <v>1675263998.5</v>
      </c>
      <c r="G86">
        <f t="shared" si="86"/>
        <v>5.0560266939748684E-5</v>
      </c>
      <c r="H86">
        <f t="shared" si="87"/>
        <v>-2.4749183300147615</v>
      </c>
      <c r="I86">
        <f t="shared" si="88"/>
        <v>400.00203225806501</v>
      </c>
      <c r="J86">
        <f t="shared" si="89"/>
        <v>2404.274928754246</v>
      </c>
      <c r="K86">
        <f t="shared" si="90"/>
        <v>231.93288521746413</v>
      </c>
      <c r="L86">
        <f t="shared" si="91"/>
        <v>38.586945413323434</v>
      </c>
      <c r="M86">
        <f t="shared" si="92"/>
        <v>1.9196388317788565E-3</v>
      </c>
      <c r="N86">
        <f t="shared" si="93"/>
        <v>3.3813301469903805</v>
      </c>
      <c r="O86">
        <f t="shared" si="94"/>
        <v>1.9190335869810483E-3</v>
      </c>
      <c r="P86">
        <f t="shared" si="95"/>
        <v>1.1994503534705945E-3</v>
      </c>
      <c r="Q86">
        <f t="shared" si="96"/>
        <v>0</v>
      </c>
      <c r="R86">
        <f t="shared" si="97"/>
        <v>30.337064478954069</v>
      </c>
      <c r="S86">
        <f t="shared" si="98"/>
        <v>29.7707612903226</v>
      </c>
      <c r="T86">
        <f t="shared" si="99"/>
        <v>4.2046720614660327</v>
      </c>
      <c r="U86">
        <f t="shared" si="100"/>
        <v>40.064850481649955</v>
      </c>
      <c r="V86">
        <f t="shared" si="101"/>
        <v>1.7414150200307932</v>
      </c>
      <c r="W86">
        <f t="shared" si="102"/>
        <v>4.3464907496119976</v>
      </c>
      <c r="X86">
        <f t="shared" si="103"/>
        <v>2.4632570414352397</v>
      </c>
      <c r="Y86">
        <f t="shared" si="104"/>
        <v>-2.229707772042917</v>
      </c>
      <c r="Z86">
        <f t="shared" si="105"/>
        <v>105.32551339483734</v>
      </c>
      <c r="AA86">
        <f t="shared" si="106"/>
        <v>6.9301392729846869</v>
      </c>
      <c r="AB86">
        <f t="shared" si="107"/>
        <v>110.02594489577912</v>
      </c>
      <c r="AC86">
        <v>-3.9901083188970697E-2</v>
      </c>
      <c r="AD86">
        <v>4.4792461406490999E-2</v>
      </c>
      <c r="AE86">
        <v>3.3695834013117101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50319.495460848797</v>
      </c>
      <c r="AK86" t="s">
        <v>465</v>
      </c>
      <c r="AL86">
        <v>2.3845115384615401</v>
      </c>
      <c r="AM86">
        <v>1.5331999999999999</v>
      </c>
      <c r="AN86">
        <f t="shared" si="111"/>
        <v>-0.85131153846154017</v>
      </c>
      <c r="AO86">
        <f t="shared" si="112"/>
        <v>-0.55525145999317782</v>
      </c>
      <c r="AP86">
        <v>-0.87241990511721601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-2.4749183300147615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-1.8009858092264839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0.70500904578363699</v>
      </c>
      <c r="BN86">
        <v>0.5</v>
      </c>
      <c r="BO86" t="s">
        <v>254</v>
      </c>
      <c r="BP86">
        <v>1675263998.5</v>
      </c>
      <c r="BQ86">
        <v>400.00203225806501</v>
      </c>
      <c r="BR86">
        <v>399.65593548387102</v>
      </c>
      <c r="BS86">
        <v>18.0519483870968</v>
      </c>
      <c r="BT86">
        <v>18.044948387096799</v>
      </c>
      <c r="BU86">
        <v>500.02822580645199</v>
      </c>
      <c r="BV86">
        <v>96.266877419354799</v>
      </c>
      <c r="BW86">
        <v>0.19999600000000001</v>
      </c>
      <c r="BX86">
        <v>30.348538709677399</v>
      </c>
      <c r="BY86">
        <v>29.7707612903226</v>
      </c>
      <c r="BZ86">
        <v>999.9</v>
      </c>
      <c r="CA86">
        <v>9995.4838709677406</v>
      </c>
      <c r="CB86">
        <v>0</v>
      </c>
      <c r="CC86">
        <v>387.36987096774197</v>
      </c>
      <c r="CD86">
        <v>0</v>
      </c>
      <c r="CE86">
        <v>0</v>
      </c>
      <c r="CF86">
        <v>0</v>
      </c>
      <c r="CG86">
        <v>0</v>
      </c>
      <c r="CH86">
        <v>2.3870290322580701</v>
      </c>
      <c r="CI86">
        <v>0</v>
      </c>
      <c r="CJ86">
        <v>-10.4499225806452</v>
      </c>
      <c r="CK86">
        <v>-1.1648064516129</v>
      </c>
      <c r="CL86">
        <v>38.021999999999998</v>
      </c>
      <c r="CM86">
        <v>42.756</v>
      </c>
      <c r="CN86">
        <v>40.311999999999998</v>
      </c>
      <c r="CO86">
        <v>41.137</v>
      </c>
      <c r="CP86">
        <v>38.814032258064501</v>
      </c>
      <c r="CQ86">
        <v>0</v>
      </c>
      <c r="CR86">
        <v>0</v>
      </c>
      <c r="CS86">
        <v>0</v>
      </c>
      <c r="CT86">
        <v>59.400000095367403</v>
      </c>
      <c r="CU86">
        <v>2.3845115384615401</v>
      </c>
      <c r="CV86">
        <v>-0.42989744207865199</v>
      </c>
      <c r="CW86">
        <v>-1.1113880254271999</v>
      </c>
      <c r="CX86">
        <v>-10.432919230769199</v>
      </c>
      <c r="CY86">
        <v>15</v>
      </c>
      <c r="CZ86">
        <v>1675259577</v>
      </c>
      <c r="DA86" t="s">
        <v>255</v>
      </c>
      <c r="DB86">
        <v>5</v>
      </c>
      <c r="DC86">
        <v>-3.7879999999999998</v>
      </c>
      <c r="DD86">
        <v>0.38300000000000001</v>
      </c>
      <c r="DE86">
        <v>400</v>
      </c>
      <c r="DF86">
        <v>15</v>
      </c>
      <c r="DG86">
        <v>1.39</v>
      </c>
      <c r="DH86">
        <v>0.28000000000000003</v>
      </c>
      <c r="DI86">
        <v>0.34646949999999999</v>
      </c>
      <c r="DJ86">
        <v>9.75442744425805E-2</v>
      </c>
      <c r="DK86">
        <v>9.9561150196611395E-2</v>
      </c>
      <c r="DL86">
        <v>1</v>
      </c>
      <c r="DM86">
        <v>2.3745400000000001</v>
      </c>
      <c r="DN86">
        <v>-3.6501591482818299E-2</v>
      </c>
      <c r="DO86">
        <v>0.17278633870895099</v>
      </c>
      <c r="DP86">
        <v>1</v>
      </c>
      <c r="DQ86">
        <v>8.0829534074074103E-3</v>
      </c>
      <c r="DR86">
        <v>-1.2608720686109199E-2</v>
      </c>
      <c r="DS86">
        <v>3.20172978371446E-3</v>
      </c>
      <c r="DT86">
        <v>1</v>
      </c>
      <c r="DU86">
        <v>3</v>
      </c>
      <c r="DV86">
        <v>3</v>
      </c>
      <c r="DW86" t="s">
        <v>263</v>
      </c>
      <c r="DX86">
        <v>100</v>
      </c>
      <c r="DY86">
        <v>100</v>
      </c>
      <c r="DZ86">
        <v>-3.7879999999999998</v>
      </c>
      <c r="EA86">
        <v>0.38300000000000001</v>
      </c>
      <c r="EB86">
        <v>2</v>
      </c>
      <c r="EC86">
        <v>515.75300000000004</v>
      </c>
      <c r="ED86">
        <v>415.69099999999997</v>
      </c>
      <c r="EE86">
        <v>30.900200000000002</v>
      </c>
      <c r="EF86">
        <v>31.137599999999999</v>
      </c>
      <c r="EG86">
        <v>30.0001</v>
      </c>
      <c r="EH86">
        <v>31.313199999999998</v>
      </c>
      <c r="EI86">
        <v>31.345400000000001</v>
      </c>
      <c r="EJ86">
        <v>20.155799999999999</v>
      </c>
      <c r="EK86">
        <v>13.825900000000001</v>
      </c>
      <c r="EL86">
        <v>17.555</v>
      </c>
      <c r="EM86">
        <v>30.9</v>
      </c>
      <c r="EN86">
        <v>399.58600000000001</v>
      </c>
      <c r="EO86">
        <v>18.0444</v>
      </c>
      <c r="EP86">
        <v>100.384</v>
      </c>
      <c r="EQ86">
        <v>90.638999999999996</v>
      </c>
    </row>
    <row r="87" spans="1:147" x14ac:dyDescent="0.3">
      <c r="A87">
        <v>71</v>
      </c>
      <c r="B87">
        <v>1675264066.5</v>
      </c>
      <c r="C87">
        <v>4321.5</v>
      </c>
      <c r="D87" t="s">
        <v>466</v>
      </c>
      <c r="E87" t="s">
        <v>467</v>
      </c>
      <c r="F87">
        <v>1675264058.5</v>
      </c>
      <c r="G87">
        <f t="shared" si="86"/>
        <v>6.7380227398508466E-5</v>
      </c>
      <c r="H87">
        <f t="shared" si="87"/>
        <v>-2.4580050836769947</v>
      </c>
      <c r="I87">
        <f t="shared" si="88"/>
        <v>399.99848387096802</v>
      </c>
      <c r="J87">
        <f t="shared" si="89"/>
        <v>1893.0464355579861</v>
      </c>
      <c r="K87">
        <f t="shared" si="90"/>
        <v>182.61715028760148</v>
      </c>
      <c r="L87">
        <f t="shared" si="91"/>
        <v>38.586788930165049</v>
      </c>
      <c r="M87">
        <f t="shared" si="92"/>
        <v>2.5522094180862711E-3</v>
      </c>
      <c r="N87">
        <f t="shared" si="93"/>
        <v>3.3814304788248299</v>
      </c>
      <c r="O87">
        <f t="shared" si="94"/>
        <v>2.5511397155665127E-3</v>
      </c>
      <c r="P87">
        <f t="shared" si="95"/>
        <v>1.594558391064324E-3</v>
      </c>
      <c r="Q87">
        <f t="shared" si="96"/>
        <v>0</v>
      </c>
      <c r="R87">
        <f t="shared" si="97"/>
        <v>30.33882522646358</v>
      </c>
      <c r="S87">
        <f t="shared" si="98"/>
        <v>29.793954838709698</v>
      </c>
      <c r="T87">
        <f t="shared" si="99"/>
        <v>4.2102863570427962</v>
      </c>
      <c r="U87">
        <f t="shared" si="100"/>
        <v>40.042531075798749</v>
      </c>
      <c r="V87">
        <f t="shared" si="101"/>
        <v>1.7410011280419657</v>
      </c>
      <c r="W87">
        <f t="shared" si="102"/>
        <v>4.3478798199502604</v>
      </c>
      <c r="X87">
        <f t="shared" si="103"/>
        <v>2.4692852290008305</v>
      </c>
      <c r="Y87">
        <f t="shared" si="104"/>
        <v>-2.9714680282742232</v>
      </c>
      <c r="Z87">
        <f t="shared" si="105"/>
        <v>102.11722395984128</v>
      </c>
      <c r="AA87">
        <f t="shared" si="106"/>
        <v>6.7197994369161274</v>
      </c>
      <c r="AB87">
        <f t="shared" si="107"/>
        <v>105.86555536848319</v>
      </c>
      <c r="AC87">
        <v>-3.9902571465495001E-2</v>
      </c>
      <c r="AD87">
        <v>4.4794132127269702E-2</v>
      </c>
      <c r="AE87">
        <v>3.36968329500252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50320.380929973668</v>
      </c>
      <c r="AK87" t="s">
        <v>468</v>
      </c>
      <c r="AL87">
        <v>2.3654076923076901</v>
      </c>
      <c r="AM87">
        <v>1.3912</v>
      </c>
      <c r="AN87">
        <f t="shared" si="111"/>
        <v>-0.97420769230769011</v>
      </c>
      <c r="AO87">
        <f t="shared" si="112"/>
        <v>-0.70026429866855244</v>
      </c>
      <c r="AP87">
        <v>-0.86645790928594402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-2.4580050836769947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-1.4280322471120548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0.70500904578363699</v>
      </c>
      <c r="BN87">
        <v>0.5</v>
      </c>
      <c r="BO87" t="s">
        <v>254</v>
      </c>
      <c r="BP87">
        <v>1675264058.5</v>
      </c>
      <c r="BQ87">
        <v>399.99848387096802</v>
      </c>
      <c r="BR87">
        <v>399.655709677419</v>
      </c>
      <c r="BS87">
        <v>18.047570967741901</v>
      </c>
      <c r="BT87">
        <v>18.038241935483899</v>
      </c>
      <c r="BU87">
        <v>500.01267741935499</v>
      </c>
      <c r="BV87">
        <v>96.267361290322597</v>
      </c>
      <c r="BW87">
        <v>0.19997667741935499</v>
      </c>
      <c r="BX87">
        <v>30.354116129032199</v>
      </c>
      <c r="BY87">
        <v>29.793954838709698</v>
      </c>
      <c r="BZ87">
        <v>999.9</v>
      </c>
      <c r="CA87">
        <v>9995.8064516128998</v>
      </c>
      <c r="CB87">
        <v>0</v>
      </c>
      <c r="CC87">
        <v>387.46354838709698</v>
      </c>
      <c r="CD87">
        <v>0</v>
      </c>
      <c r="CE87">
        <v>0</v>
      </c>
      <c r="CF87">
        <v>0</v>
      </c>
      <c r="CG87">
        <v>0</v>
      </c>
      <c r="CH87">
        <v>2.3968741935483902</v>
      </c>
      <c r="CI87">
        <v>0</v>
      </c>
      <c r="CJ87">
        <v>-10.953322580645199</v>
      </c>
      <c r="CK87">
        <v>-1.25456129032258</v>
      </c>
      <c r="CL87">
        <v>37.924999999999997</v>
      </c>
      <c r="CM87">
        <v>42.679000000000002</v>
      </c>
      <c r="CN87">
        <v>40.186999999999998</v>
      </c>
      <c r="CO87">
        <v>41.061999999999998</v>
      </c>
      <c r="CP87">
        <v>38.713419354838699</v>
      </c>
      <c r="CQ87">
        <v>0</v>
      </c>
      <c r="CR87">
        <v>0</v>
      </c>
      <c r="CS87">
        <v>0</v>
      </c>
      <c r="CT87">
        <v>59.400000095367403</v>
      </c>
      <c r="CU87">
        <v>2.3654076923076901</v>
      </c>
      <c r="CV87">
        <v>0.87014699412109797</v>
      </c>
      <c r="CW87">
        <v>-2.0228273320316901</v>
      </c>
      <c r="CX87">
        <v>-10.927788461538499</v>
      </c>
      <c r="CY87">
        <v>15</v>
      </c>
      <c r="CZ87">
        <v>1675259577</v>
      </c>
      <c r="DA87" t="s">
        <v>255</v>
      </c>
      <c r="DB87">
        <v>5</v>
      </c>
      <c r="DC87">
        <v>-3.7879999999999998</v>
      </c>
      <c r="DD87">
        <v>0.38300000000000001</v>
      </c>
      <c r="DE87">
        <v>400</v>
      </c>
      <c r="DF87">
        <v>15</v>
      </c>
      <c r="DG87">
        <v>1.39</v>
      </c>
      <c r="DH87">
        <v>0.28000000000000003</v>
      </c>
      <c r="DI87">
        <v>0.33260046296296297</v>
      </c>
      <c r="DJ87">
        <v>6.2539037163972397E-2</v>
      </c>
      <c r="DK87">
        <v>8.8525057428352302E-2</v>
      </c>
      <c r="DL87">
        <v>1</v>
      </c>
      <c r="DM87">
        <v>2.3549911111111101</v>
      </c>
      <c r="DN87">
        <v>0.138747507941821</v>
      </c>
      <c r="DO87">
        <v>0.20624901111921601</v>
      </c>
      <c r="DP87">
        <v>1</v>
      </c>
      <c r="DQ87">
        <v>9.6139901851851894E-3</v>
      </c>
      <c r="DR87">
        <v>-4.4925341109209403E-3</v>
      </c>
      <c r="DS87">
        <v>2.7462180908980798E-3</v>
      </c>
      <c r="DT87">
        <v>1</v>
      </c>
      <c r="DU87">
        <v>3</v>
      </c>
      <c r="DV87">
        <v>3</v>
      </c>
      <c r="DW87" t="s">
        <v>263</v>
      </c>
      <c r="DX87">
        <v>100</v>
      </c>
      <c r="DY87">
        <v>100</v>
      </c>
      <c r="DZ87">
        <v>-3.7879999999999998</v>
      </c>
      <c r="EA87">
        <v>0.38300000000000001</v>
      </c>
      <c r="EB87">
        <v>2</v>
      </c>
      <c r="EC87">
        <v>516.202</v>
      </c>
      <c r="ED87">
        <v>414.87900000000002</v>
      </c>
      <c r="EE87">
        <v>30.9</v>
      </c>
      <c r="EF87">
        <v>31.145800000000001</v>
      </c>
      <c r="EG87">
        <v>30.0001</v>
      </c>
      <c r="EH87">
        <v>31.321400000000001</v>
      </c>
      <c r="EI87">
        <v>31.3535</v>
      </c>
      <c r="EJ87">
        <v>20.160399999999999</v>
      </c>
      <c r="EK87">
        <v>13.825900000000001</v>
      </c>
      <c r="EL87">
        <v>20.625900000000001</v>
      </c>
      <c r="EM87">
        <v>30.9</v>
      </c>
      <c r="EN87">
        <v>399.66899999999998</v>
      </c>
      <c r="EO87">
        <v>18.085100000000001</v>
      </c>
      <c r="EP87">
        <v>100.386</v>
      </c>
      <c r="EQ87">
        <v>90.634100000000004</v>
      </c>
    </row>
    <row r="88" spans="1:147" x14ac:dyDescent="0.3">
      <c r="A88">
        <v>72</v>
      </c>
      <c r="B88">
        <v>1675264126.5</v>
      </c>
      <c r="C88">
        <v>4381.5</v>
      </c>
      <c r="D88" t="s">
        <v>469</v>
      </c>
      <c r="E88" t="s">
        <v>470</v>
      </c>
      <c r="F88">
        <v>1675264118.5</v>
      </c>
      <c r="G88">
        <f t="shared" si="86"/>
        <v>7.2319999404346427E-5</v>
      </c>
      <c r="H88">
        <f t="shared" si="87"/>
        <v>-2.391560252602547</v>
      </c>
      <c r="I88">
        <f t="shared" si="88"/>
        <v>399.99432258064502</v>
      </c>
      <c r="J88">
        <f t="shared" si="89"/>
        <v>1754.4163746858001</v>
      </c>
      <c r="K88">
        <f t="shared" si="90"/>
        <v>169.24489831009754</v>
      </c>
      <c r="L88">
        <f t="shared" si="91"/>
        <v>38.586620272454724</v>
      </c>
      <c r="M88">
        <f t="shared" si="92"/>
        <v>2.7342103508592066E-3</v>
      </c>
      <c r="N88">
        <f t="shared" si="93"/>
        <v>3.3811416874050546</v>
      </c>
      <c r="O88">
        <f t="shared" si="94"/>
        <v>2.7329825800386379E-3</v>
      </c>
      <c r="P88">
        <f t="shared" si="95"/>
        <v>1.7082243742524397E-3</v>
      </c>
      <c r="Q88">
        <f t="shared" si="96"/>
        <v>0</v>
      </c>
      <c r="R88">
        <f t="shared" si="97"/>
        <v>30.353554678652078</v>
      </c>
      <c r="S88">
        <f t="shared" si="98"/>
        <v>29.817632258064499</v>
      </c>
      <c r="T88">
        <f t="shared" si="99"/>
        <v>4.2160245185054706</v>
      </c>
      <c r="U88">
        <f t="shared" si="100"/>
        <v>40.032105484020427</v>
      </c>
      <c r="V88">
        <f t="shared" si="101"/>
        <v>1.7421291025005998</v>
      </c>
      <c r="W88">
        <f t="shared" si="102"/>
        <v>4.3518298161859201</v>
      </c>
      <c r="X88">
        <f t="shared" si="103"/>
        <v>2.4738954160048707</v>
      </c>
      <c r="Y88">
        <f t="shared" si="104"/>
        <v>-3.1893119737316775</v>
      </c>
      <c r="Z88">
        <f t="shared" si="105"/>
        <v>100.68198245862582</v>
      </c>
      <c r="AA88">
        <f t="shared" si="106"/>
        <v>6.6272158262649619</v>
      </c>
      <c r="AB88">
        <f t="shared" si="107"/>
        <v>104.11988631115911</v>
      </c>
      <c r="AC88">
        <v>-3.9898287714960699E-2</v>
      </c>
      <c r="AD88">
        <v>4.4789323242017703E-2</v>
      </c>
      <c r="AE88">
        <v>3.3693957647046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50312.581361269818</v>
      </c>
      <c r="AK88" t="s">
        <v>471</v>
      </c>
      <c r="AL88">
        <v>2.4509692307692301</v>
      </c>
      <c r="AM88">
        <v>2.0472000000000001</v>
      </c>
      <c r="AN88">
        <f t="shared" si="111"/>
        <v>-0.40376923076922999</v>
      </c>
      <c r="AO88">
        <f t="shared" si="112"/>
        <v>-0.19722998767547381</v>
      </c>
      <c r="AP88">
        <v>-0.84303580581112403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-2.391560252602547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-5.0702228995999334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0.70500904578363699</v>
      </c>
      <c r="BN88">
        <v>0.5</v>
      </c>
      <c r="BO88" t="s">
        <v>254</v>
      </c>
      <c r="BP88">
        <v>1675264118.5</v>
      </c>
      <c r="BQ88">
        <v>399.99432258064502</v>
      </c>
      <c r="BR88">
        <v>399.66119354838702</v>
      </c>
      <c r="BS88">
        <v>18.059154838709699</v>
      </c>
      <c r="BT88">
        <v>18.049141935483899</v>
      </c>
      <c r="BU88">
        <v>500.009677419355</v>
      </c>
      <c r="BV88">
        <v>96.267899999999997</v>
      </c>
      <c r="BW88">
        <v>0.20001990322580601</v>
      </c>
      <c r="BX88">
        <v>30.369967741935501</v>
      </c>
      <c r="BY88">
        <v>29.817632258064499</v>
      </c>
      <c r="BZ88">
        <v>999.9</v>
      </c>
      <c r="CA88">
        <v>9994.6774193548408</v>
      </c>
      <c r="CB88">
        <v>0</v>
      </c>
      <c r="CC88">
        <v>387.45380645161299</v>
      </c>
      <c r="CD88">
        <v>0</v>
      </c>
      <c r="CE88">
        <v>0</v>
      </c>
      <c r="CF88">
        <v>0</v>
      </c>
      <c r="CG88">
        <v>0</v>
      </c>
      <c r="CH88">
        <v>2.43784516129032</v>
      </c>
      <c r="CI88">
        <v>0</v>
      </c>
      <c r="CJ88">
        <v>-11.5342548387097</v>
      </c>
      <c r="CK88">
        <v>-1.3443322580645201</v>
      </c>
      <c r="CL88">
        <v>37.828258064516099</v>
      </c>
      <c r="CM88">
        <v>42.561999999999998</v>
      </c>
      <c r="CN88">
        <v>40.102645161290297</v>
      </c>
      <c r="CO88">
        <v>40.973580645161299</v>
      </c>
      <c r="CP88">
        <v>38.628999999999998</v>
      </c>
      <c r="CQ88">
        <v>0</v>
      </c>
      <c r="CR88">
        <v>0</v>
      </c>
      <c r="CS88">
        <v>0</v>
      </c>
      <c r="CT88">
        <v>59.299999952316298</v>
      </c>
      <c r="CU88">
        <v>2.4509692307692301</v>
      </c>
      <c r="CV88">
        <v>-0.66249572920372302</v>
      </c>
      <c r="CW88">
        <v>1.2586735021484701</v>
      </c>
      <c r="CX88">
        <v>-11.555984615384601</v>
      </c>
      <c r="CY88">
        <v>15</v>
      </c>
      <c r="CZ88">
        <v>1675259577</v>
      </c>
      <c r="DA88" t="s">
        <v>255</v>
      </c>
      <c r="DB88">
        <v>5</v>
      </c>
      <c r="DC88">
        <v>-3.7879999999999998</v>
      </c>
      <c r="DD88">
        <v>0.38300000000000001</v>
      </c>
      <c r="DE88">
        <v>400</v>
      </c>
      <c r="DF88">
        <v>15</v>
      </c>
      <c r="DG88">
        <v>1.39</v>
      </c>
      <c r="DH88">
        <v>0.28000000000000003</v>
      </c>
      <c r="DI88">
        <v>0.33944081111111102</v>
      </c>
      <c r="DJ88">
        <v>-2.6838415551804301E-2</v>
      </c>
      <c r="DK88">
        <v>9.2912993913791805E-2</v>
      </c>
      <c r="DL88">
        <v>1</v>
      </c>
      <c r="DM88">
        <v>2.4150755555555601</v>
      </c>
      <c r="DN88">
        <v>7.9590082644419899E-2</v>
      </c>
      <c r="DO88">
        <v>0.18565576288216301</v>
      </c>
      <c r="DP88">
        <v>1</v>
      </c>
      <c r="DQ88">
        <v>7.7419647037037E-3</v>
      </c>
      <c r="DR88">
        <v>2.3140673381359798E-2</v>
      </c>
      <c r="DS88">
        <v>4.2322112214882102E-3</v>
      </c>
      <c r="DT88">
        <v>1</v>
      </c>
      <c r="DU88">
        <v>3</v>
      </c>
      <c r="DV88">
        <v>3</v>
      </c>
      <c r="DW88" t="s">
        <v>263</v>
      </c>
      <c r="DX88">
        <v>100</v>
      </c>
      <c r="DY88">
        <v>100</v>
      </c>
      <c r="DZ88">
        <v>-3.7879999999999998</v>
      </c>
      <c r="EA88">
        <v>0.38300000000000001</v>
      </c>
      <c r="EB88">
        <v>2</v>
      </c>
      <c r="EC88">
        <v>516.245</v>
      </c>
      <c r="ED88">
        <v>415.16500000000002</v>
      </c>
      <c r="EE88">
        <v>30.900099999999998</v>
      </c>
      <c r="EF88">
        <v>31.154</v>
      </c>
      <c r="EG88">
        <v>30</v>
      </c>
      <c r="EH88">
        <v>31.326799999999999</v>
      </c>
      <c r="EI88">
        <v>31.358899999999998</v>
      </c>
      <c r="EJ88">
        <v>20.159300000000002</v>
      </c>
      <c r="EK88">
        <v>13.552</v>
      </c>
      <c r="EL88">
        <v>23.3049</v>
      </c>
      <c r="EM88">
        <v>30.9</v>
      </c>
      <c r="EN88">
        <v>399.762</v>
      </c>
      <c r="EO88">
        <v>18.091799999999999</v>
      </c>
      <c r="EP88">
        <v>100.38500000000001</v>
      </c>
      <c r="EQ88">
        <v>90.627600000000001</v>
      </c>
    </row>
    <row r="89" spans="1:147" x14ac:dyDescent="0.3">
      <c r="A89">
        <v>73</v>
      </c>
      <c r="B89">
        <v>1675264186.5</v>
      </c>
      <c r="C89">
        <v>4441.5</v>
      </c>
      <c r="D89" t="s">
        <v>472</v>
      </c>
      <c r="E89" t="s">
        <v>473</v>
      </c>
      <c r="F89">
        <v>1675264178.5064499</v>
      </c>
      <c r="G89">
        <f t="shared" si="86"/>
        <v>5.7691692273903309E-5</v>
      </c>
      <c r="H89">
        <f t="shared" si="87"/>
        <v>-2.2552784105661914</v>
      </c>
      <c r="I89">
        <f t="shared" si="88"/>
        <v>399.99612903225801</v>
      </c>
      <c r="J89">
        <f t="shared" si="89"/>
        <v>1997.2301226582765</v>
      </c>
      <c r="K89">
        <f t="shared" si="90"/>
        <v>192.67596565759249</v>
      </c>
      <c r="L89">
        <f t="shared" si="91"/>
        <v>38.588262587393295</v>
      </c>
      <c r="M89">
        <f t="shared" si="92"/>
        <v>2.190589053736021E-3</v>
      </c>
      <c r="N89">
        <f t="shared" si="93"/>
        <v>3.381463188363699</v>
      </c>
      <c r="O89">
        <f t="shared" si="94"/>
        <v>2.1898009636107324E-3</v>
      </c>
      <c r="P89">
        <f t="shared" si="95"/>
        <v>1.3686963836723424E-3</v>
      </c>
      <c r="Q89">
        <f t="shared" si="96"/>
        <v>0</v>
      </c>
      <c r="R89">
        <f t="shared" si="97"/>
        <v>30.339885289964354</v>
      </c>
      <c r="S89">
        <f t="shared" si="98"/>
        <v>29.800999999999998</v>
      </c>
      <c r="T89">
        <f t="shared" si="99"/>
        <v>4.2119930218830142</v>
      </c>
      <c r="U89">
        <f t="shared" si="100"/>
        <v>40.227052576686781</v>
      </c>
      <c r="V89">
        <f t="shared" si="101"/>
        <v>1.7489098051801153</v>
      </c>
      <c r="W89">
        <f t="shared" si="102"/>
        <v>4.3475961900168647</v>
      </c>
      <c r="X89">
        <f t="shared" si="103"/>
        <v>2.4630832167028989</v>
      </c>
      <c r="Y89">
        <f t="shared" si="104"/>
        <v>-2.5442036292791359</v>
      </c>
      <c r="Z89">
        <f t="shared" si="105"/>
        <v>100.62628027869451</v>
      </c>
      <c r="AA89">
        <f t="shared" si="106"/>
        <v>6.6218175984319947</v>
      </c>
      <c r="AB89">
        <f t="shared" si="107"/>
        <v>104.70389424784737</v>
      </c>
      <c r="AC89">
        <v>-3.9903056667765703E-2</v>
      </c>
      <c r="AD89">
        <v>4.4794676809324599E-2</v>
      </c>
      <c r="AE89">
        <v>3.36971586169946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50321.247907413286</v>
      </c>
      <c r="AK89" t="s">
        <v>474</v>
      </c>
      <c r="AL89">
        <v>2.3239153846153799</v>
      </c>
      <c r="AM89">
        <v>1.6923999999999999</v>
      </c>
      <c r="AN89">
        <f t="shared" si="111"/>
        <v>-0.63151538461538004</v>
      </c>
      <c r="AO89">
        <f t="shared" si="112"/>
        <v>-0.37314782830027182</v>
      </c>
      <c r="AP89">
        <v>-0.79499584010471303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-2.2552784105661914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-2.6799030415240699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0.70500904578363699</v>
      </c>
      <c r="BN89">
        <v>0.5</v>
      </c>
      <c r="BO89" t="s">
        <v>254</v>
      </c>
      <c r="BP89">
        <v>1675264178.5064499</v>
      </c>
      <c r="BQ89">
        <v>399.99612903225801</v>
      </c>
      <c r="BR89">
        <v>399.68138709677402</v>
      </c>
      <c r="BS89">
        <v>18.1287548387097</v>
      </c>
      <c r="BT89">
        <v>18.120767741935499</v>
      </c>
      <c r="BU89">
        <v>500.00409677419299</v>
      </c>
      <c r="BV89">
        <v>96.271638709677404</v>
      </c>
      <c r="BW89">
        <v>0.19995135483870999</v>
      </c>
      <c r="BX89">
        <v>30.352977419354801</v>
      </c>
      <c r="BY89">
        <v>29.800999999999998</v>
      </c>
      <c r="BZ89">
        <v>999.9</v>
      </c>
      <c r="CA89">
        <v>9995.4838709677406</v>
      </c>
      <c r="CB89">
        <v>0</v>
      </c>
      <c r="CC89">
        <v>387.44235483871</v>
      </c>
      <c r="CD89">
        <v>0</v>
      </c>
      <c r="CE89">
        <v>0</v>
      </c>
      <c r="CF89">
        <v>0</v>
      </c>
      <c r="CG89">
        <v>0</v>
      </c>
      <c r="CH89">
        <v>2.3258967741935499</v>
      </c>
      <c r="CI89">
        <v>0</v>
      </c>
      <c r="CJ89">
        <v>-11.607451612903199</v>
      </c>
      <c r="CK89">
        <v>-1.4277193548387099</v>
      </c>
      <c r="CL89">
        <v>37.75</v>
      </c>
      <c r="CM89">
        <v>42.5</v>
      </c>
      <c r="CN89">
        <v>40</v>
      </c>
      <c r="CO89">
        <v>40.887</v>
      </c>
      <c r="CP89">
        <v>38.561999999999998</v>
      </c>
      <c r="CQ89">
        <v>0</v>
      </c>
      <c r="CR89">
        <v>0</v>
      </c>
      <c r="CS89">
        <v>0</v>
      </c>
      <c r="CT89">
        <v>59.200000047683702</v>
      </c>
      <c r="CU89">
        <v>2.3239153846153799</v>
      </c>
      <c r="CV89">
        <v>5.1405128042367097E-2</v>
      </c>
      <c r="CW89">
        <v>0.75026325864375998</v>
      </c>
      <c r="CX89">
        <v>-11.6025923076923</v>
      </c>
      <c r="CY89">
        <v>15</v>
      </c>
      <c r="CZ89">
        <v>1675259577</v>
      </c>
      <c r="DA89" t="s">
        <v>255</v>
      </c>
      <c r="DB89">
        <v>5</v>
      </c>
      <c r="DC89">
        <v>-3.7879999999999998</v>
      </c>
      <c r="DD89">
        <v>0.38300000000000001</v>
      </c>
      <c r="DE89">
        <v>400</v>
      </c>
      <c r="DF89">
        <v>15</v>
      </c>
      <c r="DG89">
        <v>1.39</v>
      </c>
      <c r="DH89">
        <v>0.28000000000000003</v>
      </c>
      <c r="DI89">
        <v>0.346764507407407</v>
      </c>
      <c r="DJ89">
        <v>-0.25894978215818998</v>
      </c>
      <c r="DK89">
        <v>0.101909828254675</v>
      </c>
      <c r="DL89">
        <v>1</v>
      </c>
      <c r="DM89">
        <v>2.3483177777777802</v>
      </c>
      <c r="DN89">
        <v>-0.26023737716745199</v>
      </c>
      <c r="DO89">
        <v>0.18930573776464699</v>
      </c>
      <c r="DP89">
        <v>1</v>
      </c>
      <c r="DQ89">
        <v>5.4702735740740803E-3</v>
      </c>
      <c r="DR89">
        <v>2.42093066982263E-2</v>
      </c>
      <c r="DS89">
        <v>4.1952900688129102E-3</v>
      </c>
      <c r="DT89">
        <v>1</v>
      </c>
      <c r="DU89">
        <v>3</v>
      </c>
      <c r="DV89">
        <v>3</v>
      </c>
      <c r="DW89" t="s">
        <v>263</v>
      </c>
      <c r="DX89">
        <v>100</v>
      </c>
      <c r="DY89">
        <v>100</v>
      </c>
      <c r="DZ89">
        <v>-3.7879999999999998</v>
      </c>
      <c r="EA89">
        <v>0.38300000000000001</v>
      </c>
      <c r="EB89">
        <v>2</v>
      </c>
      <c r="EC89">
        <v>515.54100000000005</v>
      </c>
      <c r="ED89">
        <v>415.47</v>
      </c>
      <c r="EE89">
        <v>30.9</v>
      </c>
      <c r="EF89">
        <v>31.159400000000002</v>
      </c>
      <c r="EG89">
        <v>30</v>
      </c>
      <c r="EH89">
        <v>31.334900000000001</v>
      </c>
      <c r="EI89">
        <v>31.367100000000001</v>
      </c>
      <c r="EJ89">
        <v>20.159300000000002</v>
      </c>
      <c r="EK89">
        <v>12.9579</v>
      </c>
      <c r="EL89">
        <v>26.349299999999999</v>
      </c>
      <c r="EM89">
        <v>30.9</v>
      </c>
      <c r="EN89">
        <v>399.66800000000001</v>
      </c>
      <c r="EO89">
        <v>18.0914</v>
      </c>
      <c r="EP89">
        <v>100.383</v>
      </c>
      <c r="EQ89">
        <v>90.624399999999994</v>
      </c>
    </row>
    <row r="90" spans="1:147" x14ac:dyDescent="0.3">
      <c r="A90">
        <v>74</v>
      </c>
      <c r="B90">
        <v>1675264246.5</v>
      </c>
      <c r="C90">
        <v>4501.5</v>
      </c>
      <c r="D90" t="s">
        <v>475</v>
      </c>
      <c r="E90" t="s">
        <v>476</v>
      </c>
      <c r="F90">
        <v>1675264238.5</v>
      </c>
      <c r="G90">
        <f t="shared" si="86"/>
        <v>1.5718620835134442E-4</v>
      </c>
      <c r="H90">
        <f t="shared" si="87"/>
        <v>-1.9626899355239891</v>
      </c>
      <c r="I90">
        <f t="shared" si="88"/>
        <v>399.97903225806499</v>
      </c>
      <c r="J90">
        <f t="shared" si="89"/>
        <v>897.27151584509988</v>
      </c>
      <c r="K90">
        <f t="shared" si="90"/>
        <v>86.559286189878279</v>
      </c>
      <c r="L90">
        <f t="shared" si="91"/>
        <v>38.585755718064426</v>
      </c>
      <c r="M90">
        <f t="shared" si="92"/>
        <v>5.9918162673610912E-3</v>
      </c>
      <c r="N90">
        <f t="shared" si="93"/>
        <v>3.3816173930666165</v>
      </c>
      <c r="O90">
        <f t="shared" si="94"/>
        <v>5.9859243240333532E-3</v>
      </c>
      <c r="P90">
        <f t="shared" si="95"/>
        <v>3.7417315754166396E-3</v>
      </c>
      <c r="Q90">
        <f t="shared" si="96"/>
        <v>0</v>
      </c>
      <c r="R90">
        <f t="shared" si="97"/>
        <v>30.292723852641171</v>
      </c>
      <c r="S90">
        <f t="shared" si="98"/>
        <v>29.765787096774201</v>
      </c>
      <c r="T90">
        <f t="shared" si="99"/>
        <v>4.2034688443335861</v>
      </c>
      <c r="U90">
        <f t="shared" si="100"/>
        <v>40.271877222979356</v>
      </c>
      <c r="V90">
        <f t="shared" si="101"/>
        <v>1.7483941931050413</v>
      </c>
      <c r="W90">
        <f t="shared" si="102"/>
        <v>4.3414767665893601</v>
      </c>
      <c r="X90">
        <f t="shared" si="103"/>
        <v>2.4550746512285446</v>
      </c>
      <c r="Y90">
        <f t="shared" si="104"/>
        <v>-6.9319117882942889</v>
      </c>
      <c r="Z90">
        <f t="shared" si="105"/>
        <v>102.56864542111067</v>
      </c>
      <c r="AA90">
        <f t="shared" si="106"/>
        <v>6.7473321407418307</v>
      </c>
      <c r="AB90">
        <f t="shared" si="107"/>
        <v>102.38406577355822</v>
      </c>
      <c r="AC90">
        <v>-3.9905344114417499E-2</v>
      </c>
      <c r="AD90">
        <v>4.4797244668582599E-2</v>
      </c>
      <c r="AE90">
        <v>3.36986939298572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50328.045643330785</v>
      </c>
      <c r="AK90" t="s">
        <v>477</v>
      </c>
      <c r="AL90">
        <v>2.3829807692307701</v>
      </c>
      <c r="AM90">
        <v>1.6657500000000001</v>
      </c>
      <c r="AN90">
        <f t="shared" si="111"/>
        <v>-0.71723076923077</v>
      </c>
      <c r="AO90">
        <f t="shared" si="112"/>
        <v>-0.43057527794132971</v>
      </c>
      <c r="AP90">
        <v>-0.69185707930660001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-1.9626899355239891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-2.3224742599742574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0.70500904578363699</v>
      </c>
      <c r="BN90">
        <v>0.5</v>
      </c>
      <c r="BO90" t="s">
        <v>254</v>
      </c>
      <c r="BP90">
        <v>1675264238.5</v>
      </c>
      <c r="BQ90">
        <v>399.97903225806499</v>
      </c>
      <c r="BR90">
        <v>399.71116129032299</v>
      </c>
      <c r="BS90">
        <v>18.123812903225801</v>
      </c>
      <c r="BT90">
        <v>18.1020516129032</v>
      </c>
      <c r="BU90">
        <v>500.01290322580599</v>
      </c>
      <c r="BV90">
        <v>96.269390322580705</v>
      </c>
      <c r="BW90">
        <v>0.200055838709677</v>
      </c>
      <c r="BX90">
        <v>30.328393548387101</v>
      </c>
      <c r="BY90">
        <v>29.765787096774201</v>
      </c>
      <c r="BZ90">
        <v>999.9</v>
      </c>
      <c r="CA90">
        <v>9996.2903225806494</v>
      </c>
      <c r="CB90">
        <v>0</v>
      </c>
      <c r="CC90">
        <v>387.45380645161299</v>
      </c>
      <c r="CD90">
        <v>0</v>
      </c>
      <c r="CE90">
        <v>0</v>
      </c>
      <c r="CF90">
        <v>0</v>
      </c>
      <c r="CG90">
        <v>0</v>
      </c>
      <c r="CH90">
        <v>2.3527999999999998</v>
      </c>
      <c r="CI90">
        <v>0</v>
      </c>
      <c r="CJ90">
        <v>-12.3163870967742</v>
      </c>
      <c r="CK90">
        <v>-1.46214516129032</v>
      </c>
      <c r="CL90">
        <v>37.664999999999999</v>
      </c>
      <c r="CM90">
        <v>42.427</v>
      </c>
      <c r="CN90">
        <v>39.930999999999997</v>
      </c>
      <c r="CO90">
        <v>40.811999999999998</v>
      </c>
      <c r="CP90">
        <v>38.485774193548401</v>
      </c>
      <c r="CQ90">
        <v>0</v>
      </c>
      <c r="CR90">
        <v>0</v>
      </c>
      <c r="CS90">
        <v>0</v>
      </c>
      <c r="CT90">
        <v>59.599999904632597</v>
      </c>
      <c r="CU90">
        <v>2.3829807692307701</v>
      </c>
      <c r="CV90">
        <v>-0.55161366680665203</v>
      </c>
      <c r="CW90">
        <v>-0.58150768710929701</v>
      </c>
      <c r="CX90">
        <v>-12.3273730769231</v>
      </c>
      <c r="CY90">
        <v>15</v>
      </c>
      <c r="CZ90">
        <v>1675259577</v>
      </c>
      <c r="DA90" t="s">
        <v>255</v>
      </c>
      <c r="DB90">
        <v>5</v>
      </c>
      <c r="DC90">
        <v>-3.7879999999999998</v>
      </c>
      <c r="DD90">
        <v>0.38300000000000001</v>
      </c>
      <c r="DE90">
        <v>400</v>
      </c>
      <c r="DF90">
        <v>15</v>
      </c>
      <c r="DG90">
        <v>1.39</v>
      </c>
      <c r="DH90">
        <v>0.28000000000000003</v>
      </c>
      <c r="DI90">
        <v>0.31059322222222202</v>
      </c>
      <c r="DJ90">
        <v>-0.29547828473431098</v>
      </c>
      <c r="DK90">
        <v>0.105543500280895</v>
      </c>
      <c r="DL90">
        <v>1</v>
      </c>
      <c r="DM90">
        <v>2.3693222222222201</v>
      </c>
      <c r="DN90">
        <v>-7.8702667105666299E-2</v>
      </c>
      <c r="DO90">
        <v>0.17067429265369599</v>
      </c>
      <c r="DP90">
        <v>1</v>
      </c>
      <c r="DQ90">
        <v>1.9871705555555601E-2</v>
      </c>
      <c r="DR90">
        <v>2.04897971412322E-2</v>
      </c>
      <c r="DS90">
        <v>3.7538103868142202E-3</v>
      </c>
      <c r="DT90">
        <v>1</v>
      </c>
      <c r="DU90">
        <v>3</v>
      </c>
      <c r="DV90">
        <v>3</v>
      </c>
      <c r="DW90" t="s">
        <v>263</v>
      </c>
      <c r="DX90">
        <v>100</v>
      </c>
      <c r="DY90">
        <v>100</v>
      </c>
      <c r="DZ90">
        <v>-3.7879999999999998</v>
      </c>
      <c r="EA90">
        <v>0.38300000000000001</v>
      </c>
      <c r="EB90">
        <v>2</v>
      </c>
      <c r="EC90">
        <v>515.60500000000002</v>
      </c>
      <c r="ED90">
        <v>415.40199999999999</v>
      </c>
      <c r="EE90">
        <v>30.899899999999999</v>
      </c>
      <c r="EF90">
        <v>31.1676</v>
      </c>
      <c r="EG90">
        <v>30.0001</v>
      </c>
      <c r="EH90">
        <v>31.3431</v>
      </c>
      <c r="EI90">
        <v>31.3752</v>
      </c>
      <c r="EJ90">
        <v>20.159500000000001</v>
      </c>
      <c r="EK90">
        <v>13.2379</v>
      </c>
      <c r="EL90">
        <v>28.988499999999998</v>
      </c>
      <c r="EM90">
        <v>30.9</v>
      </c>
      <c r="EN90">
        <v>399.67</v>
      </c>
      <c r="EO90">
        <v>17.973299999999998</v>
      </c>
      <c r="EP90">
        <v>100.381</v>
      </c>
      <c r="EQ90">
        <v>90.620900000000006</v>
      </c>
    </row>
    <row r="91" spans="1:147" x14ac:dyDescent="0.3">
      <c r="A91">
        <v>75</v>
      </c>
      <c r="B91">
        <v>1675264306.5</v>
      </c>
      <c r="C91">
        <v>4561.5</v>
      </c>
      <c r="D91" t="s">
        <v>478</v>
      </c>
      <c r="E91" t="s">
        <v>479</v>
      </c>
      <c r="F91">
        <v>1675264298.5032301</v>
      </c>
      <c r="G91">
        <f t="shared" si="86"/>
        <v>3.1624498108906999E-4</v>
      </c>
      <c r="H91">
        <f t="shared" si="87"/>
        <v>-2.3600919169382779</v>
      </c>
      <c r="I91">
        <f t="shared" si="88"/>
        <v>400.00312903225802</v>
      </c>
      <c r="J91">
        <f t="shared" si="89"/>
        <v>691.06998283336679</v>
      </c>
      <c r="K91">
        <f t="shared" si="90"/>
        <v>66.668177582077973</v>
      </c>
      <c r="L91">
        <f t="shared" si="91"/>
        <v>38.588681757487919</v>
      </c>
      <c r="M91">
        <f t="shared" si="92"/>
        <v>1.2045473197311885E-2</v>
      </c>
      <c r="N91">
        <f t="shared" si="93"/>
        <v>3.3827044976933758</v>
      </c>
      <c r="O91">
        <f t="shared" si="94"/>
        <v>1.202169470223266E-2</v>
      </c>
      <c r="P91">
        <f t="shared" si="95"/>
        <v>7.5156916376974848E-3</v>
      </c>
      <c r="Q91">
        <f t="shared" si="96"/>
        <v>0</v>
      </c>
      <c r="R91">
        <f t="shared" si="97"/>
        <v>30.234788608930852</v>
      </c>
      <c r="S91">
        <f t="shared" si="98"/>
        <v>29.741580645161299</v>
      </c>
      <c r="T91">
        <f t="shared" si="99"/>
        <v>4.197617782543797</v>
      </c>
      <c r="U91">
        <f t="shared" si="100"/>
        <v>40.08045667775216</v>
      </c>
      <c r="V91">
        <f t="shared" si="101"/>
        <v>1.7379051766076272</v>
      </c>
      <c r="W91">
        <f t="shared" si="102"/>
        <v>4.3360413544696534</v>
      </c>
      <c r="X91">
        <f t="shared" si="103"/>
        <v>2.4597126059361698</v>
      </c>
      <c r="Y91">
        <f t="shared" si="104"/>
        <v>-13.946403666027987</v>
      </c>
      <c r="Z91">
        <f t="shared" si="105"/>
        <v>103.02930188127506</v>
      </c>
      <c r="AA91">
        <f t="shared" si="106"/>
        <v>6.7739128397803912</v>
      </c>
      <c r="AB91">
        <f t="shared" si="107"/>
        <v>95.856811055027464</v>
      </c>
      <c r="AC91">
        <v>-3.9921471263096003E-2</v>
      </c>
      <c r="AD91">
        <v>4.4815348805790002E-2</v>
      </c>
      <c r="AE91">
        <v>3.37095174983375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50351.217952877276</v>
      </c>
      <c r="AK91" t="s">
        <v>480</v>
      </c>
      <c r="AL91">
        <v>2.2980884615384598</v>
      </c>
      <c r="AM91">
        <v>1.4616</v>
      </c>
      <c r="AN91">
        <f t="shared" si="111"/>
        <v>-0.83648846153845979</v>
      </c>
      <c r="AO91">
        <f t="shared" si="112"/>
        <v>-0.57231011325838788</v>
      </c>
      <c r="AP91">
        <v>-0.83194307516130706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-2.3600919169382779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-1.7473044365870181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0.70500904578363699</v>
      </c>
      <c r="BN91">
        <v>0.5</v>
      </c>
      <c r="BO91" t="s">
        <v>254</v>
      </c>
      <c r="BP91">
        <v>1675264298.5032301</v>
      </c>
      <c r="BQ91">
        <v>400.00312903225802</v>
      </c>
      <c r="BR91">
        <v>399.68819354838701</v>
      </c>
      <c r="BS91">
        <v>18.0148032258064</v>
      </c>
      <c r="BT91">
        <v>17.9710161290323</v>
      </c>
      <c r="BU91">
        <v>500.008193548387</v>
      </c>
      <c r="BV91">
        <v>96.271016129032304</v>
      </c>
      <c r="BW91">
        <v>0.199933612903226</v>
      </c>
      <c r="BX91">
        <v>30.3065322580645</v>
      </c>
      <c r="BY91">
        <v>29.741580645161299</v>
      </c>
      <c r="BZ91">
        <v>999.9</v>
      </c>
      <c r="CA91">
        <v>10000.1612903226</v>
      </c>
      <c r="CB91">
        <v>0</v>
      </c>
      <c r="CC91">
        <v>387.33651612903202</v>
      </c>
      <c r="CD91">
        <v>0</v>
      </c>
      <c r="CE91">
        <v>0</v>
      </c>
      <c r="CF91">
        <v>0</v>
      </c>
      <c r="CG91">
        <v>0</v>
      </c>
      <c r="CH91">
        <v>2.3224290322580701</v>
      </c>
      <c r="CI91">
        <v>0</v>
      </c>
      <c r="CJ91">
        <v>-12.730470967741899</v>
      </c>
      <c r="CK91">
        <v>-1.5386258064516101</v>
      </c>
      <c r="CL91">
        <v>37.570129032258102</v>
      </c>
      <c r="CM91">
        <v>42.356709677419303</v>
      </c>
      <c r="CN91">
        <v>39.832322580645098</v>
      </c>
      <c r="CO91">
        <v>40.75</v>
      </c>
      <c r="CP91">
        <v>38.418999999999997</v>
      </c>
      <c r="CQ91">
        <v>0</v>
      </c>
      <c r="CR91">
        <v>0</v>
      </c>
      <c r="CS91">
        <v>0</v>
      </c>
      <c r="CT91">
        <v>59.400000095367403</v>
      </c>
      <c r="CU91">
        <v>2.2980884615384598</v>
      </c>
      <c r="CV91">
        <v>-0.122786319545582</v>
      </c>
      <c r="CW91">
        <v>-0.78595215600442903</v>
      </c>
      <c r="CX91">
        <v>-12.6843884615385</v>
      </c>
      <c r="CY91">
        <v>15</v>
      </c>
      <c r="CZ91">
        <v>1675259577</v>
      </c>
      <c r="DA91" t="s">
        <v>255</v>
      </c>
      <c r="DB91">
        <v>5</v>
      </c>
      <c r="DC91">
        <v>-3.7879999999999998</v>
      </c>
      <c r="DD91">
        <v>0.38300000000000001</v>
      </c>
      <c r="DE91">
        <v>400</v>
      </c>
      <c r="DF91">
        <v>15</v>
      </c>
      <c r="DG91">
        <v>1.39</v>
      </c>
      <c r="DH91">
        <v>0.28000000000000003</v>
      </c>
      <c r="DI91">
        <v>0.297640174074074</v>
      </c>
      <c r="DJ91">
        <v>0.141198566892005</v>
      </c>
      <c r="DK91">
        <v>9.2990085507634102E-2</v>
      </c>
      <c r="DL91">
        <v>1</v>
      </c>
      <c r="DM91">
        <v>2.29603555555556</v>
      </c>
      <c r="DN91">
        <v>0.132102479338779</v>
      </c>
      <c r="DO91">
        <v>0.20118653164061501</v>
      </c>
      <c r="DP91">
        <v>1</v>
      </c>
      <c r="DQ91">
        <v>4.4474498148148099E-2</v>
      </c>
      <c r="DR91">
        <v>-5.1641616053918803E-3</v>
      </c>
      <c r="DS91">
        <v>2.99370237866652E-3</v>
      </c>
      <c r="DT91">
        <v>1</v>
      </c>
      <c r="DU91">
        <v>3</v>
      </c>
      <c r="DV91">
        <v>3</v>
      </c>
      <c r="DW91" t="s">
        <v>263</v>
      </c>
      <c r="DX91">
        <v>100</v>
      </c>
      <c r="DY91">
        <v>100</v>
      </c>
      <c r="DZ91">
        <v>-3.7879999999999998</v>
      </c>
      <c r="EA91">
        <v>0.38300000000000001</v>
      </c>
      <c r="EB91">
        <v>2</v>
      </c>
      <c r="EC91">
        <v>515.77599999999995</v>
      </c>
      <c r="ED91">
        <v>415.06799999999998</v>
      </c>
      <c r="EE91">
        <v>30.899699999999999</v>
      </c>
      <c r="EF91">
        <v>31.172999999999998</v>
      </c>
      <c r="EG91">
        <v>30</v>
      </c>
      <c r="EH91">
        <v>31.348500000000001</v>
      </c>
      <c r="EI91">
        <v>31.380600000000001</v>
      </c>
      <c r="EJ91">
        <v>20.162500000000001</v>
      </c>
      <c r="EK91">
        <v>13.8324</v>
      </c>
      <c r="EL91">
        <v>31.6386</v>
      </c>
      <c r="EM91">
        <v>30.9</v>
      </c>
      <c r="EN91">
        <v>399.76600000000002</v>
      </c>
      <c r="EO91">
        <v>17.949200000000001</v>
      </c>
      <c r="EP91">
        <v>100.384</v>
      </c>
      <c r="EQ91">
        <v>90.616799999999998</v>
      </c>
    </row>
    <row r="92" spans="1:147" x14ac:dyDescent="0.3">
      <c r="A92">
        <v>76</v>
      </c>
      <c r="B92">
        <v>1675264366.5</v>
      </c>
      <c r="C92">
        <v>4621.5</v>
      </c>
      <c r="D92" t="s">
        <v>481</v>
      </c>
      <c r="E92" t="s">
        <v>482</v>
      </c>
      <c r="F92">
        <v>1675264358.54194</v>
      </c>
      <c r="G92">
        <f t="shared" si="86"/>
        <v>3.7809766127808159E-4</v>
      </c>
      <c r="H92">
        <f t="shared" si="87"/>
        <v>-2.1215016905683397</v>
      </c>
      <c r="I92">
        <f t="shared" si="88"/>
        <v>400.02896774193499</v>
      </c>
      <c r="J92">
        <f t="shared" si="89"/>
        <v>614.66127414525317</v>
      </c>
      <c r="K92">
        <f t="shared" si="90"/>
        <v>59.299999162271028</v>
      </c>
      <c r="L92">
        <f t="shared" si="91"/>
        <v>38.593154392178469</v>
      </c>
      <c r="M92">
        <f t="shared" si="92"/>
        <v>1.4414102715964145E-2</v>
      </c>
      <c r="N92">
        <f t="shared" si="93"/>
        <v>3.3860973873881202</v>
      </c>
      <c r="O92">
        <f t="shared" si="94"/>
        <v>1.4380101410385513E-2</v>
      </c>
      <c r="P92">
        <f t="shared" si="95"/>
        <v>8.9906115217000156E-3</v>
      </c>
      <c r="Q92">
        <f t="shared" si="96"/>
        <v>0</v>
      </c>
      <c r="R92">
        <f t="shared" si="97"/>
        <v>30.224108424326687</v>
      </c>
      <c r="S92">
        <f t="shared" si="98"/>
        <v>29.737025806451602</v>
      </c>
      <c r="T92">
        <f t="shared" si="99"/>
        <v>4.1965176037504888</v>
      </c>
      <c r="U92">
        <f t="shared" si="100"/>
        <v>40.072423886238646</v>
      </c>
      <c r="V92">
        <f t="shared" si="101"/>
        <v>1.7378826158511644</v>
      </c>
      <c r="W92">
        <f t="shared" si="102"/>
        <v>4.3368542436684852</v>
      </c>
      <c r="X92">
        <f t="shared" si="103"/>
        <v>2.4586349878993241</v>
      </c>
      <c r="Y92">
        <f t="shared" si="104"/>
        <v>-16.674106862363399</v>
      </c>
      <c r="Z92">
        <f t="shared" si="105"/>
        <v>104.56125240371243</v>
      </c>
      <c r="AA92">
        <f t="shared" si="106"/>
        <v>6.867702760076134</v>
      </c>
      <c r="AB92">
        <f t="shared" si="107"/>
        <v>94.75484830142517</v>
      </c>
      <c r="AC92">
        <v>-3.99718183952344E-2</v>
      </c>
      <c r="AD92">
        <v>4.4871867872266401E-2</v>
      </c>
      <c r="AE92">
        <v>3.3743298175008798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50411.67480347622</v>
      </c>
      <c r="AK92" t="s">
        <v>483</v>
      </c>
      <c r="AL92">
        <v>2.41407307692308</v>
      </c>
      <c r="AM92">
        <v>1.5156000000000001</v>
      </c>
      <c r="AN92">
        <f t="shared" si="111"/>
        <v>-0.89847307692307998</v>
      </c>
      <c r="AO92">
        <f t="shared" si="112"/>
        <v>-0.59281675700915804</v>
      </c>
      <c r="AP92">
        <v>-0.74783894125025197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-2.1215016905683397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-1.6868618981776717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0.70500904578363699</v>
      </c>
      <c r="BN92">
        <v>0.5</v>
      </c>
      <c r="BO92" t="s">
        <v>254</v>
      </c>
      <c r="BP92">
        <v>1675264358.54194</v>
      </c>
      <c r="BQ92">
        <v>400.02896774193499</v>
      </c>
      <c r="BR92">
        <v>399.75116129032301</v>
      </c>
      <c r="BS92">
        <v>18.013645161290299</v>
      </c>
      <c r="BT92">
        <v>17.961293548387101</v>
      </c>
      <c r="BU92">
        <v>500.004677419355</v>
      </c>
      <c r="BV92">
        <v>96.275967741935503</v>
      </c>
      <c r="BW92">
        <v>0.19993151612903201</v>
      </c>
      <c r="BX92">
        <v>30.309803225806501</v>
      </c>
      <c r="BY92">
        <v>29.737025806451602</v>
      </c>
      <c r="BZ92">
        <v>999.9</v>
      </c>
      <c r="CA92">
        <v>10012.2580645161</v>
      </c>
      <c r="CB92">
        <v>0</v>
      </c>
      <c r="CC92">
        <v>387.37196774193501</v>
      </c>
      <c r="CD92">
        <v>0</v>
      </c>
      <c r="CE92">
        <v>0</v>
      </c>
      <c r="CF92">
        <v>0</v>
      </c>
      <c r="CG92">
        <v>0</v>
      </c>
      <c r="CH92">
        <v>2.4143548387096798</v>
      </c>
      <c r="CI92">
        <v>0</v>
      </c>
      <c r="CJ92">
        <v>-13.064622580645199</v>
      </c>
      <c r="CK92">
        <v>-1.5354935483870999</v>
      </c>
      <c r="CL92">
        <v>37.5</v>
      </c>
      <c r="CM92">
        <v>42.262</v>
      </c>
      <c r="CN92">
        <v>39.752000000000002</v>
      </c>
      <c r="CO92">
        <v>40.686999999999998</v>
      </c>
      <c r="CP92">
        <v>38.3343548387097</v>
      </c>
      <c r="CQ92">
        <v>0</v>
      </c>
      <c r="CR92">
        <v>0</v>
      </c>
      <c r="CS92">
        <v>0</v>
      </c>
      <c r="CT92">
        <v>59.200000047683702</v>
      </c>
      <c r="CU92">
        <v>2.41407307692308</v>
      </c>
      <c r="CV92">
        <v>0.62498804087902304</v>
      </c>
      <c r="CW92">
        <v>0.66553504657752804</v>
      </c>
      <c r="CX92">
        <v>-13.0274346153846</v>
      </c>
      <c r="CY92">
        <v>15</v>
      </c>
      <c r="CZ92">
        <v>1675259577</v>
      </c>
      <c r="DA92" t="s">
        <v>255</v>
      </c>
      <c r="DB92">
        <v>5</v>
      </c>
      <c r="DC92">
        <v>-3.7879999999999998</v>
      </c>
      <c r="DD92">
        <v>0.38300000000000001</v>
      </c>
      <c r="DE92">
        <v>400</v>
      </c>
      <c r="DF92">
        <v>15</v>
      </c>
      <c r="DG92">
        <v>1.39</v>
      </c>
      <c r="DH92">
        <v>0.28000000000000003</v>
      </c>
      <c r="DI92">
        <v>0.27165788537037</v>
      </c>
      <c r="DJ92">
        <v>0.13657205714888601</v>
      </c>
      <c r="DK92">
        <v>0.111391764761262</v>
      </c>
      <c r="DL92">
        <v>1</v>
      </c>
      <c r="DM92">
        <v>2.3938600000000001</v>
      </c>
      <c r="DN92">
        <v>0.36913302175783103</v>
      </c>
      <c r="DO92">
        <v>0.17538925267973399</v>
      </c>
      <c r="DP92">
        <v>1</v>
      </c>
      <c r="DQ92">
        <v>5.2294407407407401E-2</v>
      </c>
      <c r="DR92">
        <v>-1.7279690790198399E-3</v>
      </c>
      <c r="DS92">
        <v>2.7950124252590601E-3</v>
      </c>
      <c r="DT92">
        <v>1</v>
      </c>
      <c r="DU92">
        <v>3</v>
      </c>
      <c r="DV92">
        <v>3</v>
      </c>
      <c r="DW92" t="s">
        <v>263</v>
      </c>
      <c r="DX92">
        <v>100</v>
      </c>
      <c r="DY92">
        <v>100</v>
      </c>
      <c r="DZ92">
        <v>-3.7879999999999998</v>
      </c>
      <c r="EA92">
        <v>0.38300000000000001</v>
      </c>
      <c r="EB92">
        <v>2</v>
      </c>
      <c r="EC92">
        <v>516.33100000000002</v>
      </c>
      <c r="ED92">
        <v>414.73399999999998</v>
      </c>
      <c r="EE92">
        <v>30.899899999999999</v>
      </c>
      <c r="EF92">
        <v>31.1812</v>
      </c>
      <c r="EG92">
        <v>30.000599999999999</v>
      </c>
      <c r="EH92">
        <v>31.353999999999999</v>
      </c>
      <c r="EI92">
        <v>31.386099999999999</v>
      </c>
      <c r="EJ92">
        <v>20.1568</v>
      </c>
      <c r="EK92">
        <v>13.8324</v>
      </c>
      <c r="EL92">
        <v>34.304400000000001</v>
      </c>
      <c r="EM92">
        <v>30.9</v>
      </c>
      <c r="EN92">
        <v>399.733</v>
      </c>
      <c r="EO92">
        <v>17.981300000000001</v>
      </c>
      <c r="EP92">
        <v>100.381</v>
      </c>
      <c r="EQ92">
        <v>90.617199999999997</v>
      </c>
    </row>
    <row r="93" spans="1:147" x14ac:dyDescent="0.3">
      <c r="A93">
        <v>77</v>
      </c>
      <c r="B93">
        <v>1675264426.5999999</v>
      </c>
      <c r="C93">
        <v>4681.5999999046298</v>
      </c>
      <c r="D93" t="s">
        <v>484</v>
      </c>
      <c r="E93" t="s">
        <v>485</v>
      </c>
      <c r="F93">
        <v>1675264418.5451601</v>
      </c>
      <c r="G93">
        <f t="shared" si="86"/>
        <v>4.4424295927015335E-4</v>
      </c>
      <c r="H93">
        <f t="shared" si="87"/>
        <v>-2.1113488974651031</v>
      </c>
      <c r="I93">
        <f t="shared" si="88"/>
        <v>400.00661290322603</v>
      </c>
      <c r="J93">
        <f t="shared" si="89"/>
        <v>579.37939164053523</v>
      </c>
      <c r="K93">
        <f t="shared" si="90"/>
        <v>55.895667738871232</v>
      </c>
      <c r="L93">
        <f t="shared" si="91"/>
        <v>38.590666238370439</v>
      </c>
      <c r="M93">
        <f t="shared" si="92"/>
        <v>1.693291112082328E-2</v>
      </c>
      <c r="N93">
        <f t="shared" si="93"/>
        <v>3.3829489385610829</v>
      </c>
      <c r="O93">
        <f t="shared" si="94"/>
        <v>1.6885965706734871E-2</v>
      </c>
      <c r="P93">
        <f t="shared" si="95"/>
        <v>1.0557935503555032E-2</v>
      </c>
      <c r="Q93">
        <f t="shared" si="96"/>
        <v>0</v>
      </c>
      <c r="R93">
        <f t="shared" si="97"/>
        <v>30.211806452747648</v>
      </c>
      <c r="S93">
        <f t="shared" si="98"/>
        <v>29.745148387096801</v>
      </c>
      <c r="T93">
        <f t="shared" si="99"/>
        <v>4.1984797128937519</v>
      </c>
      <c r="U93">
        <f t="shared" si="100"/>
        <v>40.079578123316331</v>
      </c>
      <c r="V93">
        <f t="shared" si="101"/>
        <v>1.7384695694692123</v>
      </c>
      <c r="W93">
        <f t="shared" si="102"/>
        <v>4.3375445822316578</v>
      </c>
      <c r="X93">
        <f t="shared" si="103"/>
        <v>2.4600101434245394</v>
      </c>
      <c r="Y93">
        <f t="shared" si="104"/>
        <v>-19.591114503813763</v>
      </c>
      <c r="Z93">
        <f t="shared" si="105"/>
        <v>103.4891708734784</v>
      </c>
      <c r="AA93">
        <f t="shared" si="106"/>
        <v>6.8039803197767226</v>
      </c>
      <c r="AB93">
        <f t="shared" si="107"/>
        <v>90.702036689441357</v>
      </c>
      <c r="AC93">
        <v>-3.9925097827106897E-2</v>
      </c>
      <c r="AD93">
        <v>4.4819419941596703E-2</v>
      </c>
      <c r="AE93">
        <v>3.3711951230531199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50354.688223765916</v>
      </c>
      <c r="AK93" t="s">
        <v>486</v>
      </c>
      <c r="AL93">
        <v>2.38818461538462</v>
      </c>
      <c r="AM93">
        <v>1.444</v>
      </c>
      <c r="AN93">
        <f t="shared" si="111"/>
        <v>-0.94418461538462006</v>
      </c>
      <c r="AO93">
        <f t="shared" si="112"/>
        <v>-0.65386746217771474</v>
      </c>
      <c r="AP93">
        <v>-0.74426003575725497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-2.1113488974651031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-1.5293619240044243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0.70500904578363699</v>
      </c>
      <c r="BN93">
        <v>0.5</v>
      </c>
      <c r="BO93" t="s">
        <v>254</v>
      </c>
      <c r="BP93">
        <v>1675264418.5451601</v>
      </c>
      <c r="BQ93">
        <v>400.00661290322603</v>
      </c>
      <c r="BR93">
        <v>399.73396774193498</v>
      </c>
      <c r="BS93">
        <v>18.0198838709677</v>
      </c>
      <c r="BT93">
        <v>17.958374193548401</v>
      </c>
      <c r="BU93">
        <v>500.00516129032297</v>
      </c>
      <c r="BV93">
        <v>96.275103225806504</v>
      </c>
      <c r="BW93">
        <v>0.199967419354839</v>
      </c>
      <c r="BX93">
        <v>30.312580645161301</v>
      </c>
      <c r="BY93">
        <v>29.745148387096801</v>
      </c>
      <c r="BZ93">
        <v>999.9</v>
      </c>
      <c r="CA93">
        <v>10000.6451612903</v>
      </c>
      <c r="CB93">
        <v>0</v>
      </c>
      <c r="CC93">
        <v>387.37777419354802</v>
      </c>
      <c r="CD93">
        <v>0</v>
      </c>
      <c r="CE93">
        <v>0</v>
      </c>
      <c r="CF93">
        <v>0</v>
      </c>
      <c r="CG93">
        <v>0</v>
      </c>
      <c r="CH93">
        <v>2.3914645161290302</v>
      </c>
      <c r="CI93">
        <v>0</v>
      </c>
      <c r="CJ93">
        <v>-13.1999032258065</v>
      </c>
      <c r="CK93">
        <v>-1.59513225806452</v>
      </c>
      <c r="CL93">
        <v>37.436999999999998</v>
      </c>
      <c r="CM93">
        <v>42.201225806451603</v>
      </c>
      <c r="CN93">
        <v>39.686999999999998</v>
      </c>
      <c r="CO93">
        <v>40.633000000000003</v>
      </c>
      <c r="CP93">
        <v>38.287999999999997</v>
      </c>
      <c r="CQ93">
        <v>0</v>
      </c>
      <c r="CR93">
        <v>0</v>
      </c>
      <c r="CS93">
        <v>0</v>
      </c>
      <c r="CT93">
        <v>59.599999904632597</v>
      </c>
      <c r="CU93">
        <v>2.38818461538462</v>
      </c>
      <c r="CV93">
        <v>0.230994865291199</v>
      </c>
      <c r="CW93">
        <v>2.42752137365239</v>
      </c>
      <c r="CX93">
        <v>-13.1466076923077</v>
      </c>
      <c r="CY93">
        <v>15</v>
      </c>
      <c r="CZ93">
        <v>1675259577</v>
      </c>
      <c r="DA93" t="s">
        <v>255</v>
      </c>
      <c r="DB93">
        <v>5</v>
      </c>
      <c r="DC93">
        <v>-3.7879999999999998</v>
      </c>
      <c r="DD93">
        <v>0.38300000000000001</v>
      </c>
      <c r="DE93">
        <v>400</v>
      </c>
      <c r="DF93">
        <v>15</v>
      </c>
      <c r="DG93">
        <v>1.39</v>
      </c>
      <c r="DH93">
        <v>0.28000000000000003</v>
      </c>
      <c r="DI93">
        <v>0.25240695740740698</v>
      </c>
      <c r="DJ93">
        <v>0.122483270328318</v>
      </c>
      <c r="DK93">
        <v>8.66911479532253E-2</v>
      </c>
      <c r="DL93">
        <v>1</v>
      </c>
      <c r="DM93">
        <v>2.3354577777777799</v>
      </c>
      <c r="DN93">
        <v>0.43966619690933101</v>
      </c>
      <c r="DO93">
        <v>0.19210975276173001</v>
      </c>
      <c r="DP93">
        <v>1</v>
      </c>
      <c r="DQ93">
        <v>6.11342648148148E-2</v>
      </c>
      <c r="DR93">
        <v>5.2888142443281803E-3</v>
      </c>
      <c r="DS93">
        <v>2.4480549922077099E-3</v>
      </c>
      <c r="DT93">
        <v>1</v>
      </c>
      <c r="DU93">
        <v>3</v>
      </c>
      <c r="DV93">
        <v>3</v>
      </c>
      <c r="DW93" t="s">
        <v>263</v>
      </c>
      <c r="DX93">
        <v>100</v>
      </c>
      <c r="DY93">
        <v>100</v>
      </c>
      <c r="DZ93">
        <v>-3.7879999999999998</v>
      </c>
      <c r="EA93">
        <v>0.38300000000000001</v>
      </c>
      <c r="EB93">
        <v>2</v>
      </c>
      <c r="EC93">
        <v>516.11800000000005</v>
      </c>
      <c r="ED93">
        <v>415.14299999999997</v>
      </c>
      <c r="EE93">
        <v>30.9</v>
      </c>
      <c r="EF93">
        <v>31.183900000000001</v>
      </c>
      <c r="EG93">
        <v>30.0001</v>
      </c>
      <c r="EH93">
        <v>31.359400000000001</v>
      </c>
      <c r="EI93">
        <v>31.391500000000001</v>
      </c>
      <c r="EJ93">
        <v>20.1599</v>
      </c>
      <c r="EK93">
        <v>13.8324</v>
      </c>
      <c r="EL93">
        <v>36.953200000000002</v>
      </c>
      <c r="EM93">
        <v>30.9</v>
      </c>
      <c r="EN93">
        <v>399.72699999999998</v>
      </c>
      <c r="EO93">
        <v>17.981100000000001</v>
      </c>
      <c r="EP93">
        <v>100.38</v>
      </c>
      <c r="EQ93">
        <v>90.614800000000002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2023-02-01T16:21:51Z</dcterms:created>
  <dcterms:modified xsi:type="dcterms:W3CDTF">2023-02-08T20:40:22Z</dcterms:modified>
</cp:coreProperties>
</file>