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ex\Licor Data\new measurements 2023\all_corrected\new2023\"/>
    </mc:Choice>
  </mc:AlternateContent>
  <xr:revisionPtr revIDLastSave="0" documentId="13_ncr:1_{65A71BFC-C9BD-4236-A5DC-A9CCDC09B1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4" i="1" l="1"/>
  <c r="BK94" i="1"/>
  <c r="BI94" i="1"/>
  <c r="BJ94" i="1" s="1"/>
  <c r="Q94" i="1" s="1"/>
  <c r="BH94" i="1"/>
  <c r="BG94" i="1"/>
  <c r="BF94" i="1"/>
  <c r="BE94" i="1"/>
  <c r="BD94" i="1"/>
  <c r="AY94" i="1" s="1"/>
  <c r="BA94" i="1"/>
  <c r="AV94" i="1"/>
  <c r="AT94" i="1"/>
  <c r="AX94" i="1" s="1"/>
  <c r="AN94" i="1"/>
  <c r="AO94" i="1" s="1"/>
  <c r="AJ94" i="1"/>
  <c r="AH94" i="1"/>
  <c r="I94" i="1" s="1"/>
  <c r="W94" i="1"/>
  <c r="V94" i="1"/>
  <c r="U94" i="1"/>
  <c r="N94" i="1"/>
  <c r="L94" i="1"/>
  <c r="H94" i="1"/>
  <c r="AW94" i="1" s="1"/>
  <c r="BL93" i="1"/>
  <c r="BK93" i="1"/>
  <c r="BJ93" i="1"/>
  <c r="BI93" i="1"/>
  <c r="BH93" i="1"/>
  <c r="BG93" i="1"/>
  <c r="BF93" i="1"/>
  <c r="BE93" i="1"/>
  <c r="BD93" i="1"/>
  <c r="BA93" i="1"/>
  <c r="AY93" i="1"/>
  <c r="AT93" i="1"/>
  <c r="AN93" i="1"/>
  <c r="AO93" i="1" s="1"/>
  <c r="AJ93" i="1"/>
  <c r="AH93" i="1" s="1"/>
  <c r="W93" i="1"/>
  <c r="V93" i="1"/>
  <c r="N93" i="1"/>
  <c r="BL92" i="1"/>
  <c r="BK92" i="1"/>
  <c r="BI92" i="1"/>
  <c r="BH92" i="1"/>
  <c r="BG92" i="1"/>
  <c r="BF92" i="1"/>
  <c r="BE92" i="1"/>
  <c r="BD92" i="1"/>
  <c r="AY92" i="1" s="1"/>
  <c r="BA92" i="1"/>
  <c r="AT92" i="1"/>
  <c r="AN92" i="1"/>
  <c r="AO92" i="1" s="1"/>
  <c r="AJ92" i="1"/>
  <c r="AH92" i="1" s="1"/>
  <c r="W92" i="1"/>
  <c r="V92" i="1"/>
  <c r="U92" i="1" s="1"/>
  <c r="N92" i="1"/>
  <c r="I92" i="1"/>
  <c r="H92" i="1"/>
  <c r="AW92" i="1" s="1"/>
  <c r="BL91" i="1"/>
  <c r="BK91" i="1"/>
  <c r="BI91" i="1"/>
  <c r="BJ91" i="1" s="1"/>
  <c r="Q91" i="1" s="1"/>
  <c r="BH91" i="1"/>
  <c r="BG91" i="1"/>
  <c r="BF91" i="1"/>
  <c r="BE91" i="1"/>
  <c r="BD91" i="1"/>
  <c r="BA91" i="1"/>
  <c r="AY91" i="1"/>
  <c r="AV91" i="1"/>
  <c r="AX91" i="1" s="1"/>
  <c r="AT91" i="1"/>
  <c r="AO91" i="1"/>
  <c r="AN91" i="1"/>
  <c r="AJ91" i="1"/>
  <c r="AH91" i="1"/>
  <c r="W91" i="1"/>
  <c r="V91" i="1"/>
  <c r="U91" i="1"/>
  <c r="N91" i="1"/>
  <c r="L91" i="1"/>
  <c r="BL90" i="1"/>
  <c r="BK90" i="1"/>
  <c r="BI90" i="1"/>
  <c r="BJ90" i="1" s="1"/>
  <c r="BH90" i="1"/>
  <c r="BG90" i="1"/>
  <c r="BF90" i="1"/>
  <c r="BE90" i="1"/>
  <c r="BD90" i="1"/>
  <c r="BA90" i="1"/>
  <c r="AY90" i="1"/>
  <c r="AT90" i="1"/>
  <c r="AN90" i="1"/>
  <c r="AO90" i="1" s="1"/>
  <c r="AJ90" i="1"/>
  <c r="AH90" i="1" s="1"/>
  <c r="AI90" i="1" s="1"/>
  <c r="W90" i="1"/>
  <c r="V90" i="1"/>
  <c r="N90" i="1"/>
  <c r="H90" i="1"/>
  <c r="AW90" i="1" s="1"/>
  <c r="BL89" i="1"/>
  <c r="Q89" i="1" s="1"/>
  <c r="BK89" i="1"/>
  <c r="BJ89" i="1"/>
  <c r="BI89" i="1"/>
  <c r="BH89" i="1"/>
  <c r="BG89" i="1"/>
  <c r="BF89" i="1"/>
  <c r="BE89" i="1"/>
  <c r="BD89" i="1"/>
  <c r="AY89" i="1" s="1"/>
  <c r="BA89" i="1"/>
  <c r="AV89" i="1"/>
  <c r="AT89" i="1"/>
  <c r="AX89" i="1" s="1"/>
  <c r="AO89" i="1"/>
  <c r="AN89" i="1"/>
  <c r="AJ89" i="1"/>
  <c r="AH89" i="1" s="1"/>
  <c r="W89" i="1"/>
  <c r="U89" i="1" s="1"/>
  <c r="V89" i="1"/>
  <c r="N89" i="1"/>
  <c r="I89" i="1"/>
  <c r="BL88" i="1"/>
  <c r="BK88" i="1"/>
  <c r="BI88" i="1"/>
  <c r="BJ88" i="1" s="1"/>
  <c r="BH88" i="1"/>
  <c r="BG88" i="1"/>
  <c r="BF88" i="1"/>
  <c r="BE88" i="1"/>
  <c r="BD88" i="1"/>
  <c r="BA88" i="1"/>
  <c r="AY88" i="1"/>
  <c r="AT88" i="1"/>
  <c r="AN88" i="1"/>
  <c r="AO88" i="1" s="1"/>
  <c r="AJ88" i="1"/>
  <c r="AH88" i="1"/>
  <c r="W88" i="1"/>
  <c r="V88" i="1"/>
  <c r="U88" i="1" s="1"/>
  <c r="N88" i="1"/>
  <c r="BL87" i="1"/>
  <c r="BK87" i="1"/>
  <c r="BJ87" i="1"/>
  <c r="AV87" i="1" s="1"/>
  <c r="BI87" i="1"/>
  <c r="BH87" i="1"/>
  <c r="BG87" i="1"/>
  <c r="BF87" i="1"/>
  <c r="BE87" i="1"/>
  <c r="BD87" i="1"/>
  <c r="AY87" i="1" s="1"/>
  <c r="BA87" i="1"/>
  <c r="AT87" i="1"/>
  <c r="AN87" i="1"/>
  <c r="AO87" i="1" s="1"/>
  <c r="AJ87" i="1"/>
  <c r="AH87" i="1" s="1"/>
  <c r="W87" i="1"/>
  <c r="U87" i="1" s="1"/>
  <c r="V87" i="1"/>
  <c r="N87" i="1"/>
  <c r="I87" i="1"/>
  <c r="BL86" i="1"/>
  <c r="BK86" i="1"/>
  <c r="BI86" i="1"/>
  <c r="BJ86" i="1" s="1"/>
  <c r="Q86" i="1" s="1"/>
  <c r="BH86" i="1"/>
  <c r="BG86" i="1"/>
  <c r="BF86" i="1"/>
  <c r="BE86" i="1"/>
  <c r="BD86" i="1"/>
  <c r="AY86" i="1" s="1"/>
  <c r="BA86" i="1"/>
  <c r="AV86" i="1"/>
  <c r="AT86" i="1"/>
  <c r="AN86" i="1"/>
  <c r="AO86" i="1" s="1"/>
  <c r="AJ86" i="1"/>
  <c r="AH86" i="1"/>
  <c r="I86" i="1" s="1"/>
  <c r="W86" i="1"/>
  <c r="V86" i="1"/>
  <c r="U86" i="1"/>
  <c r="N86" i="1"/>
  <c r="L86" i="1"/>
  <c r="H86" i="1"/>
  <c r="AW86" i="1" s="1"/>
  <c r="BL85" i="1"/>
  <c r="BK85" i="1"/>
  <c r="BI85" i="1"/>
  <c r="BJ85" i="1" s="1"/>
  <c r="BH85" i="1"/>
  <c r="BG85" i="1"/>
  <c r="BF85" i="1"/>
  <c r="BE85" i="1"/>
  <c r="BD85" i="1"/>
  <c r="BA85" i="1"/>
  <c r="AY85" i="1"/>
  <c r="AT85" i="1"/>
  <c r="AN85" i="1"/>
  <c r="AO85" i="1" s="1"/>
  <c r="AJ85" i="1"/>
  <c r="AH85" i="1" s="1"/>
  <c r="W85" i="1"/>
  <c r="V85" i="1"/>
  <c r="U85" i="1" s="1"/>
  <c r="N85" i="1"/>
  <c r="BL84" i="1"/>
  <c r="BK84" i="1"/>
  <c r="BI84" i="1"/>
  <c r="BJ84" i="1" s="1"/>
  <c r="AV84" i="1" s="1"/>
  <c r="BH84" i="1"/>
  <c r="BG84" i="1"/>
  <c r="BF84" i="1"/>
  <c r="BE84" i="1"/>
  <c r="BD84" i="1"/>
  <c r="AY84" i="1" s="1"/>
  <c r="BA84" i="1"/>
  <c r="AT84" i="1"/>
  <c r="AO84" i="1"/>
  <c r="AN84" i="1"/>
  <c r="AJ84" i="1"/>
  <c r="AH84" i="1" s="1"/>
  <c r="I84" i="1" s="1"/>
  <c r="W84" i="1"/>
  <c r="V84" i="1"/>
  <c r="U84" i="1" s="1"/>
  <c r="N84" i="1"/>
  <c r="BL83" i="1"/>
  <c r="BK83" i="1"/>
  <c r="BI83" i="1"/>
  <c r="BJ83" i="1" s="1"/>
  <c r="Q83" i="1" s="1"/>
  <c r="BH83" i="1"/>
  <c r="BG83" i="1"/>
  <c r="BF83" i="1"/>
  <c r="BE83" i="1"/>
  <c r="BD83" i="1"/>
  <c r="AY83" i="1" s="1"/>
  <c r="BA83" i="1"/>
  <c r="AV83" i="1"/>
  <c r="AX83" i="1" s="1"/>
  <c r="AT83" i="1"/>
  <c r="AO83" i="1"/>
  <c r="AN83" i="1"/>
  <c r="AJ83" i="1"/>
  <c r="AH83" i="1"/>
  <c r="L83" i="1" s="1"/>
  <c r="W83" i="1"/>
  <c r="V83" i="1"/>
  <c r="U83" i="1"/>
  <c r="N83" i="1"/>
  <c r="BL82" i="1"/>
  <c r="BK82" i="1"/>
  <c r="BJ82" i="1" s="1"/>
  <c r="BI82" i="1"/>
  <c r="BH82" i="1"/>
  <c r="BG82" i="1"/>
  <c r="BF82" i="1"/>
  <c r="BE82" i="1"/>
  <c r="BD82" i="1"/>
  <c r="BA82" i="1"/>
  <c r="AY82" i="1"/>
  <c r="AT82" i="1"/>
  <c r="AN82" i="1"/>
  <c r="AO82" i="1" s="1"/>
  <c r="AJ82" i="1"/>
  <c r="AH82" i="1" s="1"/>
  <c r="AI82" i="1"/>
  <c r="W82" i="1"/>
  <c r="V82" i="1"/>
  <c r="N82" i="1"/>
  <c r="H82" i="1"/>
  <c r="AW82" i="1" s="1"/>
  <c r="G82" i="1"/>
  <c r="BL81" i="1"/>
  <c r="Q81" i="1" s="1"/>
  <c r="BK81" i="1"/>
  <c r="BJ81" i="1"/>
  <c r="BI81" i="1"/>
  <c r="BH81" i="1"/>
  <c r="BG81" i="1"/>
  <c r="BF81" i="1"/>
  <c r="BE81" i="1"/>
  <c r="BD81" i="1"/>
  <c r="AY81" i="1" s="1"/>
  <c r="BA81" i="1"/>
  <c r="AV81" i="1"/>
  <c r="AT81" i="1"/>
  <c r="AO81" i="1"/>
  <c r="AN81" i="1"/>
  <c r="AJ81" i="1"/>
  <c r="AH81" i="1" s="1"/>
  <c r="W81" i="1"/>
  <c r="U81" i="1" s="1"/>
  <c r="V81" i="1"/>
  <c r="N81" i="1"/>
  <c r="I81" i="1"/>
  <c r="BL80" i="1"/>
  <c r="BK80" i="1"/>
  <c r="BI80" i="1"/>
  <c r="BJ80" i="1" s="1"/>
  <c r="BH80" i="1"/>
  <c r="BG80" i="1"/>
  <c r="BF80" i="1"/>
  <c r="BE80" i="1"/>
  <c r="BD80" i="1"/>
  <c r="BA80" i="1"/>
  <c r="AY80" i="1"/>
  <c r="AT80" i="1"/>
  <c r="AN80" i="1"/>
  <c r="AO80" i="1" s="1"/>
  <c r="AJ80" i="1"/>
  <c r="AI80" i="1"/>
  <c r="AH80" i="1"/>
  <c r="W80" i="1"/>
  <c r="V80" i="1"/>
  <c r="U80" i="1"/>
  <c r="N80" i="1"/>
  <c r="L80" i="1"/>
  <c r="BL79" i="1"/>
  <c r="BK79" i="1"/>
  <c r="BJ79" i="1" s="1"/>
  <c r="BI79" i="1"/>
  <c r="BH79" i="1"/>
  <c r="BG79" i="1"/>
  <c r="BF79" i="1"/>
  <c r="BE79" i="1"/>
  <c r="BD79" i="1"/>
  <c r="AY79" i="1" s="1"/>
  <c r="BA79" i="1"/>
  <c r="AT79" i="1"/>
  <c r="AN79" i="1"/>
  <c r="AO79" i="1" s="1"/>
  <c r="AJ79" i="1"/>
  <c r="AH79" i="1" s="1"/>
  <c r="W79" i="1"/>
  <c r="U79" i="1" s="1"/>
  <c r="V79" i="1"/>
  <c r="N79" i="1"/>
  <c r="BL78" i="1"/>
  <c r="BK78" i="1"/>
  <c r="BI78" i="1"/>
  <c r="BJ78" i="1" s="1"/>
  <c r="Q78" i="1" s="1"/>
  <c r="BH78" i="1"/>
  <c r="BG78" i="1"/>
  <c r="BF78" i="1"/>
  <c r="BE78" i="1"/>
  <c r="BD78" i="1"/>
  <c r="AY78" i="1" s="1"/>
  <c r="BA78" i="1"/>
  <c r="AV78" i="1"/>
  <c r="AT78" i="1"/>
  <c r="AN78" i="1"/>
  <c r="AO78" i="1" s="1"/>
  <c r="AJ78" i="1"/>
  <c r="AH78" i="1"/>
  <c r="I78" i="1" s="1"/>
  <c r="W78" i="1"/>
  <c r="V78" i="1"/>
  <c r="U78" i="1"/>
  <c r="N78" i="1"/>
  <c r="L78" i="1"/>
  <c r="H78" i="1"/>
  <c r="AW78" i="1" s="1"/>
  <c r="AZ78" i="1" s="1"/>
  <c r="BL77" i="1"/>
  <c r="BK77" i="1"/>
  <c r="BJ77" i="1"/>
  <c r="BI77" i="1"/>
  <c r="BH77" i="1"/>
  <c r="BG77" i="1"/>
  <c r="BF77" i="1"/>
  <c r="BE77" i="1"/>
  <c r="BD77" i="1"/>
  <c r="BA77" i="1"/>
  <c r="AY77" i="1"/>
  <c r="AT77" i="1"/>
  <c r="AN77" i="1"/>
  <c r="AO77" i="1" s="1"/>
  <c r="AJ77" i="1"/>
  <c r="AH77" i="1" s="1"/>
  <c r="W77" i="1"/>
  <c r="V77" i="1"/>
  <c r="U77" i="1"/>
  <c r="N77" i="1"/>
  <c r="BL76" i="1"/>
  <c r="BK76" i="1"/>
  <c r="BI76" i="1"/>
  <c r="BH76" i="1"/>
  <c r="BG76" i="1"/>
  <c r="BF76" i="1"/>
  <c r="BE76" i="1"/>
  <c r="BD76" i="1"/>
  <c r="AY76" i="1" s="1"/>
  <c r="BA76" i="1"/>
  <c r="AT76" i="1"/>
  <c r="AN76" i="1"/>
  <c r="AO76" i="1" s="1"/>
  <c r="AJ76" i="1"/>
  <c r="AH76" i="1" s="1"/>
  <c r="W76" i="1"/>
  <c r="V76" i="1"/>
  <c r="U76" i="1" s="1"/>
  <c r="N76" i="1"/>
  <c r="BL75" i="1"/>
  <c r="BK75" i="1"/>
  <c r="BI75" i="1"/>
  <c r="BJ75" i="1" s="1"/>
  <c r="Q75" i="1" s="1"/>
  <c r="BH75" i="1"/>
  <c r="BG75" i="1"/>
  <c r="BF75" i="1"/>
  <c r="BE75" i="1"/>
  <c r="BD75" i="1"/>
  <c r="AY75" i="1" s="1"/>
  <c r="BA75" i="1"/>
  <c r="AV75" i="1"/>
  <c r="AX75" i="1" s="1"/>
  <c r="AT75" i="1"/>
  <c r="AO75" i="1"/>
  <c r="AN75" i="1"/>
  <c r="AJ75" i="1"/>
  <c r="AH75" i="1"/>
  <c r="W75" i="1"/>
  <c r="V75" i="1"/>
  <c r="U75" i="1"/>
  <c r="N75" i="1"/>
  <c r="L75" i="1"/>
  <c r="BL74" i="1"/>
  <c r="BK74" i="1"/>
  <c r="BI74" i="1"/>
  <c r="BH74" i="1"/>
  <c r="BG74" i="1"/>
  <c r="BF74" i="1"/>
  <c r="BE74" i="1"/>
  <c r="BD74" i="1"/>
  <c r="BA74" i="1"/>
  <c r="AY74" i="1"/>
  <c r="AT74" i="1"/>
  <c r="AN74" i="1"/>
  <c r="AO74" i="1" s="1"/>
  <c r="AJ74" i="1"/>
  <c r="AH74" i="1" s="1"/>
  <c r="AI74" i="1" s="1"/>
  <c r="W74" i="1"/>
  <c r="V74" i="1"/>
  <c r="N74" i="1"/>
  <c r="BL73" i="1"/>
  <c r="BK73" i="1"/>
  <c r="BJ73" i="1"/>
  <c r="BI73" i="1"/>
  <c r="BH73" i="1"/>
  <c r="BG73" i="1"/>
  <c r="BF73" i="1"/>
  <c r="BE73" i="1"/>
  <c r="BD73" i="1"/>
  <c r="AY73" i="1" s="1"/>
  <c r="BA73" i="1"/>
  <c r="AV73" i="1"/>
  <c r="AT73" i="1"/>
  <c r="AX73" i="1" s="1"/>
  <c r="AO73" i="1"/>
  <c r="AN73" i="1"/>
  <c r="AJ73" i="1"/>
  <c r="AH73" i="1" s="1"/>
  <c r="W73" i="1"/>
  <c r="U73" i="1" s="1"/>
  <c r="V73" i="1"/>
  <c r="Q73" i="1"/>
  <c r="N73" i="1"/>
  <c r="BL72" i="1"/>
  <c r="BK72" i="1"/>
  <c r="BI72" i="1"/>
  <c r="BJ72" i="1" s="1"/>
  <c r="BH72" i="1"/>
  <c r="BG72" i="1"/>
  <c r="BF72" i="1"/>
  <c r="BE72" i="1"/>
  <c r="BD72" i="1"/>
  <c r="BA72" i="1"/>
  <c r="AY72" i="1"/>
  <c r="AT72" i="1"/>
  <c r="AN72" i="1"/>
  <c r="AO72" i="1" s="1"/>
  <c r="AJ72" i="1"/>
  <c r="AH72" i="1"/>
  <c r="W72" i="1"/>
  <c r="V72" i="1"/>
  <c r="U72" i="1" s="1"/>
  <c r="N72" i="1"/>
  <c r="L72" i="1"/>
  <c r="BL71" i="1"/>
  <c r="BK71" i="1"/>
  <c r="BJ71" i="1"/>
  <c r="BI71" i="1"/>
  <c r="BH71" i="1"/>
  <c r="BG71" i="1"/>
  <c r="BF71" i="1"/>
  <c r="BE71" i="1"/>
  <c r="BD71" i="1"/>
  <c r="AY71" i="1" s="1"/>
  <c r="BA71" i="1"/>
  <c r="AT71" i="1"/>
  <c r="AO71" i="1"/>
  <c r="AN71" i="1"/>
  <c r="AJ71" i="1"/>
  <c r="AH71" i="1"/>
  <c r="W71" i="1"/>
  <c r="V71" i="1"/>
  <c r="U71" i="1"/>
  <c r="N71" i="1"/>
  <c r="I71" i="1"/>
  <c r="H71" i="1"/>
  <c r="AW71" i="1" s="1"/>
  <c r="G71" i="1"/>
  <c r="BL70" i="1"/>
  <c r="BK70" i="1"/>
  <c r="BI70" i="1"/>
  <c r="BJ70" i="1" s="1"/>
  <c r="BH70" i="1"/>
  <c r="BG70" i="1"/>
  <c r="BF70" i="1"/>
  <c r="BE70" i="1"/>
  <c r="BD70" i="1"/>
  <c r="AY70" i="1" s="1"/>
  <c r="BA70" i="1"/>
  <c r="AV70" i="1"/>
  <c r="AT70" i="1"/>
  <c r="AX70" i="1" s="1"/>
  <c r="AO70" i="1"/>
  <c r="AN70" i="1"/>
  <c r="AJ70" i="1"/>
  <c r="AH70" i="1" s="1"/>
  <c r="W70" i="1"/>
  <c r="V70" i="1"/>
  <c r="U70" i="1" s="1"/>
  <c r="Q70" i="1"/>
  <c r="N70" i="1"/>
  <c r="BL69" i="1"/>
  <c r="BK69" i="1"/>
  <c r="BI69" i="1"/>
  <c r="BJ69" i="1" s="1"/>
  <c r="BH69" i="1"/>
  <c r="BG69" i="1"/>
  <c r="BF69" i="1"/>
  <c r="BE69" i="1"/>
  <c r="BD69" i="1"/>
  <c r="BA69" i="1"/>
  <c r="AY69" i="1"/>
  <c r="AT69" i="1"/>
  <c r="AO69" i="1"/>
  <c r="AN69" i="1"/>
  <c r="AJ69" i="1"/>
  <c r="AH69" i="1"/>
  <c r="L69" i="1" s="1"/>
  <c r="W69" i="1"/>
  <c r="U69" i="1" s="1"/>
  <c r="V69" i="1"/>
  <c r="N69" i="1"/>
  <c r="G69" i="1"/>
  <c r="BL68" i="1"/>
  <c r="BK68" i="1"/>
  <c r="BJ68" i="1" s="1"/>
  <c r="BI68" i="1"/>
  <c r="BH68" i="1"/>
  <c r="BG68" i="1"/>
  <c r="BF68" i="1"/>
  <c r="BE68" i="1"/>
  <c r="BD68" i="1"/>
  <c r="AY68" i="1" s="1"/>
  <c r="BA68" i="1"/>
  <c r="AT68" i="1"/>
  <c r="AN68" i="1"/>
  <c r="AO68" i="1" s="1"/>
  <c r="AJ68" i="1"/>
  <c r="AH68" i="1" s="1"/>
  <c r="W68" i="1"/>
  <c r="U68" i="1" s="1"/>
  <c r="V68" i="1"/>
  <c r="N68" i="1"/>
  <c r="I68" i="1"/>
  <c r="H68" i="1"/>
  <c r="AW68" i="1" s="1"/>
  <c r="BL67" i="1"/>
  <c r="BK67" i="1"/>
  <c r="BJ67" i="1" s="1"/>
  <c r="Q67" i="1" s="1"/>
  <c r="BI67" i="1"/>
  <c r="BH67" i="1"/>
  <c r="BG67" i="1"/>
  <c r="BF67" i="1"/>
  <c r="BE67" i="1"/>
  <c r="BD67" i="1"/>
  <c r="BA67" i="1"/>
  <c r="AY67" i="1"/>
  <c r="AV67" i="1"/>
  <c r="AT67" i="1"/>
  <c r="AX67" i="1" s="1"/>
  <c r="AN67" i="1"/>
  <c r="AO67" i="1" s="1"/>
  <c r="AJ67" i="1"/>
  <c r="AH67" i="1"/>
  <c r="W67" i="1"/>
  <c r="V67" i="1"/>
  <c r="U67" i="1"/>
  <c r="N67" i="1"/>
  <c r="L67" i="1"/>
  <c r="BL66" i="1"/>
  <c r="BK66" i="1"/>
  <c r="BI66" i="1"/>
  <c r="BJ66" i="1" s="1"/>
  <c r="BH66" i="1"/>
  <c r="BG66" i="1"/>
  <c r="BF66" i="1"/>
  <c r="BE66" i="1"/>
  <c r="BD66" i="1"/>
  <c r="BA66" i="1"/>
  <c r="AY66" i="1"/>
  <c r="AT66" i="1"/>
  <c r="AN66" i="1"/>
  <c r="AO66" i="1" s="1"/>
  <c r="AJ66" i="1"/>
  <c r="AH66" i="1"/>
  <c r="H66" i="1" s="1"/>
  <c r="AW66" i="1" s="1"/>
  <c r="W66" i="1"/>
  <c r="V66" i="1"/>
  <c r="U66" i="1" s="1"/>
  <c r="N66" i="1"/>
  <c r="G66" i="1"/>
  <c r="BL65" i="1"/>
  <c r="BK65" i="1"/>
  <c r="BI65" i="1"/>
  <c r="BH65" i="1"/>
  <c r="BG65" i="1"/>
  <c r="BF65" i="1"/>
  <c r="BE65" i="1"/>
  <c r="BD65" i="1"/>
  <c r="AY65" i="1" s="1"/>
  <c r="BA65" i="1"/>
  <c r="AT65" i="1"/>
  <c r="AO65" i="1"/>
  <c r="AN65" i="1"/>
  <c r="AJ65" i="1"/>
  <c r="AH65" i="1"/>
  <c r="G65" i="1" s="1"/>
  <c r="Y65" i="1" s="1"/>
  <c r="W65" i="1"/>
  <c r="V65" i="1"/>
  <c r="U65" i="1"/>
  <c r="N65" i="1"/>
  <c r="I65" i="1"/>
  <c r="H65" i="1"/>
  <c r="AW65" i="1" s="1"/>
  <c r="BL64" i="1"/>
  <c r="BK64" i="1"/>
  <c r="BI64" i="1"/>
  <c r="BJ64" i="1" s="1"/>
  <c r="BH64" i="1"/>
  <c r="BG64" i="1"/>
  <c r="BF64" i="1"/>
  <c r="BE64" i="1"/>
  <c r="BD64" i="1"/>
  <c r="BA64" i="1"/>
  <c r="AY64" i="1"/>
  <c r="AT64" i="1"/>
  <c r="AN64" i="1"/>
  <c r="AO64" i="1" s="1"/>
  <c r="AJ64" i="1"/>
  <c r="AI64" i="1"/>
  <c r="AH64" i="1"/>
  <c r="W64" i="1"/>
  <c r="V64" i="1"/>
  <c r="U64" i="1"/>
  <c r="N64" i="1"/>
  <c r="L64" i="1"/>
  <c r="BL63" i="1"/>
  <c r="BK63" i="1"/>
  <c r="BI63" i="1"/>
  <c r="BJ63" i="1" s="1"/>
  <c r="AV63" i="1" s="1"/>
  <c r="BH63" i="1"/>
  <c r="BG63" i="1"/>
  <c r="BF63" i="1"/>
  <c r="BE63" i="1"/>
  <c r="BD63" i="1"/>
  <c r="BA63" i="1"/>
  <c r="AY63" i="1"/>
  <c r="AT63" i="1"/>
  <c r="AX63" i="1" s="1"/>
  <c r="AO63" i="1"/>
  <c r="AN63" i="1"/>
  <c r="AJ63" i="1"/>
  <c r="AH63" i="1" s="1"/>
  <c r="L63" i="1" s="1"/>
  <c r="W63" i="1"/>
  <c r="V63" i="1"/>
  <c r="U63" i="1" s="1"/>
  <c r="Q63" i="1"/>
  <c r="N63" i="1"/>
  <c r="I63" i="1"/>
  <c r="G63" i="1"/>
  <c r="BL62" i="1"/>
  <c r="BK62" i="1"/>
  <c r="BI62" i="1"/>
  <c r="BJ62" i="1" s="1"/>
  <c r="BH62" i="1"/>
  <c r="BG62" i="1"/>
  <c r="BF62" i="1"/>
  <c r="BE62" i="1"/>
  <c r="BD62" i="1"/>
  <c r="AY62" i="1" s="1"/>
  <c r="BA62" i="1"/>
  <c r="AV62" i="1"/>
  <c r="AT62" i="1"/>
  <c r="AO62" i="1"/>
  <c r="AN62" i="1"/>
  <c r="AJ62" i="1"/>
  <c r="AH62" i="1" s="1"/>
  <c r="W62" i="1"/>
  <c r="V62" i="1"/>
  <c r="U62" i="1" s="1"/>
  <c r="Q62" i="1"/>
  <c r="N62" i="1"/>
  <c r="L62" i="1"/>
  <c r="I62" i="1"/>
  <c r="BL61" i="1"/>
  <c r="BK61" i="1"/>
  <c r="BI61" i="1"/>
  <c r="BJ61" i="1" s="1"/>
  <c r="BH61" i="1"/>
  <c r="BG61" i="1"/>
  <c r="BF61" i="1"/>
  <c r="BE61" i="1"/>
  <c r="BD61" i="1"/>
  <c r="BA61" i="1"/>
  <c r="AY61" i="1"/>
  <c r="AT61" i="1"/>
  <c r="AN61" i="1"/>
  <c r="AO61" i="1" s="1"/>
  <c r="AJ61" i="1"/>
  <c r="AH61" i="1"/>
  <c r="W61" i="1"/>
  <c r="V61" i="1"/>
  <c r="U61" i="1" s="1"/>
  <c r="N61" i="1"/>
  <c r="BL60" i="1"/>
  <c r="BK60" i="1"/>
  <c r="BJ60" i="1"/>
  <c r="AV60" i="1" s="1"/>
  <c r="BI60" i="1"/>
  <c r="BH60" i="1"/>
  <c r="BG60" i="1"/>
  <c r="BF60" i="1"/>
  <c r="BE60" i="1"/>
  <c r="BD60" i="1"/>
  <c r="AY60" i="1" s="1"/>
  <c r="BA60" i="1"/>
  <c r="AT60" i="1"/>
  <c r="AO60" i="1"/>
  <c r="AN60" i="1"/>
  <c r="AJ60" i="1"/>
  <c r="AH60" i="1" s="1"/>
  <c r="G60" i="1" s="1"/>
  <c r="W60" i="1"/>
  <c r="U60" i="1" s="1"/>
  <c r="V60" i="1"/>
  <c r="Q60" i="1"/>
  <c r="N60" i="1"/>
  <c r="BL59" i="1"/>
  <c r="BK59" i="1"/>
  <c r="BI59" i="1"/>
  <c r="BJ59" i="1" s="1"/>
  <c r="BH59" i="1"/>
  <c r="BG59" i="1"/>
  <c r="BF59" i="1"/>
  <c r="BE59" i="1"/>
  <c r="BD59" i="1"/>
  <c r="BA59" i="1"/>
  <c r="AY59" i="1"/>
  <c r="AT59" i="1"/>
  <c r="AN59" i="1"/>
  <c r="AO59" i="1" s="1"/>
  <c r="AJ59" i="1"/>
  <c r="AH59" i="1"/>
  <c r="W59" i="1"/>
  <c r="V59" i="1"/>
  <c r="U59" i="1"/>
  <c r="N59" i="1"/>
  <c r="BL58" i="1"/>
  <c r="BK58" i="1"/>
  <c r="BJ58" i="1"/>
  <c r="BI58" i="1"/>
  <c r="BH58" i="1"/>
  <c r="BG58" i="1"/>
  <c r="BF58" i="1"/>
  <c r="BE58" i="1"/>
  <c r="BD58" i="1"/>
  <c r="BA58" i="1"/>
  <c r="AY58" i="1"/>
  <c r="AT58" i="1"/>
  <c r="AN58" i="1"/>
  <c r="AO58" i="1" s="1"/>
  <c r="AJ58" i="1"/>
  <c r="AH58" i="1"/>
  <c r="W58" i="1"/>
  <c r="V58" i="1"/>
  <c r="U58" i="1" s="1"/>
  <c r="N58" i="1"/>
  <c r="H58" i="1"/>
  <c r="AW58" i="1" s="1"/>
  <c r="BL57" i="1"/>
  <c r="BK57" i="1"/>
  <c r="BI57" i="1"/>
  <c r="BJ57" i="1" s="1"/>
  <c r="AV57" i="1" s="1"/>
  <c r="BH57" i="1"/>
  <c r="BG57" i="1"/>
  <c r="BF57" i="1"/>
  <c r="BE57" i="1"/>
  <c r="BD57" i="1"/>
  <c r="AY57" i="1" s="1"/>
  <c r="BA57" i="1"/>
  <c r="AT57" i="1"/>
  <c r="AN57" i="1"/>
  <c r="AO57" i="1" s="1"/>
  <c r="AJ57" i="1"/>
  <c r="AH57" i="1" s="1"/>
  <c r="W57" i="1"/>
  <c r="V57" i="1"/>
  <c r="U57" i="1" s="1"/>
  <c r="Q57" i="1"/>
  <c r="N57" i="1"/>
  <c r="BL56" i="1"/>
  <c r="BK56" i="1"/>
  <c r="BI56" i="1"/>
  <c r="BJ56" i="1" s="1"/>
  <c r="BH56" i="1"/>
  <c r="BG56" i="1"/>
  <c r="BF56" i="1"/>
  <c r="BE56" i="1"/>
  <c r="BD56" i="1"/>
  <c r="AY56" i="1" s="1"/>
  <c r="BA56" i="1"/>
  <c r="AT56" i="1"/>
  <c r="AO56" i="1"/>
  <c r="AN56" i="1"/>
  <c r="AJ56" i="1"/>
  <c r="AH56" i="1" s="1"/>
  <c r="W56" i="1"/>
  <c r="V56" i="1"/>
  <c r="U56" i="1"/>
  <c r="N56" i="1"/>
  <c r="BL55" i="1"/>
  <c r="BK55" i="1"/>
  <c r="BJ55" i="1" s="1"/>
  <c r="Q55" i="1" s="1"/>
  <c r="BI55" i="1"/>
  <c r="BH55" i="1"/>
  <c r="BG55" i="1"/>
  <c r="BF55" i="1"/>
  <c r="BE55" i="1"/>
  <c r="BD55" i="1"/>
  <c r="AY55" i="1" s="1"/>
  <c r="BA55" i="1"/>
  <c r="AV55" i="1"/>
  <c r="AT55" i="1"/>
  <c r="AO55" i="1"/>
  <c r="AN55" i="1"/>
  <c r="AJ55" i="1"/>
  <c r="AH55" i="1" s="1"/>
  <c r="W55" i="1"/>
  <c r="U55" i="1" s="1"/>
  <c r="V55" i="1"/>
  <c r="N55" i="1"/>
  <c r="I55" i="1"/>
  <c r="H55" i="1"/>
  <c r="AW55" i="1" s="1"/>
  <c r="BL54" i="1"/>
  <c r="BK54" i="1"/>
  <c r="BI54" i="1"/>
  <c r="BJ54" i="1" s="1"/>
  <c r="Q54" i="1" s="1"/>
  <c r="BH54" i="1"/>
  <c r="BG54" i="1"/>
  <c r="BF54" i="1"/>
  <c r="BE54" i="1"/>
  <c r="BD54" i="1"/>
  <c r="BA54" i="1"/>
  <c r="AY54" i="1"/>
  <c r="AV54" i="1"/>
  <c r="AX54" i="1" s="1"/>
  <c r="AT54" i="1"/>
  <c r="AN54" i="1"/>
  <c r="AO54" i="1" s="1"/>
  <c r="AJ54" i="1"/>
  <c r="AI54" i="1"/>
  <c r="AH54" i="1"/>
  <c r="W54" i="1"/>
  <c r="V54" i="1"/>
  <c r="U54" i="1"/>
  <c r="N54" i="1"/>
  <c r="L54" i="1"/>
  <c r="BL53" i="1"/>
  <c r="BK53" i="1"/>
  <c r="BJ53" i="1" s="1"/>
  <c r="BI53" i="1"/>
  <c r="BH53" i="1"/>
  <c r="BG53" i="1"/>
  <c r="BF53" i="1"/>
  <c r="BE53" i="1"/>
  <c r="BD53" i="1"/>
  <c r="AY53" i="1" s="1"/>
  <c r="BA53" i="1"/>
  <c r="AT53" i="1"/>
  <c r="AN53" i="1"/>
  <c r="AO53" i="1" s="1"/>
  <c r="AJ53" i="1"/>
  <c r="AH53" i="1" s="1"/>
  <c r="AI53" i="1"/>
  <c r="W53" i="1"/>
  <c r="V53" i="1"/>
  <c r="N53" i="1"/>
  <c r="I53" i="1"/>
  <c r="BL52" i="1"/>
  <c r="BK52" i="1"/>
  <c r="BI52" i="1"/>
  <c r="BJ52" i="1" s="1"/>
  <c r="Q52" i="1" s="1"/>
  <c r="BH52" i="1"/>
  <c r="BG52" i="1"/>
  <c r="BF52" i="1"/>
  <c r="BE52" i="1"/>
  <c r="BD52" i="1"/>
  <c r="AY52" i="1" s="1"/>
  <c r="BA52" i="1"/>
  <c r="AT52" i="1"/>
  <c r="AO52" i="1"/>
  <c r="AN52" i="1"/>
  <c r="AJ52" i="1"/>
  <c r="AH52" i="1" s="1"/>
  <c r="W52" i="1"/>
  <c r="V52" i="1"/>
  <c r="U52" i="1" s="1"/>
  <c r="N52" i="1"/>
  <c r="L52" i="1"/>
  <c r="I52" i="1"/>
  <c r="BL51" i="1"/>
  <c r="BK51" i="1"/>
  <c r="BI51" i="1"/>
  <c r="BJ51" i="1" s="1"/>
  <c r="BH51" i="1"/>
  <c r="BG51" i="1"/>
  <c r="BF51" i="1"/>
  <c r="BE51" i="1"/>
  <c r="BD51" i="1"/>
  <c r="BA51" i="1"/>
  <c r="AY51" i="1"/>
  <c r="AT51" i="1"/>
  <c r="AO51" i="1"/>
  <c r="AN51" i="1"/>
  <c r="AJ51" i="1"/>
  <c r="AH51" i="1" s="1"/>
  <c r="W51" i="1"/>
  <c r="V51" i="1"/>
  <c r="U51" i="1"/>
  <c r="N51" i="1"/>
  <c r="L51" i="1"/>
  <c r="BL50" i="1"/>
  <c r="BK50" i="1"/>
  <c r="BJ50" i="1" s="1"/>
  <c r="AV50" i="1" s="1"/>
  <c r="BI50" i="1"/>
  <c r="BH50" i="1"/>
  <c r="BG50" i="1"/>
  <c r="BF50" i="1"/>
  <c r="BE50" i="1"/>
  <c r="BD50" i="1"/>
  <c r="AY50" i="1" s="1"/>
  <c r="BA50" i="1"/>
  <c r="AT50" i="1"/>
  <c r="AN50" i="1"/>
  <c r="AO50" i="1" s="1"/>
  <c r="AJ50" i="1"/>
  <c r="AH50" i="1" s="1"/>
  <c r="L50" i="1" s="1"/>
  <c r="AI50" i="1"/>
  <c r="W50" i="1"/>
  <c r="V50" i="1"/>
  <c r="U50" i="1" s="1"/>
  <c r="Q50" i="1"/>
  <c r="N50" i="1"/>
  <c r="I50" i="1"/>
  <c r="H50" i="1"/>
  <c r="AW50" i="1" s="1"/>
  <c r="AZ50" i="1" s="1"/>
  <c r="BL49" i="1"/>
  <c r="BK49" i="1"/>
  <c r="BJ49" i="1"/>
  <c r="BI49" i="1"/>
  <c r="BH49" i="1"/>
  <c r="BG49" i="1"/>
  <c r="BF49" i="1"/>
  <c r="BE49" i="1"/>
  <c r="BD49" i="1"/>
  <c r="AY49" i="1" s="1"/>
  <c r="BA49" i="1"/>
  <c r="AV49" i="1"/>
  <c r="AT49" i="1"/>
  <c r="AX49" i="1" s="1"/>
  <c r="AO49" i="1"/>
  <c r="AN49" i="1"/>
  <c r="AJ49" i="1"/>
  <c r="AH49" i="1" s="1"/>
  <c r="I49" i="1" s="1"/>
  <c r="W49" i="1"/>
  <c r="U49" i="1" s="1"/>
  <c r="V49" i="1"/>
  <c r="Q49" i="1"/>
  <c r="N49" i="1"/>
  <c r="BL48" i="1"/>
  <c r="BK48" i="1"/>
  <c r="BI48" i="1"/>
  <c r="BJ48" i="1" s="1"/>
  <c r="BH48" i="1"/>
  <c r="BG48" i="1"/>
  <c r="BF48" i="1"/>
  <c r="BE48" i="1"/>
  <c r="BD48" i="1"/>
  <c r="BA48" i="1"/>
  <c r="AY48" i="1"/>
  <c r="AT48" i="1"/>
  <c r="AN48" i="1"/>
  <c r="AO48" i="1" s="1"/>
  <c r="AJ48" i="1"/>
  <c r="AH48" i="1" s="1"/>
  <c r="AI48" i="1" s="1"/>
  <c r="W48" i="1"/>
  <c r="V48" i="1"/>
  <c r="U48" i="1"/>
  <c r="N48" i="1"/>
  <c r="L48" i="1"/>
  <c r="BL47" i="1"/>
  <c r="BK47" i="1"/>
  <c r="BJ47" i="1"/>
  <c r="BI47" i="1"/>
  <c r="BH47" i="1"/>
  <c r="BG47" i="1"/>
  <c r="BF47" i="1"/>
  <c r="BE47" i="1"/>
  <c r="BD47" i="1"/>
  <c r="AY47" i="1" s="1"/>
  <c r="BA47" i="1"/>
  <c r="AV47" i="1"/>
  <c r="AT47" i="1"/>
  <c r="AX47" i="1" s="1"/>
  <c r="AO47" i="1"/>
  <c r="AN47" i="1"/>
  <c r="AJ47" i="1"/>
  <c r="AH47" i="1" s="1"/>
  <c r="W47" i="1"/>
  <c r="U47" i="1" s="1"/>
  <c r="V47" i="1"/>
  <c r="Q47" i="1"/>
  <c r="N47" i="1"/>
  <c r="H47" i="1"/>
  <c r="AW47" i="1" s="1"/>
  <c r="G47" i="1"/>
  <c r="BL46" i="1"/>
  <c r="BK46" i="1"/>
  <c r="BI46" i="1"/>
  <c r="BH46" i="1"/>
  <c r="BG46" i="1"/>
  <c r="BF46" i="1"/>
  <c r="BE46" i="1"/>
  <c r="BD46" i="1"/>
  <c r="BA46" i="1"/>
  <c r="AY46" i="1"/>
  <c r="AT46" i="1"/>
  <c r="AN46" i="1"/>
  <c r="AO46" i="1" s="1"/>
  <c r="AJ46" i="1"/>
  <c r="AH46" i="1"/>
  <c r="AI46" i="1" s="1"/>
  <c r="W46" i="1"/>
  <c r="V46" i="1"/>
  <c r="U46" i="1"/>
  <c r="N46" i="1"/>
  <c r="BL45" i="1"/>
  <c r="Q45" i="1" s="1"/>
  <c r="BK45" i="1"/>
  <c r="BI45" i="1"/>
  <c r="BJ45" i="1" s="1"/>
  <c r="AV45" i="1" s="1"/>
  <c r="AX45" i="1" s="1"/>
  <c r="BH45" i="1"/>
  <c r="BG45" i="1"/>
  <c r="BF45" i="1"/>
  <c r="BE45" i="1"/>
  <c r="BD45" i="1"/>
  <c r="AY45" i="1" s="1"/>
  <c r="BA45" i="1"/>
  <c r="AT45" i="1"/>
  <c r="AN45" i="1"/>
  <c r="AO45" i="1" s="1"/>
  <c r="AJ45" i="1"/>
  <c r="AH45" i="1"/>
  <c r="W45" i="1"/>
  <c r="V45" i="1"/>
  <c r="U45" i="1" s="1"/>
  <c r="N45" i="1"/>
  <c r="BL44" i="1"/>
  <c r="BK44" i="1"/>
  <c r="BJ44" i="1"/>
  <c r="AV44" i="1" s="1"/>
  <c r="BI44" i="1"/>
  <c r="BH44" i="1"/>
  <c r="BG44" i="1"/>
  <c r="BF44" i="1"/>
  <c r="BE44" i="1"/>
  <c r="BD44" i="1"/>
  <c r="AY44" i="1" s="1"/>
  <c r="BA44" i="1"/>
  <c r="AT44" i="1"/>
  <c r="AX44" i="1" s="1"/>
  <c r="AO44" i="1"/>
  <c r="AN44" i="1"/>
  <c r="AJ44" i="1"/>
  <c r="AH44" i="1" s="1"/>
  <c r="W44" i="1"/>
  <c r="U44" i="1" s="1"/>
  <c r="V44" i="1"/>
  <c r="N44" i="1"/>
  <c r="BL43" i="1"/>
  <c r="BK43" i="1"/>
  <c r="BJ43" i="1" s="1"/>
  <c r="Q43" i="1" s="1"/>
  <c r="BI43" i="1"/>
  <c r="BH43" i="1"/>
  <c r="BG43" i="1"/>
  <c r="BF43" i="1"/>
  <c r="BE43" i="1"/>
  <c r="BD43" i="1"/>
  <c r="AY43" i="1" s="1"/>
  <c r="BA43" i="1"/>
  <c r="AV43" i="1"/>
  <c r="AT43" i="1"/>
  <c r="AX43" i="1" s="1"/>
  <c r="AN43" i="1"/>
  <c r="AO43" i="1" s="1"/>
  <c r="AJ43" i="1"/>
  <c r="AH43" i="1"/>
  <c r="W43" i="1"/>
  <c r="V43" i="1"/>
  <c r="U43" i="1"/>
  <c r="N43" i="1"/>
  <c r="L43" i="1"/>
  <c r="H43" i="1"/>
  <c r="AW43" i="1" s="1"/>
  <c r="BL42" i="1"/>
  <c r="BK42" i="1"/>
  <c r="BI42" i="1"/>
  <c r="BJ42" i="1" s="1"/>
  <c r="BH42" i="1"/>
  <c r="BG42" i="1"/>
  <c r="BF42" i="1"/>
  <c r="BE42" i="1"/>
  <c r="BD42" i="1"/>
  <c r="BA42" i="1"/>
  <c r="AY42" i="1"/>
  <c r="AT42" i="1"/>
  <c r="AN42" i="1"/>
  <c r="AO42" i="1" s="1"/>
  <c r="AJ42" i="1"/>
  <c r="AH42" i="1"/>
  <c r="W42" i="1"/>
  <c r="V42" i="1"/>
  <c r="U42" i="1"/>
  <c r="N42" i="1"/>
  <c r="BL41" i="1"/>
  <c r="BK41" i="1"/>
  <c r="BI41" i="1"/>
  <c r="BJ41" i="1" s="1"/>
  <c r="Q41" i="1" s="1"/>
  <c r="BH41" i="1"/>
  <c r="BG41" i="1"/>
  <c r="BF41" i="1"/>
  <c r="BE41" i="1"/>
  <c r="BD41" i="1"/>
  <c r="BA41" i="1"/>
  <c r="AY41" i="1"/>
  <c r="AV41" i="1"/>
  <c r="AT41" i="1"/>
  <c r="AX41" i="1" s="1"/>
  <c r="AO41" i="1"/>
  <c r="AN41" i="1"/>
  <c r="AJ41" i="1"/>
  <c r="AH41" i="1" s="1"/>
  <c r="AI41" i="1"/>
  <c r="W41" i="1"/>
  <c r="V41" i="1"/>
  <c r="U41" i="1" s="1"/>
  <c r="N41" i="1"/>
  <c r="I41" i="1"/>
  <c r="H41" i="1"/>
  <c r="AW41" i="1" s="1"/>
  <c r="BL40" i="1"/>
  <c r="BK40" i="1"/>
  <c r="BI40" i="1"/>
  <c r="BJ40" i="1" s="1"/>
  <c r="BH40" i="1"/>
  <c r="BG40" i="1"/>
  <c r="BF40" i="1"/>
  <c r="BE40" i="1"/>
  <c r="BD40" i="1"/>
  <c r="BA40" i="1"/>
  <c r="AY40" i="1"/>
  <c r="AV40" i="1"/>
  <c r="AX40" i="1" s="1"/>
  <c r="AT40" i="1"/>
  <c r="AO40" i="1"/>
  <c r="AN40" i="1"/>
  <c r="AJ40" i="1"/>
  <c r="AH40" i="1"/>
  <c r="I40" i="1" s="1"/>
  <c r="W40" i="1"/>
  <c r="V40" i="1"/>
  <c r="U40" i="1"/>
  <c r="Q40" i="1"/>
  <c r="N40" i="1"/>
  <c r="BL39" i="1"/>
  <c r="BK39" i="1"/>
  <c r="BI39" i="1"/>
  <c r="BJ39" i="1" s="1"/>
  <c r="BH39" i="1"/>
  <c r="BG39" i="1"/>
  <c r="BF39" i="1"/>
  <c r="BE39" i="1"/>
  <c r="BD39" i="1"/>
  <c r="BA39" i="1"/>
  <c r="AY39" i="1"/>
  <c r="AT39" i="1"/>
  <c r="AN39" i="1"/>
  <c r="AO39" i="1" s="1"/>
  <c r="AJ39" i="1"/>
  <c r="AH39" i="1" s="1"/>
  <c r="I39" i="1" s="1"/>
  <c r="AI39" i="1"/>
  <c r="W39" i="1"/>
  <c r="V39" i="1"/>
  <c r="N39" i="1"/>
  <c r="L39" i="1"/>
  <c r="BL38" i="1"/>
  <c r="BK38" i="1"/>
  <c r="BJ38" i="1"/>
  <c r="AV38" i="1" s="1"/>
  <c r="BI38" i="1"/>
  <c r="BH38" i="1"/>
  <c r="BG38" i="1"/>
  <c r="BF38" i="1"/>
  <c r="BE38" i="1"/>
  <c r="BD38" i="1"/>
  <c r="AY38" i="1" s="1"/>
  <c r="BA38" i="1"/>
  <c r="AT38" i="1"/>
  <c r="AO38" i="1"/>
  <c r="AN38" i="1"/>
  <c r="AJ38" i="1"/>
  <c r="AH38" i="1" s="1"/>
  <c r="I38" i="1" s="1"/>
  <c r="W38" i="1"/>
  <c r="U38" i="1" s="1"/>
  <c r="V38" i="1"/>
  <c r="Q38" i="1"/>
  <c r="N38" i="1"/>
  <c r="G38" i="1"/>
  <c r="Y38" i="1" s="1"/>
  <c r="BL37" i="1"/>
  <c r="BK37" i="1"/>
  <c r="BJ37" i="1"/>
  <c r="BI37" i="1"/>
  <c r="BH37" i="1"/>
  <c r="BG37" i="1"/>
  <c r="BF37" i="1"/>
  <c r="BE37" i="1"/>
  <c r="BD37" i="1"/>
  <c r="BA37" i="1"/>
  <c r="AY37" i="1"/>
  <c r="AT37" i="1"/>
  <c r="AN37" i="1"/>
  <c r="AO37" i="1" s="1"/>
  <c r="AJ37" i="1"/>
  <c r="AH37" i="1" s="1"/>
  <c r="AI37" i="1"/>
  <c r="W37" i="1"/>
  <c r="V37" i="1"/>
  <c r="U37" i="1"/>
  <c r="N37" i="1"/>
  <c r="H37" i="1"/>
  <c r="AW37" i="1" s="1"/>
  <c r="BL36" i="1"/>
  <c r="BK36" i="1"/>
  <c r="BJ36" i="1"/>
  <c r="BI36" i="1"/>
  <c r="BH36" i="1"/>
  <c r="BG36" i="1"/>
  <c r="BF36" i="1"/>
  <c r="BE36" i="1"/>
  <c r="BD36" i="1"/>
  <c r="AY36" i="1" s="1"/>
  <c r="BA36" i="1"/>
  <c r="AV36" i="1"/>
  <c r="AT36" i="1"/>
  <c r="AX36" i="1" s="1"/>
  <c r="AO36" i="1"/>
  <c r="AN36" i="1"/>
  <c r="AJ36" i="1"/>
  <c r="AH36" i="1" s="1"/>
  <c r="W36" i="1"/>
  <c r="U36" i="1" s="1"/>
  <c r="V36" i="1"/>
  <c r="Q36" i="1"/>
  <c r="N36" i="1"/>
  <c r="BL35" i="1"/>
  <c r="BK35" i="1"/>
  <c r="BI35" i="1"/>
  <c r="BH35" i="1"/>
  <c r="BG35" i="1"/>
  <c r="BF35" i="1"/>
  <c r="BE35" i="1"/>
  <c r="BD35" i="1"/>
  <c r="BA35" i="1"/>
  <c r="AY35" i="1"/>
  <c r="AT35" i="1"/>
  <c r="AN35" i="1"/>
  <c r="AO35" i="1" s="1"/>
  <c r="AJ35" i="1"/>
  <c r="AH35" i="1"/>
  <c r="W35" i="1"/>
  <c r="V35" i="1"/>
  <c r="U35" i="1"/>
  <c r="N35" i="1"/>
  <c r="BL34" i="1"/>
  <c r="BK34" i="1"/>
  <c r="BI34" i="1"/>
  <c r="BJ34" i="1" s="1"/>
  <c r="BH34" i="1"/>
  <c r="BG34" i="1"/>
  <c r="BF34" i="1"/>
  <c r="BE34" i="1"/>
  <c r="BD34" i="1"/>
  <c r="BA34" i="1"/>
  <c r="AY34" i="1"/>
  <c r="AT34" i="1"/>
  <c r="AN34" i="1"/>
  <c r="AO34" i="1" s="1"/>
  <c r="AJ34" i="1"/>
  <c r="AH34" i="1" s="1"/>
  <c r="W34" i="1"/>
  <c r="V34" i="1"/>
  <c r="U34" i="1" s="1"/>
  <c r="N34" i="1"/>
  <c r="BL33" i="1"/>
  <c r="BK33" i="1"/>
  <c r="BI33" i="1"/>
  <c r="BJ33" i="1" s="1"/>
  <c r="BH33" i="1"/>
  <c r="BG33" i="1"/>
  <c r="BF33" i="1"/>
  <c r="BE33" i="1"/>
  <c r="BD33" i="1"/>
  <c r="BA33" i="1"/>
  <c r="AY33" i="1"/>
  <c r="AT33" i="1"/>
  <c r="AN33" i="1"/>
  <c r="AO33" i="1" s="1"/>
  <c r="AJ33" i="1"/>
  <c r="AH33" i="1" s="1"/>
  <c r="H33" i="1" s="1"/>
  <c r="AW33" i="1" s="1"/>
  <c r="AI33" i="1"/>
  <c r="W33" i="1"/>
  <c r="V33" i="1"/>
  <c r="U33" i="1" s="1"/>
  <c r="N33" i="1"/>
  <c r="I33" i="1"/>
  <c r="BL32" i="1"/>
  <c r="BK32" i="1"/>
  <c r="BI32" i="1"/>
  <c r="BJ32" i="1" s="1"/>
  <c r="BH32" i="1"/>
  <c r="BG32" i="1"/>
  <c r="BF32" i="1"/>
  <c r="BE32" i="1"/>
  <c r="BD32" i="1"/>
  <c r="BA32" i="1"/>
  <c r="AY32" i="1"/>
  <c r="AT32" i="1"/>
  <c r="AO32" i="1"/>
  <c r="AN32" i="1"/>
  <c r="AJ32" i="1"/>
  <c r="AI32" i="1"/>
  <c r="AH32" i="1"/>
  <c r="W32" i="1"/>
  <c r="V32" i="1"/>
  <c r="U32" i="1"/>
  <c r="N32" i="1"/>
  <c r="L32" i="1"/>
  <c r="BL31" i="1"/>
  <c r="BK31" i="1"/>
  <c r="BI31" i="1"/>
  <c r="BJ31" i="1" s="1"/>
  <c r="BH31" i="1"/>
  <c r="BG31" i="1"/>
  <c r="BF31" i="1"/>
  <c r="BE31" i="1"/>
  <c r="BD31" i="1"/>
  <c r="BA31" i="1"/>
  <c r="AY31" i="1"/>
  <c r="AT31" i="1"/>
  <c r="AN31" i="1"/>
  <c r="AO31" i="1" s="1"/>
  <c r="AJ31" i="1"/>
  <c r="AH31" i="1"/>
  <c r="W31" i="1"/>
  <c r="V31" i="1"/>
  <c r="U31" i="1"/>
  <c r="N31" i="1"/>
  <c r="I31" i="1"/>
  <c r="BL30" i="1"/>
  <c r="BK30" i="1"/>
  <c r="BJ30" i="1"/>
  <c r="Q30" i="1" s="1"/>
  <c r="BI30" i="1"/>
  <c r="BH30" i="1"/>
  <c r="BG30" i="1"/>
  <c r="BF30" i="1"/>
  <c r="BE30" i="1"/>
  <c r="BD30" i="1"/>
  <c r="BA30" i="1"/>
  <c r="AY30" i="1"/>
  <c r="AX30" i="1"/>
  <c r="AV30" i="1"/>
  <c r="AT30" i="1"/>
  <c r="AN30" i="1"/>
  <c r="AO30" i="1" s="1"/>
  <c r="AJ30" i="1"/>
  <c r="AH30" i="1"/>
  <c r="W30" i="1"/>
  <c r="V30" i="1"/>
  <c r="U30" i="1"/>
  <c r="N30" i="1"/>
  <c r="L30" i="1"/>
  <c r="BL29" i="1"/>
  <c r="BK29" i="1"/>
  <c r="BJ29" i="1" s="1"/>
  <c r="BI29" i="1"/>
  <c r="BH29" i="1"/>
  <c r="BG29" i="1"/>
  <c r="BF29" i="1"/>
  <c r="BE29" i="1"/>
  <c r="BD29" i="1"/>
  <c r="BA29" i="1"/>
  <c r="AY29" i="1"/>
  <c r="AT29" i="1"/>
  <c r="AN29" i="1"/>
  <c r="AO29" i="1" s="1"/>
  <c r="AJ29" i="1"/>
  <c r="AH29" i="1" s="1"/>
  <c r="W29" i="1"/>
  <c r="V29" i="1"/>
  <c r="N29" i="1"/>
  <c r="H29" i="1"/>
  <c r="AW29" i="1" s="1"/>
  <c r="G29" i="1"/>
  <c r="Y29" i="1" s="1"/>
  <c r="BL28" i="1"/>
  <c r="BK28" i="1"/>
  <c r="BI28" i="1"/>
  <c r="BJ28" i="1" s="1"/>
  <c r="Q28" i="1" s="1"/>
  <c r="BH28" i="1"/>
  <c r="BG28" i="1"/>
  <c r="BF28" i="1"/>
  <c r="BE28" i="1"/>
  <c r="BD28" i="1"/>
  <c r="AY28" i="1" s="1"/>
  <c r="BA28" i="1"/>
  <c r="AV28" i="1"/>
  <c r="AT28" i="1"/>
  <c r="AO28" i="1"/>
  <c r="AN28" i="1"/>
  <c r="AJ28" i="1"/>
  <c r="AH28" i="1"/>
  <c r="H28" i="1" s="1"/>
  <c r="AW28" i="1" s="1"/>
  <c r="AZ28" i="1" s="1"/>
  <c r="W28" i="1"/>
  <c r="V28" i="1"/>
  <c r="U28" i="1"/>
  <c r="N28" i="1"/>
  <c r="L28" i="1"/>
  <c r="I28" i="1"/>
  <c r="BL27" i="1"/>
  <c r="BK27" i="1"/>
  <c r="BI27" i="1"/>
  <c r="BJ27" i="1" s="1"/>
  <c r="BH27" i="1"/>
  <c r="BG27" i="1"/>
  <c r="BF27" i="1"/>
  <c r="BE27" i="1"/>
  <c r="BD27" i="1"/>
  <c r="BA27" i="1"/>
  <c r="AY27" i="1"/>
  <c r="AT27" i="1"/>
  <c r="AN27" i="1"/>
  <c r="AO27" i="1" s="1"/>
  <c r="AJ27" i="1"/>
  <c r="AI27" i="1"/>
  <c r="AH27" i="1"/>
  <c r="W27" i="1"/>
  <c r="V27" i="1"/>
  <c r="U27" i="1"/>
  <c r="N27" i="1"/>
  <c r="BL26" i="1"/>
  <c r="BK26" i="1"/>
  <c r="BJ26" i="1" s="1"/>
  <c r="AV26" i="1" s="1"/>
  <c r="BI26" i="1"/>
  <c r="BH26" i="1"/>
  <c r="BG26" i="1"/>
  <c r="BF26" i="1"/>
  <c r="BE26" i="1"/>
  <c r="BD26" i="1"/>
  <c r="AY26" i="1" s="1"/>
  <c r="BA26" i="1"/>
  <c r="AT26" i="1"/>
  <c r="AX26" i="1" s="1"/>
  <c r="AO26" i="1"/>
  <c r="AN26" i="1"/>
  <c r="AJ26" i="1"/>
  <c r="AH26" i="1" s="1"/>
  <c r="W26" i="1"/>
  <c r="V26" i="1"/>
  <c r="U26" i="1" s="1"/>
  <c r="Q26" i="1"/>
  <c r="N26" i="1"/>
  <c r="I26" i="1"/>
  <c r="H26" i="1"/>
  <c r="AW26" i="1" s="1"/>
  <c r="AZ26" i="1" s="1"/>
  <c r="BL25" i="1"/>
  <c r="BK25" i="1"/>
  <c r="BI25" i="1"/>
  <c r="BJ25" i="1" s="1"/>
  <c r="Q25" i="1" s="1"/>
  <c r="BH25" i="1"/>
  <c r="BG25" i="1"/>
  <c r="BF25" i="1"/>
  <c r="BE25" i="1"/>
  <c r="BD25" i="1"/>
  <c r="BA25" i="1"/>
  <c r="AY25" i="1"/>
  <c r="AV25" i="1"/>
  <c r="AT25" i="1"/>
  <c r="AO25" i="1"/>
  <c r="AN25" i="1"/>
  <c r="AJ25" i="1"/>
  <c r="AH25" i="1"/>
  <c r="I25" i="1" s="1"/>
  <c r="W25" i="1"/>
  <c r="V25" i="1"/>
  <c r="U25" i="1"/>
  <c r="N25" i="1"/>
  <c r="L25" i="1"/>
  <c r="BL24" i="1"/>
  <c r="BK24" i="1"/>
  <c r="BI24" i="1"/>
  <c r="BJ24" i="1" s="1"/>
  <c r="BH24" i="1"/>
  <c r="BG24" i="1"/>
  <c r="BF24" i="1"/>
  <c r="BE24" i="1"/>
  <c r="BD24" i="1"/>
  <c r="BA24" i="1"/>
  <c r="AY24" i="1"/>
  <c r="AT24" i="1"/>
  <c r="AN24" i="1"/>
  <c r="AO24" i="1" s="1"/>
  <c r="AJ24" i="1"/>
  <c r="AH24" i="1" s="1"/>
  <c r="AI24" i="1"/>
  <c r="W24" i="1"/>
  <c r="V24" i="1"/>
  <c r="N24" i="1"/>
  <c r="G24" i="1"/>
  <c r="Y24" i="1" s="1"/>
  <c r="BL23" i="1"/>
  <c r="Q23" i="1" s="1"/>
  <c r="BK23" i="1"/>
  <c r="BJ23" i="1" s="1"/>
  <c r="AV23" i="1" s="1"/>
  <c r="BI23" i="1"/>
  <c r="BH23" i="1"/>
  <c r="BG23" i="1"/>
  <c r="BF23" i="1"/>
  <c r="BE23" i="1"/>
  <c r="BD23" i="1"/>
  <c r="AY23" i="1" s="1"/>
  <c r="BA23" i="1"/>
  <c r="AT23" i="1"/>
  <c r="AX23" i="1" s="1"/>
  <c r="AO23" i="1"/>
  <c r="AN23" i="1"/>
  <c r="AJ23" i="1"/>
  <c r="AH23" i="1" s="1"/>
  <c r="I23" i="1" s="1"/>
  <c r="W23" i="1"/>
  <c r="U23" i="1" s="1"/>
  <c r="V23" i="1"/>
  <c r="N23" i="1"/>
  <c r="BL22" i="1"/>
  <c r="BK22" i="1"/>
  <c r="BI22" i="1"/>
  <c r="BJ22" i="1" s="1"/>
  <c r="BH22" i="1"/>
  <c r="BG22" i="1"/>
  <c r="BF22" i="1"/>
  <c r="BE22" i="1"/>
  <c r="BD22" i="1"/>
  <c r="BA22" i="1"/>
  <c r="AY22" i="1"/>
  <c r="AT22" i="1"/>
  <c r="AN22" i="1"/>
  <c r="AO22" i="1" s="1"/>
  <c r="AJ22" i="1"/>
  <c r="AH22" i="1"/>
  <c r="W22" i="1"/>
  <c r="V22" i="1"/>
  <c r="U22" i="1"/>
  <c r="N22" i="1"/>
  <c r="L22" i="1"/>
  <c r="BL21" i="1"/>
  <c r="BK21" i="1"/>
  <c r="BJ21" i="1"/>
  <c r="BI21" i="1"/>
  <c r="BH21" i="1"/>
  <c r="BG21" i="1"/>
  <c r="BF21" i="1"/>
  <c r="BE21" i="1"/>
  <c r="BD21" i="1"/>
  <c r="BA21" i="1"/>
  <c r="AY21" i="1"/>
  <c r="AT21" i="1"/>
  <c r="AN21" i="1"/>
  <c r="AO21" i="1" s="1"/>
  <c r="AJ21" i="1"/>
  <c r="AH21" i="1" s="1"/>
  <c r="W21" i="1"/>
  <c r="V21" i="1"/>
  <c r="U21" i="1" s="1"/>
  <c r="N21" i="1"/>
  <c r="H21" i="1"/>
  <c r="AW21" i="1" s="1"/>
  <c r="G21" i="1"/>
  <c r="Y21" i="1" s="1"/>
  <c r="BL20" i="1"/>
  <c r="BK20" i="1"/>
  <c r="BI20" i="1"/>
  <c r="BJ20" i="1" s="1"/>
  <c r="Q20" i="1" s="1"/>
  <c r="BH20" i="1"/>
  <c r="BG20" i="1"/>
  <c r="BF20" i="1"/>
  <c r="BE20" i="1"/>
  <c r="BD20" i="1"/>
  <c r="AY20" i="1" s="1"/>
  <c r="BA20" i="1"/>
  <c r="AT20" i="1"/>
  <c r="AO20" i="1"/>
  <c r="AN20" i="1"/>
  <c r="AJ20" i="1"/>
  <c r="AH20" i="1"/>
  <c r="H20" i="1" s="1"/>
  <c r="AW20" i="1" s="1"/>
  <c r="W20" i="1"/>
  <c r="V20" i="1"/>
  <c r="U20" i="1"/>
  <c r="N20" i="1"/>
  <c r="L20" i="1"/>
  <c r="I20" i="1"/>
  <c r="BL19" i="1"/>
  <c r="BK19" i="1"/>
  <c r="BI19" i="1"/>
  <c r="BJ19" i="1" s="1"/>
  <c r="BH19" i="1"/>
  <c r="BG19" i="1"/>
  <c r="BF19" i="1"/>
  <c r="BE19" i="1"/>
  <c r="BD19" i="1"/>
  <c r="BA19" i="1"/>
  <c r="AY19" i="1"/>
  <c r="AT19" i="1"/>
  <c r="AN19" i="1"/>
  <c r="AO19" i="1" s="1"/>
  <c r="AJ19" i="1"/>
  <c r="AH19" i="1"/>
  <c r="AI19" i="1" s="1"/>
  <c r="W19" i="1"/>
  <c r="V19" i="1"/>
  <c r="U19" i="1"/>
  <c r="N19" i="1"/>
  <c r="BL18" i="1"/>
  <c r="BK18" i="1"/>
  <c r="BJ18" i="1" s="1"/>
  <c r="AV18" i="1" s="1"/>
  <c r="BI18" i="1"/>
  <c r="BH18" i="1"/>
  <c r="BG18" i="1"/>
  <c r="BF18" i="1"/>
  <c r="BE18" i="1"/>
  <c r="BD18" i="1"/>
  <c r="AY18" i="1" s="1"/>
  <c r="BA18" i="1"/>
  <c r="AT18" i="1"/>
  <c r="AX18" i="1" s="1"/>
  <c r="AN18" i="1"/>
  <c r="AO18" i="1" s="1"/>
  <c r="AJ18" i="1"/>
  <c r="AH18" i="1" s="1"/>
  <c r="W18" i="1"/>
  <c r="V18" i="1"/>
  <c r="U18" i="1" s="1"/>
  <c r="Q18" i="1"/>
  <c r="N18" i="1"/>
  <c r="I18" i="1"/>
  <c r="H18" i="1"/>
  <c r="AW18" i="1" s="1"/>
  <c r="BL17" i="1"/>
  <c r="BK17" i="1"/>
  <c r="BI17" i="1"/>
  <c r="BJ17" i="1" s="1"/>
  <c r="Q17" i="1" s="1"/>
  <c r="BH17" i="1"/>
  <c r="BG17" i="1"/>
  <c r="BF17" i="1"/>
  <c r="BE17" i="1"/>
  <c r="BD17" i="1"/>
  <c r="BA17" i="1"/>
  <c r="AY17" i="1"/>
  <c r="AV17" i="1"/>
  <c r="AT17" i="1"/>
  <c r="AX17" i="1" s="1"/>
  <c r="AO17" i="1"/>
  <c r="AN17" i="1"/>
  <c r="AJ17" i="1"/>
  <c r="AH17" i="1"/>
  <c r="I17" i="1" s="1"/>
  <c r="W17" i="1"/>
  <c r="V17" i="1"/>
  <c r="U17" i="1"/>
  <c r="N17" i="1"/>
  <c r="L17" i="1"/>
  <c r="AV33" i="1" l="1"/>
  <c r="Q33" i="1"/>
  <c r="AV34" i="1"/>
  <c r="AX34" i="1" s="1"/>
  <c r="Q34" i="1"/>
  <c r="AV39" i="1"/>
  <c r="AX39" i="1" s="1"/>
  <c r="Q39" i="1"/>
  <c r="Q29" i="1"/>
  <c r="AV29" i="1"/>
  <c r="AZ29" i="1" s="1"/>
  <c r="AV24" i="1"/>
  <c r="AX24" i="1" s="1"/>
  <c r="Q24" i="1"/>
  <c r="AZ33" i="1"/>
  <c r="I34" i="1"/>
  <c r="H34" i="1"/>
  <c r="AW34" i="1" s="1"/>
  <c r="G34" i="1"/>
  <c r="AV90" i="1"/>
  <c r="AZ90" i="1" s="1"/>
  <c r="Q90" i="1"/>
  <c r="AV27" i="1"/>
  <c r="AX27" i="1" s="1"/>
  <c r="Q27" i="1"/>
  <c r="AX29" i="1"/>
  <c r="H31" i="1"/>
  <c r="AW31" i="1" s="1"/>
  <c r="G31" i="1"/>
  <c r="AI31" i="1"/>
  <c r="L31" i="1"/>
  <c r="L34" i="1"/>
  <c r="I37" i="1"/>
  <c r="G37" i="1"/>
  <c r="L37" i="1"/>
  <c r="AV22" i="1"/>
  <c r="AX22" i="1" s="1"/>
  <c r="Q22" i="1"/>
  <c r="AV20" i="1"/>
  <c r="AX20" i="1" s="1"/>
  <c r="G26" i="1"/>
  <c r="AI26" i="1"/>
  <c r="L26" i="1"/>
  <c r="AI36" i="1"/>
  <c r="L36" i="1"/>
  <c r="H36" i="1"/>
  <c r="AW36" i="1" s="1"/>
  <c r="AZ36" i="1" s="1"/>
  <c r="I36" i="1"/>
  <c r="G36" i="1"/>
  <c r="R38" i="1"/>
  <c r="S38" i="1" s="1"/>
  <c r="G22" i="1"/>
  <c r="I22" i="1"/>
  <c r="H22" i="1"/>
  <c r="AW22" i="1" s="1"/>
  <c r="AI22" i="1"/>
  <c r="AI44" i="1"/>
  <c r="L44" i="1"/>
  <c r="I44" i="1"/>
  <c r="H44" i="1"/>
  <c r="AW44" i="1" s="1"/>
  <c r="AZ44" i="1" s="1"/>
  <c r="G44" i="1"/>
  <c r="AV61" i="1"/>
  <c r="AX61" i="1" s="1"/>
  <c r="Q61" i="1"/>
  <c r="Q21" i="1"/>
  <c r="AV21" i="1"/>
  <c r="AZ21" i="1" s="1"/>
  <c r="AI21" i="1"/>
  <c r="L21" i="1"/>
  <c r="I21" i="1"/>
  <c r="H23" i="1"/>
  <c r="AW23" i="1" s="1"/>
  <c r="AZ23" i="1" s="1"/>
  <c r="G23" i="1"/>
  <c r="AI23" i="1"/>
  <c r="L23" i="1"/>
  <c r="U24" i="1"/>
  <c r="AX25" i="1"/>
  <c r="L27" i="1"/>
  <c r="H27" i="1"/>
  <c r="AW27" i="1" s="1"/>
  <c r="G27" i="1"/>
  <c r="I27" i="1"/>
  <c r="AX28" i="1"/>
  <c r="U29" i="1"/>
  <c r="R30" i="1"/>
  <c r="S30" i="1" s="1"/>
  <c r="AV31" i="1"/>
  <c r="AX31" i="1" s="1"/>
  <c r="Q31" i="1"/>
  <c r="AV32" i="1"/>
  <c r="AX32" i="1" s="1"/>
  <c r="Q32" i="1"/>
  <c r="G35" i="1"/>
  <c r="I35" i="1"/>
  <c r="H35" i="1"/>
  <c r="AW35" i="1" s="1"/>
  <c r="AV58" i="1"/>
  <c r="Q58" i="1"/>
  <c r="AZ18" i="1"/>
  <c r="AV19" i="1"/>
  <c r="AX19" i="1" s="1"/>
  <c r="Q19" i="1"/>
  <c r="I30" i="1"/>
  <c r="G30" i="1"/>
  <c r="H30" i="1"/>
  <c r="AW30" i="1" s="1"/>
  <c r="AZ30" i="1" s="1"/>
  <c r="AI30" i="1"/>
  <c r="AI35" i="1"/>
  <c r="Q42" i="1"/>
  <c r="AV42" i="1"/>
  <c r="AX42" i="1" s="1"/>
  <c r="L19" i="1"/>
  <c r="I19" i="1"/>
  <c r="H19" i="1"/>
  <c r="AW19" i="1" s="1"/>
  <c r="G19" i="1"/>
  <c r="G18" i="1"/>
  <c r="R18" i="1" s="1"/>
  <c r="S18" i="1" s="1"/>
  <c r="AI18" i="1"/>
  <c r="L18" i="1"/>
  <c r="L24" i="1"/>
  <c r="H24" i="1"/>
  <c r="AW24" i="1" s="1"/>
  <c r="AZ24" i="1" s="1"/>
  <c r="I24" i="1"/>
  <c r="AI29" i="1"/>
  <c r="I29" i="1"/>
  <c r="L29" i="1"/>
  <c r="H32" i="1"/>
  <c r="AW32" i="1" s="1"/>
  <c r="AZ32" i="1" s="1"/>
  <c r="I32" i="1"/>
  <c r="G32" i="1"/>
  <c r="AI34" i="1"/>
  <c r="L35" i="1"/>
  <c r="L42" i="1"/>
  <c r="I42" i="1"/>
  <c r="L45" i="1"/>
  <c r="I45" i="1"/>
  <c r="AI45" i="1"/>
  <c r="H45" i="1"/>
  <c r="AW45" i="1" s="1"/>
  <c r="AZ45" i="1" s="1"/>
  <c r="R63" i="1"/>
  <c r="S63" i="1" s="1"/>
  <c r="L33" i="1"/>
  <c r="AZ43" i="1"/>
  <c r="AZ47" i="1"/>
  <c r="G17" i="1"/>
  <c r="R17" i="1" s="1"/>
  <c r="S17" i="1" s="1"/>
  <c r="AI20" i="1"/>
  <c r="G25" i="1"/>
  <c r="AI28" i="1"/>
  <c r="G39" i="1"/>
  <c r="G42" i="1"/>
  <c r="G49" i="1"/>
  <c r="R49" i="1" s="1"/>
  <c r="S49" i="1" s="1"/>
  <c r="Q59" i="1"/>
  <c r="AV59" i="1"/>
  <c r="AX59" i="1" s="1"/>
  <c r="Y66" i="1"/>
  <c r="L85" i="1"/>
  <c r="I85" i="1"/>
  <c r="H85" i="1"/>
  <c r="AW85" i="1" s="1"/>
  <c r="G85" i="1"/>
  <c r="AI85" i="1"/>
  <c r="G57" i="1"/>
  <c r="AI57" i="1"/>
  <c r="L57" i="1"/>
  <c r="I57" i="1"/>
  <c r="H57" i="1"/>
  <c r="AW57" i="1" s="1"/>
  <c r="AZ57" i="1" s="1"/>
  <c r="AI25" i="1"/>
  <c r="I46" i="1"/>
  <c r="G46" i="1"/>
  <c r="H46" i="1"/>
  <c r="AW46" i="1" s="1"/>
  <c r="Y47" i="1"/>
  <c r="H17" i="1"/>
  <c r="AW17" i="1" s="1"/>
  <c r="AZ17" i="1" s="1"/>
  <c r="G20" i="1"/>
  <c r="H25" i="1"/>
  <c r="AW25" i="1" s="1"/>
  <c r="AZ25" i="1" s="1"/>
  <c r="G28" i="1"/>
  <c r="G33" i="1"/>
  <c r="AX33" i="1"/>
  <c r="H39" i="1"/>
  <c r="AW39" i="1" s="1"/>
  <c r="U39" i="1"/>
  <c r="AZ41" i="1"/>
  <c r="G41" i="1"/>
  <c r="R41" i="1" s="1"/>
  <c r="S41" i="1" s="1"/>
  <c r="L41" i="1"/>
  <c r="H42" i="1"/>
  <c r="AW42" i="1" s="1"/>
  <c r="AZ42" i="1" s="1"/>
  <c r="I43" i="1"/>
  <c r="G43" i="1"/>
  <c r="R43" i="1" s="1"/>
  <c r="S43" i="1" s="1"/>
  <c r="AI43" i="1"/>
  <c r="Q44" i="1"/>
  <c r="AI47" i="1"/>
  <c r="L47" i="1"/>
  <c r="I47" i="1"/>
  <c r="H48" i="1"/>
  <c r="AW48" i="1" s="1"/>
  <c r="L53" i="1"/>
  <c r="H53" i="1"/>
  <c r="AW53" i="1" s="1"/>
  <c r="G53" i="1"/>
  <c r="AX55" i="1"/>
  <c r="Y60" i="1"/>
  <c r="AV68" i="1"/>
  <c r="AZ68" i="1" s="1"/>
  <c r="Q68" i="1"/>
  <c r="G76" i="1"/>
  <c r="AI76" i="1"/>
  <c r="L76" i="1"/>
  <c r="I76" i="1"/>
  <c r="H76" i="1"/>
  <c r="AW76" i="1" s="1"/>
  <c r="L77" i="1"/>
  <c r="I77" i="1"/>
  <c r="H77" i="1"/>
  <c r="AW77" i="1" s="1"/>
  <c r="AI77" i="1"/>
  <c r="G77" i="1"/>
  <c r="AV48" i="1"/>
  <c r="AX48" i="1" s="1"/>
  <c r="Q48" i="1"/>
  <c r="H70" i="1"/>
  <c r="AW70" i="1" s="1"/>
  <c r="AZ70" i="1" s="1"/>
  <c r="G70" i="1"/>
  <c r="AI70" i="1"/>
  <c r="L70" i="1"/>
  <c r="I70" i="1"/>
  <c r="H40" i="1"/>
  <c r="AW40" i="1" s="1"/>
  <c r="AZ40" i="1" s="1"/>
  <c r="G40" i="1"/>
  <c r="AI42" i="1"/>
  <c r="R60" i="1"/>
  <c r="S60" i="1" s="1"/>
  <c r="O60" i="1" s="1"/>
  <c r="M60" i="1" s="1"/>
  <c r="P60" i="1" s="1"/>
  <c r="J60" i="1" s="1"/>
  <c r="K60" i="1" s="1"/>
  <c r="AI17" i="1"/>
  <c r="H38" i="1"/>
  <c r="AW38" i="1" s="1"/>
  <c r="AZ38" i="1" s="1"/>
  <c r="AI38" i="1"/>
  <c r="AI40" i="1"/>
  <c r="L46" i="1"/>
  <c r="AV51" i="1"/>
  <c r="AX51" i="1" s="1"/>
  <c r="Q51" i="1"/>
  <c r="AV52" i="1"/>
  <c r="AX52" i="1" s="1"/>
  <c r="L38" i="1"/>
  <c r="AX38" i="1"/>
  <c r="L40" i="1"/>
  <c r="G45" i="1"/>
  <c r="R45" i="1" s="1"/>
  <c r="S45" i="1" s="1"/>
  <c r="Z45" i="1" s="1"/>
  <c r="I51" i="1"/>
  <c r="H51" i="1"/>
  <c r="AW51" i="1" s="1"/>
  <c r="AZ51" i="1" s="1"/>
  <c r="AI51" i="1"/>
  <c r="L56" i="1"/>
  <c r="I56" i="1"/>
  <c r="AI56" i="1"/>
  <c r="H56" i="1"/>
  <c r="AW56" i="1" s="1"/>
  <c r="G56" i="1"/>
  <c r="Q64" i="1"/>
  <c r="AV64" i="1"/>
  <c r="AX64" i="1" s="1"/>
  <c r="BJ35" i="1"/>
  <c r="AV37" i="1"/>
  <c r="AZ37" i="1" s="1"/>
  <c r="Q37" i="1"/>
  <c r="R47" i="1"/>
  <c r="S47" i="1" s="1"/>
  <c r="I48" i="1"/>
  <c r="G48" i="1"/>
  <c r="H49" i="1"/>
  <c r="AW49" i="1" s="1"/>
  <c r="AZ49" i="1" s="1"/>
  <c r="AI49" i="1"/>
  <c r="L49" i="1"/>
  <c r="G50" i="1"/>
  <c r="G51" i="1"/>
  <c r="AV53" i="1"/>
  <c r="AX53" i="1" s="1"/>
  <c r="Q53" i="1"/>
  <c r="I61" i="1"/>
  <c r="H61" i="1"/>
  <c r="AW61" i="1" s="1"/>
  <c r="AZ61" i="1" s="1"/>
  <c r="L61" i="1"/>
  <c r="AI61" i="1"/>
  <c r="G61" i="1"/>
  <c r="Y69" i="1"/>
  <c r="AI79" i="1"/>
  <c r="L79" i="1"/>
  <c r="I79" i="1"/>
  <c r="H79" i="1"/>
  <c r="AW79" i="1" s="1"/>
  <c r="G79" i="1"/>
  <c r="Y82" i="1"/>
  <c r="L93" i="1"/>
  <c r="I93" i="1"/>
  <c r="H93" i="1"/>
  <c r="AW93" i="1" s="1"/>
  <c r="AI93" i="1"/>
  <c r="AV56" i="1"/>
  <c r="AX56" i="1" s="1"/>
  <c r="Q56" i="1"/>
  <c r="L58" i="1"/>
  <c r="I58" i="1"/>
  <c r="AV66" i="1"/>
  <c r="AX66" i="1" s="1"/>
  <c r="Q66" i="1"/>
  <c r="AV69" i="1"/>
  <c r="AX69" i="1" s="1"/>
  <c r="Q69" i="1"/>
  <c r="AV82" i="1"/>
  <c r="AZ82" i="1" s="1"/>
  <c r="Q82" i="1"/>
  <c r="I88" i="1"/>
  <c r="H88" i="1"/>
  <c r="AW88" i="1" s="1"/>
  <c r="G88" i="1"/>
  <c r="L88" i="1"/>
  <c r="AI88" i="1"/>
  <c r="AX50" i="1"/>
  <c r="U53" i="1"/>
  <c r="I54" i="1"/>
  <c r="H54" i="1"/>
  <c r="AW54" i="1" s="1"/>
  <c r="AZ54" i="1" s="1"/>
  <c r="G54" i="1"/>
  <c r="R54" i="1" s="1"/>
  <c r="S54" i="1" s="1"/>
  <c r="G58" i="1"/>
  <c r="AI58" i="1"/>
  <c r="I64" i="1"/>
  <c r="H64" i="1"/>
  <c r="AW64" i="1" s="1"/>
  <c r="AZ64" i="1" s="1"/>
  <c r="G64" i="1"/>
  <c r="AV79" i="1"/>
  <c r="AX79" i="1" s="1"/>
  <c r="Q79" i="1"/>
  <c r="G93" i="1"/>
  <c r="G55" i="1"/>
  <c r="AI55" i="1"/>
  <c r="L55" i="1"/>
  <c r="I59" i="1"/>
  <c r="H59" i="1"/>
  <c r="AW59" i="1" s="1"/>
  <c r="AZ59" i="1" s="1"/>
  <c r="G59" i="1"/>
  <c r="AI59" i="1"/>
  <c r="L59" i="1"/>
  <c r="AI60" i="1"/>
  <c r="L60" i="1"/>
  <c r="I60" i="1"/>
  <c r="H60" i="1"/>
  <c r="AW60" i="1" s="1"/>
  <c r="AZ60" i="1" s="1"/>
  <c r="BJ46" i="1"/>
  <c r="H52" i="1"/>
  <c r="AW52" i="1" s="1"/>
  <c r="G52" i="1"/>
  <c r="R52" i="1" s="1"/>
  <c r="S52" i="1" s="1"/>
  <c r="AI52" i="1"/>
  <c r="AZ55" i="1"/>
  <c r="O63" i="1"/>
  <c r="M63" i="1" s="1"/>
  <c r="P63" i="1" s="1"/>
  <c r="Y63" i="1"/>
  <c r="BJ65" i="1"/>
  <c r="AX60" i="1"/>
  <c r="H62" i="1"/>
  <c r="AW62" i="1" s="1"/>
  <c r="AZ62" i="1" s="1"/>
  <c r="G62" i="1"/>
  <c r="R62" i="1" s="1"/>
  <c r="S62" i="1" s="1"/>
  <c r="AI62" i="1"/>
  <c r="H63" i="1"/>
  <c r="AW63" i="1" s="1"/>
  <c r="AZ63" i="1" s="1"/>
  <c r="AI68" i="1"/>
  <c r="L68" i="1"/>
  <c r="AX86" i="1"/>
  <c r="U90" i="1"/>
  <c r="U93" i="1"/>
  <c r="AV93" i="1"/>
  <c r="AX93" i="1" s="1"/>
  <c r="Q93" i="1"/>
  <c r="AX57" i="1"/>
  <c r="L66" i="1"/>
  <c r="I66" i="1"/>
  <c r="I67" i="1"/>
  <c r="H67" i="1"/>
  <c r="AW67" i="1" s="1"/>
  <c r="AZ67" i="1" s="1"/>
  <c r="G67" i="1"/>
  <c r="AI67" i="1"/>
  <c r="I69" i="1"/>
  <c r="H69" i="1"/>
  <c r="AW69" i="1" s="1"/>
  <c r="AZ69" i="1" s="1"/>
  <c r="L74" i="1"/>
  <c r="I74" i="1"/>
  <c r="AV85" i="1"/>
  <c r="AX85" i="1" s="1"/>
  <c r="Q85" i="1"/>
  <c r="Z63" i="1"/>
  <c r="AI63" i="1"/>
  <c r="AI66" i="1"/>
  <c r="G68" i="1"/>
  <c r="AI69" i="1"/>
  <c r="AV71" i="1"/>
  <c r="AX71" i="1" s="1"/>
  <c r="Q71" i="1"/>
  <c r="G74" i="1"/>
  <c r="AX78" i="1"/>
  <c r="U82" i="1"/>
  <c r="AX62" i="1"/>
  <c r="AX68" i="1"/>
  <c r="Y71" i="1"/>
  <c r="H73" i="1"/>
  <c r="AW73" i="1" s="1"/>
  <c r="AZ73" i="1" s="1"/>
  <c r="G73" i="1"/>
  <c r="AI73" i="1"/>
  <c r="L73" i="1"/>
  <c r="I73" i="1"/>
  <c r="H74" i="1"/>
  <c r="AW74" i="1" s="1"/>
  <c r="BJ74" i="1"/>
  <c r="G84" i="1"/>
  <c r="AI84" i="1"/>
  <c r="L84" i="1"/>
  <c r="H84" i="1"/>
  <c r="AW84" i="1" s="1"/>
  <c r="AZ84" i="1" s="1"/>
  <c r="AI87" i="1"/>
  <c r="L87" i="1"/>
  <c r="H87" i="1"/>
  <c r="AW87" i="1" s="1"/>
  <c r="AZ87" i="1" s="1"/>
  <c r="G87" i="1"/>
  <c r="L65" i="1"/>
  <c r="AV72" i="1"/>
  <c r="AX72" i="1" s="1"/>
  <c r="Q72" i="1"/>
  <c r="BJ76" i="1"/>
  <c r="H81" i="1"/>
  <c r="AW81" i="1" s="1"/>
  <c r="AZ81" i="1" s="1"/>
  <c r="G81" i="1"/>
  <c r="AI81" i="1"/>
  <c r="L81" i="1"/>
  <c r="L82" i="1"/>
  <c r="I82" i="1"/>
  <c r="Q84" i="1"/>
  <c r="AZ86" i="1"/>
  <c r="Q87" i="1"/>
  <c r="AX87" i="1"/>
  <c r="G90" i="1"/>
  <c r="AI71" i="1"/>
  <c r="L71" i="1"/>
  <c r="I75" i="1"/>
  <c r="H75" i="1"/>
  <c r="AW75" i="1" s="1"/>
  <c r="AZ75" i="1" s="1"/>
  <c r="G75" i="1"/>
  <c r="R75" i="1" s="1"/>
  <c r="S75" i="1" s="1"/>
  <c r="Z75" i="1" s="1"/>
  <c r="AI75" i="1"/>
  <c r="AV77" i="1"/>
  <c r="AX77" i="1" s="1"/>
  <c r="Q77" i="1"/>
  <c r="AV80" i="1"/>
  <c r="AX80" i="1" s="1"/>
  <c r="Q80" i="1"/>
  <c r="H89" i="1"/>
  <c r="AW89" i="1" s="1"/>
  <c r="AZ89" i="1" s="1"/>
  <c r="G89" i="1"/>
  <c r="R89" i="1" s="1"/>
  <c r="S89" i="1" s="1"/>
  <c r="AI89" i="1"/>
  <c r="L89" i="1"/>
  <c r="L90" i="1"/>
  <c r="I90" i="1"/>
  <c r="G92" i="1"/>
  <c r="AI92" i="1"/>
  <c r="L92" i="1"/>
  <c r="AI65" i="1"/>
  <c r="I72" i="1"/>
  <c r="H72" i="1"/>
  <c r="AW72" i="1" s="1"/>
  <c r="G72" i="1"/>
  <c r="I83" i="1"/>
  <c r="H83" i="1"/>
  <c r="AW83" i="1" s="1"/>
  <c r="AZ83" i="1" s="1"/>
  <c r="G83" i="1"/>
  <c r="AI83" i="1"/>
  <c r="AX84" i="1"/>
  <c r="AV88" i="1"/>
  <c r="AX88" i="1" s="1"/>
  <c r="Q88" i="1"/>
  <c r="R91" i="1"/>
  <c r="S91" i="1" s="1"/>
  <c r="AZ94" i="1"/>
  <c r="AI72" i="1"/>
  <c r="U74" i="1"/>
  <c r="I80" i="1"/>
  <c r="H80" i="1"/>
  <c r="AW80" i="1" s="1"/>
  <c r="G80" i="1"/>
  <c r="AX81" i="1"/>
  <c r="AX90" i="1"/>
  <c r="Z91" i="1"/>
  <c r="I91" i="1"/>
  <c r="H91" i="1"/>
  <c r="AW91" i="1" s="1"/>
  <c r="AZ91" i="1" s="1"/>
  <c r="G91" i="1"/>
  <c r="AI91" i="1"/>
  <c r="BJ92" i="1"/>
  <c r="AI78" i="1"/>
  <c r="AI86" i="1"/>
  <c r="AI94" i="1"/>
  <c r="G78" i="1"/>
  <c r="G86" i="1"/>
  <c r="R86" i="1" s="1"/>
  <c r="S86" i="1" s="1"/>
  <c r="G94" i="1"/>
  <c r="J63" i="1" l="1"/>
  <c r="K63" i="1" s="1"/>
  <c r="T41" i="1"/>
  <c r="X41" i="1" s="1"/>
  <c r="AA41" i="1"/>
  <c r="Z41" i="1"/>
  <c r="T54" i="1"/>
  <c r="X54" i="1" s="1"/>
  <c r="AA54" i="1"/>
  <c r="Z54" i="1"/>
  <c r="Z17" i="1"/>
  <c r="T17" i="1"/>
  <c r="X17" i="1" s="1"/>
  <c r="AA17" i="1"/>
  <c r="T49" i="1"/>
  <c r="X49" i="1" s="1"/>
  <c r="AA49" i="1"/>
  <c r="Z49" i="1"/>
  <c r="Z18" i="1"/>
  <c r="T18" i="1"/>
  <c r="X18" i="1" s="1"/>
  <c r="AA18" i="1"/>
  <c r="T89" i="1"/>
  <c r="X89" i="1" s="1"/>
  <c r="AA89" i="1"/>
  <c r="Z89" i="1"/>
  <c r="T62" i="1"/>
  <c r="X62" i="1" s="1"/>
  <c r="AA62" i="1"/>
  <c r="Z62" i="1"/>
  <c r="AA86" i="1"/>
  <c r="Z86" i="1"/>
  <c r="T86" i="1"/>
  <c r="X86" i="1" s="1"/>
  <c r="Y78" i="1"/>
  <c r="Y20" i="1"/>
  <c r="Y42" i="1"/>
  <c r="Y26" i="1"/>
  <c r="AA30" i="1"/>
  <c r="T30" i="1"/>
  <c r="X30" i="1" s="1"/>
  <c r="Y36" i="1"/>
  <c r="R27" i="1"/>
  <c r="S27" i="1" s="1"/>
  <c r="Y90" i="1"/>
  <c r="Y74" i="1"/>
  <c r="R82" i="1"/>
  <c r="S82" i="1" s="1"/>
  <c r="Y56" i="1"/>
  <c r="R51" i="1"/>
  <c r="S51" i="1" s="1"/>
  <c r="R39" i="1"/>
  <c r="S39" i="1" s="1"/>
  <c r="O39" i="1" s="1"/>
  <c r="M39" i="1" s="1"/>
  <c r="P39" i="1" s="1"/>
  <c r="J39" i="1" s="1"/>
  <c r="K39" i="1" s="1"/>
  <c r="R71" i="1"/>
  <c r="S71" i="1" s="1"/>
  <c r="AA52" i="1"/>
  <c r="Z52" i="1"/>
  <c r="T52" i="1"/>
  <c r="X52" i="1" s="1"/>
  <c r="Y53" i="1"/>
  <c r="Y30" i="1"/>
  <c r="O30" i="1"/>
  <c r="M30" i="1" s="1"/>
  <c r="P30" i="1" s="1"/>
  <c r="J30" i="1" s="1"/>
  <c r="K30" i="1" s="1"/>
  <c r="Y92" i="1"/>
  <c r="R80" i="1"/>
  <c r="S80" i="1" s="1"/>
  <c r="R87" i="1"/>
  <c r="S87" i="1" s="1"/>
  <c r="Y81" i="1"/>
  <c r="R93" i="1"/>
  <c r="S93" i="1" s="1"/>
  <c r="AZ71" i="1"/>
  <c r="R69" i="1"/>
  <c r="S69" i="1" s="1"/>
  <c r="AZ79" i="1"/>
  <c r="Y61" i="1"/>
  <c r="Y51" i="1"/>
  <c r="Y76" i="1"/>
  <c r="AZ53" i="1"/>
  <c r="AZ39" i="1"/>
  <c r="Y57" i="1"/>
  <c r="R57" i="1"/>
  <c r="S57" i="1" s="1"/>
  <c r="Y25" i="1"/>
  <c r="O25" i="1"/>
  <c r="M25" i="1" s="1"/>
  <c r="P25" i="1" s="1"/>
  <c r="J25" i="1" s="1"/>
  <c r="K25" i="1" s="1"/>
  <c r="R58" i="1"/>
  <c r="S58" i="1" s="1"/>
  <c r="Y35" i="1"/>
  <c r="Y23" i="1"/>
  <c r="AX37" i="1"/>
  <c r="R90" i="1"/>
  <c r="S90" i="1" s="1"/>
  <c r="O90" i="1" s="1"/>
  <c r="M90" i="1" s="1"/>
  <c r="P90" i="1" s="1"/>
  <c r="J90" i="1" s="1"/>
  <c r="K90" i="1" s="1"/>
  <c r="R24" i="1"/>
  <c r="S24" i="1" s="1"/>
  <c r="R34" i="1"/>
  <c r="S34" i="1" s="1"/>
  <c r="Y83" i="1"/>
  <c r="AV74" i="1"/>
  <c r="AX74" i="1" s="1"/>
  <c r="Q74" i="1"/>
  <c r="R64" i="1"/>
  <c r="S64" i="1" s="1"/>
  <c r="AV92" i="1"/>
  <c r="Q92" i="1"/>
  <c r="Y80" i="1"/>
  <c r="O80" i="1"/>
  <c r="M80" i="1" s="1"/>
  <c r="P80" i="1" s="1"/>
  <c r="J80" i="1" s="1"/>
  <c r="K80" i="1" s="1"/>
  <c r="R88" i="1"/>
  <c r="S88" i="1" s="1"/>
  <c r="O88" i="1" s="1"/>
  <c r="M88" i="1" s="1"/>
  <c r="P88" i="1" s="1"/>
  <c r="J88" i="1" s="1"/>
  <c r="K88" i="1" s="1"/>
  <c r="AX82" i="1"/>
  <c r="Y84" i="1"/>
  <c r="Q65" i="1"/>
  <c r="AV65" i="1"/>
  <c r="O52" i="1"/>
  <c r="M52" i="1" s="1"/>
  <c r="P52" i="1" s="1"/>
  <c r="J52" i="1" s="1"/>
  <c r="K52" i="1" s="1"/>
  <c r="Y52" i="1"/>
  <c r="Y55" i="1"/>
  <c r="Y58" i="1"/>
  <c r="O58" i="1"/>
  <c r="M58" i="1" s="1"/>
  <c r="P58" i="1" s="1"/>
  <c r="J58" i="1" s="1"/>
  <c r="K58" i="1" s="1"/>
  <c r="Y50" i="1"/>
  <c r="R37" i="1"/>
  <c r="S37" i="1" s="1"/>
  <c r="Y45" i="1"/>
  <c r="O45" i="1"/>
  <c r="M45" i="1" s="1"/>
  <c r="P45" i="1" s="1"/>
  <c r="J45" i="1" s="1"/>
  <c r="K45" i="1" s="1"/>
  <c r="R70" i="1"/>
  <c r="S70" i="1" s="1"/>
  <c r="Y70" i="1"/>
  <c r="AZ77" i="1"/>
  <c r="R68" i="1"/>
  <c r="S68" i="1" s="1"/>
  <c r="Y43" i="1"/>
  <c r="O43" i="1"/>
  <c r="M43" i="1" s="1"/>
  <c r="P43" i="1" s="1"/>
  <c r="J43" i="1" s="1"/>
  <c r="K43" i="1" s="1"/>
  <c r="Y46" i="1"/>
  <c r="T63" i="1"/>
  <c r="X63" i="1" s="1"/>
  <c r="AA63" i="1"/>
  <c r="AB63" i="1" s="1"/>
  <c r="R42" i="1"/>
  <c r="S42" i="1" s="1"/>
  <c r="O42" i="1" s="1"/>
  <c r="M42" i="1" s="1"/>
  <c r="P42" i="1" s="1"/>
  <c r="J42" i="1" s="1"/>
  <c r="K42" i="1" s="1"/>
  <c r="R25" i="1"/>
  <c r="S25" i="1" s="1"/>
  <c r="AX58" i="1"/>
  <c r="AZ58" i="1"/>
  <c r="R32" i="1"/>
  <c r="S32" i="1" s="1"/>
  <c r="AZ20" i="1"/>
  <c r="O27" i="1"/>
  <c r="M27" i="1" s="1"/>
  <c r="P27" i="1" s="1"/>
  <c r="J27" i="1" s="1"/>
  <c r="K27" i="1" s="1"/>
  <c r="Y27" i="1"/>
  <c r="Y44" i="1"/>
  <c r="R50" i="1"/>
  <c r="S50" i="1" s="1"/>
  <c r="O50" i="1" s="1"/>
  <c r="M50" i="1" s="1"/>
  <c r="P50" i="1" s="1"/>
  <c r="J50" i="1" s="1"/>
  <c r="K50" i="1" s="1"/>
  <c r="Y31" i="1"/>
  <c r="O89" i="1"/>
  <c r="M89" i="1" s="1"/>
  <c r="P89" i="1" s="1"/>
  <c r="J89" i="1" s="1"/>
  <c r="K89" i="1" s="1"/>
  <c r="Y89" i="1"/>
  <c r="Y64" i="1"/>
  <c r="O64" i="1"/>
  <c r="M64" i="1" s="1"/>
  <c r="P64" i="1" s="1"/>
  <c r="J64" i="1" s="1"/>
  <c r="K64" i="1" s="1"/>
  <c r="T45" i="1"/>
  <c r="X45" i="1" s="1"/>
  <c r="AA45" i="1"/>
  <c r="AB45" i="1" s="1"/>
  <c r="AA91" i="1"/>
  <c r="T91" i="1"/>
  <c r="X91" i="1" s="1"/>
  <c r="T47" i="1"/>
  <c r="X47" i="1" s="1"/>
  <c r="AA47" i="1"/>
  <c r="AB47" i="1" s="1"/>
  <c r="Z47" i="1"/>
  <c r="Y77" i="1"/>
  <c r="AZ80" i="1"/>
  <c r="Y72" i="1"/>
  <c r="R77" i="1"/>
  <c r="S77" i="1" s="1"/>
  <c r="R84" i="1"/>
  <c r="S84" i="1" s="1"/>
  <c r="O84" i="1" s="1"/>
  <c r="M84" i="1" s="1"/>
  <c r="P84" i="1" s="1"/>
  <c r="J84" i="1" s="1"/>
  <c r="K84" i="1" s="1"/>
  <c r="AV76" i="1"/>
  <c r="AX76" i="1" s="1"/>
  <c r="Q76" i="1"/>
  <c r="Y87" i="1"/>
  <c r="O87" i="1"/>
  <c r="M87" i="1" s="1"/>
  <c r="P87" i="1" s="1"/>
  <c r="J87" i="1" s="1"/>
  <c r="K87" i="1" s="1"/>
  <c r="Y73" i="1"/>
  <c r="Y67" i="1"/>
  <c r="R67" i="1"/>
  <c r="S67" i="1" s="1"/>
  <c r="AZ52" i="1"/>
  <c r="Y93" i="1"/>
  <c r="O93" i="1"/>
  <c r="M93" i="1" s="1"/>
  <c r="P93" i="1" s="1"/>
  <c r="J93" i="1" s="1"/>
  <c r="K93" i="1" s="1"/>
  <c r="Y54" i="1"/>
  <c r="O54" i="1"/>
  <c r="M54" i="1" s="1"/>
  <c r="P54" i="1" s="1"/>
  <c r="J54" i="1" s="1"/>
  <c r="K54" i="1" s="1"/>
  <c r="R66" i="1"/>
  <c r="S66" i="1" s="1"/>
  <c r="AZ93" i="1"/>
  <c r="Y40" i="1"/>
  <c r="AZ48" i="1"/>
  <c r="Y33" i="1"/>
  <c r="Y17" i="1"/>
  <c r="O17" i="1"/>
  <c r="M17" i="1" s="1"/>
  <c r="P17" i="1" s="1"/>
  <c r="J17" i="1" s="1"/>
  <c r="K17" i="1" s="1"/>
  <c r="O18" i="1"/>
  <c r="M18" i="1" s="1"/>
  <c r="P18" i="1" s="1"/>
  <c r="J18" i="1" s="1"/>
  <c r="K18" i="1" s="1"/>
  <c r="Y18" i="1"/>
  <c r="AX21" i="1"/>
  <c r="AZ27" i="1"/>
  <c r="AZ31" i="1"/>
  <c r="R40" i="1"/>
  <c r="S40" i="1" s="1"/>
  <c r="R23" i="1"/>
  <c r="S23" i="1" s="1"/>
  <c r="O23" i="1" s="1"/>
  <c r="M23" i="1" s="1"/>
  <c r="P23" i="1" s="1"/>
  <c r="J23" i="1" s="1"/>
  <c r="K23" i="1" s="1"/>
  <c r="R33" i="1"/>
  <c r="S33" i="1" s="1"/>
  <c r="O33" i="1" s="1"/>
  <c r="M33" i="1" s="1"/>
  <c r="P33" i="1" s="1"/>
  <c r="J33" i="1" s="1"/>
  <c r="K33" i="1" s="1"/>
  <c r="Z43" i="1"/>
  <c r="T43" i="1"/>
  <c r="X43" i="1" s="1"/>
  <c r="AA43" i="1"/>
  <c r="Y32" i="1"/>
  <c r="O32" i="1"/>
  <c r="M32" i="1" s="1"/>
  <c r="P32" i="1" s="1"/>
  <c r="J32" i="1" s="1"/>
  <c r="K32" i="1" s="1"/>
  <c r="R19" i="1"/>
  <c r="S19" i="1" s="1"/>
  <c r="O19" i="1" s="1"/>
  <c r="M19" i="1" s="1"/>
  <c r="P19" i="1" s="1"/>
  <c r="J19" i="1" s="1"/>
  <c r="K19" i="1" s="1"/>
  <c r="R29" i="1"/>
  <c r="S29" i="1" s="1"/>
  <c r="R56" i="1"/>
  <c r="S56" i="1" s="1"/>
  <c r="R53" i="1"/>
  <c r="S53" i="1" s="1"/>
  <c r="Y94" i="1"/>
  <c r="R94" i="1"/>
  <c r="S94" i="1" s="1"/>
  <c r="Y91" i="1"/>
  <c r="O91" i="1"/>
  <c r="M91" i="1" s="1"/>
  <c r="P91" i="1" s="1"/>
  <c r="J91" i="1" s="1"/>
  <c r="K91" i="1" s="1"/>
  <c r="AZ72" i="1"/>
  <c r="R83" i="1"/>
  <c r="S83" i="1" s="1"/>
  <c r="R78" i="1"/>
  <c r="S78" i="1" s="1"/>
  <c r="O68" i="1"/>
  <c r="M68" i="1" s="1"/>
  <c r="P68" i="1" s="1"/>
  <c r="J68" i="1" s="1"/>
  <c r="K68" i="1" s="1"/>
  <c r="Y68" i="1"/>
  <c r="R85" i="1"/>
  <c r="S85" i="1" s="1"/>
  <c r="O62" i="1"/>
  <c r="M62" i="1" s="1"/>
  <c r="P62" i="1" s="1"/>
  <c r="J62" i="1" s="1"/>
  <c r="K62" i="1" s="1"/>
  <c r="Y62" i="1"/>
  <c r="Q46" i="1"/>
  <c r="AV46" i="1"/>
  <c r="AX46" i="1" s="1"/>
  <c r="R79" i="1"/>
  <c r="S79" i="1" s="1"/>
  <c r="O79" i="1" s="1"/>
  <c r="M79" i="1" s="1"/>
  <c r="P79" i="1" s="1"/>
  <c r="J79" i="1" s="1"/>
  <c r="K79" i="1" s="1"/>
  <c r="Y88" i="1"/>
  <c r="AV35" i="1"/>
  <c r="AX35" i="1" s="1"/>
  <c r="Q35" i="1"/>
  <c r="R55" i="1"/>
  <c r="S55" i="1" s="1"/>
  <c r="Y28" i="1"/>
  <c r="R28" i="1"/>
  <c r="S28" i="1" s="1"/>
  <c r="Y85" i="1"/>
  <c r="O85" i="1"/>
  <c r="M85" i="1" s="1"/>
  <c r="P85" i="1" s="1"/>
  <c r="J85" i="1" s="1"/>
  <c r="K85" i="1" s="1"/>
  <c r="R59" i="1"/>
  <c r="S59" i="1" s="1"/>
  <c r="Y19" i="1"/>
  <c r="R36" i="1"/>
  <c r="S36" i="1" s="1"/>
  <c r="O36" i="1" s="1"/>
  <c r="M36" i="1" s="1"/>
  <c r="P36" i="1" s="1"/>
  <c r="J36" i="1" s="1"/>
  <c r="K36" i="1" s="1"/>
  <c r="R31" i="1"/>
  <c r="S31" i="1" s="1"/>
  <c r="O31" i="1" s="1"/>
  <c r="M31" i="1" s="1"/>
  <c r="P31" i="1" s="1"/>
  <c r="J31" i="1" s="1"/>
  <c r="K31" i="1" s="1"/>
  <c r="AZ66" i="1"/>
  <c r="Y37" i="1"/>
  <c r="O34" i="1"/>
  <c r="M34" i="1" s="1"/>
  <c r="P34" i="1" s="1"/>
  <c r="J34" i="1" s="1"/>
  <c r="K34" i="1" s="1"/>
  <c r="Y34" i="1"/>
  <c r="T75" i="1"/>
  <c r="X75" i="1" s="1"/>
  <c r="AA75" i="1"/>
  <c r="Y48" i="1"/>
  <c r="O41" i="1"/>
  <c r="M41" i="1" s="1"/>
  <c r="P41" i="1" s="1"/>
  <c r="J41" i="1" s="1"/>
  <c r="K41" i="1" s="1"/>
  <c r="Y41" i="1"/>
  <c r="AZ22" i="1"/>
  <c r="Y75" i="1"/>
  <c r="O75" i="1"/>
  <c r="M75" i="1" s="1"/>
  <c r="P75" i="1" s="1"/>
  <c r="J75" i="1" s="1"/>
  <c r="K75" i="1" s="1"/>
  <c r="T60" i="1"/>
  <c r="X60" i="1" s="1"/>
  <c r="AA60" i="1"/>
  <c r="Z60" i="1"/>
  <c r="Y39" i="1"/>
  <c r="R21" i="1"/>
  <c r="S21" i="1" s="1"/>
  <c r="Y79" i="1"/>
  <c r="AZ56" i="1"/>
  <c r="R44" i="1"/>
  <c r="S44" i="1" s="1"/>
  <c r="Z30" i="1"/>
  <c r="R26" i="1"/>
  <c r="S26" i="1" s="1"/>
  <c r="R61" i="1"/>
  <c r="S61" i="1" s="1"/>
  <c r="Y22" i="1"/>
  <c r="Y86" i="1"/>
  <c r="O86" i="1"/>
  <c r="M86" i="1" s="1"/>
  <c r="P86" i="1" s="1"/>
  <c r="J86" i="1" s="1"/>
  <c r="K86" i="1" s="1"/>
  <c r="R72" i="1"/>
  <c r="S72" i="1" s="1"/>
  <c r="Y59" i="1"/>
  <c r="AZ88" i="1"/>
  <c r="R73" i="1"/>
  <c r="S73" i="1" s="1"/>
  <c r="O73" i="1" s="1"/>
  <c r="M73" i="1" s="1"/>
  <c r="P73" i="1" s="1"/>
  <c r="J73" i="1" s="1"/>
  <c r="K73" i="1" s="1"/>
  <c r="R81" i="1"/>
  <c r="S81" i="1" s="1"/>
  <c r="R48" i="1"/>
  <c r="S48" i="1" s="1"/>
  <c r="AZ76" i="1"/>
  <c r="AZ85" i="1"/>
  <c r="O49" i="1"/>
  <c r="M49" i="1" s="1"/>
  <c r="P49" i="1" s="1"/>
  <c r="J49" i="1" s="1"/>
  <c r="K49" i="1" s="1"/>
  <c r="Y49" i="1"/>
  <c r="AZ19" i="1"/>
  <c r="R20" i="1"/>
  <c r="S20" i="1" s="1"/>
  <c r="O47" i="1"/>
  <c r="M47" i="1" s="1"/>
  <c r="P47" i="1" s="1"/>
  <c r="J47" i="1" s="1"/>
  <c r="K47" i="1" s="1"/>
  <c r="T38" i="1"/>
  <c r="X38" i="1" s="1"/>
  <c r="AA38" i="1"/>
  <c r="Z38" i="1"/>
  <c r="O38" i="1"/>
  <c r="M38" i="1" s="1"/>
  <c r="P38" i="1" s="1"/>
  <c r="J38" i="1" s="1"/>
  <c r="K38" i="1" s="1"/>
  <c r="R22" i="1"/>
  <c r="S22" i="1" s="1"/>
  <c r="AZ34" i="1"/>
  <c r="AB43" i="1" l="1"/>
  <c r="AB18" i="1"/>
  <c r="AA61" i="1"/>
  <c r="T61" i="1"/>
  <c r="X61" i="1" s="1"/>
  <c r="Z61" i="1"/>
  <c r="AA37" i="1"/>
  <c r="T37" i="1"/>
  <c r="X37" i="1" s="1"/>
  <c r="Z37" i="1"/>
  <c r="AA69" i="1"/>
  <c r="T69" i="1"/>
  <c r="X69" i="1" s="1"/>
  <c r="Z69" i="1"/>
  <c r="O69" i="1"/>
  <c r="M69" i="1" s="1"/>
  <c r="P69" i="1" s="1"/>
  <c r="J69" i="1" s="1"/>
  <c r="K69" i="1" s="1"/>
  <c r="AA26" i="1"/>
  <c r="T26" i="1"/>
  <c r="X26" i="1" s="1"/>
  <c r="Z26" i="1"/>
  <c r="T55" i="1"/>
  <c r="X55" i="1" s="1"/>
  <c r="AA55" i="1"/>
  <c r="Z55" i="1"/>
  <c r="AA83" i="1"/>
  <c r="T83" i="1"/>
  <c r="X83" i="1" s="1"/>
  <c r="Z83" i="1"/>
  <c r="AX65" i="1"/>
  <c r="AZ65" i="1"/>
  <c r="O83" i="1"/>
  <c r="M83" i="1" s="1"/>
  <c r="P83" i="1" s="1"/>
  <c r="J83" i="1" s="1"/>
  <c r="K83" i="1" s="1"/>
  <c r="AA80" i="1"/>
  <c r="T80" i="1"/>
  <c r="X80" i="1" s="1"/>
  <c r="Z80" i="1"/>
  <c r="AA51" i="1"/>
  <c r="AB51" i="1" s="1"/>
  <c r="T51" i="1"/>
  <c r="X51" i="1" s="1"/>
  <c r="Z51" i="1"/>
  <c r="O26" i="1"/>
  <c r="M26" i="1" s="1"/>
  <c r="P26" i="1" s="1"/>
  <c r="J26" i="1" s="1"/>
  <c r="K26" i="1" s="1"/>
  <c r="T78" i="1"/>
  <c r="X78" i="1" s="1"/>
  <c r="AA78" i="1"/>
  <c r="Z78" i="1"/>
  <c r="T40" i="1"/>
  <c r="X40" i="1" s="1"/>
  <c r="AA40" i="1"/>
  <c r="AB40" i="1" s="1"/>
  <c r="Z40" i="1"/>
  <c r="AB38" i="1"/>
  <c r="T21" i="1"/>
  <c r="X21" i="1" s="1"/>
  <c r="AA21" i="1"/>
  <c r="O21" i="1"/>
  <c r="M21" i="1" s="1"/>
  <c r="P21" i="1" s="1"/>
  <c r="J21" i="1" s="1"/>
  <c r="K21" i="1" s="1"/>
  <c r="Z21" i="1"/>
  <c r="R46" i="1"/>
  <c r="S46" i="1" s="1"/>
  <c r="AA72" i="1"/>
  <c r="T72" i="1"/>
  <c r="X72" i="1" s="1"/>
  <c r="Z72" i="1"/>
  <c r="O37" i="1"/>
  <c r="M37" i="1" s="1"/>
  <c r="P37" i="1" s="1"/>
  <c r="J37" i="1" s="1"/>
  <c r="K37" i="1" s="1"/>
  <c r="R35" i="1"/>
  <c r="S35" i="1" s="1"/>
  <c r="T56" i="1"/>
  <c r="X56" i="1" s="1"/>
  <c r="AA56" i="1"/>
  <c r="Z56" i="1"/>
  <c r="O72" i="1"/>
  <c r="M72" i="1" s="1"/>
  <c r="P72" i="1" s="1"/>
  <c r="J72" i="1" s="1"/>
  <c r="K72" i="1" s="1"/>
  <c r="AA32" i="1"/>
  <c r="T32" i="1"/>
  <c r="X32" i="1" s="1"/>
  <c r="Z32" i="1"/>
  <c r="R65" i="1"/>
  <c r="S65" i="1" s="1"/>
  <c r="R92" i="1"/>
  <c r="S92" i="1" s="1"/>
  <c r="T57" i="1"/>
  <c r="X57" i="1" s="1"/>
  <c r="Z57" i="1"/>
  <c r="AA57" i="1"/>
  <c r="O51" i="1"/>
  <c r="M51" i="1" s="1"/>
  <c r="P51" i="1" s="1"/>
  <c r="J51" i="1" s="1"/>
  <c r="K51" i="1" s="1"/>
  <c r="T93" i="1"/>
  <c r="X93" i="1" s="1"/>
  <c r="AA93" i="1"/>
  <c r="Z93" i="1"/>
  <c r="AB52" i="1"/>
  <c r="O56" i="1"/>
  <c r="M56" i="1" s="1"/>
  <c r="P56" i="1" s="1"/>
  <c r="J56" i="1" s="1"/>
  <c r="K56" i="1" s="1"/>
  <c r="T27" i="1"/>
  <c r="X27" i="1" s="1"/>
  <c r="AA27" i="1"/>
  <c r="Z27" i="1"/>
  <c r="AB86" i="1"/>
  <c r="AB91" i="1"/>
  <c r="AA70" i="1"/>
  <c r="AB70" i="1" s="1"/>
  <c r="Z70" i="1"/>
  <c r="T70" i="1"/>
  <c r="X70" i="1" s="1"/>
  <c r="AZ92" i="1"/>
  <c r="AX92" i="1"/>
  <c r="T71" i="1"/>
  <c r="X71" i="1" s="1"/>
  <c r="AA71" i="1"/>
  <c r="Z71" i="1"/>
  <c r="O71" i="1"/>
  <c r="M71" i="1" s="1"/>
  <c r="P71" i="1" s="1"/>
  <c r="J71" i="1" s="1"/>
  <c r="K71" i="1" s="1"/>
  <c r="AB54" i="1"/>
  <c r="AA48" i="1"/>
  <c r="T48" i="1"/>
  <c r="X48" i="1" s="1"/>
  <c r="Z48" i="1"/>
  <c r="T44" i="1"/>
  <c r="X44" i="1" s="1"/>
  <c r="AA44" i="1"/>
  <c r="Z44" i="1"/>
  <c r="T20" i="1"/>
  <c r="X20" i="1" s="1"/>
  <c r="AA20" i="1"/>
  <c r="Z20" i="1"/>
  <c r="T81" i="1"/>
  <c r="X81" i="1" s="1"/>
  <c r="AA81" i="1"/>
  <c r="AB81" i="1" s="1"/>
  <c r="Z81" i="1"/>
  <c r="O48" i="1"/>
  <c r="M48" i="1" s="1"/>
  <c r="P48" i="1" s="1"/>
  <c r="J48" i="1" s="1"/>
  <c r="K48" i="1" s="1"/>
  <c r="T85" i="1"/>
  <c r="X85" i="1" s="1"/>
  <c r="AA85" i="1"/>
  <c r="AB85" i="1" s="1"/>
  <c r="Z85" i="1"/>
  <c r="T29" i="1"/>
  <c r="X29" i="1" s="1"/>
  <c r="AA29" i="1"/>
  <c r="O29" i="1"/>
  <c r="M29" i="1" s="1"/>
  <c r="P29" i="1" s="1"/>
  <c r="J29" i="1" s="1"/>
  <c r="K29" i="1" s="1"/>
  <c r="Z29" i="1"/>
  <c r="O40" i="1"/>
  <c r="M40" i="1" s="1"/>
  <c r="P40" i="1" s="1"/>
  <c r="J40" i="1" s="1"/>
  <c r="K40" i="1" s="1"/>
  <c r="R76" i="1"/>
  <c r="S76" i="1" s="1"/>
  <c r="AA50" i="1"/>
  <c r="Z50" i="1"/>
  <c r="T50" i="1"/>
  <c r="X50" i="1" s="1"/>
  <c r="O70" i="1"/>
  <c r="M70" i="1" s="1"/>
  <c r="P70" i="1" s="1"/>
  <c r="J70" i="1" s="1"/>
  <c r="K70" i="1" s="1"/>
  <c r="AZ74" i="1"/>
  <c r="T34" i="1"/>
  <c r="X34" i="1" s="1"/>
  <c r="AA34" i="1"/>
  <c r="Z34" i="1"/>
  <c r="O57" i="1"/>
  <c r="M57" i="1" s="1"/>
  <c r="P57" i="1" s="1"/>
  <c r="J57" i="1" s="1"/>
  <c r="K57" i="1" s="1"/>
  <c r="O61" i="1"/>
  <c r="M61" i="1" s="1"/>
  <c r="P61" i="1" s="1"/>
  <c r="J61" i="1" s="1"/>
  <c r="K61" i="1" s="1"/>
  <c r="T82" i="1"/>
  <c r="X82" i="1" s="1"/>
  <c r="AA82" i="1"/>
  <c r="O82" i="1"/>
  <c r="M82" i="1" s="1"/>
  <c r="P82" i="1" s="1"/>
  <c r="J82" i="1" s="1"/>
  <c r="K82" i="1" s="1"/>
  <c r="Z82" i="1"/>
  <c r="O20" i="1"/>
  <c r="M20" i="1" s="1"/>
  <c r="P20" i="1" s="1"/>
  <c r="J20" i="1" s="1"/>
  <c r="K20" i="1" s="1"/>
  <c r="AB62" i="1"/>
  <c r="T53" i="1"/>
  <c r="X53" i="1" s="1"/>
  <c r="AA53" i="1"/>
  <c r="Z53" i="1"/>
  <c r="T77" i="1"/>
  <c r="X77" i="1" s="1"/>
  <c r="AA77" i="1"/>
  <c r="Z77" i="1"/>
  <c r="T73" i="1"/>
  <c r="X73" i="1" s="1"/>
  <c r="AA73" i="1"/>
  <c r="Z73" i="1"/>
  <c r="AB60" i="1"/>
  <c r="AA31" i="1"/>
  <c r="Z31" i="1"/>
  <c r="T31" i="1"/>
  <c r="X31" i="1" s="1"/>
  <c r="AA94" i="1"/>
  <c r="Z94" i="1"/>
  <c r="T94" i="1"/>
  <c r="X94" i="1" s="1"/>
  <c r="T67" i="1"/>
  <c r="X67" i="1" s="1"/>
  <c r="AA67" i="1"/>
  <c r="Z67" i="1"/>
  <c r="O77" i="1"/>
  <c r="M77" i="1" s="1"/>
  <c r="P77" i="1" s="1"/>
  <c r="J77" i="1" s="1"/>
  <c r="K77" i="1" s="1"/>
  <c r="O44" i="1"/>
  <c r="M44" i="1" s="1"/>
  <c r="P44" i="1" s="1"/>
  <c r="J44" i="1" s="1"/>
  <c r="K44" i="1" s="1"/>
  <c r="T24" i="1"/>
  <c r="X24" i="1" s="1"/>
  <c r="AA24" i="1"/>
  <c r="Z24" i="1"/>
  <c r="O24" i="1"/>
  <c r="M24" i="1" s="1"/>
  <c r="P24" i="1" s="1"/>
  <c r="J24" i="1" s="1"/>
  <c r="K24" i="1" s="1"/>
  <c r="AZ46" i="1"/>
  <c r="O81" i="1"/>
  <c r="M81" i="1" s="1"/>
  <c r="P81" i="1" s="1"/>
  <c r="J81" i="1" s="1"/>
  <c r="K81" i="1" s="1"/>
  <c r="AB49" i="1"/>
  <c r="AA22" i="1"/>
  <c r="AB22" i="1" s="1"/>
  <c r="T22" i="1"/>
  <c r="X22" i="1" s="1"/>
  <c r="Z22" i="1"/>
  <c r="O22" i="1"/>
  <c r="M22" i="1" s="1"/>
  <c r="P22" i="1" s="1"/>
  <c r="J22" i="1" s="1"/>
  <c r="K22" i="1" s="1"/>
  <c r="AB75" i="1"/>
  <c r="T28" i="1"/>
  <c r="X28" i="1" s="1"/>
  <c r="AA28" i="1"/>
  <c r="Z28" i="1"/>
  <c r="T79" i="1"/>
  <c r="X79" i="1" s="1"/>
  <c r="AA79" i="1"/>
  <c r="Z79" i="1"/>
  <c r="O94" i="1"/>
  <c r="M94" i="1" s="1"/>
  <c r="P94" i="1" s="1"/>
  <c r="J94" i="1" s="1"/>
  <c r="K94" i="1" s="1"/>
  <c r="T19" i="1"/>
  <c r="X19" i="1" s="1"/>
  <c r="AA19" i="1"/>
  <c r="Z19" i="1"/>
  <c r="AA33" i="1"/>
  <c r="T33" i="1"/>
  <c r="X33" i="1" s="1"/>
  <c r="Z33" i="1"/>
  <c r="T66" i="1"/>
  <c r="X66" i="1" s="1"/>
  <c r="AA66" i="1"/>
  <c r="Z66" i="1"/>
  <c r="O66" i="1"/>
  <c r="M66" i="1" s="1"/>
  <c r="P66" i="1" s="1"/>
  <c r="J66" i="1" s="1"/>
  <c r="K66" i="1" s="1"/>
  <c r="O67" i="1"/>
  <c r="M67" i="1" s="1"/>
  <c r="P67" i="1" s="1"/>
  <c r="J67" i="1" s="1"/>
  <c r="K67" i="1" s="1"/>
  <c r="T84" i="1"/>
  <c r="X84" i="1" s="1"/>
  <c r="AA84" i="1"/>
  <c r="Z84" i="1"/>
  <c r="Z25" i="1"/>
  <c r="AA25" i="1"/>
  <c r="AB25" i="1" s="1"/>
  <c r="T25" i="1"/>
  <c r="X25" i="1" s="1"/>
  <c r="O55" i="1"/>
  <c r="M55" i="1" s="1"/>
  <c r="P55" i="1" s="1"/>
  <c r="J55" i="1" s="1"/>
  <c r="K55" i="1" s="1"/>
  <c r="T64" i="1"/>
  <c r="X64" i="1" s="1"/>
  <c r="AA64" i="1"/>
  <c r="Z64" i="1"/>
  <c r="T58" i="1"/>
  <c r="X58" i="1" s="1"/>
  <c r="AA58" i="1"/>
  <c r="Z58" i="1"/>
  <c r="T87" i="1"/>
  <c r="X87" i="1" s="1"/>
  <c r="AA87" i="1"/>
  <c r="Z87" i="1"/>
  <c r="AA39" i="1"/>
  <c r="T39" i="1"/>
  <c r="X39" i="1" s="1"/>
  <c r="Z39" i="1"/>
  <c r="O78" i="1"/>
  <c r="M78" i="1" s="1"/>
  <c r="P78" i="1" s="1"/>
  <c r="J78" i="1" s="1"/>
  <c r="K78" i="1" s="1"/>
  <c r="AB41" i="1"/>
  <c r="Z59" i="1"/>
  <c r="AA59" i="1"/>
  <c r="T59" i="1"/>
  <c r="X59" i="1" s="1"/>
  <c r="O59" i="1"/>
  <c r="M59" i="1" s="1"/>
  <c r="P59" i="1" s="1"/>
  <c r="J59" i="1" s="1"/>
  <c r="K59" i="1" s="1"/>
  <c r="T36" i="1"/>
  <c r="X36" i="1" s="1"/>
  <c r="AA36" i="1"/>
  <c r="Z36" i="1"/>
  <c r="O28" i="1"/>
  <c r="M28" i="1" s="1"/>
  <c r="P28" i="1" s="1"/>
  <c r="J28" i="1" s="1"/>
  <c r="K28" i="1" s="1"/>
  <c r="AA23" i="1"/>
  <c r="T23" i="1"/>
  <c r="X23" i="1" s="1"/>
  <c r="Z23" i="1"/>
  <c r="T42" i="1"/>
  <c r="X42" i="1" s="1"/>
  <c r="AA42" i="1"/>
  <c r="Z42" i="1"/>
  <c r="T68" i="1"/>
  <c r="X68" i="1" s="1"/>
  <c r="AA68" i="1"/>
  <c r="Z68" i="1"/>
  <c r="AA88" i="1"/>
  <c r="AB88" i="1" s="1"/>
  <c r="T88" i="1"/>
  <c r="X88" i="1" s="1"/>
  <c r="Z88" i="1"/>
  <c r="R74" i="1"/>
  <c r="S74" i="1" s="1"/>
  <c r="T90" i="1"/>
  <c r="X90" i="1" s="1"/>
  <c r="AA90" i="1"/>
  <c r="Z90" i="1"/>
  <c r="O53" i="1"/>
  <c r="M53" i="1" s="1"/>
  <c r="P53" i="1" s="1"/>
  <c r="J53" i="1" s="1"/>
  <c r="K53" i="1" s="1"/>
  <c r="AZ35" i="1"/>
  <c r="AB30" i="1"/>
  <c r="AB89" i="1"/>
  <c r="AB17" i="1"/>
  <c r="AB68" i="1" l="1"/>
  <c r="AB66" i="1"/>
  <c r="AB73" i="1"/>
  <c r="AB90" i="1"/>
  <c r="AB44" i="1"/>
  <c r="AB71" i="1"/>
  <c r="AB36" i="1"/>
  <c r="AB79" i="1"/>
  <c r="AB94" i="1"/>
  <c r="AB32" i="1"/>
  <c r="AB64" i="1"/>
  <c r="AB29" i="1"/>
  <c r="AB28" i="1"/>
  <c r="AB31" i="1"/>
  <c r="AB56" i="1"/>
  <c r="AB59" i="1"/>
  <c r="AB80" i="1"/>
  <c r="AB69" i="1"/>
  <c r="T74" i="1"/>
  <c r="X74" i="1" s="1"/>
  <c r="AA74" i="1"/>
  <c r="AB74" i="1" s="1"/>
  <c r="Z74" i="1"/>
  <c r="O74" i="1"/>
  <c r="M74" i="1" s="1"/>
  <c r="P74" i="1" s="1"/>
  <c r="J74" i="1" s="1"/>
  <c r="K74" i="1" s="1"/>
  <c r="T35" i="1"/>
  <c r="X35" i="1" s="1"/>
  <c r="AA35" i="1"/>
  <c r="Z35" i="1"/>
  <c r="O35" i="1"/>
  <c r="M35" i="1" s="1"/>
  <c r="P35" i="1" s="1"/>
  <c r="J35" i="1" s="1"/>
  <c r="K35" i="1" s="1"/>
  <c r="AB42" i="1"/>
  <c r="AB84" i="1"/>
  <c r="AB77" i="1"/>
  <c r="AB78" i="1"/>
  <c r="AB55" i="1"/>
  <c r="AB39" i="1"/>
  <c r="AB33" i="1"/>
  <c r="AB82" i="1"/>
  <c r="AB27" i="1"/>
  <c r="AB57" i="1"/>
  <c r="AB21" i="1"/>
  <c r="AB87" i="1"/>
  <c r="AB19" i="1"/>
  <c r="AB67" i="1"/>
  <c r="AB53" i="1"/>
  <c r="AB48" i="1"/>
  <c r="AB37" i="1"/>
  <c r="AB23" i="1"/>
  <c r="AB50" i="1"/>
  <c r="AB20" i="1"/>
  <c r="T92" i="1"/>
  <c r="X92" i="1" s="1"/>
  <c r="AA92" i="1"/>
  <c r="Z92" i="1"/>
  <c r="O92" i="1"/>
  <c r="M92" i="1" s="1"/>
  <c r="P92" i="1" s="1"/>
  <c r="J92" i="1" s="1"/>
  <c r="K92" i="1" s="1"/>
  <c r="AB72" i="1"/>
  <c r="AB26" i="1"/>
  <c r="T76" i="1"/>
  <c r="X76" i="1" s="1"/>
  <c r="AA76" i="1"/>
  <c r="Z76" i="1"/>
  <c r="O76" i="1"/>
  <c r="M76" i="1" s="1"/>
  <c r="P76" i="1" s="1"/>
  <c r="J76" i="1" s="1"/>
  <c r="K76" i="1" s="1"/>
  <c r="AA46" i="1"/>
  <c r="T46" i="1"/>
  <c r="X46" i="1" s="1"/>
  <c r="Z46" i="1"/>
  <c r="O46" i="1"/>
  <c r="M46" i="1" s="1"/>
  <c r="P46" i="1" s="1"/>
  <c r="J46" i="1" s="1"/>
  <c r="K46" i="1" s="1"/>
  <c r="AB58" i="1"/>
  <c r="AB24" i="1"/>
  <c r="AB34" i="1"/>
  <c r="AB93" i="1"/>
  <c r="T65" i="1"/>
  <c r="X65" i="1" s="1"/>
  <c r="Z65" i="1"/>
  <c r="AA65" i="1"/>
  <c r="O65" i="1"/>
  <c r="M65" i="1" s="1"/>
  <c r="P65" i="1" s="1"/>
  <c r="J65" i="1" s="1"/>
  <c r="K65" i="1" s="1"/>
  <c r="AB83" i="1"/>
  <c r="AB61" i="1"/>
  <c r="AB46" i="1" l="1"/>
  <c r="AB92" i="1"/>
  <c r="AB35" i="1"/>
  <c r="AB76" i="1"/>
  <c r="AB65" i="1"/>
</calcChain>
</file>

<file path=xl/sharedStrings.xml><?xml version="1.0" encoding="utf-8"?>
<sst xmlns="http://schemas.openxmlformats.org/spreadsheetml/2006/main" count="1036" uniqueCount="489">
  <si>
    <t>File opened</t>
  </si>
  <si>
    <t>2023-02-02 11:21:09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</si>
  <si>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</si>
  <si>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</si>
  <si>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</si>
  <si>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</si>
  <si>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</si>
  <si>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</si>
  <si>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</si>
  <si>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</si>
  <si>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</si>
  <si>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</si>
  <si>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</si>
  <si>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{"h2obspan2b": "0.0691233", "co2aspanconc2": "301.5", "co2aspan2a": "0.288024", "ssa_ref": "34202.9", "co2bzero": "0.956083", "flowazero": "0.31195", "co2bspan2b": "0.287104", "h2oazero": "1.09778", "oxygen": "21", "tbzero": "0.305447", "tazero": "0.200024", "co2aspan2b": "0.285496", "co2aspanconc1": "2500", "flowmeterzero": "0.987779", "h2obspan2a": "0.0692186", "co2bspan2a": "0.289677", "co2bspan1": "0.999307", "h2obspan1": "0.998622", "h2obspanconc1": "12.27", "h2oaspan1": "1.00238", "co2bspanconc2": "301.5", "h2oaspanconc2": "0", "h2oaspan2a": "0.0688822", "ssb_ref": "34260.8", "h2oaspan2": "0", "h2oaspanconc1": "12.27", "chamberpressurezero": "2.51199", "co2azero": "0.956047", "co2aspan2": "-0.0280352", "co2aspan1": "0.999297", "co2bspanconc1": "2500", "h2obspanconc2": "0", "h2oaspan2b": "0.0690461", "h2obzero": "1.10204", "co2bspan2": "-0.0282607", "h2obspan2": "0", "flowbzero": "0.28845"}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</si>
  <si>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</si>
  <si>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</si>
  <si>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</si>
  <si>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</si>
  <si>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</si>
  <si>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</si>
  <si>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</si>
  <si>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</si>
  <si>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</si>
  <si>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</si>
  <si>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11:21:09</t>
  </si>
  <si>
    <t>Stability Definition:	ΔH2O (Meas2): Slp&lt;0.1	ΔCO2 (Meas2): Slp&lt;0.5	F (FlrLS): Slp&lt;1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</si>
  <si>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</si>
  <si>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</si>
  <si>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</si>
  <si>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</si>
  <si>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</si>
  <si>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</si>
  <si>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</si>
  <si>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</si>
  <si>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</si>
  <si>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</si>
  <si>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</si>
  <si>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</si>
  <si>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</si>
  <si>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</si>
  <si>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</si>
  <si>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</si>
  <si>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</si>
  <si>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</si>
  <si>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</si>
  <si>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</si>
  <si>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</si>
  <si>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</si>
  <si>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</si>
  <si>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</si>
  <si>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</si>
  <si>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</si>
  <si>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</si>
  <si>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</si>
  <si>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</si>
  <si>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</si>
  <si>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</si>
  <si>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</si>
  <si>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</si>
  <si>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</si>
  <si>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</si>
  <si>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</si>
  <si>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</si>
  <si>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</si>
  <si>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</si>
  <si>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</si>
  <si>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</si>
  <si>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</si>
  <si>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</si>
  <si>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</si>
  <si>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2.36523 84.1143 386.852 627.812 872.542 1066.43 1252 1425.98</t>
  </si>
  <si>
    <t>Fs_true</t>
  </si>
  <si>
    <t>0.389091 101.364 402.356 600.695 801.507 1002.15 1200.64 1400.27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</si>
  <si>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</si>
  <si>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</si>
  <si>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</si>
  <si>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</si>
  <si>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</si>
  <si>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</si>
  <si>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</si>
  <si>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</si>
  <si>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</si>
  <si>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</si>
  <si>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</si>
  <si>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</si>
  <si>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</si>
  <si>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</si>
  <si>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</si>
  <si>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</si>
  <si>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</si>
  <si>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</si>
  <si>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</si>
  <si>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</si>
  <si>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</si>
  <si>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</si>
  <si>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</si>
  <si>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</si>
  <si>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</si>
  <si>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</si>
  <si>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</si>
  <si>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</si>
  <si>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</si>
  <si>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</si>
  <si>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</si>
  <si>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</si>
  <si>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</si>
  <si>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</si>
  <si>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</si>
  <si>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</si>
  <si>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</si>
  <si>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</si>
  <si>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</si>
  <si>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</si>
  <si>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</si>
  <si>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</si>
  <si>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</si>
  <si>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</si>
  <si>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</si>
  <si>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</si>
  <si>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</si>
  <si>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</si>
  <si>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</si>
  <si>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</si>
  <si>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</si>
  <si>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</si>
  <si>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</si>
  <si>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</si>
  <si>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</si>
  <si>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</si>
  <si>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</si>
  <si>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</si>
  <si>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</si>
  <si>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</si>
  <si>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</si>
  <si>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</si>
  <si>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</si>
  <si>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</si>
  <si>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</si>
  <si>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</si>
  <si>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</si>
  <si>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</si>
  <si>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</si>
  <si>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</si>
  <si>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</si>
  <si>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</si>
  <si>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</si>
  <si>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</si>
  <si>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</si>
  <si>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</si>
  <si>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</si>
  <si>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</si>
  <si>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</si>
  <si>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</si>
  <si>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</si>
  <si>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</si>
  <si>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</si>
  <si>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</si>
  <si>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</si>
  <si>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</si>
  <si>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</si>
  <si>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</si>
  <si>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</si>
  <si>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</si>
  <si>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</si>
  <si>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</si>
  <si>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</si>
  <si>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</si>
  <si>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</si>
  <si>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</si>
  <si>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</si>
  <si>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</si>
  <si>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</si>
  <si>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</si>
  <si>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</si>
  <si>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</si>
  <si>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</si>
  <si>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</si>
  <si>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</si>
  <si>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</si>
  <si>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</si>
  <si>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</si>
  <si>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</si>
  <si>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</si>
  <si>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</si>
  <si>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</si>
  <si>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</si>
  <si>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</si>
  <si>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</si>
  <si>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</si>
  <si>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</si>
  <si>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</si>
  <si>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</si>
  <si>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</si>
  <si>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</si>
  <si>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</si>
  <si>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</si>
  <si>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</si>
  <si>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</si>
  <si>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</si>
  <si>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</si>
  <si>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</si>
  <si>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</si>
  <si>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</si>
  <si>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</si>
  <si>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</si>
  <si>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</si>
  <si>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</si>
  <si>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</si>
  <si>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</si>
  <si>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</si>
  <si>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</si>
  <si>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</si>
  <si>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</si>
  <si>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</si>
  <si>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</si>
  <si>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</si>
  <si>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</si>
  <si>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</si>
  <si>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</si>
  <si>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</si>
  <si>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</si>
  <si>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</si>
  <si>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</si>
  <si>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</si>
  <si>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</si>
  <si>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</si>
  <si>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</si>
  <si>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</si>
  <si>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</si>
  <si>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</si>
  <si>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</si>
  <si>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</si>
  <si>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</si>
  <si>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</si>
  <si>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</si>
  <si>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</si>
  <si>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</si>
  <si>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</si>
  <si>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</si>
  <si>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</si>
  <si>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</si>
  <si>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</si>
  <si>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</si>
  <si>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</si>
  <si>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</si>
  <si>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</si>
  <si>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</si>
  <si>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</si>
  <si>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</si>
  <si>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20230202 11:26:17</t>
  </si>
  <si>
    <t>11:26:17</t>
  </si>
  <si>
    <t>MPF-8387-20230202-11_26_18</t>
  </si>
  <si>
    <t>-</t>
  </si>
  <si>
    <t>0: Broadleaf</t>
  </si>
  <si>
    <t>11:23:16</t>
  </si>
  <si>
    <t>1/3</t>
  </si>
  <si>
    <t>20230202 11:27:17</t>
  </si>
  <si>
    <t>11:27:17</t>
  </si>
  <si>
    <t>MPF-8388-20230202-11_27_18</t>
  </si>
  <si>
    <t>2/3</t>
  </si>
  <si>
    <t>20230202 11:28:17</t>
  </si>
  <si>
    <t>11:28:17</t>
  </si>
  <si>
    <t>MPF-8389-20230202-11_28_18</t>
  </si>
  <si>
    <t>20230202 11:29:17</t>
  </si>
  <si>
    <t>11:29:17</t>
  </si>
  <si>
    <t>MPF-8390-20230202-11_29_18</t>
  </si>
  <si>
    <t>20230202 11:30:17</t>
  </si>
  <si>
    <t>11:30:17</t>
  </si>
  <si>
    <t>MPF-8391-20230202-11_30_18</t>
  </si>
  <si>
    <t>20230202 11:31:17</t>
  </si>
  <si>
    <t>11:31:17</t>
  </si>
  <si>
    <t>MPF-8392-20230202-11_31_18</t>
  </si>
  <si>
    <t>20230202 11:32:17</t>
  </si>
  <si>
    <t>11:32:17</t>
  </si>
  <si>
    <t>MPF-8393-20230202-11_32_18</t>
  </si>
  <si>
    <t>20230202 11:33:17</t>
  </si>
  <si>
    <t>11:33:17</t>
  </si>
  <si>
    <t>MPF-8394-20230202-11_33_18</t>
  </si>
  <si>
    <t>20230202 11:34:17</t>
  </si>
  <si>
    <t>11:34:17</t>
  </si>
  <si>
    <t>MPF-8395-20230202-11_34_18</t>
  </si>
  <si>
    <t>20230202 11:35:17</t>
  </si>
  <si>
    <t>11:35:17</t>
  </si>
  <si>
    <t>MPF-8396-20230202-11_35_18</t>
  </si>
  <si>
    <t>20230202 11:36:17</t>
  </si>
  <si>
    <t>11:36:17</t>
  </si>
  <si>
    <t>MPF-8397-20230202-11_36_18</t>
  </si>
  <si>
    <t>20230202 11:37:17</t>
  </si>
  <si>
    <t>11:37:17</t>
  </si>
  <si>
    <t>MPF-8398-20230202-11_37_18</t>
  </si>
  <si>
    <t>20230202 11:38:17</t>
  </si>
  <si>
    <t>11:38:17</t>
  </si>
  <si>
    <t>MPF-8399-20230202-11_38_19</t>
  </si>
  <si>
    <t>20230202 11:39:17</t>
  </si>
  <si>
    <t>11:39:17</t>
  </si>
  <si>
    <t>MPF-8400-20230202-11_39_19</t>
  </si>
  <si>
    <t>20230202 11:40:17</t>
  </si>
  <si>
    <t>11:40:17</t>
  </si>
  <si>
    <t>MPF-8401-20230202-11_40_19</t>
  </si>
  <si>
    <t>20230202 11:41:17</t>
  </si>
  <si>
    <t>11:41:17</t>
  </si>
  <si>
    <t>MPF-8402-20230202-11_41_19</t>
  </si>
  <si>
    <t>20230202 11:42:17</t>
  </si>
  <si>
    <t>11:42:17</t>
  </si>
  <si>
    <t>MPF-8403-20230202-11_42_19</t>
  </si>
  <si>
    <t>20230202 11:43:17</t>
  </si>
  <si>
    <t>11:43:17</t>
  </si>
  <si>
    <t>MPF-8404-20230202-11_43_19</t>
  </si>
  <si>
    <t>20230202 11:44:17</t>
  </si>
  <si>
    <t>11:44:17</t>
  </si>
  <si>
    <t>MPF-8405-20230202-11_44_19</t>
  </si>
  <si>
    <t>20230202 11:46:17</t>
  </si>
  <si>
    <t>11:46:17</t>
  </si>
  <si>
    <t>MPF-8406-20230202-11_46_18</t>
  </si>
  <si>
    <t>0/3</t>
  </si>
  <si>
    <t>20230202 11:47:17</t>
  </si>
  <si>
    <t>11:47:17</t>
  </si>
  <si>
    <t>MPF-8407-20230202-11_47_18</t>
  </si>
  <si>
    <t>20230202 11:48:17</t>
  </si>
  <si>
    <t>11:48:17</t>
  </si>
  <si>
    <t>MPF-8408-20230202-11_48_18</t>
  </si>
  <si>
    <t>20230202 11:49:17</t>
  </si>
  <si>
    <t>11:49:17</t>
  </si>
  <si>
    <t>MPF-8409-20230202-11_49_18</t>
  </si>
  <si>
    <t>20230202 11:50:17</t>
  </si>
  <si>
    <t>11:50:17</t>
  </si>
  <si>
    <t>MPF-8410-20230202-11_50_18</t>
  </si>
  <si>
    <t>20230202 11:51:17</t>
  </si>
  <si>
    <t>11:51:17</t>
  </si>
  <si>
    <t>MPF-8411-20230202-11_51_18</t>
  </si>
  <si>
    <t>20230202 11:52:17</t>
  </si>
  <si>
    <t>11:52:17</t>
  </si>
  <si>
    <t>MPF-8412-20230202-11_52_18</t>
  </si>
  <si>
    <t>20230202 11:53:17</t>
  </si>
  <si>
    <t>11:53:17</t>
  </si>
  <si>
    <t>MPF-8413-20230202-11_53_19</t>
  </si>
  <si>
    <t>20230202 11:54:18</t>
  </si>
  <si>
    <t>11:54:18</t>
  </si>
  <si>
    <t>MPF-8414-20230202-11_54_19</t>
  </si>
  <si>
    <t>20230202 11:55:18</t>
  </si>
  <si>
    <t>11:55:18</t>
  </si>
  <si>
    <t>MPF-8415-20230202-11_55_19</t>
  </si>
  <si>
    <t>20230202 11:56:18</t>
  </si>
  <si>
    <t>11:56:18</t>
  </si>
  <si>
    <t>MPF-8416-20230202-11_56_19</t>
  </si>
  <si>
    <t>20230202 11:57:18</t>
  </si>
  <si>
    <t>11:57:18</t>
  </si>
  <si>
    <t>MPF-8417-20230202-11_57_19</t>
  </si>
  <si>
    <t>20230202 11:58:18</t>
  </si>
  <si>
    <t>11:58:18</t>
  </si>
  <si>
    <t>MPF-8418-20230202-11_58_19</t>
  </si>
  <si>
    <t>20230202 11:59:18</t>
  </si>
  <si>
    <t>11:59:18</t>
  </si>
  <si>
    <t>MPF-8419-20230202-11_59_19</t>
  </si>
  <si>
    <t>20230202 12:00:18</t>
  </si>
  <si>
    <t>12:00:18</t>
  </si>
  <si>
    <t>MPF-8420-20230202-12_00_19</t>
  </si>
  <si>
    <t>20230202 12:01:18</t>
  </si>
  <si>
    <t>12:01:18</t>
  </si>
  <si>
    <t>MPF-8421-20230202-12_01_19</t>
  </si>
  <si>
    <t>20230202 12:02:18</t>
  </si>
  <si>
    <t>12:02:18</t>
  </si>
  <si>
    <t>MPF-8422-20230202-12_02_19</t>
  </si>
  <si>
    <t>20230202 12:03:18</t>
  </si>
  <si>
    <t>12:03:18</t>
  </si>
  <si>
    <t>MPF-8423-20230202-12_03_19</t>
  </si>
  <si>
    <t>20230202 12:04:18</t>
  </si>
  <si>
    <t>12:04:18</t>
  </si>
  <si>
    <t>MPF-8424-20230202-12_04_19</t>
  </si>
  <si>
    <t>20230202 12:06:17</t>
  </si>
  <si>
    <t>12:06:17</t>
  </si>
  <si>
    <t>MPF-8425-20230202-12_06_18</t>
  </si>
  <si>
    <t>20230202 12:07:17</t>
  </si>
  <si>
    <t>12:07:17</t>
  </si>
  <si>
    <t>MPF-8426-20230202-12_07_18</t>
  </si>
  <si>
    <t>20230202 12:08:17</t>
  </si>
  <si>
    <t>12:08:17</t>
  </si>
  <si>
    <t>MPF-8427-20230202-12_08_18</t>
  </si>
  <si>
    <t>20230202 12:09:17</t>
  </si>
  <si>
    <t>12:09:17</t>
  </si>
  <si>
    <t>MPF-8428-20230202-12_09_18</t>
  </si>
  <si>
    <t>20230202 12:10:17</t>
  </si>
  <si>
    <t>12:10:17</t>
  </si>
  <si>
    <t>MPF-8429-20230202-12_10_18</t>
  </si>
  <si>
    <t>20230202 12:11:17</t>
  </si>
  <si>
    <t>12:11:17</t>
  </si>
  <si>
    <t>MPF-8430-20230202-12_11_18</t>
  </si>
  <si>
    <t>20230202 12:12:17</t>
  </si>
  <si>
    <t>12:12:17</t>
  </si>
  <si>
    <t>MPF-8431-20230202-12_12_18</t>
  </si>
  <si>
    <t>20230202 12:13:17</t>
  </si>
  <si>
    <t>12:13:17</t>
  </si>
  <si>
    <t>MPF-8432-20230202-12_13_18</t>
  </si>
  <si>
    <t>20230202 12:14:17</t>
  </si>
  <si>
    <t>12:14:17</t>
  </si>
  <si>
    <t>MPF-8433-20230202-12_14_18</t>
  </si>
  <si>
    <t>20230202 12:15:17</t>
  </si>
  <si>
    <t>12:15:17</t>
  </si>
  <si>
    <t>MPF-8434-20230202-12_15_18</t>
  </si>
  <si>
    <t>20230202 12:16:17</t>
  </si>
  <si>
    <t>12:16:17</t>
  </si>
  <si>
    <t>MPF-8435-20230202-12_16_18</t>
  </si>
  <si>
    <t>20230202 12:17:17</t>
  </si>
  <si>
    <t>12:17:17</t>
  </si>
  <si>
    <t>MPF-8436-20230202-12_17_18</t>
  </si>
  <si>
    <t>20230202 12:18:17</t>
  </si>
  <si>
    <t>12:18:17</t>
  </si>
  <si>
    <t>MPF-8437-20230202-12_18_19</t>
  </si>
  <si>
    <t>20230202 12:19:17</t>
  </si>
  <si>
    <t>12:19:17</t>
  </si>
  <si>
    <t>MPF-8438-20230202-12_19_18</t>
  </si>
  <si>
    <t>20230202 12:20:17</t>
  </si>
  <si>
    <t>12:20:17</t>
  </si>
  <si>
    <t>MPF-8439-20230202-12_20_18</t>
  </si>
  <si>
    <t>20230202 12:21:17</t>
  </si>
  <si>
    <t>12:21:17</t>
  </si>
  <si>
    <t>MPF-8440-20230202-12_21_19</t>
  </si>
  <si>
    <t>20230202 12:22:17</t>
  </si>
  <si>
    <t>12:22:17</t>
  </si>
  <si>
    <t>MPF-8441-20230202-12_22_19</t>
  </si>
  <si>
    <t>20230202 12:23:17</t>
  </si>
  <si>
    <t>12:23:17</t>
  </si>
  <si>
    <t>MPF-8442-20230202-12_23_19</t>
  </si>
  <si>
    <t>20230202 12:24:17</t>
  </si>
  <si>
    <t>12:24:17</t>
  </si>
  <si>
    <t>MPF-8443-20230202-12_24_19</t>
  </si>
  <si>
    <t>20230202 12:25:17</t>
  </si>
  <si>
    <t>12:25:17</t>
  </si>
  <si>
    <t>MPF-8444-20230202-12_25_19</t>
  </si>
  <si>
    <t>20230202 12:26:17</t>
  </si>
  <si>
    <t>12:26:17</t>
  </si>
  <si>
    <t>MPF-8445-20230202-12_26_19</t>
  </si>
  <si>
    <t>20230202 12:27:17</t>
  </si>
  <si>
    <t>12:27:17</t>
  </si>
  <si>
    <t>MPF-8446-20230202-12_27_19</t>
  </si>
  <si>
    <t>20230202 12:28:17</t>
  </si>
  <si>
    <t>12:28:17</t>
  </si>
  <si>
    <t>MPF-8447-20230202-12_28_19</t>
  </si>
  <si>
    <t>20230202 12:29:17</t>
  </si>
  <si>
    <t>12:29:17</t>
  </si>
  <si>
    <t>MPF-8448-20230202-12_29_19</t>
  </si>
  <si>
    <t>20230202 12:30:17</t>
  </si>
  <si>
    <t>12:30:17</t>
  </si>
  <si>
    <t>MPF-8449-20230202-12_30_19</t>
  </si>
  <si>
    <t>20230202 12:31:17</t>
  </si>
  <si>
    <t>12:31:17</t>
  </si>
  <si>
    <t>MPF-8450-20230202-12_31_19</t>
  </si>
  <si>
    <t>20230202 12:32:17</t>
  </si>
  <si>
    <t>12:32:17</t>
  </si>
  <si>
    <t>MPF-8451-20230202-12_32_19</t>
  </si>
  <si>
    <t>20230202 12:33:17</t>
  </si>
  <si>
    <t>12:33:17</t>
  </si>
  <si>
    <t>MPF-8452-20230202-12_33_19</t>
  </si>
  <si>
    <t>20230202 12:34:17</t>
  </si>
  <si>
    <t>12:34:17</t>
  </si>
  <si>
    <t>MPF-8453-20230202-12_34_19</t>
  </si>
  <si>
    <t>20230202 12:35:17</t>
  </si>
  <si>
    <t>12:35:17</t>
  </si>
  <si>
    <t>MPF-8454-20230202-12_35_19</t>
  </si>
  <si>
    <t>20230202 12:36:17</t>
  </si>
  <si>
    <t>12:36:17</t>
  </si>
  <si>
    <t>MPF-8455-20230202-12_36_19</t>
  </si>
  <si>
    <t>20230202 12:37:17</t>
  </si>
  <si>
    <t>12:37:17</t>
  </si>
  <si>
    <t>MPF-8456-20230202-12_37_19</t>
  </si>
  <si>
    <t>20230202 12:38:17</t>
  </si>
  <si>
    <t>12:38:17</t>
  </si>
  <si>
    <t>MPF-8457-20230202-12_38_19</t>
  </si>
  <si>
    <t>20230202 12:39:17</t>
  </si>
  <si>
    <t>12:39:17</t>
  </si>
  <si>
    <t>MPF-8458-20230202-12_39_19</t>
  </si>
  <si>
    <t>20230202 12:40:17</t>
  </si>
  <si>
    <t>12:40:17</t>
  </si>
  <si>
    <t>MPF-8459-20230202-12_40_19</t>
  </si>
  <si>
    <t>20230202 12:41:17</t>
  </si>
  <si>
    <t>12:41:17</t>
  </si>
  <si>
    <t>MPF-8460-20230202-12_41_19</t>
  </si>
  <si>
    <t>20230202 12:42:17</t>
  </si>
  <si>
    <t>12:42:17</t>
  </si>
  <si>
    <t>MPF-8461-20230202-12_42_19</t>
  </si>
  <si>
    <t>20230202 12:43:17</t>
  </si>
  <si>
    <t>12:43:17</t>
  </si>
  <si>
    <t>MPF-8462-20230202-12_43_19</t>
  </si>
  <si>
    <t>20230202 12:44:17</t>
  </si>
  <si>
    <t>12:44:17</t>
  </si>
  <si>
    <t>MPF-8463-20230202-12_44_19</t>
  </si>
  <si>
    <t>20230202 12:45:17</t>
  </si>
  <si>
    <t>12:45:17</t>
  </si>
  <si>
    <t>MPF-8464-20230202-12_45_19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</si>
</sst>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Measurements!$A$17:$A$94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Measurements!$M$17:$M$94</c:f>
              <c:numCache>
                <c:formatCode>General</c:formatCode>
                <c:ptCount val="78"/>
                <c:pt idx="0">
                  <c:v>0.13190845791491229</c:v>
                </c:pt>
                <c:pt idx="1">
                  <c:v>0.12938625860983649</c:v>
                </c:pt>
                <c:pt idx="2">
                  <c:v>0.13226928066649471</c:v>
                </c:pt>
                <c:pt idx="3">
                  <c:v>0.13902362857885459</c:v>
                </c:pt>
                <c:pt idx="4">
                  <c:v>0.14785797627458125</c:v>
                </c:pt>
                <c:pt idx="5">
                  <c:v>0.14588191429245345</c:v>
                </c:pt>
                <c:pt idx="6">
                  <c:v>0.15389780787864754</c:v>
                </c:pt>
                <c:pt idx="7">
                  <c:v>0.15872892304334316</c:v>
                </c:pt>
                <c:pt idx="8">
                  <c:v>0.16612298885551685</c:v>
                </c:pt>
                <c:pt idx="9">
                  <c:v>0.17075143957768094</c:v>
                </c:pt>
                <c:pt idx="10">
                  <c:v>0.17515427806591632</c:v>
                </c:pt>
                <c:pt idx="11">
                  <c:v>0.18110164917594623</c:v>
                </c:pt>
                <c:pt idx="12">
                  <c:v>0.18444608844555632</c:v>
                </c:pt>
                <c:pt idx="13">
                  <c:v>0.18605947467195602</c:v>
                </c:pt>
                <c:pt idx="14">
                  <c:v>0.18787185140952495</c:v>
                </c:pt>
                <c:pt idx="15">
                  <c:v>0.1908069262127651</c:v>
                </c:pt>
                <c:pt idx="16">
                  <c:v>0.18909827383634153</c:v>
                </c:pt>
                <c:pt idx="17">
                  <c:v>0.19168414223794097</c:v>
                </c:pt>
                <c:pt idx="18">
                  <c:v>0.20116742017343867</c:v>
                </c:pt>
                <c:pt idx="19">
                  <c:v>0.19327371574362581</c:v>
                </c:pt>
                <c:pt idx="20">
                  <c:v>0.14428209873267134</c:v>
                </c:pt>
                <c:pt idx="21">
                  <c:v>0.14793136632258119</c:v>
                </c:pt>
                <c:pt idx="22">
                  <c:v>0.13438820958815689</c:v>
                </c:pt>
                <c:pt idx="23">
                  <c:v>0.11867641327297053</c:v>
                </c:pt>
                <c:pt idx="24">
                  <c:v>0.12112392147892824</c:v>
                </c:pt>
                <c:pt idx="25">
                  <c:v>9.7239682318649517E-2</c:v>
                </c:pt>
                <c:pt idx="26">
                  <c:v>0.10298068226452922</c:v>
                </c:pt>
                <c:pt idx="27">
                  <c:v>8.8578026551460423E-2</c:v>
                </c:pt>
                <c:pt idx="28">
                  <c:v>8.839011831004974E-2</c:v>
                </c:pt>
                <c:pt idx="29">
                  <c:v>8.0593775345522964E-2</c:v>
                </c:pt>
                <c:pt idx="30">
                  <c:v>7.656208299610856E-2</c:v>
                </c:pt>
                <c:pt idx="31">
                  <c:v>7.3685535448403713E-2</c:v>
                </c:pt>
                <c:pt idx="32">
                  <c:v>7.24902533623102E-2</c:v>
                </c:pt>
                <c:pt idx="33">
                  <c:v>7.117417156601738E-2</c:v>
                </c:pt>
                <c:pt idx="34">
                  <c:v>7.1156175527765597E-2</c:v>
                </c:pt>
                <c:pt idx="35">
                  <c:v>7.2537124048321022E-2</c:v>
                </c:pt>
                <c:pt idx="36">
                  <c:v>7.4460561446138454E-2</c:v>
                </c:pt>
                <c:pt idx="37">
                  <c:v>7.5435736902966719E-2</c:v>
                </c:pt>
                <c:pt idx="38">
                  <c:v>8.2285263757717247E-2</c:v>
                </c:pt>
                <c:pt idx="39">
                  <c:v>0.12401777587786102</c:v>
                </c:pt>
                <c:pt idx="40">
                  <c:v>0.13318931976453902</c:v>
                </c:pt>
                <c:pt idx="41">
                  <c:v>0.12906460128863709</c:v>
                </c:pt>
                <c:pt idx="42">
                  <c:v>0.14476484554705343</c:v>
                </c:pt>
                <c:pt idx="43">
                  <c:v>0.1543754462896699</c:v>
                </c:pt>
                <c:pt idx="44">
                  <c:v>0.1735420116658182</c:v>
                </c:pt>
                <c:pt idx="45">
                  <c:v>0.17952903551707275</c:v>
                </c:pt>
                <c:pt idx="46">
                  <c:v>0.18719194899256617</c:v>
                </c:pt>
                <c:pt idx="47">
                  <c:v>0.19099948361024413</c:v>
                </c:pt>
                <c:pt idx="48">
                  <c:v>0.19805760950588031</c:v>
                </c:pt>
                <c:pt idx="49">
                  <c:v>0.20146814424599033</c:v>
                </c:pt>
                <c:pt idx="50">
                  <c:v>0.19991672133082303</c:v>
                </c:pt>
                <c:pt idx="51">
                  <c:v>0.20577987864391784</c:v>
                </c:pt>
                <c:pt idx="52">
                  <c:v>0.20434115534235495</c:v>
                </c:pt>
                <c:pt idx="53">
                  <c:v>0.19265872404399143</c:v>
                </c:pt>
                <c:pt idx="54">
                  <c:v>0.19658359805943712</c:v>
                </c:pt>
                <c:pt idx="55">
                  <c:v>0.18088039031155145</c:v>
                </c:pt>
                <c:pt idx="56">
                  <c:v>0.18743987193996176</c:v>
                </c:pt>
                <c:pt idx="57">
                  <c:v>0.18365715532286192</c:v>
                </c:pt>
                <c:pt idx="58">
                  <c:v>0.18473200952681892</c:v>
                </c:pt>
                <c:pt idx="59">
                  <c:v>7.8546178947238518E-2</c:v>
                </c:pt>
                <c:pt idx="60">
                  <c:v>7.6308405756880859E-2</c:v>
                </c:pt>
                <c:pt idx="61">
                  <c:v>8.3767197533060916E-2</c:v>
                </c:pt>
                <c:pt idx="62">
                  <c:v>7.459892083996765E-2</c:v>
                </c:pt>
                <c:pt idx="63">
                  <c:v>6.4837334713481909E-2</c:v>
                </c:pt>
                <c:pt idx="64">
                  <c:v>5.2711255018190808E-2</c:v>
                </c:pt>
                <c:pt idx="65">
                  <c:v>4.9173071021683917E-2</c:v>
                </c:pt>
                <c:pt idx="66">
                  <c:v>5.0222878814088767E-2</c:v>
                </c:pt>
                <c:pt idx="67">
                  <c:v>4.8691759632323528E-2</c:v>
                </c:pt>
                <c:pt idx="68">
                  <c:v>4.4667370309916098E-2</c:v>
                </c:pt>
                <c:pt idx="69">
                  <c:v>4.2370539521462719E-2</c:v>
                </c:pt>
                <c:pt idx="70">
                  <c:v>4.0010623988996012E-2</c:v>
                </c:pt>
                <c:pt idx="71">
                  <c:v>3.8616842161485788E-2</c:v>
                </c:pt>
                <c:pt idx="72">
                  <c:v>3.8087286733229898E-2</c:v>
                </c:pt>
                <c:pt idx="73">
                  <c:v>3.6903110294691364E-2</c:v>
                </c:pt>
                <c:pt idx="74">
                  <c:v>3.589443719246433E-2</c:v>
                </c:pt>
                <c:pt idx="75">
                  <c:v>3.599794896485977E-2</c:v>
                </c:pt>
                <c:pt idx="76">
                  <c:v>3.5711017878203827E-2</c:v>
                </c:pt>
                <c:pt idx="77">
                  <c:v>3.5396911498949045E-2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0-4354-A4BC-5B7E809C9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83423"/>
        <c:axId val="624182175"/>
      </c:scatterChart>
      <c:valAx>
        <c:axId val="62418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182175"/>
        <c:crosses val="autoZero"/>
        <c:crossBetween val="midCat"/>
      </c:valAx>
      <c:valAx>
        <c:axId val="6241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18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179070</xdr:rowOff>
    </xdr:from>
    <xdr:to>
      <xdr:col>15</xdr:col>
      <xdr:colOff>228600</xdr:colOff>
      <xdr:row>27</xdr:row>
      <xdr:rowOff>179070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8EFE33-DF2D-1509-0342-36F34EA96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4"/>
  <sheetViews>
    <sheetView tabSelected="1" workbookViewId="0">
      <selection activeCell="C15" sqref="C15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1675333577</v>
      </c>
      <c r="C17">
        <v>0</v>
      </c>
      <c r="D17" t="s">
        <v>249</v>
      </c>
      <c r="E17" t="s">
        <v>250</v>
      </c>
      <c r="F17">
        <v>1675333569</v>
      </c>
      <c r="G17">
        <f t="shared" ref="G17:G48" si="0">BU17*AH17*(BS17-BT17)/(100*BM17*(1000-AH17*BS17))</f>
        <v>3.160536274112218E-3</v>
      </c>
      <c r="H17">
        <f t="shared" ref="H17:H48" si="1">BU17*AH17*(BR17-BQ17*(1000-AH17*BT17)/(1000-AH17*BS17))/(100*BM17)</f>
        <v>9.4341986564305902</v>
      </c>
      <c r="I17">
        <f t="shared" ref="I17:I48" si="2">BQ17 - IF(AH17&gt;1, H17*BM17*100/(AJ17*CA17), 0)</f>
        <v>399.89270967741902</v>
      </c>
      <c r="J17">
        <f t="shared" ref="J17:J48" si="3">((P17-G17/2)*I17-H17)/(P17+G17/2)</f>
        <v>270.26365312140092</v>
      </c>
      <c r="K17">
        <f t="shared" ref="K17:K48" si="4">J17*(BV17+BW17)/1000</f>
        <v>26.16457751071383</v>
      </c>
      <c r="L17">
        <f t="shared" ref="L17:L48" si="5">(BQ17 - IF(AH17&gt;1, H17*BM17*100/(AJ17*CA17), 0))*(BV17+BW17)/1000</f>
        <v>38.714135909442035</v>
      </c>
      <c r="M17">
        <f t="shared" ref="M17:M48" si="6">2/((1/O17-1/N17)+SIGN(O17)*SQRT((1/O17-1/N17)*(1/O17-1/N17) + 4*BN17/((BN17+1)*(BN17+1))*(2*1/O17*1/N17-1/N17*1/N17)))</f>
        <v>0.13190845791491229</v>
      </c>
      <c r="N17">
        <f t="shared" ref="N17:N48" si="7">AE17+AD17*BM17+AC17*BM17*BM17</f>
        <v>3.3933043381504331</v>
      </c>
      <c r="O17">
        <f t="shared" ref="O17:O48" si="8">G17*(1000-(1000*0.61365*EXP(17.502*S17/(240.97+S17))/(BV17+BW17)+BS17)/2)/(1000*0.61365*EXP(17.502*S17/(240.97+S17))/(BV17+BW17)-BS17)</f>
        <v>0.12912459349457589</v>
      </c>
      <c r="P17">
        <f t="shared" ref="P17:P48" si="9">1/((BN17+1)/(M17/1.6)+1/(N17/1.37)) + BN17/((BN17+1)/(M17/1.6) + BN17/(N17/1.37))</f>
        <v>8.0948096685965004E-2</v>
      </c>
      <c r="Q17">
        <f t="shared" ref="Q17:Q48" si="10">(BJ17*BL17)</f>
        <v>161.84829314390069</v>
      </c>
      <c r="R17">
        <f t="shared" ref="R17:R48" si="11">(BX17+(Q17+2*0.95*0.0000000567*(((BX17+$B$7)+273)^4-(BX17+273)^4)-44100*G17)/(1.84*29.3*N17+8*0.95*0.0000000567*(BX17+273)^3))</f>
        <v>27.782332781685099</v>
      </c>
      <c r="S17">
        <f t="shared" ref="S17:S48" si="12">($C$7*BY17+$D$7*BZ17+$E$7*R17)</f>
        <v>28.004290322580601</v>
      </c>
      <c r="T17">
        <f t="shared" ref="T17:T48" si="13">0.61365*EXP(17.502*S17/(240.97+S17))</f>
        <v>3.7957889145147199</v>
      </c>
      <c r="U17">
        <f t="shared" ref="U17:U48" si="14">(V17/W17*100)</f>
        <v>40.058163644212556</v>
      </c>
      <c r="V17">
        <f t="shared" ref="V17:V48" si="15">BS17*(BV17+BW17)/1000</f>
        <v>1.4908732050594375</v>
      </c>
      <c r="W17">
        <f t="shared" ref="W17:W48" si="16">0.61365*EXP(17.502*BX17/(240.97+BX17))</f>
        <v>3.7217712182241605</v>
      </c>
      <c r="X17">
        <f t="shared" ref="X17:X48" si="17">(T17-BS17*(BV17+BW17)/1000)</f>
        <v>2.3049157094552823</v>
      </c>
      <c r="Y17">
        <f t="shared" ref="Y17:Y48" si="18">(-G17*44100)</f>
        <v>-139.37964968834882</v>
      </c>
      <c r="Z17">
        <f t="shared" ref="Z17:Z48" si="19">2*29.3*N17*0.92*(BX17-S17)</f>
        <v>-61.721535927750722</v>
      </c>
      <c r="AA17">
        <f t="shared" ref="AA17:AA48" si="20">2*0.95*0.0000000567*(((BX17+$B$7)+273)^4-(S17+273)^4)</f>
        <v>-3.9583384704446978</v>
      </c>
      <c r="AB17">
        <f t="shared" ref="AB17:AB48" si="21">Q17+AA17+Y17+Z17</f>
        <v>-43.211230942643539</v>
      </c>
      <c r="AC17">
        <v>-4.0090404541236697E-2</v>
      </c>
      <c r="AD17">
        <v>4.50049912098709E-2</v>
      </c>
      <c r="AE17">
        <v>3.38228086421047</v>
      </c>
      <c r="AF17">
        <v>3</v>
      </c>
      <c r="AG17">
        <v>1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51006.754037704224</v>
      </c>
      <c r="AK17">
        <v>0</v>
      </c>
      <c r="AL17">
        <v>0</v>
      </c>
      <c r="AM17">
        <v>0</v>
      </c>
      <c r="AN17">
        <f t="shared" ref="AN17:AN48" si="25">AM17-AL17</f>
        <v>0</v>
      </c>
      <c r="AO17" t="e">
        <f t="shared" ref="AO17:AO48" si="26">AN17/AM17</f>
        <v>#DIV/0!</v>
      </c>
      <c r="AP17">
        <v>-1</v>
      </c>
      <c r="AQ17" t="s">
        <v>251</v>
      </c>
      <c r="AR17">
        <v>2.1688000000000001</v>
      </c>
      <c r="AS17">
        <v>1.3892</v>
      </c>
      <c r="AT17">
        <f t="shared" ref="AT17:AT48" si="27">1-AR17/AS17</f>
        <v>-0.5611862942700836</v>
      </c>
      <c r="AU17">
        <v>0.5</v>
      </c>
      <c r="AV17">
        <f t="shared" ref="AV17:AV48" si="28">BJ17</f>
        <v>841.20718234838159</v>
      </c>
      <c r="AW17">
        <f t="shared" ref="AW17:AW48" si="29">H17</f>
        <v>9.4341986564305902</v>
      </c>
      <c r="AX17">
        <f t="shared" ref="AX17:AX48" si="30">AT17*AU17*AV17</f>
        <v>-236.03697068773337</v>
      </c>
      <c r="AY17">
        <f t="shared" ref="AY17:AY48" si="31">BD17/AS17</f>
        <v>1</v>
      </c>
      <c r="AZ17">
        <f t="shared" ref="AZ17:AZ48" si="32">(AW17-AP17)/AV17</f>
        <v>1.2403839238868173E-2</v>
      </c>
      <c r="BA17">
        <f t="shared" ref="BA17:BA48" si="33">(AM17-AS17)/AS17</f>
        <v>-1</v>
      </c>
      <c r="BB17" t="s">
        <v>252</v>
      </c>
      <c r="BC17">
        <v>0</v>
      </c>
      <c r="BD17">
        <f t="shared" ref="BD17:BD48" si="34">AS17-BC17</f>
        <v>1.3892</v>
      </c>
      <c r="BE17">
        <f t="shared" ref="BE17:BE48" si="35">(AS17-AR17)/(AS17-BC17)</f>
        <v>-0.5611862942700836</v>
      </c>
      <c r="BF17" t="e">
        <f t="shared" ref="BF17:BF48" si="36">(AM17-AS17)/(AM17-BC17)</f>
        <v>#DIV/0!</v>
      </c>
      <c r="BG17">
        <f t="shared" ref="BG17:BG48" si="37">(AS17-AR17)/(AS17-AL17)</f>
        <v>-0.5611862942700836</v>
      </c>
      <c r="BH17" t="e">
        <f t="shared" ref="BH17:BH48" si="38">(AM17-AS17)/(AM17-AL17)</f>
        <v>#DIV/0!</v>
      </c>
      <c r="BI17">
        <f t="shared" ref="BI17:BI48" si="39">$B$11*CB17+$C$11*CC17+$F$11*CD17</f>
        <v>1000.00851612903</v>
      </c>
      <c r="BJ17">
        <f t="shared" ref="BJ17:BJ48" si="40">BI17*BK17</f>
        <v>841.20718234838159</v>
      </c>
      <c r="BK17">
        <f t="shared" ref="BK17:BK48" si="41">($B$11*$D$9+$C$11*$D$9+$F$11*((CQ17+CI17)/MAX(CQ17+CI17+CR17, 0.1)*$I$9+CR17/MAX(CQ17+CI17+CR17, 0.1)*$J$9))/($B$11+$C$11+$F$11)</f>
        <v>0.84120001858048332</v>
      </c>
      <c r="BL17">
        <f t="shared" ref="BL17:BL48" si="42">($B$11*$K$9+$C$11*$K$9+$F$11*((CQ17+CI17)/MAX(CQ17+CI17+CR17, 0.1)*$P$9+CR17/MAX(CQ17+CI17+CR17, 0.1)*$Q$9))/($B$11+$C$11+$F$11)</f>
        <v>0.19240003716096668</v>
      </c>
      <c r="BM17">
        <v>0.7615070315663377</v>
      </c>
      <c r="BN17">
        <v>0.5</v>
      </c>
      <c r="BO17" t="s">
        <v>253</v>
      </c>
      <c r="BP17">
        <v>1675333569</v>
      </c>
      <c r="BQ17">
        <v>399.89270967741902</v>
      </c>
      <c r="BR17">
        <v>401.52203225806397</v>
      </c>
      <c r="BS17">
        <v>15.399783870967701</v>
      </c>
      <c r="BT17">
        <v>14.925845161290299</v>
      </c>
      <c r="BU17">
        <v>500.00280645161303</v>
      </c>
      <c r="BV17">
        <v>96.611396774193594</v>
      </c>
      <c r="BW17">
        <v>0.19991029032258101</v>
      </c>
      <c r="BX17">
        <v>27.666903225806401</v>
      </c>
      <c r="BY17">
        <v>28.004290322580601</v>
      </c>
      <c r="BZ17">
        <v>999.9</v>
      </c>
      <c r="CA17">
        <v>10007.0967741935</v>
      </c>
      <c r="CB17">
        <v>0</v>
      </c>
      <c r="CC17">
        <v>391.43029032258102</v>
      </c>
      <c r="CD17">
        <v>1000.00851612903</v>
      </c>
      <c r="CE17">
        <v>0.95999896774193605</v>
      </c>
      <c r="CF17">
        <v>4.0001093548387101E-2</v>
      </c>
      <c r="CG17">
        <v>0</v>
      </c>
      <c r="CH17">
        <v>2.1466258064516102</v>
      </c>
      <c r="CI17">
        <v>0</v>
      </c>
      <c r="CJ17">
        <v>659.67767741935495</v>
      </c>
      <c r="CK17">
        <v>9334.3922580645194</v>
      </c>
      <c r="CL17">
        <v>31.761838709677399</v>
      </c>
      <c r="CM17">
        <v>36.142838709677399</v>
      </c>
      <c r="CN17">
        <v>32.8666451612903</v>
      </c>
      <c r="CO17">
        <v>35.3223870967742</v>
      </c>
      <c r="CP17">
        <v>32.578419354838701</v>
      </c>
      <c r="CQ17">
        <v>960.00774193548398</v>
      </c>
      <c r="CR17">
        <v>40.000967741935497</v>
      </c>
      <c r="CS17">
        <v>0</v>
      </c>
      <c r="CT17">
        <v>1675336320.8</v>
      </c>
      <c r="CU17">
        <v>2.1688000000000001</v>
      </c>
      <c r="CV17">
        <v>1.0188037598179499E-2</v>
      </c>
      <c r="CW17">
        <v>-11.8330256488125</v>
      </c>
      <c r="CX17">
        <v>659.54423076923104</v>
      </c>
      <c r="CY17">
        <v>15</v>
      </c>
      <c r="CZ17">
        <v>1675333396</v>
      </c>
      <c r="DA17" t="s">
        <v>254</v>
      </c>
      <c r="DB17">
        <v>1</v>
      </c>
      <c r="DC17">
        <v>-3.948</v>
      </c>
      <c r="DD17">
        <v>0.38500000000000001</v>
      </c>
      <c r="DE17">
        <v>402</v>
      </c>
      <c r="DF17">
        <v>15</v>
      </c>
      <c r="DG17">
        <v>1.6</v>
      </c>
      <c r="DH17">
        <v>0.26</v>
      </c>
      <c r="DI17">
        <v>-1.43954609615385</v>
      </c>
      <c r="DJ17">
        <v>-1.40205068385557</v>
      </c>
      <c r="DK17">
        <v>0.37401367618481401</v>
      </c>
      <c r="DL17">
        <v>0</v>
      </c>
      <c r="DM17">
        <v>2.0939999999999999</v>
      </c>
      <c r="DN17">
        <v>0</v>
      </c>
      <c r="DO17">
        <v>0</v>
      </c>
      <c r="DP17">
        <v>0</v>
      </c>
      <c r="DQ17">
        <v>0.474175711538461</v>
      </c>
      <c r="DR17">
        <v>-2.2333185349609698E-3</v>
      </c>
      <c r="DS17">
        <v>3.8706834386416202E-3</v>
      </c>
      <c r="DT17">
        <v>1</v>
      </c>
      <c r="DU17">
        <v>1</v>
      </c>
      <c r="DV17">
        <v>3</v>
      </c>
      <c r="DW17" t="s">
        <v>255</v>
      </c>
      <c r="DX17">
        <v>100</v>
      </c>
      <c r="DY17">
        <v>100</v>
      </c>
      <c r="DZ17">
        <v>-3.948</v>
      </c>
      <c r="EA17">
        <v>0.38500000000000001</v>
      </c>
      <c r="EB17">
        <v>2</v>
      </c>
      <c r="EC17">
        <v>502.286</v>
      </c>
      <c r="ED17">
        <v>476.91500000000002</v>
      </c>
      <c r="EE17">
        <v>27.579000000000001</v>
      </c>
      <c r="EF17">
        <v>25.7331</v>
      </c>
      <c r="EG17">
        <v>30.002400000000002</v>
      </c>
      <c r="EH17">
        <v>25.035499999999999</v>
      </c>
      <c r="EI17">
        <v>24.847200000000001</v>
      </c>
      <c r="EJ17">
        <v>20.096900000000002</v>
      </c>
      <c r="EK17">
        <v>25.6755</v>
      </c>
      <c r="EL17">
        <v>95.146100000000004</v>
      </c>
      <c r="EM17">
        <v>27.543299999999999</v>
      </c>
      <c r="EN17">
        <v>401.49299999999999</v>
      </c>
      <c r="EO17">
        <v>14.958500000000001</v>
      </c>
      <c r="EP17">
        <v>100.626</v>
      </c>
      <c r="EQ17">
        <v>91.046499999999995</v>
      </c>
    </row>
    <row r="18" spans="1:147" x14ac:dyDescent="0.3">
      <c r="A18">
        <v>2</v>
      </c>
      <c r="B18">
        <v>1675333637</v>
      </c>
      <c r="C18">
        <v>60</v>
      </c>
      <c r="D18" t="s">
        <v>256</v>
      </c>
      <c r="E18" t="s">
        <v>257</v>
      </c>
      <c r="F18">
        <v>1675333629</v>
      </c>
      <c r="G18">
        <f t="shared" si="0"/>
        <v>3.106490684752257E-3</v>
      </c>
      <c r="H18">
        <f t="shared" si="1"/>
        <v>9.1222478765606567</v>
      </c>
      <c r="I18">
        <f t="shared" si="2"/>
        <v>399.98929032258098</v>
      </c>
      <c r="J18">
        <f t="shared" si="3"/>
        <v>271.99773880874773</v>
      </c>
      <c r="K18">
        <f t="shared" si="4"/>
        <v>26.33211124573241</v>
      </c>
      <c r="L18">
        <f t="shared" si="5"/>
        <v>38.72297812476161</v>
      </c>
      <c r="M18">
        <f t="shared" si="6"/>
        <v>0.12938625860983649</v>
      </c>
      <c r="N18">
        <f t="shared" si="7"/>
        <v>3.3918312614995858</v>
      </c>
      <c r="O18">
        <f t="shared" si="8"/>
        <v>0.12670553301642906</v>
      </c>
      <c r="P18">
        <f t="shared" si="9"/>
        <v>7.9427184680992996E-2</v>
      </c>
      <c r="Q18">
        <f t="shared" si="10"/>
        <v>161.84645278325465</v>
      </c>
      <c r="R18">
        <f t="shared" si="11"/>
        <v>27.866349856885904</v>
      </c>
      <c r="S18">
        <f t="shared" si="12"/>
        <v>28.044396774193501</v>
      </c>
      <c r="T18">
        <f t="shared" si="13"/>
        <v>3.8046725017055825</v>
      </c>
      <c r="U18">
        <f t="shared" si="14"/>
        <v>40.0310797134482</v>
      </c>
      <c r="V18">
        <f t="shared" si="15"/>
        <v>1.4961226156619589</v>
      </c>
      <c r="W18">
        <f t="shared" si="16"/>
        <v>3.7374026041054935</v>
      </c>
      <c r="X18">
        <f t="shared" si="17"/>
        <v>2.3085498860436235</v>
      </c>
      <c r="Y18">
        <f t="shared" si="18"/>
        <v>-136.99623919757454</v>
      </c>
      <c r="Z18">
        <f t="shared" si="19"/>
        <v>-55.911044111763395</v>
      </c>
      <c r="AA18">
        <f t="shared" si="20"/>
        <v>-3.5892566920281621</v>
      </c>
      <c r="AB18">
        <f t="shared" si="21"/>
        <v>-34.650087218111445</v>
      </c>
      <c r="AC18">
        <v>-4.0068515306715298E-2</v>
      </c>
      <c r="AD18">
        <v>4.4980418626518401E-2</v>
      </c>
      <c r="AE18">
        <v>3.3808138063416502</v>
      </c>
      <c r="AF18">
        <v>2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50967.855650883459</v>
      </c>
      <c r="AK18">
        <v>0</v>
      </c>
      <c r="AL18">
        <v>0</v>
      </c>
      <c r="AM18">
        <v>0</v>
      </c>
      <c r="AN18">
        <f t="shared" si="25"/>
        <v>0</v>
      </c>
      <c r="AO18" t="e">
        <f t="shared" si="26"/>
        <v>#DIV/0!</v>
      </c>
      <c r="AP18">
        <v>-1</v>
      </c>
      <c r="AQ18" t="s">
        <v>258</v>
      </c>
      <c r="AR18">
        <v>2.1988769230769201</v>
      </c>
      <c r="AS18">
        <v>1.1095999999999999</v>
      </c>
      <c r="AT18">
        <f t="shared" si="27"/>
        <v>-0.98168432144639528</v>
      </c>
      <c r="AU18">
        <v>0.5</v>
      </c>
      <c r="AV18">
        <f t="shared" si="28"/>
        <v>841.20006433537924</v>
      </c>
      <c r="AW18">
        <f t="shared" si="29"/>
        <v>9.1222478765606567</v>
      </c>
      <c r="AX18">
        <f t="shared" si="30"/>
        <v>-412.89645717887043</v>
      </c>
      <c r="AY18">
        <f t="shared" si="31"/>
        <v>1</v>
      </c>
      <c r="AZ18">
        <f t="shared" si="32"/>
        <v>1.2033104020930037E-2</v>
      </c>
      <c r="BA18">
        <f t="shared" si="33"/>
        <v>-1</v>
      </c>
      <c r="BB18" t="s">
        <v>252</v>
      </c>
      <c r="BC18">
        <v>0</v>
      </c>
      <c r="BD18">
        <f t="shared" si="34"/>
        <v>1.1095999999999999</v>
      </c>
      <c r="BE18">
        <f t="shared" si="35"/>
        <v>-0.98168432144639528</v>
      </c>
      <c r="BF18" t="e">
        <f t="shared" si="36"/>
        <v>#DIV/0!</v>
      </c>
      <c r="BG18">
        <f t="shared" si="37"/>
        <v>-0.98168432144639528</v>
      </c>
      <c r="BH18" t="e">
        <f t="shared" si="38"/>
        <v>#DIV/0!</v>
      </c>
      <c r="BI18">
        <f t="shared" si="39"/>
        <v>1000.0003870967701</v>
      </c>
      <c r="BJ18">
        <f t="shared" si="40"/>
        <v>841.20006433537924</v>
      </c>
      <c r="BK18">
        <f t="shared" si="41"/>
        <v>0.84119973870967746</v>
      </c>
      <c r="BL18">
        <f t="shared" si="42"/>
        <v>0.19239947741935484</v>
      </c>
      <c r="BM18">
        <v>0.7615070315663377</v>
      </c>
      <c r="BN18">
        <v>0.5</v>
      </c>
      <c r="BO18" t="s">
        <v>253</v>
      </c>
      <c r="BP18">
        <v>1675333629</v>
      </c>
      <c r="BQ18">
        <v>399.98929032258098</v>
      </c>
      <c r="BR18">
        <v>401.56783870967701</v>
      </c>
      <c r="BS18">
        <v>15.454209677419399</v>
      </c>
      <c r="BT18">
        <v>14.988406451612899</v>
      </c>
      <c r="BU18">
        <v>500.00851612903199</v>
      </c>
      <c r="BV18">
        <v>96.610032258064507</v>
      </c>
      <c r="BW18">
        <v>0.20000506451612901</v>
      </c>
      <c r="BX18">
        <v>27.738638709677399</v>
      </c>
      <c r="BY18">
        <v>28.044396774193501</v>
      </c>
      <c r="BZ18">
        <v>999.9</v>
      </c>
      <c r="CA18">
        <v>10001.774193548399</v>
      </c>
      <c r="CB18">
        <v>0</v>
      </c>
      <c r="CC18">
        <v>391.38429032258102</v>
      </c>
      <c r="CD18">
        <v>1000.0003870967701</v>
      </c>
      <c r="CE18">
        <v>0.96000854838709604</v>
      </c>
      <c r="CF18">
        <v>3.99918806451613E-2</v>
      </c>
      <c r="CG18">
        <v>0</v>
      </c>
      <c r="CH18">
        <v>2.1872483870967701</v>
      </c>
      <c r="CI18">
        <v>0</v>
      </c>
      <c r="CJ18">
        <v>648.231290322581</v>
      </c>
      <c r="CK18">
        <v>9334.3545161290294</v>
      </c>
      <c r="CL18">
        <v>32.7739677419355</v>
      </c>
      <c r="CM18">
        <v>36.884774193548402</v>
      </c>
      <c r="CN18">
        <v>33.826387096774198</v>
      </c>
      <c r="CO18">
        <v>36.013838709677401</v>
      </c>
      <c r="CP18">
        <v>33.4635161290323</v>
      </c>
      <c r="CQ18">
        <v>960.00870967741901</v>
      </c>
      <c r="CR18">
        <v>39.991290322580603</v>
      </c>
      <c r="CS18">
        <v>0</v>
      </c>
      <c r="CT18">
        <v>59.199999809265101</v>
      </c>
      <c r="CU18">
        <v>2.1988769230769201</v>
      </c>
      <c r="CV18">
        <v>-0.19509743652370201</v>
      </c>
      <c r="CW18">
        <v>-9.8736068213342705</v>
      </c>
      <c r="CX18">
        <v>648.18326923076904</v>
      </c>
      <c r="CY18">
        <v>15</v>
      </c>
      <c r="CZ18">
        <v>1675333396</v>
      </c>
      <c r="DA18" t="s">
        <v>254</v>
      </c>
      <c r="DB18">
        <v>1</v>
      </c>
      <c r="DC18">
        <v>-3.948</v>
      </c>
      <c r="DD18">
        <v>0.38500000000000001</v>
      </c>
      <c r="DE18">
        <v>402</v>
      </c>
      <c r="DF18">
        <v>15</v>
      </c>
      <c r="DG18">
        <v>1.6</v>
      </c>
      <c r="DH18">
        <v>0.26</v>
      </c>
      <c r="DI18">
        <v>-1.57003692307692</v>
      </c>
      <c r="DJ18">
        <v>3.5785776487663797E-2</v>
      </c>
      <c r="DK18">
        <v>0.103252306037546</v>
      </c>
      <c r="DL18">
        <v>1</v>
      </c>
      <c r="DM18">
        <v>2.0758999999999999</v>
      </c>
      <c r="DN18">
        <v>0</v>
      </c>
      <c r="DO18">
        <v>0</v>
      </c>
      <c r="DP18">
        <v>0</v>
      </c>
      <c r="DQ18">
        <v>0.467408038461538</v>
      </c>
      <c r="DR18">
        <v>-1.49115034576967E-2</v>
      </c>
      <c r="DS18">
        <v>3.0159319644025998E-3</v>
      </c>
      <c r="DT18">
        <v>1</v>
      </c>
      <c r="DU18">
        <v>2</v>
      </c>
      <c r="DV18">
        <v>3</v>
      </c>
      <c r="DW18" t="s">
        <v>259</v>
      </c>
      <c r="DX18">
        <v>100</v>
      </c>
      <c r="DY18">
        <v>100</v>
      </c>
      <c r="DZ18">
        <v>-3.948</v>
      </c>
      <c r="EA18">
        <v>0.38500000000000001</v>
      </c>
      <c r="EB18">
        <v>2</v>
      </c>
      <c r="EC18">
        <v>503.48200000000003</v>
      </c>
      <c r="ED18">
        <v>475.92899999999997</v>
      </c>
      <c r="EE18">
        <v>26.8462</v>
      </c>
      <c r="EF18">
        <v>26.1418</v>
      </c>
      <c r="EG18">
        <v>30.002400000000002</v>
      </c>
      <c r="EH18">
        <v>25.497499999999999</v>
      </c>
      <c r="EI18">
        <v>25.321999999999999</v>
      </c>
      <c r="EJ18">
        <v>20.058800000000002</v>
      </c>
      <c r="EK18">
        <v>25.404800000000002</v>
      </c>
      <c r="EL18">
        <v>97.062700000000007</v>
      </c>
      <c r="EM18">
        <v>26.8657</v>
      </c>
      <c r="EN18">
        <v>401.60300000000001</v>
      </c>
      <c r="EO18">
        <v>15.0197</v>
      </c>
      <c r="EP18">
        <v>100.57599999999999</v>
      </c>
      <c r="EQ18">
        <v>90.976900000000001</v>
      </c>
    </row>
    <row r="19" spans="1:147" x14ac:dyDescent="0.3">
      <c r="A19">
        <v>3</v>
      </c>
      <c r="B19">
        <v>1675333697</v>
      </c>
      <c r="C19">
        <v>120</v>
      </c>
      <c r="D19" t="s">
        <v>260</v>
      </c>
      <c r="E19" t="s">
        <v>261</v>
      </c>
      <c r="F19">
        <v>1675333689</v>
      </c>
      <c r="G19">
        <f t="shared" si="0"/>
        <v>3.1459963860159569E-3</v>
      </c>
      <c r="H19">
        <f t="shared" si="1"/>
        <v>9.1880354386703225</v>
      </c>
      <c r="I19">
        <f t="shared" si="2"/>
        <v>399.98912903225801</v>
      </c>
      <c r="J19">
        <f t="shared" si="3"/>
        <v>273.72998286881847</v>
      </c>
      <c r="K19">
        <f t="shared" si="4"/>
        <v>26.495546672296488</v>
      </c>
      <c r="L19">
        <f t="shared" si="5"/>
        <v>38.716732911806503</v>
      </c>
      <c r="M19">
        <f t="shared" si="6"/>
        <v>0.13226928066649471</v>
      </c>
      <c r="N19">
        <f t="shared" si="7"/>
        <v>3.3916140222021069</v>
      </c>
      <c r="O19">
        <f t="shared" si="8"/>
        <v>0.12946897643396926</v>
      </c>
      <c r="P19">
        <f t="shared" si="9"/>
        <v>8.1164768618188832E-2</v>
      </c>
      <c r="Q19">
        <f t="shared" si="10"/>
        <v>161.85459607826988</v>
      </c>
      <c r="R19">
        <f t="shared" si="11"/>
        <v>27.811538871258563</v>
      </c>
      <c r="S19">
        <f t="shared" si="12"/>
        <v>27.980925806451602</v>
      </c>
      <c r="T19">
        <f t="shared" si="13"/>
        <v>3.7906220159568971</v>
      </c>
      <c r="U19">
        <f t="shared" si="14"/>
        <v>40.320561750158319</v>
      </c>
      <c r="V19">
        <f t="shared" si="15"/>
        <v>1.502905456443977</v>
      </c>
      <c r="W19">
        <f t="shared" si="16"/>
        <v>3.7273921572733939</v>
      </c>
      <c r="X19">
        <f t="shared" si="17"/>
        <v>2.2877165595129201</v>
      </c>
      <c r="Y19">
        <f t="shared" si="18"/>
        <v>-138.73844062330369</v>
      </c>
      <c r="Z19">
        <f t="shared" si="19"/>
        <v>-52.696404112032347</v>
      </c>
      <c r="AA19">
        <f t="shared" si="20"/>
        <v>-3.3812623313128038</v>
      </c>
      <c r="AB19">
        <f t="shared" si="21"/>
        <v>-32.961510988378954</v>
      </c>
      <c r="AC19">
        <v>-4.0065287565685503E-2</v>
      </c>
      <c r="AD19">
        <v>4.49767952044468E-2</v>
      </c>
      <c r="AE19">
        <v>3.38059745456126</v>
      </c>
      <c r="AF19">
        <v>1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50971.3628476351</v>
      </c>
      <c r="AK19">
        <v>0</v>
      </c>
      <c r="AL19">
        <v>0</v>
      </c>
      <c r="AM19">
        <v>0</v>
      </c>
      <c r="AN19">
        <f t="shared" si="25"/>
        <v>0</v>
      </c>
      <c r="AO19" t="e">
        <f t="shared" si="26"/>
        <v>#DIV/0!</v>
      </c>
      <c r="AP19">
        <v>-1</v>
      </c>
      <c r="AQ19" t="s">
        <v>262</v>
      </c>
      <c r="AR19">
        <v>2.1811230769230798</v>
      </c>
      <c r="AS19">
        <v>1.8792</v>
      </c>
      <c r="AT19">
        <f t="shared" si="27"/>
        <v>-0.16066574974621117</v>
      </c>
      <c r="AU19">
        <v>0.5</v>
      </c>
      <c r="AV19">
        <f t="shared" si="28"/>
        <v>841.23728136724117</v>
      </c>
      <c r="AW19">
        <f t="shared" si="29"/>
        <v>9.1880354386703225</v>
      </c>
      <c r="AX19">
        <f t="shared" si="30"/>
        <v>-67.579009262666105</v>
      </c>
      <c r="AY19">
        <f t="shared" si="31"/>
        <v>1</v>
      </c>
      <c r="AZ19">
        <f t="shared" si="32"/>
        <v>1.2110775002876682E-2</v>
      </c>
      <c r="BA19">
        <f t="shared" si="33"/>
        <v>-1</v>
      </c>
      <c r="BB19" t="s">
        <v>252</v>
      </c>
      <c r="BC19">
        <v>0</v>
      </c>
      <c r="BD19">
        <f t="shared" si="34"/>
        <v>1.8792</v>
      </c>
      <c r="BE19">
        <f t="shared" si="35"/>
        <v>-0.16066574974621106</v>
      </c>
      <c r="BF19" t="e">
        <f t="shared" si="36"/>
        <v>#DIV/0!</v>
      </c>
      <c r="BG19">
        <f t="shared" si="37"/>
        <v>-0.16066574974621106</v>
      </c>
      <c r="BH19" t="e">
        <f t="shared" si="38"/>
        <v>#DIV/0!</v>
      </c>
      <c r="BI19">
        <f t="shared" si="39"/>
        <v>1000.04393548387</v>
      </c>
      <c r="BJ19">
        <f t="shared" si="40"/>
        <v>841.23728136724117</v>
      </c>
      <c r="BK19">
        <f t="shared" si="41"/>
        <v>0.84120032282402635</v>
      </c>
      <c r="BL19">
        <f t="shared" si="42"/>
        <v>0.19240064564805281</v>
      </c>
      <c r="BM19">
        <v>0.76150703156633803</v>
      </c>
      <c r="BN19">
        <v>0.5</v>
      </c>
      <c r="BO19" t="s">
        <v>253</v>
      </c>
      <c r="BP19">
        <v>1675333689</v>
      </c>
      <c r="BQ19">
        <v>399.98912903225801</v>
      </c>
      <c r="BR19">
        <v>401.58006451612903</v>
      </c>
      <c r="BS19">
        <v>15.5267709677419</v>
      </c>
      <c r="BT19">
        <v>15.0550903225806</v>
      </c>
      <c r="BU19">
        <v>500.02070967741901</v>
      </c>
      <c r="BV19">
        <v>96.594461290322599</v>
      </c>
      <c r="BW19">
        <v>0.20000161290322599</v>
      </c>
      <c r="BX19">
        <v>27.6927290322581</v>
      </c>
      <c r="BY19">
        <v>27.980925806451602</v>
      </c>
      <c r="BZ19">
        <v>999.9</v>
      </c>
      <c r="CA19">
        <v>10002.580645161301</v>
      </c>
      <c r="CB19">
        <v>0</v>
      </c>
      <c r="CC19">
        <v>391.32829032258098</v>
      </c>
      <c r="CD19">
        <v>1000.04393548387</v>
      </c>
      <c r="CE19">
        <v>0.95999022580645199</v>
      </c>
      <c r="CF19">
        <v>4.0010154838709698E-2</v>
      </c>
      <c r="CG19">
        <v>0</v>
      </c>
      <c r="CH19">
        <v>2.1683870967741901</v>
      </c>
      <c r="CI19">
        <v>0</v>
      </c>
      <c r="CJ19">
        <v>641.34067741935496</v>
      </c>
      <c r="CK19">
        <v>9334.7041935483794</v>
      </c>
      <c r="CL19">
        <v>33.703419354838701</v>
      </c>
      <c r="CM19">
        <v>37.618612903225802</v>
      </c>
      <c r="CN19">
        <v>34.739612903225797</v>
      </c>
      <c r="CO19">
        <v>36.661032258064502</v>
      </c>
      <c r="CP19">
        <v>34.282032258064497</v>
      </c>
      <c r="CQ19">
        <v>960.03290322580699</v>
      </c>
      <c r="CR19">
        <v>40.0125806451613</v>
      </c>
      <c r="CS19">
        <v>0</v>
      </c>
      <c r="CT19">
        <v>59.599999904632597</v>
      </c>
      <c r="CU19">
        <v>2.1811230769230798</v>
      </c>
      <c r="CV19">
        <v>0.47896068277940002</v>
      </c>
      <c r="CW19">
        <v>-6.3032820500457296</v>
      </c>
      <c r="CX19">
        <v>641.27488461538496</v>
      </c>
      <c r="CY19">
        <v>15</v>
      </c>
      <c r="CZ19">
        <v>1675333396</v>
      </c>
      <c r="DA19" t="s">
        <v>254</v>
      </c>
      <c r="DB19">
        <v>1</v>
      </c>
      <c r="DC19">
        <v>-3.948</v>
      </c>
      <c r="DD19">
        <v>0.38500000000000001</v>
      </c>
      <c r="DE19">
        <v>402</v>
      </c>
      <c r="DF19">
        <v>15</v>
      </c>
      <c r="DG19">
        <v>1.6</v>
      </c>
      <c r="DH19">
        <v>0.26</v>
      </c>
      <c r="DI19">
        <v>-1.5672121153846199</v>
      </c>
      <c r="DJ19">
        <v>-0.288622743959702</v>
      </c>
      <c r="DK19">
        <v>0.108589199337839</v>
      </c>
      <c r="DL19">
        <v>1</v>
      </c>
      <c r="DM19">
        <v>2.2879999999999998</v>
      </c>
      <c r="DN19">
        <v>0</v>
      </c>
      <c r="DO19">
        <v>0</v>
      </c>
      <c r="DP19">
        <v>0</v>
      </c>
      <c r="DQ19">
        <v>0.46412100000000001</v>
      </c>
      <c r="DR19">
        <v>9.3559573123879497E-2</v>
      </c>
      <c r="DS19">
        <v>1.53992476964099E-2</v>
      </c>
      <c r="DT19">
        <v>1</v>
      </c>
      <c r="DU19">
        <v>2</v>
      </c>
      <c r="DV19">
        <v>3</v>
      </c>
      <c r="DW19" t="s">
        <v>259</v>
      </c>
      <c r="DX19">
        <v>100</v>
      </c>
      <c r="DY19">
        <v>100</v>
      </c>
      <c r="DZ19">
        <v>-3.948</v>
      </c>
      <c r="EA19">
        <v>0.38500000000000001</v>
      </c>
      <c r="EB19">
        <v>2</v>
      </c>
      <c r="EC19">
        <v>504.38299999999998</v>
      </c>
      <c r="ED19">
        <v>474.47199999999998</v>
      </c>
      <c r="EE19">
        <v>26.737100000000002</v>
      </c>
      <c r="EF19">
        <v>26.521799999999999</v>
      </c>
      <c r="EG19">
        <v>30.002300000000002</v>
      </c>
      <c r="EH19">
        <v>25.929099999999998</v>
      </c>
      <c r="EI19">
        <v>25.765699999999999</v>
      </c>
      <c r="EJ19">
        <v>20.018699999999999</v>
      </c>
      <c r="EK19">
        <v>26.8904</v>
      </c>
      <c r="EL19">
        <v>98.600700000000003</v>
      </c>
      <c r="EM19">
        <v>26.7392</v>
      </c>
      <c r="EN19">
        <v>401.46199999999999</v>
      </c>
      <c r="EO19">
        <v>14.878</v>
      </c>
      <c r="EP19">
        <v>100.533</v>
      </c>
      <c r="EQ19">
        <v>90.915999999999997</v>
      </c>
    </row>
    <row r="20" spans="1:147" x14ac:dyDescent="0.3">
      <c r="A20">
        <v>4</v>
      </c>
      <c r="B20">
        <v>1675333757</v>
      </c>
      <c r="C20">
        <v>180</v>
      </c>
      <c r="D20" t="s">
        <v>263</v>
      </c>
      <c r="E20" t="s">
        <v>264</v>
      </c>
      <c r="F20">
        <v>1675333749</v>
      </c>
      <c r="G20">
        <f t="shared" si="0"/>
        <v>3.3107286950929387E-3</v>
      </c>
      <c r="H20">
        <f t="shared" si="1"/>
        <v>9.2608943223538418</v>
      </c>
      <c r="I20">
        <f t="shared" si="2"/>
        <v>399.98990322580602</v>
      </c>
      <c r="J20">
        <f t="shared" si="3"/>
        <v>278.16299623569898</v>
      </c>
      <c r="K20">
        <f t="shared" si="4"/>
        <v>26.926627241935581</v>
      </c>
      <c r="L20">
        <f t="shared" si="5"/>
        <v>38.719668577243027</v>
      </c>
      <c r="M20">
        <f t="shared" si="6"/>
        <v>0.13902362857885459</v>
      </c>
      <c r="N20">
        <f t="shared" si="7"/>
        <v>3.3937730158276089</v>
      </c>
      <c r="O20">
        <f t="shared" si="8"/>
        <v>0.13593554458529888</v>
      </c>
      <c r="P20">
        <f t="shared" si="9"/>
        <v>8.5231454289083089E-2</v>
      </c>
      <c r="Q20">
        <f t="shared" si="10"/>
        <v>161.84421786006709</v>
      </c>
      <c r="R20">
        <f t="shared" si="11"/>
        <v>27.799342511328959</v>
      </c>
      <c r="S20">
        <f t="shared" si="12"/>
        <v>27.984829032258101</v>
      </c>
      <c r="T20">
        <f t="shared" si="13"/>
        <v>3.7914847597475894</v>
      </c>
      <c r="U20">
        <f t="shared" si="14"/>
        <v>40.137352611397127</v>
      </c>
      <c r="V20">
        <f t="shared" si="15"/>
        <v>1.4982847785208127</v>
      </c>
      <c r="W20">
        <f t="shared" si="16"/>
        <v>3.7328938782458962</v>
      </c>
      <c r="X20">
        <f t="shared" si="17"/>
        <v>2.2931999812267767</v>
      </c>
      <c r="Y20">
        <f t="shared" si="18"/>
        <v>-146.00313545359859</v>
      </c>
      <c r="Z20">
        <f t="shared" si="19"/>
        <v>-48.825119802758152</v>
      </c>
      <c r="AA20">
        <f t="shared" si="20"/>
        <v>-3.1313234904991316</v>
      </c>
      <c r="AB20">
        <f t="shared" si="21"/>
        <v>-36.115360886788793</v>
      </c>
      <c r="AC20">
        <v>-4.00973697016807E-2</v>
      </c>
      <c r="AD20">
        <v>4.5012810212650897E-2</v>
      </c>
      <c r="AE20">
        <v>3.3827476267095502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51006.377779561655</v>
      </c>
      <c r="AK20">
        <v>0</v>
      </c>
      <c r="AL20">
        <v>0</v>
      </c>
      <c r="AM20">
        <v>0</v>
      </c>
      <c r="AN20">
        <f t="shared" si="25"/>
        <v>0</v>
      </c>
      <c r="AO20" t="e">
        <f t="shared" si="26"/>
        <v>#DIV/0!</v>
      </c>
      <c r="AP20">
        <v>-1</v>
      </c>
      <c r="AQ20" t="s">
        <v>265</v>
      </c>
      <c r="AR20">
        <v>2.21910769230769</v>
      </c>
      <c r="AS20">
        <v>1.2968</v>
      </c>
      <c r="AT20">
        <f t="shared" si="27"/>
        <v>-0.71121814644331427</v>
      </c>
      <c r="AU20">
        <v>0.5</v>
      </c>
      <c r="AV20">
        <f t="shared" si="28"/>
        <v>841.18336083772704</v>
      </c>
      <c r="AW20">
        <f t="shared" si="29"/>
        <v>9.2608943223538418</v>
      </c>
      <c r="AX20">
        <f t="shared" si="30"/>
        <v>-299.13243535698291</v>
      </c>
      <c r="AY20">
        <f t="shared" si="31"/>
        <v>1</v>
      </c>
      <c r="AZ20">
        <f t="shared" si="32"/>
        <v>1.2198166059936217E-2</v>
      </c>
      <c r="BA20">
        <f t="shared" si="33"/>
        <v>-1</v>
      </c>
      <c r="BB20" t="s">
        <v>252</v>
      </c>
      <c r="BC20">
        <v>0</v>
      </c>
      <c r="BD20">
        <f t="shared" si="34"/>
        <v>1.2968</v>
      </c>
      <c r="BE20">
        <f t="shared" si="35"/>
        <v>-0.71121814644331438</v>
      </c>
      <c r="BF20" t="e">
        <f t="shared" si="36"/>
        <v>#DIV/0!</v>
      </c>
      <c r="BG20">
        <f t="shared" si="37"/>
        <v>-0.71121814644331438</v>
      </c>
      <c r="BH20" t="e">
        <f t="shared" si="38"/>
        <v>#DIV/0!</v>
      </c>
      <c r="BI20">
        <f t="shared" si="39"/>
        <v>999.97983870967698</v>
      </c>
      <c r="BJ20">
        <f t="shared" si="40"/>
        <v>841.18336083772704</v>
      </c>
      <c r="BK20">
        <f t="shared" si="41"/>
        <v>0.84120032052160887</v>
      </c>
      <c r="BL20">
        <f t="shared" si="42"/>
        <v>0.19240064104321783</v>
      </c>
      <c r="BM20">
        <v>0.76150703156633803</v>
      </c>
      <c r="BN20">
        <v>0.5</v>
      </c>
      <c r="BO20" t="s">
        <v>253</v>
      </c>
      <c r="BP20">
        <v>1675333749</v>
      </c>
      <c r="BQ20">
        <v>399.98990322580602</v>
      </c>
      <c r="BR20">
        <v>401.60199999999998</v>
      </c>
      <c r="BS20">
        <v>15.477890322580601</v>
      </c>
      <c r="BT20">
        <v>14.9814774193548</v>
      </c>
      <c r="BU20">
        <v>500.01141935483901</v>
      </c>
      <c r="BV20">
        <v>96.601712903225803</v>
      </c>
      <c r="BW20">
        <v>0.199902</v>
      </c>
      <c r="BX20">
        <v>27.7179741935484</v>
      </c>
      <c r="BY20">
        <v>27.984829032258101</v>
      </c>
      <c r="BZ20">
        <v>999.9</v>
      </c>
      <c r="CA20">
        <v>10009.8387096774</v>
      </c>
      <c r="CB20">
        <v>0</v>
      </c>
      <c r="CC20">
        <v>391.30270967741899</v>
      </c>
      <c r="CD20">
        <v>999.97983870967698</v>
      </c>
      <c r="CE20">
        <v>0.95999329032258096</v>
      </c>
      <c r="CF20">
        <v>4.0006883870967701E-2</v>
      </c>
      <c r="CG20">
        <v>0</v>
      </c>
      <c r="CH20">
        <v>2.2129967741935501</v>
      </c>
      <c r="CI20">
        <v>0</v>
      </c>
      <c r="CJ20">
        <v>636.27874193548405</v>
      </c>
      <c r="CK20">
        <v>9334.1138709677398</v>
      </c>
      <c r="CL20">
        <v>34.548161290322597</v>
      </c>
      <c r="CM20">
        <v>38.332419354838699</v>
      </c>
      <c r="CN20">
        <v>35.590483870967702</v>
      </c>
      <c r="CO20">
        <v>37.3223548387097</v>
      </c>
      <c r="CP20">
        <v>35.048161290322597</v>
      </c>
      <c r="CQ20">
        <v>959.97290322580602</v>
      </c>
      <c r="CR20">
        <v>40.01</v>
      </c>
      <c r="CS20">
        <v>0</v>
      </c>
      <c r="CT20">
        <v>59.400000095367403</v>
      </c>
      <c r="CU20">
        <v>2.21910769230769</v>
      </c>
      <c r="CV20">
        <v>5.4358967834248997E-2</v>
      </c>
      <c r="CW20">
        <v>-4.5386324787365204</v>
      </c>
      <c r="CX20">
        <v>636.25242307692304</v>
      </c>
      <c r="CY20">
        <v>15</v>
      </c>
      <c r="CZ20">
        <v>1675333396</v>
      </c>
      <c r="DA20" t="s">
        <v>254</v>
      </c>
      <c r="DB20">
        <v>1</v>
      </c>
      <c r="DC20">
        <v>-3.948</v>
      </c>
      <c r="DD20">
        <v>0.38500000000000001</v>
      </c>
      <c r="DE20">
        <v>402</v>
      </c>
      <c r="DF20">
        <v>15</v>
      </c>
      <c r="DG20">
        <v>1.6</v>
      </c>
      <c r="DH20">
        <v>0.26</v>
      </c>
      <c r="DI20">
        <v>-1.60714</v>
      </c>
      <c r="DJ20">
        <v>-0.15100862289763101</v>
      </c>
      <c r="DK20">
        <v>9.38290045159893E-2</v>
      </c>
      <c r="DL20">
        <v>1</v>
      </c>
      <c r="DM20">
        <v>2.0405000000000002</v>
      </c>
      <c r="DN20">
        <v>0</v>
      </c>
      <c r="DO20">
        <v>0</v>
      </c>
      <c r="DP20">
        <v>0</v>
      </c>
      <c r="DQ20">
        <v>0.48903548076923098</v>
      </c>
      <c r="DR20">
        <v>5.4201371126098699E-2</v>
      </c>
      <c r="DS20">
        <v>1.05075403556947E-2</v>
      </c>
      <c r="DT20">
        <v>1</v>
      </c>
      <c r="DU20">
        <v>2</v>
      </c>
      <c r="DV20">
        <v>3</v>
      </c>
      <c r="DW20" t="s">
        <v>259</v>
      </c>
      <c r="DX20">
        <v>100</v>
      </c>
      <c r="DY20">
        <v>100</v>
      </c>
      <c r="DZ20">
        <v>-3.948</v>
      </c>
      <c r="EA20">
        <v>0.38500000000000001</v>
      </c>
      <c r="EB20">
        <v>2</v>
      </c>
      <c r="EC20">
        <v>504.89400000000001</v>
      </c>
      <c r="ED20">
        <v>473.39600000000002</v>
      </c>
      <c r="EE20">
        <v>26.7987</v>
      </c>
      <c r="EF20">
        <v>26.871500000000001</v>
      </c>
      <c r="EG20">
        <v>30.002300000000002</v>
      </c>
      <c r="EH20">
        <v>26.332999999999998</v>
      </c>
      <c r="EI20">
        <v>26.1828</v>
      </c>
      <c r="EJ20">
        <v>20.005800000000001</v>
      </c>
      <c r="EK20">
        <v>27.174299999999999</v>
      </c>
      <c r="EL20">
        <v>99.718000000000004</v>
      </c>
      <c r="EM20">
        <v>26.802800000000001</v>
      </c>
      <c r="EN20">
        <v>401.548</v>
      </c>
      <c r="EO20">
        <v>14.923999999999999</v>
      </c>
      <c r="EP20">
        <v>100.491</v>
      </c>
      <c r="EQ20">
        <v>90.858800000000002</v>
      </c>
    </row>
    <row r="21" spans="1:147" x14ac:dyDescent="0.3">
      <c r="A21">
        <v>5</v>
      </c>
      <c r="B21">
        <v>1675333817</v>
      </c>
      <c r="C21">
        <v>240</v>
      </c>
      <c r="D21" t="s">
        <v>266</v>
      </c>
      <c r="E21" t="s">
        <v>267</v>
      </c>
      <c r="F21">
        <v>1675333809.0032301</v>
      </c>
      <c r="G21">
        <f t="shared" si="0"/>
        <v>3.5208865764917393E-3</v>
      </c>
      <c r="H21">
        <f t="shared" si="1"/>
        <v>9.4659142809487538</v>
      </c>
      <c r="I21">
        <f t="shared" si="2"/>
        <v>400.00632258064502</v>
      </c>
      <c r="J21">
        <f t="shared" si="3"/>
        <v>282.18877298849321</v>
      </c>
      <c r="K21">
        <f t="shared" si="4"/>
        <v>27.317104569651374</v>
      </c>
      <c r="L21">
        <f t="shared" si="5"/>
        <v>38.722357472750161</v>
      </c>
      <c r="M21">
        <f t="shared" si="6"/>
        <v>0.14785797627458125</v>
      </c>
      <c r="N21">
        <f t="shared" si="7"/>
        <v>3.3925879234561829</v>
      </c>
      <c r="O21">
        <f t="shared" si="8"/>
        <v>0.14436907027013809</v>
      </c>
      <c r="P21">
        <f t="shared" si="9"/>
        <v>9.0537276451115839E-2</v>
      </c>
      <c r="Q21">
        <f t="shared" si="10"/>
        <v>161.84655443243494</v>
      </c>
      <c r="R21">
        <f t="shared" si="11"/>
        <v>27.802023857331857</v>
      </c>
      <c r="S21">
        <f t="shared" si="12"/>
        <v>28.007835483870998</v>
      </c>
      <c r="T21">
        <f t="shared" si="13"/>
        <v>3.7965734386716998</v>
      </c>
      <c r="U21">
        <f t="shared" si="14"/>
        <v>40.073238526124527</v>
      </c>
      <c r="V21">
        <f t="shared" si="15"/>
        <v>1.500289639879929</v>
      </c>
      <c r="W21">
        <f t="shared" si="16"/>
        <v>3.743869213120524</v>
      </c>
      <c r="X21">
        <f t="shared" si="17"/>
        <v>2.2962837987917708</v>
      </c>
      <c r="Y21">
        <f t="shared" si="18"/>
        <v>-155.2710980232857</v>
      </c>
      <c r="Z21">
        <f t="shared" si="19"/>
        <v>-43.822537547134488</v>
      </c>
      <c r="AA21">
        <f t="shared" si="20"/>
        <v>-2.8124994747941598</v>
      </c>
      <c r="AB21">
        <f t="shared" si="21"/>
        <v>-40.059580612779399</v>
      </c>
      <c r="AC21">
        <v>-4.0079758458681697E-2</v>
      </c>
      <c r="AD21">
        <v>4.4993040049554997E-2</v>
      </c>
      <c r="AE21">
        <v>3.3815673768205201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50976.432828738994</v>
      </c>
      <c r="AK21">
        <v>0</v>
      </c>
      <c r="AL21">
        <v>0</v>
      </c>
      <c r="AM21">
        <v>0</v>
      </c>
      <c r="AN21">
        <f t="shared" si="25"/>
        <v>0</v>
      </c>
      <c r="AO21" t="e">
        <f t="shared" si="26"/>
        <v>#DIV/0!</v>
      </c>
      <c r="AP21">
        <v>-1</v>
      </c>
      <c r="AQ21" t="s">
        <v>268</v>
      </c>
      <c r="AR21">
        <v>2.1922961538461498</v>
      </c>
      <c r="AS21">
        <v>1.4536</v>
      </c>
      <c r="AT21">
        <f t="shared" si="27"/>
        <v>-0.50818392532068657</v>
      </c>
      <c r="AU21">
        <v>0.5</v>
      </c>
      <c r="AV21">
        <f t="shared" si="28"/>
        <v>841.19824354835794</v>
      </c>
      <c r="AW21">
        <f t="shared" si="29"/>
        <v>9.4659142809487538</v>
      </c>
      <c r="AX21">
        <f t="shared" si="30"/>
        <v>-213.74171268963573</v>
      </c>
      <c r="AY21">
        <f t="shared" si="31"/>
        <v>1</v>
      </c>
      <c r="AZ21">
        <f t="shared" si="32"/>
        <v>1.2441673958805764E-2</v>
      </c>
      <c r="BA21">
        <f t="shared" si="33"/>
        <v>-1</v>
      </c>
      <c r="BB21" t="s">
        <v>252</v>
      </c>
      <c r="BC21">
        <v>0</v>
      </c>
      <c r="BD21">
        <f t="shared" si="34"/>
        <v>1.4536</v>
      </c>
      <c r="BE21">
        <f t="shared" si="35"/>
        <v>-0.50818392532068646</v>
      </c>
      <c r="BF21" t="e">
        <f t="shared" si="36"/>
        <v>#DIV/0!</v>
      </c>
      <c r="BG21">
        <f t="shared" si="37"/>
        <v>-0.50818392532068646</v>
      </c>
      <c r="BH21" t="e">
        <f t="shared" si="38"/>
        <v>#DIV/0!</v>
      </c>
      <c r="BI21">
        <f t="shared" si="39"/>
        <v>999.99790322580702</v>
      </c>
      <c r="BJ21">
        <f t="shared" si="40"/>
        <v>841.19824354835794</v>
      </c>
      <c r="BK21">
        <f t="shared" si="41"/>
        <v>0.84120000735482447</v>
      </c>
      <c r="BL21">
        <f t="shared" si="42"/>
        <v>0.19240001470964896</v>
      </c>
      <c r="BM21">
        <v>0.76150703156633803</v>
      </c>
      <c r="BN21">
        <v>0.5</v>
      </c>
      <c r="BO21" t="s">
        <v>253</v>
      </c>
      <c r="BP21">
        <v>1675333809.0032301</v>
      </c>
      <c r="BQ21">
        <v>400.00632258064502</v>
      </c>
      <c r="BR21">
        <v>401.662483870968</v>
      </c>
      <c r="BS21">
        <v>15.498161290322599</v>
      </c>
      <c r="BT21">
        <v>14.9702387096774</v>
      </c>
      <c r="BU21">
        <v>500.002580645161</v>
      </c>
      <c r="BV21">
        <v>96.604425806451601</v>
      </c>
      <c r="BW21">
        <v>0.199937741935484</v>
      </c>
      <c r="BX21">
        <v>27.768238709677401</v>
      </c>
      <c r="BY21">
        <v>28.007835483870998</v>
      </c>
      <c r="BZ21">
        <v>999.9</v>
      </c>
      <c r="CA21">
        <v>10005.1612903226</v>
      </c>
      <c r="CB21">
        <v>0</v>
      </c>
      <c r="CC21">
        <v>391.152193548387</v>
      </c>
      <c r="CD21">
        <v>999.99790322580702</v>
      </c>
      <c r="CE21">
        <v>0.96000264516128997</v>
      </c>
      <c r="CF21">
        <v>3.9997341935483897E-2</v>
      </c>
      <c r="CG21">
        <v>0</v>
      </c>
      <c r="CH21">
        <v>2.17739677419355</v>
      </c>
      <c r="CI21">
        <v>0</v>
      </c>
      <c r="CJ21">
        <v>632.81177419354799</v>
      </c>
      <c r="CK21">
        <v>9334.3125806451608</v>
      </c>
      <c r="CL21">
        <v>35.3444838709677</v>
      </c>
      <c r="CM21">
        <v>39.005741935483897</v>
      </c>
      <c r="CN21">
        <v>36.3827741935484</v>
      </c>
      <c r="CO21">
        <v>37.931290322580601</v>
      </c>
      <c r="CP21">
        <v>35.765774193548403</v>
      </c>
      <c r="CQ21">
        <v>960.00161290322603</v>
      </c>
      <c r="CR21">
        <v>40.000322580645197</v>
      </c>
      <c r="CS21">
        <v>0</v>
      </c>
      <c r="CT21">
        <v>59.400000095367403</v>
      </c>
      <c r="CU21">
        <v>2.1922961538461498</v>
      </c>
      <c r="CV21">
        <v>0.35744616371690902</v>
      </c>
      <c r="CW21">
        <v>0.169948719017817</v>
      </c>
      <c r="CX21">
        <v>632.79080769230802</v>
      </c>
      <c r="CY21">
        <v>15</v>
      </c>
      <c r="CZ21">
        <v>1675333396</v>
      </c>
      <c r="DA21" t="s">
        <v>254</v>
      </c>
      <c r="DB21">
        <v>1</v>
      </c>
      <c r="DC21">
        <v>-3.948</v>
      </c>
      <c r="DD21">
        <v>0.38500000000000001</v>
      </c>
      <c r="DE21">
        <v>402</v>
      </c>
      <c r="DF21">
        <v>15</v>
      </c>
      <c r="DG21">
        <v>1.6</v>
      </c>
      <c r="DH21">
        <v>0.26</v>
      </c>
      <c r="DI21">
        <v>-1.6529155769230801</v>
      </c>
      <c r="DJ21">
        <v>9.59023328366259E-2</v>
      </c>
      <c r="DK21">
        <v>0.103778041945547</v>
      </c>
      <c r="DL21">
        <v>1</v>
      </c>
      <c r="DM21">
        <v>2.1080999999999999</v>
      </c>
      <c r="DN21">
        <v>0</v>
      </c>
      <c r="DO21">
        <v>0</v>
      </c>
      <c r="DP21">
        <v>0</v>
      </c>
      <c r="DQ21">
        <v>0.51770019230769204</v>
      </c>
      <c r="DR21">
        <v>0.10080842161924999</v>
      </c>
      <c r="DS21">
        <v>1.6621621821080401E-2</v>
      </c>
      <c r="DT21">
        <v>0</v>
      </c>
      <c r="DU21">
        <v>1</v>
      </c>
      <c r="DV21">
        <v>3</v>
      </c>
      <c r="DW21" t="s">
        <v>255</v>
      </c>
      <c r="DX21">
        <v>100</v>
      </c>
      <c r="DY21">
        <v>100</v>
      </c>
      <c r="DZ21">
        <v>-3.948</v>
      </c>
      <c r="EA21">
        <v>0.38500000000000001</v>
      </c>
      <c r="EB21">
        <v>2</v>
      </c>
      <c r="EC21">
        <v>506.25</v>
      </c>
      <c r="ED21">
        <v>472.16500000000002</v>
      </c>
      <c r="EE21">
        <v>26.7576</v>
      </c>
      <c r="EF21">
        <v>27.196100000000001</v>
      </c>
      <c r="EG21">
        <v>30.001899999999999</v>
      </c>
      <c r="EH21">
        <v>26.710100000000001</v>
      </c>
      <c r="EI21">
        <v>26.571899999999999</v>
      </c>
      <c r="EJ21">
        <v>19.999099999999999</v>
      </c>
      <c r="EK21">
        <v>28.035699999999999</v>
      </c>
      <c r="EL21">
        <v>100</v>
      </c>
      <c r="EM21">
        <v>26.7455</v>
      </c>
      <c r="EN21">
        <v>401.67700000000002</v>
      </c>
      <c r="EO21">
        <v>14.923999999999999</v>
      </c>
      <c r="EP21">
        <v>100.45699999999999</v>
      </c>
      <c r="EQ21">
        <v>90.812200000000004</v>
      </c>
    </row>
    <row r="22" spans="1:147" x14ac:dyDescent="0.3">
      <c r="A22">
        <v>6</v>
      </c>
      <c r="B22">
        <v>1675333877</v>
      </c>
      <c r="C22">
        <v>300</v>
      </c>
      <c r="D22" t="s">
        <v>269</v>
      </c>
      <c r="E22" t="s">
        <v>270</v>
      </c>
      <c r="F22">
        <v>1675333869</v>
      </c>
      <c r="G22">
        <f t="shared" si="0"/>
        <v>3.4717789449584878E-3</v>
      </c>
      <c r="H22">
        <f t="shared" si="1"/>
        <v>9.8820845816719469</v>
      </c>
      <c r="I22">
        <f t="shared" si="2"/>
        <v>399.992032258064</v>
      </c>
      <c r="J22">
        <f t="shared" si="3"/>
        <v>276.2549169341018</v>
      </c>
      <c r="K22">
        <f t="shared" si="4"/>
        <v>26.744251385434101</v>
      </c>
      <c r="L22">
        <f t="shared" si="5"/>
        <v>38.723247287693063</v>
      </c>
      <c r="M22">
        <f t="shared" si="6"/>
        <v>0.14588191429245345</v>
      </c>
      <c r="N22">
        <f t="shared" si="7"/>
        <v>3.3907874851993118</v>
      </c>
      <c r="O22">
        <f t="shared" si="8"/>
        <v>0.14248272786209276</v>
      </c>
      <c r="P22">
        <f t="shared" si="9"/>
        <v>8.9350511466382954E-2</v>
      </c>
      <c r="Q22">
        <f t="shared" si="10"/>
        <v>161.84540435311291</v>
      </c>
      <c r="R22">
        <f t="shared" si="11"/>
        <v>27.839879778139746</v>
      </c>
      <c r="S22">
        <f t="shared" si="12"/>
        <v>28.006687096774201</v>
      </c>
      <c r="T22">
        <f t="shared" si="13"/>
        <v>3.7963192916087052</v>
      </c>
      <c r="U22">
        <f t="shared" si="14"/>
        <v>40.055462974892166</v>
      </c>
      <c r="V22">
        <f t="shared" si="15"/>
        <v>1.5019650894043972</v>
      </c>
      <c r="W22">
        <f t="shared" si="16"/>
        <v>3.7497134669142862</v>
      </c>
      <c r="X22">
        <f t="shared" si="17"/>
        <v>2.2943542022043077</v>
      </c>
      <c r="Y22">
        <f t="shared" si="18"/>
        <v>-153.1054514726693</v>
      </c>
      <c r="Z22">
        <f t="shared" si="19"/>
        <v>-38.70612195710823</v>
      </c>
      <c r="AA22">
        <f t="shared" si="20"/>
        <v>-2.4857672486313551</v>
      </c>
      <c r="AB22">
        <f t="shared" si="21"/>
        <v>-32.451936325295982</v>
      </c>
      <c r="AC22">
        <v>-4.0053007665049101E-2</v>
      </c>
      <c r="AD22">
        <v>4.49630099402041E-2</v>
      </c>
      <c r="AE22">
        <v>3.3797742941062001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50939.397353504406</v>
      </c>
      <c r="AK22">
        <v>0</v>
      </c>
      <c r="AL22">
        <v>0</v>
      </c>
      <c r="AM22">
        <v>0</v>
      </c>
      <c r="AN22">
        <f t="shared" si="25"/>
        <v>0</v>
      </c>
      <c r="AO22" t="e">
        <f t="shared" si="26"/>
        <v>#DIV/0!</v>
      </c>
      <c r="AP22">
        <v>-1</v>
      </c>
      <c r="AQ22" t="s">
        <v>271</v>
      </c>
      <c r="AR22">
        <v>2.1420923076923102</v>
      </c>
      <c r="AS22">
        <v>1.6856</v>
      </c>
      <c r="AT22">
        <f t="shared" si="27"/>
        <v>-0.27081888211456473</v>
      </c>
      <c r="AU22">
        <v>0.5</v>
      </c>
      <c r="AV22">
        <f t="shared" si="28"/>
        <v>841.19490282606296</v>
      </c>
      <c r="AW22">
        <f t="shared" si="29"/>
        <v>9.8820845816719469</v>
      </c>
      <c r="AX22">
        <f t="shared" si="30"/>
        <v>-113.90573161191215</v>
      </c>
      <c r="AY22">
        <f t="shared" si="31"/>
        <v>1</v>
      </c>
      <c r="AZ22">
        <f t="shared" si="32"/>
        <v>1.2936460438731494E-2</v>
      </c>
      <c r="BA22">
        <f t="shared" si="33"/>
        <v>-1</v>
      </c>
      <c r="BB22" t="s">
        <v>252</v>
      </c>
      <c r="BC22">
        <v>0</v>
      </c>
      <c r="BD22">
        <f t="shared" si="34"/>
        <v>1.6856</v>
      </c>
      <c r="BE22">
        <f t="shared" si="35"/>
        <v>-0.27081888211456467</v>
      </c>
      <c r="BF22" t="e">
        <f t="shared" si="36"/>
        <v>#DIV/0!</v>
      </c>
      <c r="BG22">
        <f t="shared" si="37"/>
        <v>-0.27081888211456467</v>
      </c>
      <c r="BH22" t="e">
        <f t="shared" si="38"/>
        <v>#DIV/0!</v>
      </c>
      <c r="BI22">
        <f t="shared" si="39"/>
        <v>999.99429032258104</v>
      </c>
      <c r="BJ22">
        <f t="shared" si="40"/>
        <v>841.19490282606296</v>
      </c>
      <c r="BK22">
        <f t="shared" si="41"/>
        <v>0.84119970580502801</v>
      </c>
      <c r="BL22">
        <f t="shared" si="42"/>
        <v>0.19239941161005619</v>
      </c>
      <c r="BM22">
        <v>0.76150703156633803</v>
      </c>
      <c r="BN22">
        <v>0.5</v>
      </c>
      <c r="BO22" t="s">
        <v>253</v>
      </c>
      <c r="BP22">
        <v>1675333869</v>
      </c>
      <c r="BQ22">
        <v>399.992032258064</v>
      </c>
      <c r="BR22">
        <v>401.70854838709698</v>
      </c>
      <c r="BS22">
        <v>15.5145580645161</v>
      </c>
      <c r="BT22">
        <v>14.9940161290323</v>
      </c>
      <c r="BU22">
        <v>500.01100000000002</v>
      </c>
      <c r="BV22">
        <v>96.610032258064507</v>
      </c>
      <c r="BW22">
        <v>0.20001435483871</v>
      </c>
      <c r="BX22">
        <v>27.794951612903201</v>
      </c>
      <c r="BY22">
        <v>28.006687096774201</v>
      </c>
      <c r="BZ22">
        <v>999.9</v>
      </c>
      <c r="CA22">
        <v>9997.9032258064508</v>
      </c>
      <c r="CB22">
        <v>0</v>
      </c>
      <c r="CC22">
        <v>391.17522580645198</v>
      </c>
      <c r="CD22">
        <v>999.99429032258104</v>
      </c>
      <c r="CE22">
        <v>0.96001103225806395</v>
      </c>
      <c r="CF22">
        <v>3.9988787096774198E-2</v>
      </c>
      <c r="CG22">
        <v>0</v>
      </c>
      <c r="CH22">
        <v>2.1485258064516102</v>
      </c>
      <c r="CI22">
        <v>0</v>
      </c>
      <c r="CJ22">
        <v>630.65893548387101</v>
      </c>
      <c r="CK22">
        <v>9334.3083870967803</v>
      </c>
      <c r="CL22">
        <v>36.072451612903201</v>
      </c>
      <c r="CM22">
        <v>39.622709677419301</v>
      </c>
      <c r="CN22">
        <v>37.128709677419302</v>
      </c>
      <c r="CO22">
        <v>38.505774193548397</v>
      </c>
      <c r="CP22">
        <v>36.431258064516101</v>
      </c>
      <c r="CQ22">
        <v>960.00516129032201</v>
      </c>
      <c r="CR22">
        <v>39.99</v>
      </c>
      <c r="CS22">
        <v>0</v>
      </c>
      <c r="CT22">
        <v>59.199999809265101</v>
      </c>
      <c r="CU22">
        <v>2.1420923076923102</v>
      </c>
      <c r="CV22">
        <v>0.71581537769937098</v>
      </c>
      <c r="CW22">
        <v>-0.44485468496802999</v>
      </c>
      <c r="CX22">
        <v>630.60776923076901</v>
      </c>
      <c r="CY22">
        <v>15</v>
      </c>
      <c r="CZ22">
        <v>1675333396</v>
      </c>
      <c r="DA22" t="s">
        <v>254</v>
      </c>
      <c r="DB22">
        <v>1</v>
      </c>
      <c r="DC22">
        <v>-3.948</v>
      </c>
      <c r="DD22">
        <v>0.38500000000000001</v>
      </c>
      <c r="DE22">
        <v>402</v>
      </c>
      <c r="DF22">
        <v>15</v>
      </c>
      <c r="DG22">
        <v>1.6</v>
      </c>
      <c r="DH22">
        <v>0.26</v>
      </c>
      <c r="DI22">
        <v>-1.68964096153846</v>
      </c>
      <c r="DJ22">
        <v>-0.18355630496030301</v>
      </c>
      <c r="DK22">
        <v>9.7239925645076802E-2</v>
      </c>
      <c r="DL22">
        <v>1</v>
      </c>
      <c r="DM22">
        <v>2.2549000000000001</v>
      </c>
      <c r="DN22">
        <v>0</v>
      </c>
      <c r="DO22">
        <v>0</v>
      </c>
      <c r="DP22">
        <v>0</v>
      </c>
      <c r="DQ22">
        <v>0.525372423076923</v>
      </c>
      <c r="DR22">
        <v>-3.96760180995476E-2</v>
      </c>
      <c r="DS22">
        <v>1.02429795870638E-2</v>
      </c>
      <c r="DT22">
        <v>1</v>
      </c>
      <c r="DU22">
        <v>2</v>
      </c>
      <c r="DV22">
        <v>3</v>
      </c>
      <c r="DW22" t="s">
        <v>259</v>
      </c>
      <c r="DX22">
        <v>100</v>
      </c>
      <c r="DY22">
        <v>100</v>
      </c>
      <c r="DZ22">
        <v>-3.948</v>
      </c>
      <c r="EA22">
        <v>0.38500000000000001</v>
      </c>
      <c r="EB22">
        <v>2</v>
      </c>
      <c r="EC22">
        <v>506.733</v>
      </c>
      <c r="ED22">
        <v>470.65800000000002</v>
      </c>
      <c r="EE22">
        <v>26.628699999999998</v>
      </c>
      <c r="EF22">
        <v>27.495100000000001</v>
      </c>
      <c r="EG22">
        <v>30.001300000000001</v>
      </c>
      <c r="EH22">
        <v>27.059699999999999</v>
      </c>
      <c r="EI22">
        <v>26.933700000000002</v>
      </c>
      <c r="EJ22">
        <v>19.996600000000001</v>
      </c>
      <c r="EK22">
        <v>28.8826</v>
      </c>
      <c r="EL22">
        <v>100</v>
      </c>
      <c r="EM22">
        <v>26.608799999999999</v>
      </c>
      <c r="EN22">
        <v>401.66800000000001</v>
      </c>
      <c r="EO22">
        <v>14.9217</v>
      </c>
      <c r="EP22">
        <v>100.423</v>
      </c>
      <c r="EQ22">
        <v>90.770799999999994</v>
      </c>
    </row>
    <row r="23" spans="1:147" x14ac:dyDescent="0.3">
      <c r="A23">
        <v>7</v>
      </c>
      <c r="B23">
        <v>1675333937</v>
      </c>
      <c r="C23">
        <v>360</v>
      </c>
      <c r="D23" t="s">
        <v>272</v>
      </c>
      <c r="E23" t="s">
        <v>273</v>
      </c>
      <c r="F23">
        <v>1675333929</v>
      </c>
      <c r="G23">
        <f t="shared" si="0"/>
        <v>3.6447998175306072E-3</v>
      </c>
      <c r="H23">
        <f t="shared" si="1"/>
        <v>10.103675162571566</v>
      </c>
      <c r="I23">
        <f t="shared" si="2"/>
        <v>400.003548387097</v>
      </c>
      <c r="J23">
        <f t="shared" si="3"/>
        <v>279.54517334733225</v>
      </c>
      <c r="K23">
        <f t="shared" si="4"/>
        <v>27.064746681158049</v>
      </c>
      <c r="L23">
        <f t="shared" si="5"/>
        <v>38.727174499306876</v>
      </c>
      <c r="M23">
        <f t="shared" si="6"/>
        <v>0.15389780787864754</v>
      </c>
      <c r="N23">
        <f t="shared" si="7"/>
        <v>3.3925072813887218</v>
      </c>
      <c r="O23">
        <f t="shared" si="8"/>
        <v>0.15012187758726783</v>
      </c>
      <c r="P23">
        <f t="shared" si="9"/>
        <v>9.4157709559985411E-2</v>
      </c>
      <c r="Q23">
        <f t="shared" si="10"/>
        <v>161.84650583461226</v>
      </c>
      <c r="R23">
        <f t="shared" si="11"/>
        <v>27.827181679389295</v>
      </c>
      <c r="S23">
        <f t="shared" si="12"/>
        <v>27.997790322580599</v>
      </c>
      <c r="T23">
        <f t="shared" si="13"/>
        <v>3.7943508686364442</v>
      </c>
      <c r="U23">
        <f t="shared" si="14"/>
        <v>40.156953240056062</v>
      </c>
      <c r="V23">
        <f t="shared" si="15"/>
        <v>1.5081039988011615</v>
      </c>
      <c r="W23">
        <f t="shared" si="16"/>
        <v>3.755523955679104</v>
      </c>
      <c r="X23">
        <f t="shared" si="17"/>
        <v>2.2862468698352827</v>
      </c>
      <c r="Y23">
        <f t="shared" si="18"/>
        <v>-160.73567195309977</v>
      </c>
      <c r="Z23">
        <f t="shared" si="19"/>
        <v>-32.24766505453433</v>
      </c>
      <c r="AA23">
        <f t="shared" si="20"/>
        <v>-2.0701270522312876</v>
      </c>
      <c r="AB23">
        <f t="shared" si="21"/>
        <v>-33.206958225253139</v>
      </c>
      <c r="AC23">
        <v>-4.0078560158000098E-2</v>
      </c>
      <c r="AD23">
        <v>4.4991694852062898E-2</v>
      </c>
      <c r="AE23">
        <v>3.38148706424428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50966.224564364144</v>
      </c>
      <c r="AK23">
        <v>0</v>
      </c>
      <c r="AL23">
        <v>0</v>
      </c>
      <c r="AM23">
        <v>0</v>
      </c>
      <c r="AN23">
        <f t="shared" si="25"/>
        <v>0</v>
      </c>
      <c r="AO23" t="e">
        <f t="shared" si="26"/>
        <v>#DIV/0!</v>
      </c>
      <c r="AP23">
        <v>-1</v>
      </c>
      <c r="AQ23" t="s">
        <v>274</v>
      </c>
      <c r="AR23">
        <v>2.1660923076923102</v>
      </c>
      <c r="AS23">
        <v>1.3271999999999999</v>
      </c>
      <c r="AT23">
        <f t="shared" si="27"/>
        <v>-0.63207678397552014</v>
      </c>
      <c r="AU23">
        <v>0.5</v>
      </c>
      <c r="AV23">
        <f t="shared" si="28"/>
        <v>841.19646437456299</v>
      </c>
      <c r="AW23">
        <f t="shared" si="29"/>
        <v>10.103675162571566</v>
      </c>
      <c r="AX23">
        <f t="shared" si="30"/>
        <v>-265.85037794672598</v>
      </c>
      <c r="AY23">
        <f t="shared" si="31"/>
        <v>1</v>
      </c>
      <c r="AZ23">
        <f t="shared" si="32"/>
        <v>1.3199859524881915E-2</v>
      </c>
      <c r="BA23">
        <f t="shared" si="33"/>
        <v>-1</v>
      </c>
      <c r="BB23" t="s">
        <v>252</v>
      </c>
      <c r="BC23">
        <v>0</v>
      </c>
      <c r="BD23">
        <f t="shared" si="34"/>
        <v>1.3271999999999999</v>
      </c>
      <c r="BE23">
        <f t="shared" si="35"/>
        <v>-0.63207678397552014</v>
      </c>
      <c r="BF23" t="e">
        <f t="shared" si="36"/>
        <v>#DIV/0!</v>
      </c>
      <c r="BG23">
        <f t="shared" si="37"/>
        <v>-0.63207678397552014</v>
      </c>
      <c r="BH23" t="e">
        <f t="shared" si="38"/>
        <v>#DIV/0!</v>
      </c>
      <c r="BI23">
        <f t="shared" si="39"/>
        <v>999.995580645161</v>
      </c>
      <c r="BJ23">
        <f t="shared" si="40"/>
        <v>841.19646437456299</v>
      </c>
      <c r="BK23">
        <f t="shared" si="41"/>
        <v>0.84120018193665758</v>
      </c>
      <c r="BL23">
        <f t="shared" si="42"/>
        <v>0.19240036387331533</v>
      </c>
      <c r="BM23">
        <v>0.76150703156633803</v>
      </c>
      <c r="BN23">
        <v>0.5</v>
      </c>
      <c r="BO23" t="s">
        <v>253</v>
      </c>
      <c r="BP23">
        <v>1675333929</v>
      </c>
      <c r="BQ23">
        <v>400.003548387097</v>
      </c>
      <c r="BR23">
        <v>401.76438709677399</v>
      </c>
      <c r="BS23">
        <v>15.5768387096774</v>
      </c>
      <c r="BT23">
        <v>15.0303806451613</v>
      </c>
      <c r="BU23">
        <v>500.00296774193498</v>
      </c>
      <c r="BV23">
        <v>96.617112903225802</v>
      </c>
      <c r="BW23">
        <v>0.19996448387096799</v>
      </c>
      <c r="BX23">
        <v>27.821474193548401</v>
      </c>
      <c r="BY23">
        <v>27.997790322580599</v>
      </c>
      <c r="BZ23">
        <v>999.9</v>
      </c>
      <c r="CA23">
        <v>10003.5483870968</v>
      </c>
      <c r="CB23">
        <v>0</v>
      </c>
      <c r="CC23">
        <v>391.08735483870998</v>
      </c>
      <c r="CD23">
        <v>999.995580645161</v>
      </c>
      <c r="CE23">
        <v>0.95999467741935496</v>
      </c>
      <c r="CF23">
        <v>4.00051548387097E-2</v>
      </c>
      <c r="CG23">
        <v>0</v>
      </c>
      <c r="CH23">
        <v>2.1740032258064499</v>
      </c>
      <c r="CI23">
        <v>0</v>
      </c>
      <c r="CJ23">
        <v>629.47648387096797</v>
      </c>
      <c r="CK23">
        <v>9334.2690322580693</v>
      </c>
      <c r="CL23">
        <v>36.767838709677399</v>
      </c>
      <c r="CM23">
        <v>40.229580645161299</v>
      </c>
      <c r="CN23">
        <v>37.834451612903202</v>
      </c>
      <c r="CO23">
        <v>39.060258064516098</v>
      </c>
      <c r="CP23">
        <v>37.052193548387102</v>
      </c>
      <c r="CQ23">
        <v>959.987741935484</v>
      </c>
      <c r="CR23">
        <v>40.005806451612898</v>
      </c>
      <c r="CS23">
        <v>0</v>
      </c>
      <c r="CT23">
        <v>59.599999904632597</v>
      </c>
      <c r="CU23">
        <v>2.1660923076923102</v>
      </c>
      <c r="CV23">
        <v>-0.41433161407771801</v>
      </c>
      <c r="CW23">
        <v>0.41135042404822902</v>
      </c>
      <c r="CX23">
        <v>629.447</v>
      </c>
      <c r="CY23">
        <v>15</v>
      </c>
      <c r="CZ23">
        <v>1675333396</v>
      </c>
      <c r="DA23" t="s">
        <v>254</v>
      </c>
      <c r="DB23">
        <v>1</v>
      </c>
      <c r="DC23">
        <v>-3.948</v>
      </c>
      <c r="DD23">
        <v>0.38500000000000001</v>
      </c>
      <c r="DE23">
        <v>402</v>
      </c>
      <c r="DF23">
        <v>15</v>
      </c>
      <c r="DG23">
        <v>1.6</v>
      </c>
      <c r="DH23">
        <v>0.26</v>
      </c>
      <c r="DI23">
        <v>-1.7619455769230801</v>
      </c>
      <c r="DJ23">
        <v>3.2344625629646601E-2</v>
      </c>
      <c r="DK23">
        <v>9.8391180468057907E-2</v>
      </c>
      <c r="DL23">
        <v>1</v>
      </c>
      <c r="DM23">
        <v>2.1107999999999998</v>
      </c>
      <c r="DN23">
        <v>0</v>
      </c>
      <c r="DO23">
        <v>0</v>
      </c>
      <c r="DP23">
        <v>0</v>
      </c>
      <c r="DQ23">
        <v>0.53738380769230798</v>
      </c>
      <c r="DR23">
        <v>0.110087403739436</v>
      </c>
      <c r="DS23">
        <v>1.6661192954147201E-2</v>
      </c>
      <c r="DT23">
        <v>0</v>
      </c>
      <c r="DU23">
        <v>1</v>
      </c>
      <c r="DV23">
        <v>3</v>
      </c>
      <c r="DW23" t="s">
        <v>255</v>
      </c>
      <c r="DX23">
        <v>100</v>
      </c>
      <c r="DY23">
        <v>100</v>
      </c>
      <c r="DZ23">
        <v>-3.948</v>
      </c>
      <c r="EA23">
        <v>0.38500000000000001</v>
      </c>
      <c r="EB23">
        <v>2</v>
      </c>
      <c r="EC23">
        <v>507.60300000000001</v>
      </c>
      <c r="ED23">
        <v>469.42599999999999</v>
      </c>
      <c r="EE23">
        <v>26.567799999999998</v>
      </c>
      <c r="EF23">
        <v>27.772099999999998</v>
      </c>
      <c r="EG23">
        <v>30.0016</v>
      </c>
      <c r="EH23">
        <v>27.384599999999999</v>
      </c>
      <c r="EI23">
        <v>27.268899999999999</v>
      </c>
      <c r="EJ23">
        <v>19.998999999999999</v>
      </c>
      <c r="EK23">
        <v>29.719000000000001</v>
      </c>
      <c r="EL23">
        <v>100</v>
      </c>
      <c r="EM23">
        <v>26.573799999999999</v>
      </c>
      <c r="EN23">
        <v>401.80399999999997</v>
      </c>
      <c r="EO23">
        <v>14.944699999999999</v>
      </c>
      <c r="EP23">
        <v>100.39400000000001</v>
      </c>
      <c r="EQ23">
        <v>90.732100000000003</v>
      </c>
    </row>
    <row r="24" spans="1:147" x14ac:dyDescent="0.3">
      <c r="A24">
        <v>8</v>
      </c>
      <c r="B24">
        <v>1675333997</v>
      </c>
      <c r="C24">
        <v>420</v>
      </c>
      <c r="D24" t="s">
        <v>275</v>
      </c>
      <c r="E24" t="s">
        <v>276</v>
      </c>
      <c r="F24">
        <v>1675333989.0064499</v>
      </c>
      <c r="G24">
        <f t="shared" si="0"/>
        <v>3.7569684785363571E-3</v>
      </c>
      <c r="H24">
        <f t="shared" si="1"/>
        <v>10.099557660173133</v>
      </c>
      <c r="I24">
        <f t="shared" si="2"/>
        <v>399.99919354838698</v>
      </c>
      <c r="J24">
        <f t="shared" si="3"/>
        <v>282.71758216597999</v>
      </c>
      <c r="K24">
        <f t="shared" si="4"/>
        <v>27.373165671227149</v>
      </c>
      <c r="L24">
        <f t="shared" si="5"/>
        <v>38.728557698718163</v>
      </c>
      <c r="M24">
        <f t="shared" si="6"/>
        <v>0.15872892304334316</v>
      </c>
      <c r="N24">
        <f t="shared" si="7"/>
        <v>3.3915026551419611</v>
      </c>
      <c r="O24">
        <f t="shared" si="8"/>
        <v>0.15471437909261093</v>
      </c>
      <c r="P24">
        <f t="shared" si="9"/>
        <v>9.7048720844433528E-2</v>
      </c>
      <c r="Q24">
        <f t="shared" si="10"/>
        <v>161.8473494929836</v>
      </c>
      <c r="R24">
        <f t="shared" si="11"/>
        <v>27.825026174389247</v>
      </c>
      <c r="S24">
        <f t="shared" si="12"/>
        <v>27.9939741935484</v>
      </c>
      <c r="T24">
        <f t="shared" si="13"/>
        <v>3.7935068180050551</v>
      </c>
      <c r="U24">
        <f t="shared" si="14"/>
        <v>40.065584477843444</v>
      </c>
      <c r="V24">
        <f t="shared" si="15"/>
        <v>1.5067169614172784</v>
      </c>
      <c r="W24">
        <f t="shared" si="16"/>
        <v>3.7606264355147592</v>
      </c>
      <c r="X24">
        <f t="shared" si="17"/>
        <v>2.2867898565877764</v>
      </c>
      <c r="Y24">
        <f t="shared" si="18"/>
        <v>-165.68230990345336</v>
      </c>
      <c r="Z24">
        <f t="shared" si="19"/>
        <v>-27.287207300276247</v>
      </c>
      <c r="AA24">
        <f t="shared" si="20"/>
        <v>-1.7523809745931624</v>
      </c>
      <c r="AB24">
        <f t="shared" si="21"/>
        <v>-32.874548685339178</v>
      </c>
      <c r="AC24">
        <v>-4.0063632907415499E-2</v>
      </c>
      <c r="AD24">
        <v>4.4974937705582703E-2</v>
      </c>
      <c r="AE24">
        <v>3.38048654247488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50944.176773213352</v>
      </c>
      <c r="AK24">
        <v>0</v>
      </c>
      <c r="AL24">
        <v>0</v>
      </c>
      <c r="AM24">
        <v>0</v>
      </c>
      <c r="AN24">
        <f t="shared" si="25"/>
        <v>0</v>
      </c>
      <c r="AO24" t="e">
        <f t="shared" si="26"/>
        <v>#DIV/0!</v>
      </c>
      <c r="AP24">
        <v>-1</v>
      </c>
      <c r="AQ24" t="s">
        <v>277</v>
      </c>
      <c r="AR24">
        <v>2.1515961538461501</v>
      </c>
      <c r="AS24">
        <v>1.3935999999999999</v>
      </c>
      <c r="AT24">
        <f t="shared" si="27"/>
        <v>-0.54391228031440164</v>
      </c>
      <c r="AU24">
        <v>0.5</v>
      </c>
      <c r="AV24">
        <f t="shared" si="28"/>
        <v>841.19973905765585</v>
      </c>
      <c r="AW24">
        <f t="shared" si="29"/>
        <v>10.099557660173133</v>
      </c>
      <c r="AX24">
        <f t="shared" si="30"/>
        <v>-228.76943413536461</v>
      </c>
      <c r="AY24">
        <f t="shared" si="31"/>
        <v>1</v>
      </c>
      <c r="AZ24">
        <f t="shared" si="32"/>
        <v>1.3194913341993285E-2</v>
      </c>
      <c r="BA24">
        <f t="shared" si="33"/>
        <v>-1</v>
      </c>
      <c r="BB24" t="s">
        <v>252</v>
      </c>
      <c r="BC24">
        <v>0</v>
      </c>
      <c r="BD24">
        <f t="shared" si="34"/>
        <v>1.3935999999999999</v>
      </c>
      <c r="BE24">
        <f t="shared" si="35"/>
        <v>-0.54391228031440164</v>
      </c>
      <c r="BF24" t="e">
        <f t="shared" si="36"/>
        <v>#DIV/0!</v>
      </c>
      <c r="BG24">
        <f t="shared" si="37"/>
        <v>-0.54391228031440164</v>
      </c>
      <c r="BH24" t="e">
        <f t="shared" si="38"/>
        <v>#DIV/0!</v>
      </c>
      <c r="BI24">
        <f t="shared" si="39"/>
        <v>999.99932258064496</v>
      </c>
      <c r="BJ24">
        <f t="shared" si="40"/>
        <v>841.19973905765585</v>
      </c>
      <c r="BK24">
        <f t="shared" si="41"/>
        <v>0.84120030890302655</v>
      </c>
      <c r="BL24">
        <f t="shared" si="42"/>
        <v>0.19240061780605305</v>
      </c>
      <c r="BM24">
        <v>0.76150703156633803</v>
      </c>
      <c r="BN24">
        <v>0.5</v>
      </c>
      <c r="BO24" t="s">
        <v>253</v>
      </c>
      <c r="BP24">
        <v>1675333989.0064499</v>
      </c>
      <c r="BQ24">
        <v>399.99919354838698</v>
      </c>
      <c r="BR24">
        <v>401.76622580645198</v>
      </c>
      <c r="BS24">
        <v>15.5617870967742</v>
      </c>
      <c r="BT24">
        <v>14.998506451612901</v>
      </c>
      <c r="BU24">
        <v>500.005870967742</v>
      </c>
      <c r="BV24">
        <v>96.621632258064494</v>
      </c>
      <c r="BW24">
        <v>0.19995719354838701</v>
      </c>
      <c r="BX24">
        <v>27.844735483870998</v>
      </c>
      <c r="BY24">
        <v>27.9939741935484</v>
      </c>
      <c r="BZ24">
        <v>999.9</v>
      </c>
      <c r="CA24">
        <v>9999.3548387096798</v>
      </c>
      <c r="CB24">
        <v>0</v>
      </c>
      <c r="CC24">
        <v>391.09506451612901</v>
      </c>
      <c r="CD24">
        <v>999.99932258064496</v>
      </c>
      <c r="CE24">
        <v>0.95999158064516099</v>
      </c>
      <c r="CF24">
        <v>4.0008167741935503E-2</v>
      </c>
      <c r="CG24">
        <v>0</v>
      </c>
      <c r="CH24">
        <v>2.1634774193548401</v>
      </c>
      <c r="CI24">
        <v>0</v>
      </c>
      <c r="CJ24">
        <v>629.020225806452</v>
      </c>
      <c r="CK24">
        <v>9334.2919354838705</v>
      </c>
      <c r="CL24">
        <v>37.423129032257997</v>
      </c>
      <c r="CM24">
        <v>40.779967741935501</v>
      </c>
      <c r="CN24">
        <v>38.489580645161297</v>
      </c>
      <c r="CO24">
        <v>39.568322580645102</v>
      </c>
      <c r="CP24">
        <v>37.6267741935484</v>
      </c>
      <c r="CQ24">
        <v>959.99032258064506</v>
      </c>
      <c r="CR24">
        <v>40.010322580645202</v>
      </c>
      <c r="CS24">
        <v>0</v>
      </c>
      <c r="CT24">
        <v>59.299999952316298</v>
      </c>
      <c r="CU24">
        <v>2.1515961538461501</v>
      </c>
      <c r="CV24">
        <v>-4.1411960338003699E-2</v>
      </c>
      <c r="CW24">
        <v>-0.155726494829247</v>
      </c>
      <c r="CX24">
        <v>629.01596153846197</v>
      </c>
      <c r="CY24">
        <v>15</v>
      </c>
      <c r="CZ24">
        <v>1675333396</v>
      </c>
      <c r="DA24" t="s">
        <v>254</v>
      </c>
      <c r="DB24">
        <v>1</v>
      </c>
      <c r="DC24">
        <v>-3.948</v>
      </c>
      <c r="DD24">
        <v>0.38500000000000001</v>
      </c>
      <c r="DE24">
        <v>402</v>
      </c>
      <c r="DF24">
        <v>15</v>
      </c>
      <c r="DG24">
        <v>1.6</v>
      </c>
      <c r="DH24">
        <v>0.26</v>
      </c>
      <c r="DI24">
        <v>-1.7606953846153801</v>
      </c>
      <c r="DJ24">
        <v>3.7988474431218597E-2</v>
      </c>
      <c r="DK24">
        <v>0.116801170296125</v>
      </c>
      <c r="DL24">
        <v>1</v>
      </c>
      <c r="DM24">
        <v>2.2694000000000001</v>
      </c>
      <c r="DN24">
        <v>0</v>
      </c>
      <c r="DO24">
        <v>0</v>
      </c>
      <c r="DP24">
        <v>0</v>
      </c>
      <c r="DQ24">
        <v>0.57007651923076896</v>
      </c>
      <c r="DR24">
        <v>-6.1209485703689601E-2</v>
      </c>
      <c r="DS24">
        <v>1.0462321202388001E-2</v>
      </c>
      <c r="DT24">
        <v>1</v>
      </c>
      <c r="DU24">
        <v>2</v>
      </c>
      <c r="DV24">
        <v>3</v>
      </c>
      <c r="DW24" t="s">
        <v>259</v>
      </c>
      <c r="DX24">
        <v>100</v>
      </c>
      <c r="DY24">
        <v>100</v>
      </c>
      <c r="DZ24">
        <v>-3.948</v>
      </c>
      <c r="EA24">
        <v>0.38500000000000001</v>
      </c>
      <c r="EB24">
        <v>2</v>
      </c>
      <c r="EC24">
        <v>508.11599999999999</v>
      </c>
      <c r="ED24">
        <v>468.505</v>
      </c>
      <c r="EE24">
        <v>26.498200000000001</v>
      </c>
      <c r="EF24">
        <v>28.027899999999999</v>
      </c>
      <c r="EG24">
        <v>30.001200000000001</v>
      </c>
      <c r="EH24">
        <v>27.683499999999999</v>
      </c>
      <c r="EI24">
        <v>27.581399999999999</v>
      </c>
      <c r="EJ24">
        <v>19.9986</v>
      </c>
      <c r="EK24">
        <v>30.840900000000001</v>
      </c>
      <c r="EL24">
        <v>100</v>
      </c>
      <c r="EM24">
        <v>26.490200000000002</v>
      </c>
      <c r="EN24">
        <v>401.76</v>
      </c>
      <c r="EO24">
        <v>14.9215</v>
      </c>
      <c r="EP24">
        <v>100.367</v>
      </c>
      <c r="EQ24">
        <v>90.699299999999994</v>
      </c>
    </row>
    <row r="25" spans="1:147" x14ac:dyDescent="0.3">
      <c r="A25">
        <v>9</v>
      </c>
      <c r="B25">
        <v>1675334057</v>
      </c>
      <c r="C25">
        <v>480</v>
      </c>
      <c r="D25" t="s">
        <v>278</v>
      </c>
      <c r="E25" t="s">
        <v>279</v>
      </c>
      <c r="F25">
        <v>1675334049.0193501</v>
      </c>
      <c r="G25">
        <f t="shared" si="0"/>
        <v>3.9273052191316762E-3</v>
      </c>
      <c r="H25">
        <f t="shared" si="1"/>
        <v>10.082138546438063</v>
      </c>
      <c r="I25">
        <f t="shared" si="2"/>
        <v>399.98122580645202</v>
      </c>
      <c r="J25">
        <f t="shared" si="3"/>
        <v>287.31621759884325</v>
      </c>
      <c r="K25">
        <f t="shared" si="4"/>
        <v>27.822792646688708</v>
      </c>
      <c r="L25">
        <f t="shared" si="5"/>
        <v>38.732915256873035</v>
      </c>
      <c r="M25">
        <f t="shared" si="6"/>
        <v>0.16612298885551685</v>
      </c>
      <c r="N25">
        <f t="shared" si="7"/>
        <v>3.3911881302233877</v>
      </c>
      <c r="O25">
        <f t="shared" si="8"/>
        <v>0.16173089159065315</v>
      </c>
      <c r="P25">
        <f t="shared" si="9"/>
        <v>0.10146674772049377</v>
      </c>
      <c r="Q25">
        <f t="shared" si="10"/>
        <v>161.84695758727767</v>
      </c>
      <c r="R25">
        <f t="shared" si="11"/>
        <v>27.814100910891739</v>
      </c>
      <c r="S25">
        <f t="shared" si="12"/>
        <v>28.0032225806452</v>
      </c>
      <c r="T25">
        <f t="shared" si="13"/>
        <v>3.7955526569747668</v>
      </c>
      <c r="U25">
        <f t="shared" si="14"/>
        <v>40.047336755846921</v>
      </c>
      <c r="V25">
        <f t="shared" si="15"/>
        <v>1.5084660858916776</v>
      </c>
      <c r="W25">
        <f t="shared" si="16"/>
        <v>3.7667076217532522</v>
      </c>
      <c r="X25">
        <f t="shared" si="17"/>
        <v>2.2870865710830892</v>
      </c>
      <c r="Y25">
        <f t="shared" si="18"/>
        <v>-173.19416016370693</v>
      </c>
      <c r="Z25">
        <f t="shared" si="19"/>
        <v>-23.913606069539838</v>
      </c>
      <c r="AA25">
        <f t="shared" si="20"/>
        <v>-1.5361539385006566</v>
      </c>
      <c r="AB25">
        <f t="shared" si="21"/>
        <v>-36.796962584469753</v>
      </c>
      <c r="AC25">
        <v>-4.0058959912612803E-2</v>
      </c>
      <c r="AD25">
        <v>4.4969691859539897E-2</v>
      </c>
      <c r="AE25">
        <v>3.3801733024681702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50934.117458800225</v>
      </c>
      <c r="AK25">
        <v>0</v>
      </c>
      <c r="AL25">
        <v>0</v>
      </c>
      <c r="AM25">
        <v>0</v>
      </c>
      <c r="AN25">
        <f t="shared" si="25"/>
        <v>0</v>
      </c>
      <c r="AO25" t="e">
        <f t="shared" si="26"/>
        <v>#DIV/0!</v>
      </c>
      <c r="AP25">
        <v>-1</v>
      </c>
      <c r="AQ25" t="s">
        <v>280</v>
      </c>
      <c r="AR25">
        <v>2.2150230769230799</v>
      </c>
      <c r="AS25">
        <v>1.7887999999999999</v>
      </c>
      <c r="AT25">
        <f t="shared" si="27"/>
        <v>-0.23827318700977185</v>
      </c>
      <c r="AU25">
        <v>0.5</v>
      </c>
      <c r="AV25">
        <f t="shared" si="28"/>
        <v>841.20040664516318</v>
      </c>
      <c r="AW25">
        <f t="shared" si="29"/>
        <v>10.082138546438063</v>
      </c>
      <c r="AX25">
        <f t="shared" si="30"/>
        <v>-100.21775090262955</v>
      </c>
      <c r="AY25">
        <f t="shared" si="31"/>
        <v>1</v>
      </c>
      <c r="AZ25">
        <f t="shared" si="32"/>
        <v>1.3174195422272012E-2</v>
      </c>
      <c r="BA25">
        <f t="shared" si="33"/>
        <v>-1</v>
      </c>
      <c r="BB25" t="s">
        <v>252</v>
      </c>
      <c r="BC25">
        <v>0</v>
      </c>
      <c r="BD25">
        <f t="shared" si="34"/>
        <v>1.7887999999999999</v>
      </c>
      <c r="BE25">
        <f t="shared" si="35"/>
        <v>-0.23827318700977188</v>
      </c>
      <c r="BF25" t="e">
        <f t="shared" si="36"/>
        <v>#DIV/0!</v>
      </c>
      <c r="BG25">
        <f t="shared" si="37"/>
        <v>-0.23827318700977188</v>
      </c>
      <c r="BH25" t="e">
        <f t="shared" si="38"/>
        <v>#DIV/0!</v>
      </c>
      <c r="BI25">
        <f t="shared" si="39"/>
        <v>1000.00048387097</v>
      </c>
      <c r="BJ25">
        <f t="shared" si="40"/>
        <v>841.20040664516318</v>
      </c>
      <c r="BK25">
        <f t="shared" si="41"/>
        <v>0.84119999961290337</v>
      </c>
      <c r="BL25">
        <f t="shared" si="42"/>
        <v>0.19239999922580669</v>
      </c>
      <c r="BM25">
        <v>0.76150703156633803</v>
      </c>
      <c r="BN25">
        <v>0.5</v>
      </c>
      <c r="BO25" t="s">
        <v>253</v>
      </c>
      <c r="BP25">
        <v>1675334049.0193501</v>
      </c>
      <c r="BQ25">
        <v>399.98122580645202</v>
      </c>
      <c r="BR25">
        <v>401.75599999999997</v>
      </c>
      <c r="BS25">
        <v>15.577400000000001</v>
      </c>
      <c r="BT25">
        <v>14.988580645161299</v>
      </c>
      <c r="BU25">
        <v>499.99777419354803</v>
      </c>
      <c r="BV25">
        <v>96.636861290322599</v>
      </c>
      <c r="BW25">
        <v>0.19997193548387099</v>
      </c>
      <c r="BX25">
        <v>27.8724225806452</v>
      </c>
      <c r="BY25">
        <v>28.0032225806452</v>
      </c>
      <c r="BZ25">
        <v>999.9</v>
      </c>
      <c r="CA25">
        <v>9996.6129032258104</v>
      </c>
      <c r="CB25">
        <v>0</v>
      </c>
      <c r="CC25">
        <v>390.76341935483902</v>
      </c>
      <c r="CD25">
        <v>1000.00048387097</v>
      </c>
      <c r="CE25">
        <v>0.95999867741935496</v>
      </c>
      <c r="CF25">
        <v>4.0000929032257999E-2</v>
      </c>
      <c r="CG25">
        <v>0</v>
      </c>
      <c r="CH25">
        <v>2.2330516129032301</v>
      </c>
      <c r="CI25">
        <v>0</v>
      </c>
      <c r="CJ25">
        <v>628.85441935483902</v>
      </c>
      <c r="CK25">
        <v>9334.3225806451592</v>
      </c>
      <c r="CL25">
        <v>38.036096774193503</v>
      </c>
      <c r="CM25">
        <v>41.318354838709702</v>
      </c>
      <c r="CN25">
        <v>39.098612903225799</v>
      </c>
      <c r="CO25">
        <v>40.064225806451603</v>
      </c>
      <c r="CP25">
        <v>38.181161290322599</v>
      </c>
      <c r="CQ25">
        <v>960.00032258064505</v>
      </c>
      <c r="CR25">
        <v>40</v>
      </c>
      <c r="CS25">
        <v>0</v>
      </c>
      <c r="CT25">
        <v>59.099999904632597</v>
      </c>
      <c r="CU25">
        <v>2.2150230769230799</v>
      </c>
      <c r="CV25">
        <v>-0.144731630339584</v>
      </c>
      <c r="CW25">
        <v>0.92109402889965597</v>
      </c>
      <c r="CX25">
        <v>628.86623076923104</v>
      </c>
      <c r="CY25">
        <v>15</v>
      </c>
      <c r="CZ25">
        <v>1675333396</v>
      </c>
      <c r="DA25" t="s">
        <v>254</v>
      </c>
      <c r="DB25">
        <v>1</v>
      </c>
      <c r="DC25">
        <v>-3.948</v>
      </c>
      <c r="DD25">
        <v>0.38500000000000001</v>
      </c>
      <c r="DE25">
        <v>402</v>
      </c>
      <c r="DF25">
        <v>15</v>
      </c>
      <c r="DG25">
        <v>1.6</v>
      </c>
      <c r="DH25">
        <v>0.26</v>
      </c>
      <c r="DI25">
        <v>-1.8072528846153799</v>
      </c>
      <c r="DJ25">
        <v>8.4269031440366099E-2</v>
      </c>
      <c r="DK25">
        <v>0.13380217263293701</v>
      </c>
      <c r="DL25">
        <v>1</v>
      </c>
      <c r="DM25">
        <v>2.2784</v>
      </c>
      <c r="DN25">
        <v>0</v>
      </c>
      <c r="DO25">
        <v>0</v>
      </c>
      <c r="DP25">
        <v>0</v>
      </c>
      <c r="DQ25">
        <v>0.59112778846153802</v>
      </c>
      <c r="DR25">
        <v>-1.78270025687399E-2</v>
      </c>
      <c r="DS25">
        <v>1.1692712403847901E-2</v>
      </c>
      <c r="DT25">
        <v>1</v>
      </c>
      <c r="DU25">
        <v>2</v>
      </c>
      <c r="DV25">
        <v>3</v>
      </c>
      <c r="DW25" t="s">
        <v>259</v>
      </c>
      <c r="DX25">
        <v>100</v>
      </c>
      <c r="DY25">
        <v>100</v>
      </c>
      <c r="DZ25">
        <v>-3.948</v>
      </c>
      <c r="EA25">
        <v>0.38500000000000001</v>
      </c>
      <c r="EB25">
        <v>2</v>
      </c>
      <c r="EC25">
        <v>509.19200000000001</v>
      </c>
      <c r="ED25">
        <v>465.49200000000002</v>
      </c>
      <c r="EE25">
        <v>26.3079</v>
      </c>
      <c r="EF25">
        <v>28.260999999999999</v>
      </c>
      <c r="EG25">
        <v>30.001300000000001</v>
      </c>
      <c r="EH25">
        <v>27.962700000000002</v>
      </c>
      <c r="EI25">
        <v>27.869800000000001</v>
      </c>
      <c r="EJ25">
        <v>20.013300000000001</v>
      </c>
      <c r="EK25">
        <v>31.687999999999999</v>
      </c>
      <c r="EL25">
        <v>100</v>
      </c>
      <c r="EM25">
        <v>26.3066</v>
      </c>
      <c r="EN25">
        <v>401.839</v>
      </c>
      <c r="EO25">
        <v>14.943300000000001</v>
      </c>
      <c r="EP25">
        <v>100.342</v>
      </c>
      <c r="EQ25">
        <v>90.668000000000006</v>
      </c>
    </row>
    <row r="26" spans="1:147" x14ac:dyDescent="0.3">
      <c r="A26">
        <v>10</v>
      </c>
      <c r="B26">
        <v>1675334117.0999999</v>
      </c>
      <c r="C26">
        <v>540.09999990463302</v>
      </c>
      <c r="D26" t="s">
        <v>281</v>
      </c>
      <c r="E26" t="s">
        <v>282</v>
      </c>
      <c r="F26">
        <v>1675334109.0290301</v>
      </c>
      <c r="G26">
        <f t="shared" si="0"/>
        <v>4.0206503900567705E-3</v>
      </c>
      <c r="H26">
        <f t="shared" si="1"/>
        <v>10.627981263032034</v>
      </c>
      <c r="I26">
        <f t="shared" si="2"/>
        <v>399.98806451612899</v>
      </c>
      <c r="J26">
        <f t="shared" si="3"/>
        <v>284.80793850842372</v>
      </c>
      <c r="K26">
        <f t="shared" si="4"/>
        <v>27.57604283723385</v>
      </c>
      <c r="L26">
        <f t="shared" si="5"/>
        <v>38.728162070358849</v>
      </c>
      <c r="M26">
        <f t="shared" si="6"/>
        <v>0.17075143957768094</v>
      </c>
      <c r="N26">
        <f t="shared" si="7"/>
        <v>3.3871093970459669</v>
      </c>
      <c r="O26">
        <f t="shared" si="8"/>
        <v>0.16610944948270448</v>
      </c>
      <c r="P26">
        <f t="shared" si="9"/>
        <v>0.10422495909202206</v>
      </c>
      <c r="Q26">
        <f t="shared" si="10"/>
        <v>161.84732788720748</v>
      </c>
      <c r="R26">
        <f t="shared" si="11"/>
        <v>27.792884068717669</v>
      </c>
      <c r="S26">
        <f t="shared" si="12"/>
        <v>27.982193548387102</v>
      </c>
      <c r="T26">
        <f t="shared" si="13"/>
        <v>3.7909022106533405</v>
      </c>
      <c r="U26">
        <f t="shared" si="14"/>
        <v>40.127358599024689</v>
      </c>
      <c r="V26">
        <f t="shared" si="15"/>
        <v>1.5114828353396508</v>
      </c>
      <c r="W26">
        <f t="shared" si="16"/>
        <v>3.766714002890756</v>
      </c>
      <c r="X26">
        <f t="shared" si="17"/>
        <v>2.2794193753136898</v>
      </c>
      <c r="Y26">
        <f t="shared" si="18"/>
        <v>-177.31068220150357</v>
      </c>
      <c r="Z26">
        <f t="shared" si="19"/>
        <v>-20.0395185112856</v>
      </c>
      <c r="AA26">
        <f t="shared" si="20"/>
        <v>-1.2887068721728843</v>
      </c>
      <c r="AB26">
        <f t="shared" si="21"/>
        <v>-36.791579697754578</v>
      </c>
      <c r="AC26">
        <v>-3.9998377185828701E-2</v>
      </c>
      <c r="AD26">
        <v>4.4901682441386301E-2</v>
      </c>
      <c r="AE26">
        <v>3.3761112274441798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50859.918460156805</v>
      </c>
      <c r="AK26">
        <v>0</v>
      </c>
      <c r="AL26">
        <v>0</v>
      </c>
      <c r="AM26">
        <v>0</v>
      </c>
      <c r="AN26">
        <f t="shared" si="25"/>
        <v>0</v>
      </c>
      <c r="AO26" t="e">
        <f t="shared" si="26"/>
        <v>#DIV/0!</v>
      </c>
      <c r="AP26">
        <v>-1</v>
      </c>
      <c r="AQ26" t="s">
        <v>283</v>
      </c>
      <c r="AR26">
        <v>2.1822499999999998</v>
      </c>
      <c r="AS26">
        <v>1.224</v>
      </c>
      <c r="AT26">
        <f t="shared" si="27"/>
        <v>-0.78288398692810435</v>
      </c>
      <c r="AU26">
        <v>0.5</v>
      </c>
      <c r="AV26">
        <f t="shared" si="28"/>
        <v>841.20364800004688</v>
      </c>
      <c r="AW26">
        <f t="shared" si="29"/>
        <v>10.627981263032034</v>
      </c>
      <c r="AX26">
        <f t="shared" si="30"/>
        <v>-329.28243288237121</v>
      </c>
      <c r="AY26">
        <f t="shared" si="31"/>
        <v>1</v>
      </c>
      <c r="AZ26">
        <f t="shared" si="32"/>
        <v>1.3823027623189035E-2</v>
      </c>
      <c r="BA26">
        <f t="shared" si="33"/>
        <v>-1</v>
      </c>
      <c r="BB26" t="s">
        <v>252</v>
      </c>
      <c r="BC26">
        <v>0</v>
      </c>
      <c r="BD26">
        <f t="shared" si="34"/>
        <v>1.224</v>
      </c>
      <c r="BE26">
        <f t="shared" si="35"/>
        <v>-0.78288398692810446</v>
      </c>
      <c r="BF26" t="e">
        <f t="shared" si="36"/>
        <v>#DIV/0!</v>
      </c>
      <c r="BG26">
        <f t="shared" si="37"/>
        <v>-0.78288398692810446</v>
      </c>
      <c r="BH26" t="e">
        <f t="shared" si="38"/>
        <v>#DIV/0!</v>
      </c>
      <c r="BI26">
        <f t="shared" si="39"/>
        <v>1000.00451612903</v>
      </c>
      <c r="BJ26">
        <f t="shared" si="40"/>
        <v>841.20364800004688</v>
      </c>
      <c r="BK26">
        <f t="shared" si="41"/>
        <v>0.84119984903298861</v>
      </c>
      <c r="BL26">
        <f t="shared" si="42"/>
        <v>0.19239969806597709</v>
      </c>
      <c r="BM26">
        <v>0.76150703156633803</v>
      </c>
      <c r="BN26">
        <v>0.5</v>
      </c>
      <c r="BO26" t="s">
        <v>253</v>
      </c>
      <c r="BP26">
        <v>1675334109.0290301</v>
      </c>
      <c r="BQ26">
        <v>399.98806451612899</v>
      </c>
      <c r="BR26">
        <v>401.85158064516099</v>
      </c>
      <c r="BS26">
        <v>15.610735483871</v>
      </c>
      <c r="BT26">
        <v>15.0079677419355</v>
      </c>
      <c r="BU26">
        <v>500.01967741935499</v>
      </c>
      <c r="BV26">
        <v>96.6232258064516</v>
      </c>
      <c r="BW26">
        <v>0.20006845161290299</v>
      </c>
      <c r="BX26">
        <v>27.872451612903198</v>
      </c>
      <c r="BY26">
        <v>27.982193548387102</v>
      </c>
      <c r="BZ26">
        <v>999.9</v>
      </c>
      <c r="CA26">
        <v>9982.9032258064508</v>
      </c>
      <c r="CB26">
        <v>0</v>
      </c>
      <c r="CC26">
        <v>388.99509677419297</v>
      </c>
      <c r="CD26">
        <v>1000.00451612903</v>
      </c>
      <c r="CE26">
        <v>0.96000396774193597</v>
      </c>
      <c r="CF26">
        <v>3.99959935483871E-2</v>
      </c>
      <c r="CG26">
        <v>0</v>
      </c>
      <c r="CH26">
        <v>2.1906677419354801</v>
      </c>
      <c r="CI26">
        <v>0</v>
      </c>
      <c r="CJ26">
        <v>628.75574193548402</v>
      </c>
      <c r="CK26">
        <v>9334.3751612903307</v>
      </c>
      <c r="CL26">
        <v>38.5945483870968</v>
      </c>
      <c r="CM26">
        <v>41.8223548387097</v>
      </c>
      <c r="CN26">
        <v>39.677225806451602</v>
      </c>
      <c r="CO26">
        <v>40.526000000000003</v>
      </c>
      <c r="CP26">
        <v>38.689225806451603</v>
      </c>
      <c r="CQ26">
        <v>960.00967741935494</v>
      </c>
      <c r="CR26">
        <v>39.995161290322599</v>
      </c>
      <c r="CS26">
        <v>0</v>
      </c>
      <c r="CT26">
        <v>59.600000143051098</v>
      </c>
      <c r="CU26">
        <v>2.1822499999999998</v>
      </c>
      <c r="CV26">
        <v>-0.16180170941427099</v>
      </c>
      <c r="CW26">
        <v>2.8110085638030502</v>
      </c>
      <c r="CX26">
        <v>628.74415384615395</v>
      </c>
      <c r="CY26">
        <v>15</v>
      </c>
      <c r="CZ26">
        <v>1675333396</v>
      </c>
      <c r="DA26" t="s">
        <v>254</v>
      </c>
      <c r="DB26">
        <v>1</v>
      </c>
      <c r="DC26">
        <v>-3.948</v>
      </c>
      <c r="DD26">
        <v>0.38500000000000001</v>
      </c>
      <c r="DE26">
        <v>402</v>
      </c>
      <c r="DF26">
        <v>15</v>
      </c>
      <c r="DG26">
        <v>1.6</v>
      </c>
      <c r="DH26">
        <v>0.26</v>
      </c>
      <c r="DI26">
        <v>-1.8456111538461499</v>
      </c>
      <c r="DJ26">
        <v>-0.107088682585541</v>
      </c>
      <c r="DK26">
        <v>8.2359865707988297E-2</v>
      </c>
      <c r="DL26">
        <v>1</v>
      </c>
      <c r="DM26">
        <v>2.44</v>
      </c>
      <c r="DN26">
        <v>0</v>
      </c>
      <c r="DO26">
        <v>0</v>
      </c>
      <c r="DP26">
        <v>0</v>
      </c>
      <c r="DQ26">
        <v>0.59995561538461495</v>
      </c>
      <c r="DR26">
        <v>1.6341607920935301E-2</v>
      </c>
      <c r="DS26">
        <v>7.99396860175953E-3</v>
      </c>
      <c r="DT26">
        <v>1</v>
      </c>
      <c r="DU26">
        <v>2</v>
      </c>
      <c r="DV26">
        <v>3</v>
      </c>
      <c r="DW26" t="s">
        <v>259</v>
      </c>
      <c r="DX26">
        <v>100</v>
      </c>
      <c r="DY26">
        <v>100</v>
      </c>
      <c r="DZ26">
        <v>-3.948</v>
      </c>
      <c r="EA26">
        <v>0.38500000000000001</v>
      </c>
      <c r="EB26">
        <v>2</v>
      </c>
      <c r="EC26">
        <v>510.06799999999998</v>
      </c>
      <c r="ED26">
        <v>465.60199999999998</v>
      </c>
      <c r="EE26">
        <v>26.280200000000001</v>
      </c>
      <c r="EF26">
        <v>28.4788</v>
      </c>
      <c r="EG26">
        <v>30.001300000000001</v>
      </c>
      <c r="EH26">
        <v>28.218399999999999</v>
      </c>
      <c r="EI26">
        <v>28.1356</v>
      </c>
      <c r="EJ26">
        <v>19.994499999999999</v>
      </c>
      <c r="EK26">
        <v>32.815399999999997</v>
      </c>
      <c r="EL26">
        <v>99.626499999999993</v>
      </c>
      <c r="EM26">
        <v>26.284700000000001</v>
      </c>
      <c r="EN26">
        <v>401.83100000000002</v>
      </c>
      <c r="EO26">
        <v>14.9384</v>
      </c>
      <c r="EP26">
        <v>100.32</v>
      </c>
      <c r="EQ26">
        <v>90.6434</v>
      </c>
    </row>
    <row r="27" spans="1:147" x14ac:dyDescent="0.3">
      <c r="A27">
        <v>11</v>
      </c>
      <c r="B27">
        <v>1675334177.0999999</v>
      </c>
      <c r="C27">
        <v>600.09999990463302</v>
      </c>
      <c r="D27" t="s">
        <v>284</v>
      </c>
      <c r="E27" t="s">
        <v>285</v>
      </c>
      <c r="F27">
        <v>1675334169.0548401</v>
      </c>
      <c r="G27">
        <f t="shared" si="0"/>
        <v>4.1262815065387761E-3</v>
      </c>
      <c r="H27">
        <f t="shared" si="1"/>
        <v>10.755096084776579</v>
      </c>
      <c r="I27">
        <f t="shared" si="2"/>
        <v>400.01622580645198</v>
      </c>
      <c r="J27">
        <f t="shared" si="3"/>
        <v>286.11363540647386</v>
      </c>
      <c r="K27">
        <f t="shared" si="4"/>
        <v>27.702521427311709</v>
      </c>
      <c r="L27">
        <f t="shared" si="5"/>
        <v>38.730968032797421</v>
      </c>
      <c r="M27">
        <f t="shared" si="6"/>
        <v>0.17515427806591632</v>
      </c>
      <c r="N27">
        <f t="shared" si="7"/>
        <v>3.391772344067729</v>
      </c>
      <c r="O27">
        <f t="shared" si="8"/>
        <v>0.17028000668553533</v>
      </c>
      <c r="P27">
        <f t="shared" si="9"/>
        <v>0.10685163981558027</v>
      </c>
      <c r="Q27">
        <f t="shared" si="10"/>
        <v>161.84642496176662</v>
      </c>
      <c r="R27">
        <f t="shared" si="11"/>
        <v>27.80537154445377</v>
      </c>
      <c r="S27">
        <f t="shared" si="12"/>
        <v>28.0008451612903</v>
      </c>
      <c r="T27">
        <f t="shared" si="13"/>
        <v>3.79502665530429</v>
      </c>
      <c r="U27">
        <f t="shared" si="14"/>
        <v>40.084758839177788</v>
      </c>
      <c r="V27">
        <f t="shared" si="15"/>
        <v>1.5130816434131853</v>
      </c>
      <c r="W27">
        <f t="shared" si="16"/>
        <v>3.7747056168748587</v>
      </c>
      <c r="X27">
        <f t="shared" si="17"/>
        <v>2.2819450118911044</v>
      </c>
      <c r="Y27">
        <f t="shared" si="18"/>
        <v>-181.96901443836003</v>
      </c>
      <c r="Z27">
        <f t="shared" si="19"/>
        <v>-16.83525231915312</v>
      </c>
      <c r="AA27">
        <f t="shared" si="20"/>
        <v>-1.0814539346914704</v>
      </c>
      <c r="AB27">
        <f t="shared" si="21"/>
        <v>-38.039295730438006</v>
      </c>
      <c r="AC27">
        <v>-4.0067639903152902E-2</v>
      </c>
      <c r="AD27">
        <v>4.4979435909330102E-2</v>
      </c>
      <c r="AE27">
        <v>3.3807551296154799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50938.260660307918</v>
      </c>
      <c r="AK27">
        <v>0</v>
      </c>
      <c r="AL27">
        <v>0</v>
      </c>
      <c r="AM27">
        <v>0</v>
      </c>
      <c r="AN27">
        <f t="shared" si="25"/>
        <v>0</v>
      </c>
      <c r="AO27" t="e">
        <f t="shared" si="26"/>
        <v>#DIV/0!</v>
      </c>
      <c r="AP27">
        <v>-1</v>
      </c>
      <c r="AQ27" t="s">
        <v>286</v>
      </c>
      <c r="AR27">
        <v>2.1710038461538499</v>
      </c>
      <c r="AS27">
        <v>1.8680000000000001</v>
      </c>
      <c r="AT27">
        <f t="shared" si="27"/>
        <v>-0.16220762642069042</v>
      </c>
      <c r="AU27">
        <v>0.5</v>
      </c>
      <c r="AV27">
        <f t="shared" si="28"/>
        <v>841.19737091606248</v>
      </c>
      <c r="AW27">
        <f t="shared" si="29"/>
        <v>10.755096084776579</v>
      </c>
      <c r="AX27">
        <f t="shared" si="30"/>
        <v>-68.224314443809803</v>
      </c>
      <c r="AY27">
        <f t="shared" si="31"/>
        <v>1</v>
      </c>
      <c r="AZ27">
        <f t="shared" si="32"/>
        <v>1.3974242539506869E-2</v>
      </c>
      <c r="BA27">
        <f t="shared" si="33"/>
        <v>-1</v>
      </c>
      <c r="BB27" t="s">
        <v>252</v>
      </c>
      <c r="BC27">
        <v>0</v>
      </c>
      <c r="BD27">
        <f t="shared" si="34"/>
        <v>1.8680000000000001</v>
      </c>
      <c r="BE27">
        <f t="shared" si="35"/>
        <v>-0.16220762642069045</v>
      </c>
      <c r="BF27" t="e">
        <f t="shared" si="36"/>
        <v>#DIV/0!</v>
      </c>
      <c r="BG27">
        <f t="shared" si="37"/>
        <v>-0.16220762642069045</v>
      </c>
      <c r="BH27" t="e">
        <f t="shared" si="38"/>
        <v>#DIV/0!</v>
      </c>
      <c r="BI27">
        <f t="shared" si="39"/>
        <v>999.99683870967704</v>
      </c>
      <c r="BJ27">
        <f t="shared" si="40"/>
        <v>841.19737091606248</v>
      </c>
      <c r="BK27">
        <f t="shared" si="41"/>
        <v>0.84120003019357759</v>
      </c>
      <c r="BL27">
        <f t="shared" si="42"/>
        <v>0.19240006038715521</v>
      </c>
      <c r="BM27">
        <v>0.76150703156633803</v>
      </c>
      <c r="BN27">
        <v>0.5</v>
      </c>
      <c r="BO27" t="s">
        <v>253</v>
      </c>
      <c r="BP27">
        <v>1675334169.0548401</v>
      </c>
      <c r="BQ27">
        <v>400.01622580645198</v>
      </c>
      <c r="BR27">
        <v>401.90561290322597</v>
      </c>
      <c r="BS27">
        <v>15.6272161290323</v>
      </c>
      <c r="BT27">
        <v>15.0086032258065</v>
      </c>
      <c r="BU27">
        <v>500.00390322580603</v>
      </c>
      <c r="BV27">
        <v>96.623503225806402</v>
      </c>
      <c r="BW27">
        <v>0.19998925806451601</v>
      </c>
      <c r="BX27">
        <v>27.908777419354799</v>
      </c>
      <c r="BY27">
        <v>28.0008451612903</v>
      </c>
      <c r="BZ27">
        <v>999.9</v>
      </c>
      <c r="CA27">
        <v>10000.1612903226</v>
      </c>
      <c r="CB27">
        <v>0</v>
      </c>
      <c r="CC27">
        <v>387.68596774193497</v>
      </c>
      <c r="CD27">
        <v>999.99683870967704</v>
      </c>
      <c r="CE27">
        <v>0.96000254838709698</v>
      </c>
      <c r="CF27">
        <v>3.9997309677419303E-2</v>
      </c>
      <c r="CG27">
        <v>0</v>
      </c>
      <c r="CH27">
        <v>2.15395806451613</v>
      </c>
      <c r="CI27">
        <v>0</v>
      </c>
      <c r="CJ27">
        <v>628.24374193548397</v>
      </c>
      <c r="CK27">
        <v>9334.3009677419395</v>
      </c>
      <c r="CL27">
        <v>38.975612903225802</v>
      </c>
      <c r="CM27">
        <v>42.061999999999998</v>
      </c>
      <c r="CN27">
        <v>40.096548387096803</v>
      </c>
      <c r="CO27">
        <v>40.661000000000001</v>
      </c>
      <c r="CP27">
        <v>38.991870967741903</v>
      </c>
      <c r="CQ27">
        <v>959.99806451612903</v>
      </c>
      <c r="CR27">
        <v>40.000967741935497</v>
      </c>
      <c r="CS27">
        <v>0</v>
      </c>
      <c r="CT27">
        <v>59.400000095367403</v>
      </c>
      <c r="CU27">
        <v>2.1710038461538499</v>
      </c>
      <c r="CV27">
        <v>0.84177437326666904</v>
      </c>
      <c r="CW27">
        <v>-3.6387692331830102</v>
      </c>
      <c r="CX27">
        <v>628.20946153846103</v>
      </c>
      <c r="CY27">
        <v>15</v>
      </c>
      <c r="CZ27">
        <v>1675333396</v>
      </c>
      <c r="DA27" t="s">
        <v>254</v>
      </c>
      <c r="DB27">
        <v>1</v>
      </c>
      <c r="DC27">
        <v>-3.948</v>
      </c>
      <c r="DD27">
        <v>0.38500000000000001</v>
      </c>
      <c r="DE27">
        <v>402</v>
      </c>
      <c r="DF27">
        <v>15</v>
      </c>
      <c r="DG27">
        <v>1.6</v>
      </c>
      <c r="DH27">
        <v>0.26</v>
      </c>
      <c r="DI27">
        <v>-1.9014507692307701</v>
      </c>
      <c r="DJ27">
        <v>0.16978723120868999</v>
      </c>
      <c r="DK27">
        <v>0.100782929526898</v>
      </c>
      <c r="DL27">
        <v>1</v>
      </c>
      <c r="DM27">
        <v>2.1808000000000001</v>
      </c>
      <c r="DN27">
        <v>0</v>
      </c>
      <c r="DO27">
        <v>0</v>
      </c>
      <c r="DP27">
        <v>0</v>
      </c>
      <c r="DQ27">
        <v>0.61542675000000002</v>
      </c>
      <c r="DR27">
        <v>4.5625046471909E-2</v>
      </c>
      <c r="DS27">
        <v>9.75262996457682E-3</v>
      </c>
      <c r="DT27">
        <v>1</v>
      </c>
      <c r="DU27">
        <v>2</v>
      </c>
      <c r="DV27">
        <v>3</v>
      </c>
      <c r="DW27" t="s">
        <v>259</v>
      </c>
      <c r="DX27">
        <v>100</v>
      </c>
      <c r="DY27">
        <v>100</v>
      </c>
      <c r="DZ27">
        <v>-3.948</v>
      </c>
      <c r="EA27">
        <v>0.38500000000000001</v>
      </c>
      <c r="EB27">
        <v>2</v>
      </c>
      <c r="EC27">
        <v>510.17500000000001</v>
      </c>
      <c r="ED27">
        <v>464.07600000000002</v>
      </c>
      <c r="EE27">
        <v>26.247499999999999</v>
      </c>
      <c r="EF27">
        <v>28.681000000000001</v>
      </c>
      <c r="EG27">
        <v>30.001200000000001</v>
      </c>
      <c r="EH27">
        <v>28.458100000000002</v>
      </c>
      <c r="EI27">
        <v>28.382999999999999</v>
      </c>
      <c r="EJ27">
        <v>19.990300000000001</v>
      </c>
      <c r="EK27">
        <v>33.361400000000003</v>
      </c>
      <c r="EL27">
        <v>98.880600000000001</v>
      </c>
      <c r="EM27">
        <v>26.243500000000001</v>
      </c>
      <c r="EN27">
        <v>401.96699999999998</v>
      </c>
      <c r="EO27">
        <v>14.937200000000001</v>
      </c>
      <c r="EP27">
        <v>100.295</v>
      </c>
      <c r="EQ27">
        <v>90.620400000000004</v>
      </c>
    </row>
    <row r="28" spans="1:147" x14ac:dyDescent="0.3">
      <c r="A28">
        <v>12</v>
      </c>
      <c r="B28">
        <v>1675334237</v>
      </c>
      <c r="C28">
        <v>660</v>
      </c>
      <c r="D28" t="s">
        <v>287</v>
      </c>
      <c r="E28" t="s">
        <v>288</v>
      </c>
      <c r="F28">
        <v>1675334229.0580599</v>
      </c>
      <c r="G28">
        <f t="shared" si="0"/>
        <v>4.2604502734404732E-3</v>
      </c>
      <c r="H28">
        <f t="shared" si="1"/>
        <v>10.586878053904995</v>
      </c>
      <c r="I28">
        <f t="shared" si="2"/>
        <v>400.005290322581</v>
      </c>
      <c r="J28">
        <f t="shared" si="3"/>
        <v>290.77222118432923</v>
      </c>
      <c r="K28">
        <f t="shared" si="4"/>
        <v>28.154043615469366</v>
      </c>
      <c r="L28">
        <f t="shared" si="5"/>
        <v>38.730544287520715</v>
      </c>
      <c r="M28">
        <f t="shared" si="6"/>
        <v>0.18110164917594623</v>
      </c>
      <c r="N28">
        <f t="shared" si="7"/>
        <v>3.3931651349979224</v>
      </c>
      <c r="O28">
        <f t="shared" si="8"/>
        <v>0.17589811282159151</v>
      </c>
      <c r="P28">
        <f t="shared" si="9"/>
        <v>0.11039138392730011</v>
      </c>
      <c r="Q28">
        <f t="shared" si="10"/>
        <v>161.84597290681666</v>
      </c>
      <c r="R28">
        <f t="shared" si="11"/>
        <v>27.782770852632119</v>
      </c>
      <c r="S28">
        <f t="shared" si="12"/>
        <v>27.999058064516099</v>
      </c>
      <c r="T28">
        <f t="shared" si="13"/>
        <v>3.7946313037901418</v>
      </c>
      <c r="U28">
        <f t="shared" si="14"/>
        <v>40.083158245821551</v>
      </c>
      <c r="V28">
        <f t="shared" si="15"/>
        <v>1.5137058323671491</v>
      </c>
      <c r="W28">
        <f t="shared" si="16"/>
        <v>3.7764135826920393</v>
      </c>
      <c r="X28">
        <f t="shared" si="17"/>
        <v>2.280925471422993</v>
      </c>
      <c r="Y28">
        <f t="shared" si="18"/>
        <v>-187.88585705872487</v>
      </c>
      <c r="Z28">
        <f t="shared" si="19"/>
        <v>-15.096637131565624</v>
      </c>
      <c r="AA28">
        <f t="shared" si="20"/>
        <v>-0.96940047004999541</v>
      </c>
      <c r="AB28">
        <f t="shared" si="21"/>
        <v>-42.105921753523837</v>
      </c>
      <c r="AC28">
        <v>-4.0088335878161498E-2</v>
      </c>
      <c r="AD28">
        <v>4.5002668954344197E-2</v>
      </c>
      <c r="AE28">
        <v>3.38214222986872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50962.215350990111</v>
      </c>
      <c r="AK28">
        <v>0</v>
      </c>
      <c r="AL28">
        <v>0</v>
      </c>
      <c r="AM28">
        <v>0</v>
      </c>
      <c r="AN28">
        <f t="shared" si="25"/>
        <v>0</v>
      </c>
      <c r="AO28" t="e">
        <f t="shared" si="26"/>
        <v>#DIV/0!</v>
      </c>
      <c r="AP28">
        <v>-1</v>
      </c>
      <c r="AQ28" t="s">
        <v>289</v>
      </c>
      <c r="AR28">
        <v>2.2115769230769202</v>
      </c>
      <c r="AS28">
        <v>1.5187999999999999</v>
      </c>
      <c r="AT28">
        <f t="shared" si="27"/>
        <v>-0.45613439760134344</v>
      </c>
      <c r="AU28">
        <v>0.5</v>
      </c>
      <c r="AV28">
        <f t="shared" si="28"/>
        <v>841.1975194058914</v>
      </c>
      <c r="AW28">
        <f t="shared" si="29"/>
        <v>10.586878053904995</v>
      </c>
      <c r="AX28">
        <f t="shared" si="30"/>
        <v>-191.84956188897533</v>
      </c>
      <c r="AY28">
        <f t="shared" si="31"/>
        <v>1</v>
      </c>
      <c r="AZ28">
        <f t="shared" si="32"/>
        <v>1.3774265599461592E-2</v>
      </c>
      <c r="BA28">
        <f t="shared" si="33"/>
        <v>-1</v>
      </c>
      <c r="BB28" t="s">
        <v>252</v>
      </c>
      <c r="BC28">
        <v>0</v>
      </c>
      <c r="BD28">
        <f t="shared" si="34"/>
        <v>1.5187999999999999</v>
      </c>
      <c r="BE28">
        <f t="shared" si="35"/>
        <v>-0.45613439760134339</v>
      </c>
      <c r="BF28" t="e">
        <f t="shared" si="36"/>
        <v>#DIV/0!</v>
      </c>
      <c r="BG28">
        <f t="shared" si="37"/>
        <v>-0.45613439760134339</v>
      </c>
      <c r="BH28" t="e">
        <f t="shared" si="38"/>
        <v>#DIV/0!</v>
      </c>
      <c r="BI28">
        <f t="shared" si="39"/>
        <v>999.99735483870995</v>
      </c>
      <c r="BJ28">
        <f t="shared" si="40"/>
        <v>841.1975194058914</v>
      </c>
      <c r="BK28">
        <f t="shared" si="41"/>
        <v>0.84119974451489277</v>
      </c>
      <c r="BL28">
        <f t="shared" si="42"/>
        <v>0.1923994890297856</v>
      </c>
      <c r="BM28">
        <v>0.76150703156633803</v>
      </c>
      <c r="BN28">
        <v>0.5</v>
      </c>
      <c r="BO28" t="s">
        <v>253</v>
      </c>
      <c r="BP28">
        <v>1675334229.0580599</v>
      </c>
      <c r="BQ28">
        <v>400.005290322581</v>
      </c>
      <c r="BR28">
        <v>401.87719354838703</v>
      </c>
      <c r="BS28">
        <v>15.633406451612901</v>
      </c>
      <c r="BT28">
        <v>14.994693548387099</v>
      </c>
      <c r="BU28">
        <v>500.01219354838702</v>
      </c>
      <c r="BV28">
        <v>96.625100000000003</v>
      </c>
      <c r="BW28">
        <v>0.19998012903225801</v>
      </c>
      <c r="BX28">
        <v>27.9165322580645</v>
      </c>
      <c r="BY28">
        <v>27.999058064516099</v>
      </c>
      <c r="BZ28">
        <v>999.9</v>
      </c>
      <c r="CA28">
        <v>10005.1612903226</v>
      </c>
      <c r="CB28">
        <v>0</v>
      </c>
      <c r="CC28">
        <v>388.00241935483899</v>
      </c>
      <c r="CD28">
        <v>999.99735483870995</v>
      </c>
      <c r="CE28">
        <v>0.96000432258064505</v>
      </c>
      <c r="CF28">
        <v>3.9995664516129001E-2</v>
      </c>
      <c r="CG28">
        <v>0</v>
      </c>
      <c r="CH28">
        <v>2.2199935483870998</v>
      </c>
      <c r="CI28">
        <v>0</v>
      </c>
      <c r="CJ28">
        <v>627.29683870967801</v>
      </c>
      <c r="CK28">
        <v>9334.3093548387096</v>
      </c>
      <c r="CL28">
        <v>39.186999999999998</v>
      </c>
      <c r="CM28">
        <v>42.186999999999998</v>
      </c>
      <c r="CN28">
        <v>40.336387096774203</v>
      </c>
      <c r="CO28">
        <v>40.625</v>
      </c>
      <c r="CP28">
        <v>39.186999999999998</v>
      </c>
      <c r="CQ28">
        <v>960.00387096774205</v>
      </c>
      <c r="CR28">
        <v>39.991290322580603</v>
      </c>
      <c r="CS28">
        <v>0</v>
      </c>
      <c r="CT28">
        <v>59.400000095367403</v>
      </c>
      <c r="CU28">
        <v>2.2115769230769202</v>
      </c>
      <c r="CV28">
        <v>-8.3617102180012406E-2</v>
      </c>
      <c r="CW28">
        <v>-2.25015385249301</v>
      </c>
      <c r="CX28">
        <v>627.278961538462</v>
      </c>
      <c r="CY28">
        <v>15</v>
      </c>
      <c r="CZ28">
        <v>1675333396</v>
      </c>
      <c r="DA28" t="s">
        <v>254</v>
      </c>
      <c r="DB28">
        <v>1</v>
      </c>
      <c r="DC28">
        <v>-3.948</v>
      </c>
      <c r="DD28">
        <v>0.38500000000000001</v>
      </c>
      <c r="DE28">
        <v>402</v>
      </c>
      <c r="DF28">
        <v>15</v>
      </c>
      <c r="DG28">
        <v>1.6</v>
      </c>
      <c r="DH28">
        <v>0.26</v>
      </c>
      <c r="DI28">
        <v>-1.88797961538462</v>
      </c>
      <c r="DJ28">
        <v>0.10194818707174701</v>
      </c>
      <c r="DK28">
        <v>0.100233141474525</v>
      </c>
      <c r="DL28">
        <v>1</v>
      </c>
      <c r="DM28">
        <v>2.1223999999999998</v>
      </c>
      <c r="DN28">
        <v>0</v>
      </c>
      <c r="DO28">
        <v>0</v>
      </c>
      <c r="DP28">
        <v>0</v>
      </c>
      <c r="DQ28">
        <v>0.63572538461538497</v>
      </c>
      <c r="DR28">
        <v>5.6500072681803397E-2</v>
      </c>
      <c r="DS28">
        <v>1.1110466765023299E-2</v>
      </c>
      <c r="DT28">
        <v>1</v>
      </c>
      <c r="DU28">
        <v>2</v>
      </c>
      <c r="DV28">
        <v>3</v>
      </c>
      <c r="DW28" t="s">
        <v>259</v>
      </c>
      <c r="DX28">
        <v>100</v>
      </c>
      <c r="DY28">
        <v>100</v>
      </c>
      <c r="DZ28">
        <v>-3.948</v>
      </c>
      <c r="EA28">
        <v>0.38500000000000001</v>
      </c>
      <c r="EB28">
        <v>2</v>
      </c>
      <c r="EC28">
        <v>510.73599999999999</v>
      </c>
      <c r="ED28">
        <v>462.93099999999998</v>
      </c>
      <c r="EE28">
        <v>26.127700000000001</v>
      </c>
      <c r="EF28">
        <v>28.8706</v>
      </c>
      <c r="EG28">
        <v>30.001100000000001</v>
      </c>
      <c r="EH28">
        <v>28.678799999999999</v>
      </c>
      <c r="EI28">
        <v>28.613600000000002</v>
      </c>
      <c r="EJ28">
        <v>19.987300000000001</v>
      </c>
      <c r="EK28">
        <v>34.179600000000001</v>
      </c>
      <c r="EL28">
        <v>98.506299999999996</v>
      </c>
      <c r="EM28">
        <v>26.132000000000001</v>
      </c>
      <c r="EN28">
        <v>401.827</v>
      </c>
      <c r="EO28">
        <v>14.930999999999999</v>
      </c>
      <c r="EP28">
        <v>100.273</v>
      </c>
      <c r="EQ28">
        <v>90.598799999999997</v>
      </c>
    </row>
    <row r="29" spans="1:147" x14ac:dyDescent="0.3">
      <c r="A29">
        <v>13</v>
      </c>
      <c r="B29">
        <v>1675334297.5999999</v>
      </c>
      <c r="C29">
        <v>720.59999990463302</v>
      </c>
      <c r="D29" t="s">
        <v>290</v>
      </c>
      <c r="E29" t="s">
        <v>291</v>
      </c>
      <c r="F29">
        <v>1675334289.55161</v>
      </c>
      <c r="G29">
        <f t="shared" si="0"/>
        <v>4.3378571414889452E-3</v>
      </c>
      <c r="H29">
        <f t="shared" si="1"/>
        <v>10.757500404414728</v>
      </c>
      <c r="I29">
        <f t="shared" si="2"/>
        <v>400.00109677419402</v>
      </c>
      <c r="J29">
        <f t="shared" si="3"/>
        <v>290.94062190552461</v>
      </c>
      <c r="K29">
        <f t="shared" si="4"/>
        <v>28.170398620091149</v>
      </c>
      <c r="L29">
        <f t="shared" si="5"/>
        <v>38.730206427694213</v>
      </c>
      <c r="M29">
        <f t="shared" si="6"/>
        <v>0.18444608844555632</v>
      </c>
      <c r="N29">
        <f t="shared" si="7"/>
        <v>3.3933443972073136</v>
      </c>
      <c r="O29">
        <f t="shared" si="8"/>
        <v>0.17905194583662828</v>
      </c>
      <c r="P29">
        <f t="shared" si="9"/>
        <v>0.11237896821499493</v>
      </c>
      <c r="Q29">
        <f t="shared" si="10"/>
        <v>161.8471417532939</v>
      </c>
      <c r="R29">
        <f t="shared" si="11"/>
        <v>27.774659735255948</v>
      </c>
      <c r="S29">
        <f t="shared" si="12"/>
        <v>28.001587096774202</v>
      </c>
      <c r="T29">
        <f t="shared" si="13"/>
        <v>3.7951908009659312</v>
      </c>
      <c r="U29">
        <f t="shared" si="14"/>
        <v>40.061887266135741</v>
      </c>
      <c r="V29">
        <f t="shared" si="15"/>
        <v>1.5137331719284175</v>
      </c>
      <c r="W29">
        <f t="shared" si="16"/>
        <v>3.7784869241743735</v>
      </c>
      <c r="X29">
        <f t="shared" si="17"/>
        <v>2.2814576290375137</v>
      </c>
      <c r="Y29">
        <f t="shared" si="18"/>
        <v>-191.2994999396625</v>
      </c>
      <c r="Z29">
        <f t="shared" si="19"/>
        <v>-13.838675821562786</v>
      </c>
      <c r="AA29">
        <f t="shared" si="20"/>
        <v>-0.88862891930929422</v>
      </c>
      <c r="AB29">
        <f t="shared" si="21"/>
        <v>-44.179662927240685</v>
      </c>
      <c r="AC29">
        <v>-4.0090999855350203E-2</v>
      </c>
      <c r="AD29">
        <v>4.50056595021157E-2</v>
      </c>
      <c r="AE29">
        <v>3.3823207595765701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50963.873529621174</v>
      </c>
      <c r="AK29">
        <v>0</v>
      </c>
      <c r="AL29">
        <v>0</v>
      </c>
      <c r="AM29">
        <v>0</v>
      </c>
      <c r="AN29">
        <f t="shared" si="25"/>
        <v>0</v>
      </c>
      <c r="AO29" t="e">
        <f t="shared" si="26"/>
        <v>#DIV/0!</v>
      </c>
      <c r="AP29">
        <v>-1</v>
      </c>
      <c r="AQ29" t="s">
        <v>292</v>
      </c>
      <c r="AR29">
        <v>2.2585653846153799</v>
      </c>
      <c r="AS29">
        <v>1.1772</v>
      </c>
      <c r="AT29">
        <f t="shared" si="27"/>
        <v>-0.91859105047178047</v>
      </c>
      <c r="AU29">
        <v>0.5</v>
      </c>
      <c r="AV29">
        <f t="shared" si="28"/>
        <v>841.20386527739072</v>
      </c>
      <c r="AW29">
        <f t="shared" si="29"/>
        <v>10.757500404414728</v>
      </c>
      <c r="AX29">
        <f t="shared" si="30"/>
        <v>-386.36117113304022</v>
      </c>
      <c r="AY29">
        <f t="shared" si="31"/>
        <v>1</v>
      </c>
      <c r="AZ29">
        <f t="shared" si="32"/>
        <v>1.3976992842915242E-2</v>
      </c>
      <c r="BA29">
        <f t="shared" si="33"/>
        <v>-1</v>
      </c>
      <c r="BB29" t="s">
        <v>252</v>
      </c>
      <c r="BC29">
        <v>0</v>
      </c>
      <c r="BD29">
        <f t="shared" si="34"/>
        <v>1.1772</v>
      </c>
      <c r="BE29">
        <f t="shared" si="35"/>
        <v>-0.91859105047178036</v>
      </c>
      <c r="BF29" t="e">
        <f t="shared" si="36"/>
        <v>#DIV/0!</v>
      </c>
      <c r="BG29">
        <f t="shared" si="37"/>
        <v>-0.91859105047178036</v>
      </c>
      <c r="BH29" t="e">
        <f t="shared" si="38"/>
        <v>#DIV/0!</v>
      </c>
      <c r="BI29">
        <f t="shared" si="39"/>
        <v>1000.00493548387</v>
      </c>
      <c r="BJ29">
        <f t="shared" si="40"/>
        <v>841.20386527739072</v>
      </c>
      <c r="BK29">
        <f t="shared" si="41"/>
        <v>0.84119971354977308</v>
      </c>
      <c r="BL29">
        <f t="shared" si="42"/>
        <v>0.1923994270995463</v>
      </c>
      <c r="BM29">
        <v>0.76150703156633803</v>
      </c>
      <c r="BN29">
        <v>0.5</v>
      </c>
      <c r="BO29" t="s">
        <v>253</v>
      </c>
      <c r="BP29">
        <v>1675334289.55161</v>
      </c>
      <c r="BQ29">
        <v>400.00109677419402</v>
      </c>
      <c r="BR29">
        <v>401.90374193548399</v>
      </c>
      <c r="BS29">
        <v>15.6336612903226</v>
      </c>
      <c r="BT29">
        <v>14.9833290322581</v>
      </c>
      <c r="BU29">
        <v>500.00070967741902</v>
      </c>
      <c r="BV29">
        <v>96.625290322580597</v>
      </c>
      <c r="BW29">
        <v>0.19996025806451601</v>
      </c>
      <c r="BX29">
        <v>27.925941935483898</v>
      </c>
      <c r="BY29">
        <v>28.001587096774202</v>
      </c>
      <c r="BZ29">
        <v>999.9</v>
      </c>
      <c r="CA29">
        <v>10005.8064516129</v>
      </c>
      <c r="CB29">
        <v>0</v>
      </c>
      <c r="CC29">
        <v>388.09567741935501</v>
      </c>
      <c r="CD29">
        <v>1000.00493548387</v>
      </c>
      <c r="CE29">
        <v>0.96000858064516104</v>
      </c>
      <c r="CF29">
        <v>3.9991716129032302E-2</v>
      </c>
      <c r="CG29">
        <v>0</v>
      </c>
      <c r="CH29">
        <v>2.2779129032258099</v>
      </c>
      <c r="CI29">
        <v>0</v>
      </c>
      <c r="CJ29">
        <v>626.33454838709702</v>
      </c>
      <c r="CK29">
        <v>9334.3935483870991</v>
      </c>
      <c r="CL29">
        <v>39.420999999999999</v>
      </c>
      <c r="CM29">
        <v>42.362806451612897</v>
      </c>
      <c r="CN29">
        <v>40.568096774193499</v>
      </c>
      <c r="CO29">
        <v>40.733741935483899</v>
      </c>
      <c r="CP29">
        <v>39.378999999999998</v>
      </c>
      <c r="CQ29">
        <v>960.01419354838697</v>
      </c>
      <c r="CR29">
        <v>39.990645161290303</v>
      </c>
      <c r="CS29">
        <v>0</v>
      </c>
      <c r="CT29">
        <v>60</v>
      </c>
      <c r="CU29">
        <v>2.2585653846153799</v>
      </c>
      <c r="CV29">
        <v>-0.301049575272546</v>
      </c>
      <c r="CW29">
        <v>0.53839316243550095</v>
      </c>
      <c r="CX29">
        <v>626.33915384615398</v>
      </c>
      <c r="CY29">
        <v>15</v>
      </c>
      <c r="CZ29">
        <v>1675333396</v>
      </c>
      <c r="DA29" t="s">
        <v>254</v>
      </c>
      <c r="DB29">
        <v>1</v>
      </c>
      <c r="DC29">
        <v>-3.948</v>
      </c>
      <c r="DD29">
        <v>0.38500000000000001</v>
      </c>
      <c r="DE29">
        <v>402</v>
      </c>
      <c r="DF29">
        <v>15</v>
      </c>
      <c r="DG29">
        <v>1.6</v>
      </c>
      <c r="DH29">
        <v>0.26</v>
      </c>
      <c r="DI29">
        <v>-1.89754653846154</v>
      </c>
      <c r="DJ29">
        <v>-8.6903149302976407E-2</v>
      </c>
      <c r="DK29">
        <v>9.4218327505946303E-2</v>
      </c>
      <c r="DL29">
        <v>1</v>
      </c>
      <c r="DM29">
        <v>2.6680999999999999</v>
      </c>
      <c r="DN29">
        <v>0</v>
      </c>
      <c r="DO29">
        <v>0</v>
      </c>
      <c r="DP29">
        <v>0</v>
      </c>
      <c r="DQ29">
        <v>0.64450061538461501</v>
      </c>
      <c r="DR29">
        <v>2.74980201065558E-2</v>
      </c>
      <c r="DS29">
        <v>1.0020889957702299E-2</v>
      </c>
      <c r="DT29">
        <v>1</v>
      </c>
      <c r="DU29">
        <v>2</v>
      </c>
      <c r="DV29">
        <v>3</v>
      </c>
      <c r="DW29" t="s">
        <v>259</v>
      </c>
      <c r="DX29">
        <v>100</v>
      </c>
      <c r="DY29">
        <v>100</v>
      </c>
      <c r="DZ29">
        <v>-3.948</v>
      </c>
      <c r="EA29">
        <v>0.38500000000000001</v>
      </c>
      <c r="EB29">
        <v>2</v>
      </c>
      <c r="EC29">
        <v>511.22500000000002</v>
      </c>
      <c r="ED29">
        <v>461.66500000000002</v>
      </c>
      <c r="EE29">
        <v>26.0091</v>
      </c>
      <c r="EF29">
        <v>29.051200000000001</v>
      </c>
      <c r="EG29">
        <v>30.001000000000001</v>
      </c>
      <c r="EH29">
        <v>28.8903</v>
      </c>
      <c r="EI29">
        <v>28.831499999999998</v>
      </c>
      <c r="EJ29">
        <v>19.984200000000001</v>
      </c>
      <c r="EK29">
        <v>35.0244</v>
      </c>
      <c r="EL29">
        <v>97.754400000000004</v>
      </c>
      <c r="EM29">
        <v>26.0215</v>
      </c>
      <c r="EN29">
        <v>401.834</v>
      </c>
      <c r="EO29">
        <v>14.919</v>
      </c>
      <c r="EP29">
        <v>100.256</v>
      </c>
      <c r="EQ29">
        <v>90.578800000000001</v>
      </c>
    </row>
    <row r="30" spans="1:147" x14ac:dyDescent="0.3">
      <c r="A30">
        <v>14</v>
      </c>
      <c r="B30">
        <v>1675334357.5999999</v>
      </c>
      <c r="C30">
        <v>780.59999990463302</v>
      </c>
      <c r="D30" t="s">
        <v>293</v>
      </c>
      <c r="E30" t="s">
        <v>294</v>
      </c>
      <c r="F30">
        <v>1675334349.5999999</v>
      </c>
      <c r="G30">
        <f t="shared" si="0"/>
        <v>4.3686615130724806E-3</v>
      </c>
      <c r="H30">
        <f t="shared" si="1"/>
        <v>10.940859913190113</v>
      </c>
      <c r="I30">
        <f t="shared" si="2"/>
        <v>399.996225806452</v>
      </c>
      <c r="J30">
        <f t="shared" si="3"/>
        <v>290.16092774317906</v>
      </c>
      <c r="K30">
        <f t="shared" si="4"/>
        <v>28.095767756845788</v>
      </c>
      <c r="L30">
        <f t="shared" si="5"/>
        <v>38.730924770890709</v>
      </c>
      <c r="M30">
        <f t="shared" si="6"/>
        <v>0.18605947467195602</v>
      </c>
      <c r="N30">
        <f t="shared" si="7"/>
        <v>3.3931219355457225</v>
      </c>
      <c r="O30">
        <f t="shared" si="8"/>
        <v>0.18057171504075925</v>
      </c>
      <c r="P30">
        <f t="shared" si="9"/>
        <v>0.11333689287537527</v>
      </c>
      <c r="Q30">
        <f t="shared" si="10"/>
        <v>161.84794562652354</v>
      </c>
      <c r="R30">
        <f t="shared" si="11"/>
        <v>27.758010875695909</v>
      </c>
      <c r="S30">
        <f t="shared" si="12"/>
        <v>27.998477419354799</v>
      </c>
      <c r="T30">
        <f t="shared" si="13"/>
        <v>3.794502857963951</v>
      </c>
      <c r="U30">
        <f t="shared" si="14"/>
        <v>40.147966802427341</v>
      </c>
      <c r="V30">
        <f t="shared" si="15"/>
        <v>1.5161307333525835</v>
      </c>
      <c r="W30">
        <f t="shared" si="16"/>
        <v>3.7763574449825397</v>
      </c>
      <c r="X30">
        <f t="shared" si="17"/>
        <v>2.2783721246113675</v>
      </c>
      <c r="Y30">
        <f t="shared" si="18"/>
        <v>-192.65797272649638</v>
      </c>
      <c r="Z30">
        <f t="shared" si="19"/>
        <v>-15.03684516066744</v>
      </c>
      <c r="AA30">
        <f t="shared" si="20"/>
        <v>-0.96556931990031136</v>
      </c>
      <c r="AB30">
        <f t="shared" si="21"/>
        <v>-46.812441580540593</v>
      </c>
      <c r="AC30">
        <v>-4.0087693909125498E-2</v>
      </c>
      <c r="AD30">
        <v>4.50019482878617E-2</v>
      </c>
      <c r="AE30">
        <v>3.38209920693579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50961.543436590975</v>
      </c>
      <c r="AK30">
        <v>0</v>
      </c>
      <c r="AL30">
        <v>0</v>
      </c>
      <c r="AM30">
        <v>0</v>
      </c>
      <c r="AN30">
        <f t="shared" si="25"/>
        <v>0</v>
      </c>
      <c r="AO30" t="e">
        <f t="shared" si="26"/>
        <v>#DIV/0!</v>
      </c>
      <c r="AP30">
        <v>-1</v>
      </c>
      <c r="AQ30" t="s">
        <v>295</v>
      </c>
      <c r="AR30">
        <v>2.1852461538461498</v>
      </c>
      <c r="AS30">
        <v>1.2152000000000001</v>
      </c>
      <c r="AT30">
        <f t="shared" si="27"/>
        <v>-0.79826049526510023</v>
      </c>
      <c r="AU30">
        <v>0.5</v>
      </c>
      <c r="AV30">
        <f t="shared" si="28"/>
        <v>841.20801971634717</v>
      </c>
      <c r="AW30">
        <f t="shared" si="29"/>
        <v>10.940859913190113</v>
      </c>
      <c r="AX30">
        <f t="shared" si="30"/>
        <v>-335.75156521987276</v>
      </c>
      <c r="AY30">
        <f t="shared" si="31"/>
        <v>1</v>
      </c>
      <c r="AZ30">
        <f t="shared" si="32"/>
        <v>1.4194895475695222E-2</v>
      </c>
      <c r="BA30">
        <f t="shared" si="33"/>
        <v>-1</v>
      </c>
      <c r="BB30" t="s">
        <v>252</v>
      </c>
      <c r="BC30">
        <v>0</v>
      </c>
      <c r="BD30">
        <f t="shared" si="34"/>
        <v>1.2152000000000001</v>
      </c>
      <c r="BE30">
        <f t="shared" si="35"/>
        <v>-0.79826049526510023</v>
      </c>
      <c r="BF30" t="e">
        <f t="shared" si="36"/>
        <v>#DIV/0!</v>
      </c>
      <c r="BG30">
        <f t="shared" si="37"/>
        <v>-0.79826049526510023</v>
      </c>
      <c r="BH30" t="e">
        <f t="shared" si="38"/>
        <v>#DIV/0!</v>
      </c>
      <c r="BI30">
        <f t="shared" si="39"/>
        <v>1000.00987096774</v>
      </c>
      <c r="BJ30">
        <f t="shared" si="40"/>
        <v>841.20801971634717</v>
      </c>
      <c r="BK30">
        <f t="shared" si="41"/>
        <v>0.84119971626108503</v>
      </c>
      <c r="BL30">
        <f t="shared" si="42"/>
        <v>0.19239943252216996</v>
      </c>
      <c r="BM30">
        <v>0.76150703156633803</v>
      </c>
      <c r="BN30">
        <v>0.5</v>
      </c>
      <c r="BO30" t="s">
        <v>253</v>
      </c>
      <c r="BP30">
        <v>1675334349.5999999</v>
      </c>
      <c r="BQ30">
        <v>399.996225806452</v>
      </c>
      <c r="BR30">
        <v>401.92864516128998</v>
      </c>
      <c r="BS30">
        <v>15.657941935483899</v>
      </c>
      <c r="BT30">
        <v>15.0030161290323</v>
      </c>
      <c r="BU30">
        <v>500.00719354838702</v>
      </c>
      <c r="BV30">
        <v>96.628225806451596</v>
      </c>
      <c r="BW30">
        <v>0.199999741935484</v>
      </c>
      <c r="BX30">
        <v>27.916277419354799</v>
      </c>
      <c r="BY30">
        <v>27.998477419354799</v>
      </c>
      <c r="BZ30">
        <v>999.9</v>
      </c>
      <c r="CA30">
        <v>10004.677419354801</v>
      </c>
      <c r="CB30">
        <v>0</v>
      </c>
      <c r="CC30">
        <v>387.36932258064502</v>
      </c>
      <c r="CD30">
        <v>1000.00987096774</v>
      </c>
      <c r="CE30">
        <v>0.96001096774193595</v>
      </c>
      <c r="CF30">
        <v>3.9989412903225802E-2</v>
      </c>
      <c r="CG30">
        <v>0</v>
      </c>
      <c r="CH30">
        <v>2.2032419354838702</v>
      </c>
      <c r="CI30">
        <v>0</v>
      </c>
      <c r="CJ30">
        <v>625.73638709677402</v>
      </c>
      <c r="CK30">
        <v>9334.4548387096802</v>
      </c>
      <c r="CL30">
        <v>39.620935483871001</v>
      </c>
      <c r="CM30">
        <v>42.55</v>
      </c>
      <c r="CN30">
        <v>40.787999999999997</v>
      </c>
      <c r="CO30">
        <v>40.875</v>
      </c>
      <c r="CP30">
        <v>39.561999999999998</v>
      </c>
      <c r="CQ30">
        <v>960.01967741935505</v>
      </c>
      <c r="CR30">
        <v>39.990967741935499</v>
      </c>
      <c r="CS30">
        <v>0</v>
      </c>
      <c r="CT30">
        <v>59.400000095367403</v>
      </c>
      <c r="CU30">
        <v>2.1852461538461498</v>
      </c>
      <c r="CV30">
        <v>-0.54599658049254396</v>
      </c>
      <c r="CW30">
        <v>0.57329915181498503</v>
      </c>
      <c r="CX30">
        <v>625.75919230769205</v>
      </c>
      <c r="CY30">
        <v>15</v>
      </c>
      <c r="CZ30">
        <v>1675333396</v>
      </c>
      <c r="DA30" t="s">
        <v>254</v>
      </c>
      <c r="DB30">
        <v>1</v>
      </c>
      <c r="DC30">
        <v>-3.948</v>
      </c>
      <c r="DD30">
        <v>0.38500000000000001</v>
      </c>
      <c r="DE30">
        <v>402</v>
      </c>
      <c r="DF30">
        <v>15</v>
      </c>
      <c r="DG30">
        <v>1.6</v>
      </c>
      <c r="DH30">
        <v>0.26</v>
      </c>
      <c r="DI30">
        <v>-1.9184884615384601</v>
      </c>
      <c r="DJ30">
        <v>-3.7446085545993102E-2</v>
      </c>
      <c r="DK30">
        <v>0.116955179208905</v>
      </c>
      <c r="DL30">
        <v>1</v>
      </c>
      <c r="DM30">
        <v>2.2755999999999998</v>
      </c>
      <c r="DN30">
        <v>0</v>
      </c>
      <c r="DO30">
        <v>0</v>
      </c>
      <c r="DP30">
        <v>0</v>
      </c>
      <c r="DQ30">
        <v>0.64833326923076895</v>
      </c>
      <c r="DR30">
        <v>4.8503204985914899E-2</v>
      </c>
      <c r="DS30">
        <v>9.9289655323653702E-3</v>
      </c>
      <c r="DT30">
        <v>1</v>
      </c>
      <c r="DU30">
        <v>2</v>
      </c>
      <c r="DV30">
        <v>3</v>
      </c>
      <c r="DW30" t="s">
        <v>259</v>
      </c>
      <c r="DX30">
        <v>100</v>
      </c>
      <c r="DY30">
        <v>100</v>
      </c>
      <c r="DZ30">
        <v>-3.948</v>
      </c>
      <c r="EA30">
        <v>0.38500000000000001</v>
      </c>
      <c r="EB30">
        <v>2</v>
      </c>
      <c r="EC30">
        <v>511.685</v>
      </c>
      <c r="ED30">
        <v>460.51799999999997</v>
      </c>
      <c r="EE30">
        <v>25.915400000000002</v>
      </c>
      <c r="EF30">
        <v>29.218699999999998</v>
      </c>
      <c r="EG30">
        <v>30.001200000000001</v>
      </c>
      <c r="EH30">
        <v>29.084900000000001</v>
      </c>
      <c r="EI30">
        <v>29.0321</v>
      </c>
      <c r="EJ30">
        <v>19.984200000000001</v>
      </c>
      <c r="EK30">
        <v>35.579300000000003</v>
      </c>
      <c r="EL30">
        <v>96.632499999999993</v>
      </c>
      <c r="EM30">
        <v>25.909199999999998</v>
      </c>
      <c r="EN30">
        <v>401.87599999999998</v>
      </c>
      <c r="EO30">
        <v>14.936999999999999</v>
      </c>
      <c r="EP30">
        <v>100.23699999999999</v>
      </c>
      <c r="EQ30">
        <v>90.559399999999997</v>
      </c>
    </row>
    <row r="31" spans="1:147" x14ac:dyDescent="0.3">
      <c r="A31">
        <v>15</v>
      </c>
      <c r="B31">
        <v>1675334417.5999999</v>
      </c>
      <c r="C31">
        <v>840.59999990463302</v>
      </c>
      <c r="D31" t="s">
        <v>296</v>
      </c>
      <c r="E31" t="s">
        <v>297</v>
      </c>
      <c r="F31">
        <v>1675334409.5999999</v>
      </c>
      <c r="G31">
        <f t="shared" si="0"/>
        <v>4.4042671819916474E-3</v>
      </c>
      <c r="H31">
        <f t="shared" si="1"/>
        <v>10.164273108399762</v>
      </c>
      <c r="I31">
        <f t="shared" si="2"/>
        <v>399.99393548387098</v>
      </c>
      <c r="J31">
        <f t="shared" si="3"/>
        <v>297.72829418232647</v>
      </c>
      <c r="K31">
        <f t="shared" si="4"/>
        <v>28.841602302896508</v>
      </c>
      <c r="L31">
        <f t="shared" si="5"/>
        <v>38.748302516829021</v>
      </c>
      <c r="M31">
        <f t="shared" si="6"/>
        <v>0.18787185140952495</v>
      </c>
      <c r="N31">
        <f t="shared" si="7"/>
        <v>3.3961352296326455</v>
      </c>
      <c r="O31">
        <f t="shared" si="8"/>
        <v>0.1822831943066465</v>
      </c>
      <c r="P31">
        <f t="shared" si="9"/>
        <v>0.1144152671279976</v>
      </c>
      <c r="Q31">
        <f t="shared" si="10"/>
        <v>161.84460630868909</v>
      </c>
      <c r="R31">
        <f t="shared" si="11"/>
        <v>27.748534077223507</v>
      </c>
      <c r="S31">
        <f t="shared" si="12"/>
        <v>27.994448387096799</v>
      </c>
      <c r="T31">
        <f t="shared" si="13"/>
        <v>3.7936116911224858</v>
      </c>
      <c r="U31">
        <f t="shared" si="14"/>
        <v>40.179218324393887</v>
      </c>
      <c r="V31">
        <f t="shared" si="15"/>
        <v>1.5171752890241923</v>
      </c>
      <c r="W31">
        <f t="shared" si="16"/>
        <v>3.7760199234714187</v>
      </c>
      <c r="X31">
        <f t="shared" si="17"/>
        <v>2.2764364020982937</v>
      </c>
      <c r="Y31">
        <f t="shared" si="18"/>
        <v>-194.22818272583166</v>
      </c>
      <c r="Z31">
        <f t="shared" si="19"/>
        <v>-14.593058288037712</v>
      </c>
      <c r="AA31">
        <f t="shared" si="20"/>
        <v>-0.9362147970889797</v>
      </c>
      <c r="AB31">
        <f t="shared" si="21"/>
        <v>-47.912849502269253</v>
      </c>
      <c r="AC31">
        <v>-4.01324813611642E-2</v>
      </c>
      <c r="AD31">
        <v>4.5052226126371497E-2</v>
      </c>
      <c r="AE31">
        <v>3.3851001860232501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51017.355011063963</v>
      </c>
      <c r="AK31">
        <v>0</v>
      </c>
      <c r="AL31">
        <v>0</v>
      </c>
      <c r="AM31">
        <v>0</v>
      </c>
      <c r="AN31">
        <f t="shared" si="25"/>
        <v>0</v>
      </c>
      <c r="AO31" t="e">
        <f t="shared" si="26"/>
        <v>#DIV/0!</v>
      </c>
      <c r="AP31">
        <v>-1</v>
      </c>
      <c r="AQ31" t="s">
        <v>298</v>
      </c>
      <c r="AR31">
        <v>2.1966884615384599</v>
      </c>
      <c r="AS31">
        <v>2.6173299999999999</v>
      </c>
      <c r="AT31">
        <f t="shared" si="27"/>
        <v>0.16071398656705116</v>
      </c>
      <c r="AU31">
        <v>0.5</v>
      </c>
      <c r="AV31">
        <f t="shared" si="28"/>
        <v>841.19062974252222</v>
      </c>
      <c r="AW31">
        <f t="shared" si="29"/>
        <v>10.164273108399762</v>
      </c>
      <c r="AX31">
        <f t="shared" si="30"/>
        <v>67.595549784384517</v>
      </c>
      <c r="AY31">
        <f t="shared" si="31"/>
        <v>1</v>
      </c>
      <c r="AZ31">
        <f t="shared" si="32"/>
        <v>1.3271989384638062E-2</v>
      </c>
      <c r="BA31">
        <f t="shared" si="33"/>
        <v>-1</v>
      </c>
      <c r="BB31" t="s">
        <v>252</v>
      </c>
      <c r="BC31">
        <v>0</v>
      </c>
      <c r="BD31">
        <f t="shared" si="34"/>
        <v>2.6173299999999999</v>
      </c>
      <c r="BE31">
        <f t="shared" si="35"/>
        <v>0.16071398656705119</v>
      </c>
      <c r="BF31" t="e">
        <f t="shared" si="36"/>
        <v>#DIV/0!</v>
      </c>
      <c r="BG31">
        <f t="shared" si="37"/>
        <v>0.16071398656705119</v>
      </c>
      <c r="BH31" t="e">
        <f t="shared" si="38"/>
        <v>#DIV/0!</v>
      </c>
      <c r="BI31">
        <f t="shared" si="39"/>
        <v>999.98919354838699</v>
      </c>
      <c r="BJ31">
        <f t="shared" si="40"/>
        <v>841.19062974252222</v>
      </c>
      <c r="BK31">
        <f t="shared" si="41"/>
        <v>0.84119972012659461</v>
      </c>
      <c r="BL31">
        <f t="shared" si="42"/>
        <v>0.19239944025318931</v>
      </c>
      <c r="BM31">
        <v>0.76150703156633803</v>
      </c>
      <c r="BN31">
        <v>0.5</v>
      </c>
      <c r="BO31" t="s">
        <v>253</v>
      </c>
      <c r="BP31">
        <v>1675334409.5999999</v>
      </c>
      <c r="BQ31">
        <v>399.99393548387098</v>
      </c>
      <c r="BR31">
        <v>401.81025806451601</v>
      </c>
      <c r="BS31">
        <v>15.6616129032258</v>
      </c>
      <c r="BT31">
        <v>15.001348387096799</v>
      </c>
      <c r="BU31">
        <v>500.00464516129</v>
      </c>
      <c r="BV31">
        <v>96.672283870967703</v>
      </c>
      <c r="BW31">
        <v>0.199941129032258</v>
      </c>
      <c r="BX31">
        <v>27.914745161290298</v>
      </c>
      <c r="BY31">
        <v>27.994448387096799</v>
      </c>
      <c r="BZ31">
        <v>999.9</v>
      </c>
      <c r="CA31">
        <v>10011.2903225806</v>
      </c>
      <c r="CB31">
        <v>0</v>
      </c>
      <c r="CC31">
        <v>389.94732258064499</v>
      </c>
      <c r="CD31">
        <v>999.98919354838699</v>
      </c>
      <c r="CE31">
        <v>0.96001290322580701</v>
      </c>
      <c r="CF31">
        <v>3.99874387096774E-2</v>
      </c>
      <c r="CG31">
        <v>0</v>
      </c>
      <c r="CH31">
        <v>2.18065483870968</v>
      </c>
      <c r="CI31">
        <v>0</v>
      </c>
      <c r="CJ31">
        <v>625.15712903225801</v>
      </c>
      <c r="CK31">
        <v>9334.2664516129007</v>
      </c>
      <c r="CL31">
        <v>39.804000000000002</v>
      </c>
      <c r="CM31">
        <v>42.75</v>
      </c>
      <c r="CN31">
        <v>40.977645161290297</v>
      </c>
      <c r="CO31">
        <v>41.024000000000001</v>
      </c>
      <c r="CP31">
        <v>39.7296774193548</v>
      </c>
      <c r="CQ31">
        <v>960.00096774193503</v>
      </c>
      <c r="CR31">
        <v>39.990322580645199</v>
      </c>
      <c r="CS31">
        <v>0</v>
      </c>
      <c r="CT31">
        <v>59.400000095367403</v>
      </c>
      <c r="CU31">
        <v>2.1966884615384599</v>
      </c>
      <c r="CV31">
        <v>0.280393157884674</v>
      </c>
      <c r="CW31">
        <v>-2.7484786324833199</v>
      </c>
      <c r="CX31">
        <v>625.13373076923097</v>
      </c>
      <c r="CY31">
        <v>15</v>
      </c>
      <c r="CZ31">
        <v>1675333396</v>
      </c>
      <c r="DA31" t="s">
        <v>254</v>
      </c>
      <c r="DB31">
        <v>1</v>
      </c>
      <c r="DC31">
        <v>-3.948</v>
      </c>
      <c r="DD31">
        <v>0.38500000000000001</v>
      </c>
      <c r="DE31">
        <v>402</v>
      </c>
      <c r="DF31">
        <v>15</v>
      </c>
      <c r="DG31">
        <v>1.6</v>
      </c>
      <c r="DH31">
        <v>0.26</v>
      </c>
      <c r="DI31">
        <v>-1.93862576923077</v>
      </c>
      <c r="DJ31">
        <v>2.3059548535814698</v>
      </c>
      <c r="DK31">
        <v>0.59722357035685802</v>
      </c>
      <c r="DL31">
        <v>0</v>
      </c>
      <c r="DM31">
        <v>2.2126999999999999</v>
      </c>
      <c r="DN31">
        <v>0</v>
      </c>
      <c r="DO31">
        <v>0</v>
      </c>
      <c r="DP31">
        <v>0</v>
      </c>
      <c r="DQ31">
        <v>0.66097424999999999</v>
      </c>
      <c r="DR31">
        <v>-4.9009186374112997E-3</v>
      </c>
      <c r="DS31">
        <v>1.01746265625575E-2</v>
      </c>
      <c r="DT31">
        <v>1</v>
      </c>
      <c r="DU31">
        <v>1</v>
      </c>
      <c r="DV31">
        <v>3</v>
      </c>
      <c r="DW31" t="s">
        <v>255</v>
      </c>
      <c r="DX31">
        <v>100</v>
      </c>
      <c r="DY31">
        <v>100</v>
      </c>
      <c r="DZ31">
        <v>-3.948</v>
      </c>
      <c r="EA31">
        <v>0.38500000000000001</v>
      </c>
      <c r="EB31">
        <v>2</v>
      </c>
      <c r="EC31">
        <v>511.75900000000001</v>
      </c>
      <c r="ED31">
        <v>459.23599999999999</v>
      </c>
      <c r="EE31">
        <v>25.856200000000001</v>
      </c>
      <c r="EF31">
        <v>29.372199999999999</v>
      </c>
      <c r="EG31">
        <v>30.000800000000002</v>
      </c>
      <c r="EH31">
        <v>29.2637</v>
      </c>
      <c r="EI31">
        <v>29.217099999999999</v>
      </c>
      <c r="EJ31">
        <v>19.993400000000001</v>
      </c>
      <c r="EK31">
        <v>36.136899999999997</v>
      </c>
      <c r="EL31">
        <v>95.882400000000004</v>
      </c>
      <c r="EM31">
        <v>25.853300000000001</v>
      </c>
      <c r="EN31">
        <v>402.13499999999999</v>
      </c>
      <c r="EO31">
        <v>14.936500000000001</v>
      </c>
      <c r="EP31">
        <v>100.223</v>
      </c>
      <c r="EQ31">
        <v>90.543099999999995</v>
      </c>
    </row>
    <row r="32" spans="1:147" x14ac:dyDescent="0.3">
      <c r="A32">
        <v>16</v>
      </c>
      <c r="B32">
        <v>1675334477.5999999</v>
      </c>
      <c r="C32">
        <v>900.59999990463302</v>
      </c>
      <c r="D32" t="s">
        <v>299</v>
      </c>
      <c r="E32" t="s">
        <v>300</v>
      </c>
      <c r="F32">
        <v>1675334469.5999999</v>
      </c>
      <c r="G32">
        <f t="shared" si="0"/>
        <v>4.4748088876965632E-3</v>
      </c>
      <c r="H32">
        <f t="shared" si="1"/>
        <v>10.695111283389972</v>
      </c>
      <c r="I32">
        <f t="shared" si="2"/>
        <v>400.00493548387101</v>
      </c>
      <c r="J32">
        <f t="shared" si="3"/>
        <v>294.54739990332706</v>
      </c>
      <c r="K32">
        <f t="shared" si="4"/>
        <v>28.522630624066494</v>
      </c>
      <c r="L32">
        <f t="shared" si="5"/>
        <v>38.734658755618256</v>
      </c>
      <c r="M32">
        <f t="shared" si="6"/>
        <v>0.1908069262127651</v>
      </c>
      <c r="N32">
        <f t="shared" si="7"/>
        <v>3.3911932911718754</v>
      </c>
      <c r="O32">
        <f t="shared" si="8"/>
        <v>0.18503704416103395</v>
      </c>
      <c r="P32">
        <f t="shared" si="9"/>
        <v>0.11615201984039483</v>
      </c>
      <c r="Q32">
        <f t="shared" si="10"/>
        <v>161.8457814937791</v>
      </c>
      <c r="R32">
        <f t="shared" si="11"/>
        <v>27.741760305183337</v>
      </c>
      <c r="S32">
        <f t="shared" si="12"/>
        <v>28.000822580645199</v>
      </c>
      <c r="T32">
        <f t="shared" si="13"/>
        <v>3.795021659663901</v>
      </c>
      <c r="U32">
        <f t="shared" si="14"/>
        <v>40.164545664632485</v>
      </c>
      <c r="V32">
        <f t="shared" si="15"/>
        <v>1.5174562031078898</v>
      </c>
      <c r="W32">
        <f t="shared" si="16"/>
        <v>3.7780987634676757</v>
      </c>
      <c r="X32">
        <f t="shared" si="17"/>
        <v>2.2775654565560113</v>
      </c>
      <c r="Y32">
        <f t="shared" si="18"/>
        <v>-197.33907194741843</v>
      </c>
      <c r="Z32">
        <f t="shared" si="19"/>
        <v>-14.01213947117864</v>
      </c>
      <c r="AA32">
        <f t="shared" si="20"/>
        <v>-0.90032702438209999</v>
      </c>
      <c r="AB32">
        <f t="shared" si="21"/>
        <v>-50.405756949200082</v>
      </c>
      <c r="AC32">
        <v>-4.00590365889823E-2</v>
      </c>
      <c r="AD32">
        <v>4.4969777935481799E-2</v>
      </c>
      <c r="AE32">
        <v>3.3801784423333099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50925.420899986668</v>
      </c>
      <c r="AK32">
        <v>0</v>
      </c>
      <c r="AL32">
        <v>0</v>
      </c>
      <c r="AM32">
        <v>0</v>
      </c>
      <c r="AN32">
        <f t="shared" si="25"/>
        <v>0</v>
      </c>
      <c r="AO32" t="e">
        <f t="shared" si="26"/>
        <v>#DIV/0!</v>
      </c>
      <c r="AP32">
        <v>-1</v>
      </c>
      <c r="AQ32" t="s">
        <v>301</v>
      </c>
      <c r="AR32">
        <v>2.2073999999999998</v>
      </c>
      <c r="AS32">
        <v>1.6128</v>
      </c>
      <c r="AT32">
        <f t="shared" si="27"/>
        <v>-0.36867559523809512</v>
      </c>
      <c r="AU32">
        <v>0.5</v>
      </c>
      <c r="AV32">
        <f t="shared" si="28"/>
        <v>841.19481178060448</v>
      </c>
      <c r="AW32">
        <f t="shared" si="29"/>
        <v>10.695111283389972</v>
      </c>
      <c r="AX32">
        <f t="shared" si="30"/>
        <v>-155.06399897220587</v>
      </c>
      <c r="AY32">
        <f t="shared" si="31"/>
        <v>1</v>
      </c>
      <c r="AZ32">
        <f t="shared" si="32"/>
        <v>1.3902976004612143E-2</v>
      </c>
      <c r="BA32">
        <f t="shared" si="33"/>
        <v>-1</v>
      </c>
      <c r="BB32" t="s">
        <v>252</v>
      </c>
      <c r="BC32">
        <v>0</v>
      </c>
      <c r="BD32">
        <f t="shared" si="34"/>
        <v>1.6128</v>
      </c>
      <c r="BE32">
        <f t="shared" si="35"/>
        <v>-0.36867559523809512</v>
      </c>
      <c r="BF32" t="e">
        <f t="shared" si="36"/>
        <v>#DIV/0!</v>
      </c>
      <c r="BG32">
        <f t="shared" si="37"/>
        <v>-0.36867559523809512</v>
      </c>
      <c r="BH32" t="e">
        <f t="shared" si="38"/>
        <v>#DIV/0!</v>
      </c>
      <c r="BI32">
        <f t="shared" si="39"/>
        <v>999.99390322580598</v>
      </c>
      <c r="BJ32">
        <f t="shared" si="40"/>
        <v>841.19481178060448</v>
      </c>
      <c r="BK32">
        <f t="shared" si="41"/>
        <v>0.84119994038669299</v>
      </c>
      <c r="BL32">
        <f t="shared" si="42"/>
        <v>0.19239988077338591</v>
      </c>
      <c r="BM32">
        <v>0.76150703156633803</v>
      </c>
      <c r="BN32">
        <v>0.5</v>
      </c>
      <c r="BO32" t="s">
        <v>253</v>
      </c>
      <c r="BP32">
        <v>1675334469.5999999</v>
      </c>
      <c r="BQ32">
        <v>400.00493548387101</v>
      </c>
      <c r="BR32">
        <v>401.90638709677398</v>
      </c>
      <c r="BS32">
        <v>15.670461290322599</v>
      </c>
      <c r="BT32">
        <v>14.999635483871</v>
      </c>
      <c r="BU32">
        <v>500.010548387097</v>
      </c>
      <c r="BV32">
        <v>96.635487096774199</v>
      </c>
      <c r="BW32">
        <v>0.19996496774193501</v>
      </c>
      <c r="BX32">
        <v>27.9241806451613</v>
      </c>
      <c r="BY32">
        <v>28.000822580645199</v>
      </c>
      <c r="BZ32">
        <v>999.9</v>
      </c>
      <c r="CA32">
        <v>9996.77419354839</v>
      </c>
      <c r="CB32">
        <v>0</v>
      </c>
      <c r="CC32">
        <v>390.02035483870998</v>
      </c>
      <c r="CD32">
        <v>999.99390322580598</v>
      </c>
      <c r="CE32">
        <v>0.960000967741936</v>
      </c>
      <c r="CF32">
        <v>3.9999319354838699E-2</v>
      </c>
      <c r="CG32">
        <v>0</v>
      </c>
      <c r="CH32">
        <v>2.1806032258064501</v>
      </c>
      <c r="CI32">
        <v>0</v>
      </c>
      <c r="CJ32">
        <v>624.45296774193503</v>
      </c>
      <c r="CK32">
        <v>9334.2729032258103</v>
      </c>
      <c r="CL32">
        <v>39.997967741935497</v>
      </c>
      <c r="CM32">
        <v>42.927</v>
      </c>
      <c r="CN32">
        <v>41.183</v>
      </c>
      <c r="CO32">
        <v>41.183</v>
      </c>
      <c r="CP32">
        <v>39.883000000000003</v>
      </c>
      <c r="CQ32">
        <v>959.99548387096797</v>
      </c>
      <c r="CR32">
        <v>39.997741935483901</v>
      </c>
      <c r="CS32">
        <v>0</v>
      </c>
      <c r="CT32">
        <v>59.200000047683702</v>
      </c>
      <c r="CU32">
        <v>2.2073999999999998</v>
      </c>
      <c r="CV32">
        <v>-0.41656752163711303</v>
      </c>
      <c r="CW32">
        <v>0.64201709121807005</v>
      </c>
      <c r="CX32">
        <v>624.44849999999997</v>
      </c>
      <c r="CY32">
        <v>15</v>
      </c>
      <c r="CZ32">
        <v>1675333396</v>
      </c>
      <c r="DA32" t="s">
        <v>254</v>
      </c>
      <c r="DB32">
        <v>1</v>
      </c>
      <c r="DC32">
        <v>-3.948</v>
      </c>
      <c r="DD32">
        <v>0.38500000000000001</v>
      </c>
      <c r="DE32">
        <v>402</v>
      </c>
      <c r="DF32">
        <v>15</v>
      </c>
      <c r="DG32">
        <v>1.6</v>
      </c>
      <c r="DH32">
        <v>0.26</v>
      </c>
      <c r="DI32">
        <v>-1.9194482692307699</v>
      </c>
      <c r="DJ32">
        <v>0.27941451378809601</v>
      </c>
      <c r="DK32">
        <v>0.12300302419235901</v>
      </c>
      <c r="DL32">
        <v>1</v>
      </c>
      <c r="DM32">
        <v>1.9288000000000001</v>
      </c>
      <c r="DN32">
        <v>0</v>
      </c>
      <c r="DO32">
        <v>0</v>
      </c>
      <c r="DP32">
        <v>0</v>
      </c>
      <c r="DQ32">
        <v>0.67239309615384601</v>
      </c>
      <c r="DR32">
        <v>4.0258089302481698E-3</v>
      </c>
      <c r="DS32">
        <v>9.9825297958668693E-3</v>
      </c>
      <c r="DT32">
        <v>1</v>
      </c>
      <c r="DU32">
        <v>2</v>
      </c>
      <c r="DV32">
        <v>3</v>
      </c>
      <c r="DW32" t="s">
        <v>259</v>
      </c>
      <c r="DX32">
        <v>100</v>
      </c>
      <c r="DY32">
        <v>100</v>
      </c>
      <c r="DZ32">
        <v>-3.948</v>
      </c>
      <c r="EA32">
        <v>0.38500000000000001</v>
      </c>
      <c r="EB32">
        <v>2</v>
      </c>
      <c r="EC32">
        <v>512.86900000000003</v>
      </c>
      <c r="ED32">
        <v>457.34899999999999</v>
      </c>
      <c r="EE32">
        <v>25.808299999999999</v>
      </c>
      <c r="EF32">
        <v>29.518999999999998</v>
      </c>
      <c r="EG32">
        <v>30.001200000000001</v>
      </c>
      <c r="EH32">
        <v>29.4313</v>
      </c>
      <c r="EI32">
        <v>29.3935</v>
      </c>
      <c r="EJ32">
        <v>19.980599999999999</v>
      </c>
      <c r="EK32">
        <v>36.698399999999999</v>
      </c>
      <c r="EL32">
        <v>94.759</v>
      </c>
      <c r="EM32">
        <v>25.810600000000001</v>
      </c>
      <c r="EN32">
        <v>402.00099999999998</v>
      </c>
      <c r="EO32">
        <v>14.933999999999999</v>
      </c>
      <c r="EP32">
        <v>100.208</v>
      </c>
      <c r="EQ32">
        <v>90.527199999999993</v>
      </c>
    </row>
    <row r="33" spans="1:147" x14ac:dyDescent="0.3">
      <c r="A33">
        <v>17</v>
      </c>
      <c r="B33">
        <v>1675334537.5999999</v>
      </c>
      <c r="C33">
        <v>960.59999990463302</v>
      </c>
      <c r="D33" t="s">
        <v>302</v>
      </c>
      <c r="E33" t="s">
        <v>303</v>
      </c>
      <c r="F33">
        <v>1675334529.5999999</v>
      </c>
      <c r="G33">
        <f t="shared" si="0"/>
        <v>4.4404708514113565E-3</v>
      </c>
      <c r="H33">
        <f t="shared" si="1"/>
        <v>10.27003201946542</v>
      </c>
      <c r="I33">
        <f t="shared" si="2"/>
        <v>400.01206451612899</v>
      </c>
      <c r="J33">
        <f t="shared" si="3"/>
        <v>297.36676045140581</v>
      </c>
      <c r="K33">
        <f t="shared" si="4"/>
        <v>28.798059698251439</v>
      </c>
      <c r="L33">
        <f t="shared" si="5"/>
        <v>38.738597738595466</v>
      </c>
      <c r="M33">
        <f t="shared" si="6"/>
        <v>0.18909827383634153</v>
      </c>
      <c r="N33">
        <f t="shared" si="7"/>
        <v>3.3904620319303556</v>
      </c>
      <c r="O33">
        <f t="shared" si="8"/>
        <v>0.18342843060345315</v>
      </c>
      <c r="P33">
        <f t="shared" si="9"/>
        <v>0.11513802116405872</v>
      </c>
      <c r="Q33">
        <f t="shared" si="10"/>
        <v>161.84961976006147</v>
      </c>
      <c r="R33">
        <f t="shared" si="11"/>
        <v>27.747362792955933</v>
      </c>
      <c r="S33">
        <f t="shared" si="12"/>
        <v>28.005922580645201</v>
      </c>
      <c r="T33">
        <f t="shared" si="13"/>
        <v>3.7961501064287293</v>
      </c>
      <c r="U33">
        <f t="shared" si="14"/>
        <v>40.132166607662427</v>
      </c>
      <c r="V33">
        <f t="shared" si="15"/>
        <v>1.5160414688767767</v>
      </c>
      <c r="W33">
        <f t="shared" si="16"/>
        <v>3.7776217857804846</v>
      </c>
      <c r="X33">
        <f t="shared" si="17"/>
        <v>2.2801086375519528</v>
      </c>
      <c r="Y33">
        <f t="shared" si="18"/>
        <v>-195.82476454724082</v>
      </c>
      <c r="Z33">
        <f t="shared" si="19"/>
        <v>-15.336974090905606</v>
      </c>
      <c r="AA33">
        <f t="shared" si="20"/>
        <v>-0.98567906607006206</v>
      </c>
      <c r="AB33">
        <f t="shared" si="21"/>
        <v>-50.297797944155</v>
      </c>
      <c r="AC33">
        <v>-4.00481727307695E-2</v>
      </c>
      <c r="AD33">
        <v>4.4957582302911803E-2</v>
      </c>
      <c r="AE33">
        <v>3.37945017027686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50912.712909957336</v>
      </c>
      <c r="AK33">
        <v>0</v>
      </c>
      <c r="AL33">
        <v>0</v>
      </c>
      <c r="AM33">
        <v>0</v>
      </c>
      <c r="AN33">
        <f t="shared" si="25"/>
        <v>0</v>
      </c>
      <c r="AO33" t="e">
        <f t="shared" si="26"/>
        <v>#DIV/0!</v>
      </c>
      <c r="AP33">
        <v>-1</v>
      </c>
      <c r="AQ33" t="s">
        <v>304</v>
      </c>
      <c r="AR33">
        <v>2.1791884615384598</v>
      </c>
      <c r="AS33">
        <v>1.4256</v>
      </c>
      <c r="AT33">
        <f t="shared" si="27"/>
        <v>-0.52861143486143369</v>
      </c>
      <c r="AU33">
        <v>0.5</v>
      </c>
      <c r="AV33">
        <f t="shared" si="28"/>
        <v>841.21604744510535</v>
      </c>
      <c r="AW33">
        <f t="shared" si="29"/>
        <v>10.27003201946542</v>
      </c>
      <c r="AX33">
        <f t="shared" si="30"/>
        <v>-222.33821093421051</v>
      </c>
      <c r="AY33">
        <f t="shared" si="31"/>
        <v>1</v>
      </c>
      <c r="AZ33">
        <f t="shared" si="32"/>
        <v>1.3397309827474328E-2</v>
      </c>
      <c r="BA33">
        <f t="shared" si="33"/>
        <v>-1</v>
      </c>
      <c r="BB33" t="s">
        <v>252</v>
      </c>
      <c r="BC33">
        <v>0</v>
      </c>
      <c r="BD33">
        <f t="shared" si="34"/>
        <v>1.4256</v>
      </c>
      <c r="BE33">
        <f t="shared" si="35"/>
        <v>-0.52861143486143369</v>
      </c>
      <c r="BF33" t="e">
        <f t="shared" si="36"/>
        <v>#DIV/0!</v>
      </c>
      <c r="BG33">
        <f t="shared" si="37"/>
        <v>-0.52861143486143369</v>
      </c>
      <c r="BH33" t="e">
        <f t="shared" si="38"/>
        <v>#DIV/0!</v>
      </c>
      <c r="BI33">
        <f t="shared" si="39"/>
        <v>1000.0193225806501</v>
      </c>
      <c r="BJ33">
        <f t="shared" si="40"/>
        <v>841.21604744510535</v>
      </c>
      <c r="BK33">
        <f t="shared" si="41"/>
        <v>0.84119979329425665</v>
      </c>
      <c r="BL33">
        <f t="shared" si="42"/>
        <v>0.1923995865885133</v>
      </c>
      <c r="BM33">
        <v>0.76150703156633803</v>
      </c>
      <c r="BN33">
        <v>0.5</v>
      </c>
      <c r="BO33" t="s">
        <v>253</v>
      </c>
      <c r="BP33">
        <v>1675334529.5999999</v>
      </c>
      <c r="BQ33">
        <v>400.01206451612899</v>
      </c>
      <c r="BR33">
        <v>401.84677419354801</v>
      </c>
      <c r="BS33">
        <v>15.6545387096774</v>
      </c>
      <c r="BT33">
        <v>14.9888193548387</v>
      </c>
      <c r="BU33">
        <v>499.98767741935501</v>
      </c>
      <c r="BV33">
        <v>96.643583870967802</v>
      </c>
      <c r="BW33">
        <v>0.19998954838709701</v>
      </c>
      <c r="BX33">
        <v>27.922016129032301</v>
      </c>
      <c r="BY33">
        <v>28.005922580645201</v>
      </c>
      <c r="BZ33">
        <v>999.9</v>
      </c>
      <c r="CA33">
        <v>9993.22580645161</v>
      </c>
      <c r="CB33">
        <v>0</v>
      </c>
      <c r="CC33">
        <v>389.88506451612898</v>
      </c>
      <c r="CD33">
        <v>1000.0193225806501</v>
      </c>
      <c r="CE33">
        <v>0.96000638709677399</v>
      </c>
      <c r="CF33">
        <v>3.9993861290322598E-2</v>
      </c>
      <c r="CG33">
        <v>0</v>
      </c>
      <c r="CH33">
        <v>2.1864838709677401</v>
      </c>
      <c r="CI33">
        <v>0</v>
      </c>
      <c r="CJ33">
        <v>624.01587096774199</v>
      </c>
      <c r="CK33">
        <v>9334.5251612903194</v>
      </c>
      <c r="CL33">
        <v>40.156999999999996</v>
      </c>
      <c r="CM33">
        <v>43.1148387096774</v>
      </c>
      <c r="CN33">
        <v>41.360774193548401</v>
      </c>
      <c r="CO33">
        <v>41.352645161290297</v>
      </c>
      <c r="CP33">
        <v>40.061999999999998</v>
      </c>
      <c r="CQ33">
        <v>960.02516129032301</v>
      </c>
      <c r="CR33">
        <v>39.993870967741898</v>
      </c>
      <c r="CS33">
        <v>0</v>
      </c>
      <c r="CT33">
        <v>59.599999904632597</v>
      </c>
      <c r="CU33">
        <v>2.1791884615384598</v>
      </c>
      <c r="CV33">
        <v>0.17115554592438101</v>
      </c>
      <c r="CW33">
        <v>-0.72058118874351196</v>
      </c>
      <c r="CX33">
        <v>623.98173076923104</v>
      </c>
      <c r="CY33">
        <v>15</v>
      </c>
      <c r="CZ33">
        <v>1675333396</v>
      </c>
      <c r="DA33" t="s">
        <v>254</v>
      </c>
      <c r="DB33">
        <v>1</v>
      </c>
      <c r="DC33">
        <v>-3.948</v>
      </c>
      <c r="DD33">
        <v>0.38500000000000001</v>
      </c>
      <c r="DE33">
        <v>402</v>
      </c>
      <c r="DF33">
        <v>15</v>
      </c>
      <c r="DG33">
        <v>1.6</v>
      </c>
      <c r="DH33">
        <v>0.26</v>
      </c>
      <c r="DI33">
        <v>-1.91484153846154</v>
      </c>
      <c r="DJ33">
        <v>0.398801297703408</v>
      </c>
      <c r="DK33">
        <v>0.26190623135143198</v>
      </c>
      <c r="DL33">
        <v>1</v>
      </c>
      <c r="DM33">
        <v>1.9415</v>
      </c>
      <c r="DN33">
        <v>0</v>
      </c>
      <c r="DO33">
        <v>0</v>
      </c>
      <c r="DP33">
        <v>0</v>
      </c>
      <c r="DQ33">
        <v>0.67227490384615396</v>
      </c>
      <c r="DR33">
        <v>-7.4924796380090294E-2</v>
      </c>
      <c r="DS33">
        <v>1.0064540366018501E-2</v>
      </c>
      <c r="DT33">
        <v>1</v>
      </c>
      <c r="DU33">
        <v>2</v>
      </c>
      <c r="DV33">
        <v>3</v>
      </c>
      <c r="DW33" t="s">
        <v>259</v>
      </c>
      <c r="DX33">
        <v>100</v>
      </c>
      <c r="DY33">
        <v>100</v>
      </c>
      <c r="DZ33">
        <v>-3.948</v>
      </c>
      <c r="EA33">
        <v>0.38500000000000001</v>
      </c>
      <c r="EB33">
        <v>2</v>
      </c>
      <c r="EC33">
        <v>513.44100000000003</v>
      </c>
      <c r="ED33">
        <v>456.18099999999998</v>
      </c>
      <c r="EE33">
        <v>25.5867</v>
      </c>
      <c r="EF33">
        <v>29.6617</v>
      </c>
      <c r="EG33">
        <v>30.001100000000001</v>
      </c>
      <c r="EH33">
        <v>29.594899999999999</v>
      </c>
      <c r="EI33">
        <v>29.561299999999999</v>
      </c>
      <c r="EJ33">
        <v>19.982800000000001</v>
      </c>
      <c r="EK33">
        <v>36.983400000000003</v>
      </c>
      <c r="EL33">
        <v>93.634600000000006</v>
      </c>
      <c r="EM33">
        <v>25.591200000000001</v>
      </c>
      <c r="EN33">
        <v>402.14</v>
      </c>
      <c r="EO33">
        <v>14.942</v>
      </c>
      <c r="EP33">
        <v>100.196</v>
      </c>
      <c r="EQ33">
        <v>90.512299999999996</v>
      </c>
    </row>
    <row r="34" spans="1:147" x14ac:dyDescent="0.3">
      <c r="A34">
        <v>18</v>
      </c>
      <c r="B34">
        <v>1675334597.5999999</v>
      </c>
      <c r="C34">
        <v>1020.59999990463</v>
      </c>
      <c r="D34" t="s">
        <v>305</v>
      </c>
      <c r="E34" t="s">
        <v>306</v>
      </c>
      <c r="F34">
        <v>1675334589.5999999</v>
      </c>
      <c r="G34">
        <f t="shared" si="0"/>
        <v>4.5002007181217584E-3</v>
      </c>
      <c r="H34">
        <f t="shared" si="1"/>
        <v>11.058166725995511</v>
      </c>
      <c r="I34">
        <f t="shared" si="2"/>
        <v>399.98599999999999</v>
      </c>
      <c r="J34">
        <f t="shared" si="3"/>
        <v>291.86326242840875</v>
      </c>
      <c r="K34">
        <f t="shared" si="4"/>
        <v>28.263127626038898</v>
      </c>
      <c r="L34">
        <f t="shared" si="5"/>
        <v>38.733396154652269</v>
      </c>
      <c r="M34">
        <f t="shared" si="6"/>
        <v>0.19168414223794097</v>
      </c>
      <c r="N34">
        <f t="shared" si="7"/>
        <v>3.3911002229317546</v>
      </c>
      <c r="O34">
        <f t="shared" si="8"/>
        <v>0.18586180208466435</v>
      </c>
      <c r="P34">
        <f t="shared" si="9"/>
        <v>0.11667200889589936</v>
      </c>
      <c r="Q34">
        <f t="shared" si="10"/>
        <v>161.84538806855613</v>
      </c>
      <c r="R34">
        <f t="shared" si="11"/>
        <v>27.726961734357229</v>
      </c>
      <c r="S34">
        <f t="shared" si="12"/>
        <v>27.9999677419355</v>
      </c>
      <c r="T34">
        <f t="shared" si="13"/>
        <v>3.794832543211303</v>
      </c>
      <c r="U34">
        <f t="shared" si="14"/>
        <v>40.105680843322858</v>
      </c>
      <c r="V34">
        <f t="shared" si="15"/>
        <v>1.5144338355373481</v>
      </c>
      <c r="W34">
        <f t="shared" si="16"/>
        <v>3.7761080318113689</v>
      </c>
      <c r="X34">
        <f t="shared" si="17"/>
        <v>2.2803987076739549</v>
      </c>
      <c r="Y34">
        <f t="shared" si="18"/>
        <v>-198.45885166916955</v>
      </c>
      <c r="Z34">
        <f t="shared" si="19"/>
        <v>-15.507348610573363</v>
      </c>
      <c r="AA34">
        <f t="shared" si="20"/>
        <v>-0.99637746678292449</v>
      </c>
      <c r="AB34">
        <f t="shared" si="21"/>
        <v>-53.117189677969691</v>
      </c>
      <c r="AC34">
        <v>-4.0057653878730899E-2</v>
      </c>
      <c r="AD34">
        <v>4.4968225722092602E-2</v>
      </c>
      <c r="AE34">
        <v>3.3800857542906599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50925.292730060661</v>
      </c>
      <c r="AK34">
        <v>0</v>
      </c>
      <c r="AL34">
        <v>0</v>
      </c>
      <c r="AM34">
        <v>0</v>
      </c>
      <c r="AN34">
        <f t="shared" si="25"/>
        <v>0</v>
      </c>
      <c r="AO34" t="e">
        <f t="shared" si="26"/>
        <v>#DIV/0!</v>
      </c>
      <c r="AP34">
        <v>-1</v>
      </c>
      <c r="AQ34" t="s">
        <v>307</v>
      </c>
      <c r="AR34">
        <v>2.1325692307692301</v>
      </c>
      <c r="AS34">
        <v>1.288</v>
      </c>
      <c r="AT34">
        <f t="shared" si="27"/>
        <v>-0.65572145246058233</v>
      </c>
      <c r="AU34">
        <v>0.5</v>
      </c>
      <c r="AV34">
        <f t="shared" si="28"/>
        <v>841.19747531653388</v>
      </c>
      <c r="AW34">
        <f t="shared" si="29"/>
        <v>11.058166725995511</v>
      </c>
      <c r="AX34">
        <f t="shared" si="30"/>
        <v>-275.79561516036625</v>
      </c>
      <c r="AY34">
        <f t="shared" si="31"/>
        <v>1</v>
      </c>
      <c r="AZ34">
        <f t="shared" si="32"/>
        <v>1.4334525577906838E-2</v>
      </c>
      <c r="BA34">
        <f t="shared" si="33"/>
        <v>-1</v>
      </c>
      <c r="BB34" t="s">
        <v>252</v>
      </c>
      <c r="BC34">
        <v>0</v>
      </c>
      <c r="BD34">
        <f t="shared" si="34"/>
        <v>1.288</v>
      </c>
      <c r="BE34">
        <f t="shared" si="35"/>
        <v>-0.65572145246058233</v>
      </c>
      <c r="BF34" t="e">
        <f t="shared" si="36"/>
        <v>#DIV/0!</v>
      </c>
      <c r="BG34">
        <f t="shared" si="37"/>
        <v>-0.65572145246058233</v>
      </c>
      <c r="BH34" t="e">
        <f t="shared" si="38"/>
        <v>#DIV/0!</v>
      </c>
      <c r="BI34">
        <f t="shared" si="39"/>
        <v>999.99770967741904</v>
      </c>
      <c r="BJ34">
        <f t="shared" si="40"/>
        <v>841.19747531653388</v>
      </c>
      <c r="BK34">
        <f t="shared" si="41"/>
        <v>0.84119940193451925</v>
      </c>
      <c r="BL34">
        <f t="shared" si="42"/>
        <v>0.19239880386903849</v>
      </c>
      <c r="BM34">
        <v>0.76150703156633803</v>
      </c>
      <c r="BN34">
        <v>0.5</v>
      </c>
      <c r="BO34" t="s">
        <v>253</v>
      </c>
      <c r="BP34">
        <v>1675334589.5999999</v>
      </c>
      <c r="BQ34">
        <v>399.98599999999999</v>
      </c>
      <c r="BR34">
        <v>401.94429032258103</v>
      </c>
      <c r="BS34">
        <v>15.6390193548387</v>
      </c>
      <c r="BT34">
        <v>14.9643612903226</v>
      </c>
      <c r="BU34">
        <v>500.00745161290303</v>
      </c>
      <c r="BV34">
        <v>96.636829032258106</v>
      </c>
      <c r="BW34">
        <v>0.20005064516129001</v>
      </c>
      <c r="BX34">
        <v>27.915145161290301</v>
      </c>
      <c r="BY34">
        <v>27.9999677419355</v>
      </c>
      <c r="BZ34">
        <v>999.9</v>
      </c>
      <c r="CA34">
        <v>9996.2903225806494</v>
      </c>
      <c r="CB34">
        <v>0</v>
      </c>
      <c r="CC34">
        <v>389.914193548387</v>
      </c>
      <c r="CD34">
        <v>999.99770967741904</v>
      </c>
      <c r="CE34">
        <v>0.96001999999999998</v>
      </c>
      <c r="CF34">
        <v>3.99802E-2</v>
      </c>
      <c r="CG34">
        <v>0</v>
      </c>
      <c r="CH34">
        <v>2.1303161290322601</v>
      </c>
      <c r="CI34">
        <v>0</v>
      </c>
      <c r="CJ34">
        <v>623.26754838709701</v>
      </c>
      <c r="CK34">
        <v>9334.3719354838704</v>
      </c>
      <c r="CL34">
        <v>40.316064516129003</v>
      </c>
      <c r="CM34">
        <v>43.308</v>
      </c>
      <c r="CN34">
        <v>41.536000000000001</v>
      </c>
      <c r="CO34">
        <v>41.5</v>
      </c>
      <c r="CP34">
        <v>40.1991935483871</v>
      </c>
      <c r="CQ34">
        <v>960.01838709677395</v>
      </c>
      <c r="CR34">
        <v>39.979999999999997</v>
      </c>
      <c r="CS34">
        <v>0</v>
      </c>
      <c r="CT34">
        <v>59.400000095367403</v>
      </c>
      <c r="CU34">
        <v>2.1325692307692301</v>
      </c>
      <c r="CV34">
        <v>0.66749401401510899</v>
      </c>
      <c r="CW34">
        <v>-1.9758974457682901</v>
      </c>
      <c r="CX34">
        <v>623.23749999999995</v>
      </c>
      <c r="CY34">
        <v>15</v>
      </c>
      <c r="CZ34">
        <v>1675333396</v>
      </c>
      <c r="DA34" t="s">
        <v>254</v>
      </c>
      <c r="DB34">
        <v>1</v>
      </c>
      <c r="DC34">
        <v>-3.948</v>
      </c>
      <c r="DD34">
        <v>0.38500000000000001</v>
      </c>
      <c r="DE34">
        <v>402</v>
      </c>
      <c r="DF34">
        <v>15</v>
      </c>
      <c r="DG34">
        <v>1.6</v>
      </c>
      <c r="DH34">
        <v>0.26</v>
      </c>
      <c r="DI34">
        <v>-1.9288823076923101</v>
      </c>
      <c r="DJ34">
        <v>-0.20419004524887799</v>
      </c>
      <c r="DK34">
        <v>0.12664269632764499</v>
      </c>
      <c r="DL34">
        <v>1</v>
      </c>
      <c r="DM34">
        <v>2.3014000000000001</v>
      </c>
      <c r="DN34">
        <v>0</v>
      </c>
      <c r="DO34">
        <v>0</v>
      </c>
      <c r="DP34">
        <v>0</v>
      </c>
      <c r="DQ34">
        <v>0.68326380769230799</v>
      </c>
      <c r="DR34">
        <v>-9.2081738239563907E-2</v>
      </c>
      <c r="DS34">
        <v>1.22372384863052E-2</v>
      </c>
      <c r="DT34">
        <v>1</v>
      </c>
      <c r="DU34">
        <v>2</v>
      </c>
      <c r="DV34">
        <v>3</v>
      </c>
      <c r="DW34" t="s">
        <v>259</v>
      </c>
      <c r="DX34">
        <v>100</v>
      </c>
      <c r="DY34">
        <v>100</v>
      </c>
      <c r="DZ34">
        <v>-3.948</v>
      </c>
      <c r="EA34">
        <v>0.38500000000000001</v>
      </c>
      <c r="EB34">
        <v>2</v>
      </c>
      <c r="EC34">
        <v>513.30499999999995</v>
      </c>
      <c r="ED34">
        <v>454.673</v>
      </c>
      <c r="EE34">
        <v>25.534700000000001</v>
      </c>
      <c r="EF34">
        <v>29.802700000000002</v>
      </c>
      <c r="EG34">
        <v>30.001000000000001</v>
      </c>
      <c r="EH34">
        <v>29.749600000000001</v>
      </c>
      <c r="EI34">
        <v>29.720099999999999</v>
      </c>
      <c r="EJ34">
        <v>19.973299999999998</v>
      </c>
      <c r="EK34">
        <v>37.5366</v>
      </c>
      <c r="EL34">
        <v>92.13</v>
      </c>
      <c r="EM34">
        <v>25.5382</v>
      </c>
      <c r="EN34">
        <v>401.86799999999999</v>
      </c>
      <c r="EO34">
        <v>14.9339</v>
      </c>
      <c r="EP34">
        <v>100.182</v>
      </c>
      <c r="EQ34">
        <v>90.496700000000004</v>
      </c>
    </row>
    <row r="35" spans="1:147" x14ac:dyDescent="0.3">
      <c r="A35">
        <v>19</v>
      </c>
      <c r="B35">
        <v>1675334657.7</v>
      </c>
      <c r="C35">
        <v>1080.7000000476801</v>
      </c>
      <c r="D35" t="s">
        <v>308</v>
      </c>
      <c r="E35" t="s">
        <v>309</v>
      </c>
      <c r="F35">
        <v>1675334649.7</v>
      </c>
      <c r="G35">
        <f t="shared" si="0"/>
        <v>4.7041472574909414E-3</v>
      </c>
      <c r="H35">
        <f t="shared" si="1"/>
        <v>10.69711075115843</v>
      </c>
      <c r="I35">
        <f t="shared" si="2"/>
        <v>400.00896774193501</v>
      </c>
      <c r="J35">
        <f t="shared" si="3"/>
        <v>299.08784994285531</v>
      </c>
      <c r="K35">
        <f t="shared" si="4"/>
        <v>28.961711064487634</v>
      </c>
      <c r="L35">
        <f t="shared" si="5"/>
        <v>38.73425199037451</v>
      </c>
      <c r="M35">
        <f t="shared" si="6"/>
        <v>0.20116742017343867</v>
      </c>
      <c r="N35">
        <f t="shared" si="7"/>
        <v>3.3926592006174299</v>
      </c>
      <c r="O35">
        <f t="shared" si="8"/>
        <v>0.19476792398843812</v>
      </c>
      <c r="P35">
        <f t="shared" si="9"/>
        <v>0.12228796320453794</v>
      </c>
      <c r="Q35">
        <f t="shared" si="10"/>
        <v>161.84746100648286</v>
      </c>
      <c r="R35">
        <f t="shared" si="11"/>
        <v>27.659001612147396</v>
      </c>
      <c r="S35">
        <f t="shared" si="12"/>
        <v>27.980980645161299</v>
      </c>
      <c r="T35">
        <f t="shared" si="13"/>
        <v>3.7906341359642717</v>
      </c>
      <c r="U35">
        <f t="shared" si="14"/>
        <v>40.196762149606982</v>
      </c>
      <c r="V35">
        <f t="shared" si="15"/>
        <v>1.5159402957898789</v>
      </c>
      <c r="W35">
        <f t="shared" si="16"/>
        <v>3.7712995144926134</v>
      </c>
      <c r="X35">
        <f t="shared" si="17"/>
        <v>2.2746938401743928</v>
      </c>
      <c r="Y35">
        <f t="shared" si="18"/>
        <v>-207.45289405535053</v>
      </c>
      <c r="Z35">
        <f t="shared" si="19"/>
        <v>-16.036642141778405</v>
      </c>
      <c r="AA35">
        <f t="shared" si="20"/>
        <v>-1.0297025663755608</v>
      </c>
      <c r="AB35">
        <f t="shared" si="21"/>
        <v>-62.67177775702163</v>
      </c>
      <c r="AC35">
        <v>-4.0080817611403398E-2</v>
      </c>
      <c r="AD35">
        <v>4.4994229041271899E-2</v>
      </c>
      <c r="AE35">
        <v>3.3816383627514202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50957.163460084703</v>
      </c>
      <c r="AK35">
        <v>0</v>
      </c>
      <c r="AL35">
        <v>0</v>
      </c>
      <c r="AM35">
        <v>0</v>
      </c>
      <c r="AN35">
        <f t="shared" si="25"/>
        <v>0</v>
      </c>
      <c r="AO35" t="e">
        <f t="shared" si="26"/>
        <v>#DIV/0!</v>
      </c>
      <c r="AP35">
        <v>-1</v>
      </c>
      <c r="AQ35" t="s">
        <v>310</v>
      </c>
      <c r="AR35">
        <v>2.20653846153846</v>
      </c>
      <c r="AS35">
        <v>1.3448</v>
      </c>
      <c r="AT35">
        <f t="shared" si="27"/>
        <v>-0.64079302612913436</v>
      </c>
      <c r="AU35">
        <v>0.5</v>
      </c>
      <c r="AV35">
        <f t="shared" si="28"/>
        <v>841.20038295525387</v>
      </c>
      <c r="AW35">
        <f t="shared" si="29"/>
        <v>10.69711075115843</v>
      </c>
      <c r="AX35">
        <f t="shared" si="30"/>
        <v>-269.51766948744194</v>
      </c>
      <c r="AY35">
        <f t="shared" si="31"/>
        <v>1</v>
      </c>
      <c r="AZ35">
        <f t="shared" si="32"/>
        <v>1.3905260848865586E-2</v>
      </c>
      <c r="BA35">
        <f t="shared" si="33"/>
        <v>-1</v>
      </c>
      <c r="BB35" t="s">
        <v>252</v>
      </c>
      <c r="BC35">
        <v>0</v>
      </c>
      <c r="BD35">
        <f t="shared" si="34"/>
        <v>1.3448</v>
      </c>
      <c r="BE35">
        <f t="shared" si="35"/>
        <v>-0.64079302612913447</v>
      </c>
      <c r="BF35" t="e">
        <f t="shared" si="36"/>
        <v>#DIV/0!</v>
      </c>
      <c r="BG35">
        <f t="shared" si="37"/>
        <v>-0.64079302612913447</v>
      </c>
      <c r="BH35" t="e">
        <f t="shared" si="38"/>
        <v>#DIV/0!</v>
      </c>
      <c r="BI35">
        <f t="shared" si="39"/>
        <v>1000.00009677419</v>
      </c>
      <c r="BJ35">
        <f t="shared" si="40"/>
        <v>841.20038295525387</v>
      </c>
      <c r="BK35">
        <f t="shared" si="41"/>
        <v>0.84120030154877612</v>
      </c>
      <c r="BL35">
        <f t="shared" si="42"/>
        <v>0.19240060309755239</v>
      </c>
      <c r="BM35">
        <v>0.76150703156633803</v>
      </c>
      <c r="BN35">
        <v>0.5</v>
      </c>
      <c r="BO35" t="s">
        <v>253</v>
      </c>
      <c r="BP35">
        <v>1675334649.7</v>
      </c>
      <c r="BQ35">
        <v>400.00896774193501</v>
      </c>
      <c r="BR35">
        <v>401.92467741935502</v>
      </c>
      <c r="BS35">
        <v>15.655129032258101</v>
      </c>
      <c r="BT35">
        <v>14.9499193548387</v>
      </c>
      <c r="BU35">
        <v>500.01593548387098</v>
      </c>
      <c r="BV35">
        <v>96.6334612903226</v>
      </c>
      <c r="BW35">
        <v>0.199997741935484</v>
      </c>
      <c r="BX35">
        <v>27.893303225806399</v>
      </c>
      <c r="BY35">
        <v>27.980980645161299</v>
      </c>
      <c r="BZ35">
        <v>999.9</v>
      </c>
      <c r="CA35">
        <v>10002.419354838699</v>
      </c>
      <c r="CB35">
        <v>0</v>
      </c>
      <c r="CC35">
        <v>389.84854838709703</v>
      </c>
      <c r="CD35">
        <v>1000.00009677419</v>
      </c>
      <c r="CE35">
        <v>0.95998732258064601</v>
      </c>
      <c r="CF35">
        <v>4.0012970967741902E-2</v>
      </c>
      <c r="CG35">
        <v>0</v>
      </c>
      <c r="CH35">
        <v>2.2140645161290302</v>
      </c>
      <c r="CI35">
        <v>0</v>
      </c>
      <c r="CJ35">
        <v>622.89358064516102</v>
      </c>
      <c r="CK35">
        <v>9334.2851612903196</v>
      </c>
      <c r="CL35">
        <v>40.5</v>
      </c>
      <c r="CM35">
        <v>43.473580645161299</v>
      </c>
      <c r="CN35">
        <v>41.691064516129003</v>
      </c>
      <c r="CO35">
        <v>41.673000000000002</v>
      </c>
      <c r="CP35">
        <v>40.375</v>
      </c>
      <c r="CQ35">
        <v>959.98870967741902</v>
      </c>
      <c r="CR35">
        <v>40.01</v>
      </c>
      <c r="CS35">
        <v>0</v>
      </c>
      <c r="CT35">
        <v>59.699999809265101</v>
      </c>
      <c r="CU35">
        <v>2.20653846153846</v>
      </c>
      <c r="CV35">
        <v>0.78097777750597497</v>
      </c>
      <c r="CW35">
        <v>0.97254699574116499</v>
      </c>
      <c r="CX35">
        <v>622.93819230769202</v>
      </c>
      <c r="CY35">
        <v>15</v>
      </c>
      <c r="CZ35">
        <v>1675333396</v>
      </c>
      <c r="DA35" t="s">
        <v>254</v>
      </c>
      <c r="DB35">
        <v>1</v>
      </c>
      <c r="DC35">
        <v>-3.948</v>
      </c>
      <c r="DD35">
        <v>0.38500000000000001</v>
      </c>
      <c r="DE35">
        <v>402</v>
      </c>
      <c r="DF35">
        <v>15</v>
      </c>
      <c r="DG35">
        <v>1.6</v>
      </c>
      <c r="DH35">
        <v>0.26</v>
      </c>
      <c r="DI35">
        <v>-1.92062519230769</v>
      </c>
      <c r="DJ35">
        <v>7.2482182190708705E-2</v>
      </c>
      <c r="DK35">
        <v>0.102223252651514</v>
      </c>
      <c r="DL35">
        <v>1</v>
      </c>
      <c r="DM35">
        <v>2.1549999999999998</v>
      </c>
      <c r="DN35">
        <v>0</v>
      </c>
      <c r="DO35">
        <v>0</v>
      </c>
      <c r="DP35">
        <v>0</v>
      </c>
      <c r="DQ35">
        <v>0.69041717307692296</v>
      </c>
      <c r="DR35">
        <v>0.127109889865964</v>
      </c>
      <c r="DS35">
        <v>2.1519941226972501E-2</v>
      </c>
      <c r="DT35">
        <v>0</v>
      </c>
      <c r="DU35">
        <v>1</v>
      </c>
      <c r="DV35">
        <v>3</v>
      </c>
      <c r="DW35" t="s">
        <v>255</v>
      </c>
      <c r="DX35">
        <v>100</v>
      </c>
      <c r="DY35">
        <v>100</v>
      </c>
      <c r="DZ35">
        <v>-3.948</v>
      </c>
      <c r="EA35">
        <v>0.38500000000000001</v>
      </c>
      <c r="EB35">
        <v>2</v>
      </c>
      <c r="EC35">
        <v>513.86699999999996</v>
      </c>
      <c r="ED35">
        <v>453.245</v>
      </c>
      <c r="EE35">
        <v>25.4939</v>
      </c>
      <c r="EF35">
        <v>29.934200000000001</v>
      </c>
      <c r="EG35">
        <v>30.000800000000002</v>
      </c>
      <c r="EH35">
        <v>29.897500000000001</v>
      </c>
      <c r="EI35">
        <v>29.872800000000002</v>
      </c>
      <c r="EJ35">
        <v>19.9693</v>
      </c>
      <c r="EK35">
        <v>38.418900000000001</v>
      </c>
      <c r="EL35">
        <v>91.001000000000005</v>
      </c>
      <c r="EM35">
        <v>25.494599999999998</v>
      </c>
      <c r="EN35">
        <v>401.88400000000001</v>
      </c>
      <c r="EO35">
        <v>14.8742</v>
      </c>
      <c r="EP35">
        <v>100.17</v>
      </c>
      <c r="EQ35">
        <v>90.483500000000006</v>
      </c>
    </row>
    <row r="36" spans="1:147" x14ac:dyDescent="0.3">
      <c r="A36">
        <v>20</v>
      </c>
      <c r="B36">
        <v>1675334777.2</v>
      </c>
      <c r="C36">
        <v>1200.2000000476801</v>
      </c>
      <c r="D36" t="s">
        <v>311</v>
      </c>
      <c r="E36" t="s">
        <v>312</v>
      </c>
      <c r="F36">
        <v>1675334769.2</v>
      </c>
      <c r="G36">
        <f t="shared" si="0"/>
        <v>4.383555600083148E-3</v>
      </c>
      <c r="H36">
        <f t="shared" si="1"/>
        <v>2.4659095410999492</v>
      </c>
      <c r="I36">
        <f t="shared" si="2"/>
        <v>400.05329032258101</v>
      </c>
      <c r="J36">
        <f t="shared" si="3"/>
        <v>364.83326846085401</v>
      </c>
      <c r="K36">
        <f t="shared" si="4"/>
        <v>35.330908817829467</v>
      </c>
      <c r="L36">
        <f t="shared" si="5"/>
        <v>38.741659669056062</v>
      </c>
      <c r="M36">
        <f t="shared" si="6"/>
        <v>0.19327371574362581</v>
      </c>
      <c r="N36">
        <f t="shared" si="7"/>
        <v>3.3910946286023731</v>
      </c>
      <c r="O36">
        <f t="shared" si="8"/>
        <v>0.18735600485915629</v>
      </c>
      <c r="P36">
        <f t="shared" si="9"/>
        <v>0.11761409281500543</v>
      </c>
      <c r="Q36">
        <f t="shared" si="10"/>
        <v>16.523007992890722</v>
      </c>
      <c r="R36">
        <f t="shared" si="11"/>
        <v>27.24832627104178</v>
      </c>
      <c r="S36">
        <f t="shared" si="12"/>
        <v>27.620454838709701</v>
      </c>
      <c r="T36">
        <f t="shared" si="13"/>
        <v>3.7116804250183879</v>
      </c>
      <c r="U36">
        <f t="shared" si="14"/>
        <v>39.349044027409313</v>
      </c>
      <c r="V36">
        <f t="shared" si="15"/>
        <v>1.5069422776168928</v>
      </c>
      <c r="W36">
        <f t="shared" si="16"/>
        <v>3.8296795128420502</v>
      </c>
      <c r="X36">
        <f t="shared" si="17"/>
        <v>2.2047381474014953</v>
      </c>
      <c r="Y36">
        <f t="shared" si="18"/>
        <v>-193.31480196366684</v>
      </c>
      <c r="Z36">
        <f t="shared" si="19"/>
        <v>98.065609800435467</v>
      </c>
      <c r="AA36">
        <f t="shared" si="20"/>
        <v>6.2965959023619877</v>
      </c>
      <c r="AB36">
        <f t="shared" si="21"/>
        <v>-72.429588267978673</v>
      </c>
      <c r="AC36">
        <v>-4.0057570764557203E-2</v>
      </c>
      <c r="AD36">
        <v>4.4968132419151402E-2</v>
      </c>
      <c r="AE36">
        <v>3.3800801828148002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50884.41420632691</v>
      </c>
      <c r="AK36">
        <v>0</v>
      </c>
      <c r="AL36">
        <v>0</v>
      </c>
      <c r="AM36">
        <v>0</v>
      </c>
      <c r="AN36">
        <f t="shared" si="25"/>
        <v>0</v>
      </c>
      <c r="AO36" t="e">
        <f t="shared" si="26"/>
        <v>#DIV/0!</v>
      </c>
      <c r="AP36">
        <v>-1</v>
      </c>
      <c r="AQ36" t="s">
        <v>313</v>
      </c>
      <c r="AR36">
        <v>2.2434730769230802</v>
      </c>
      <c r="AS36">
        <v>1.254</v>
      </c>
      <c r="AT36">
        <f t="shared" si="27"/>
        <v>-0.78905349036928252</v>
      </c>
      <c r="AU36">
        <v>0.5</v>
      </c>
      <c r="AV36">
        <f t="shared" si="28"/>
        <v>84.303292126713515</v>
      </c>
      <c r="AW36">
        <f t="shared" si="29"/>
        <v>2.4659095410999492</v>
      </c>
      <c r="AX36">
        <f t="shared" si="30"/>
        <v>-33.259903451102275</v>
      </c>
      <c r="AY36">
        <f t="shared" si="31"/>
        <v>1</v>
      </c>
      <c r="AZ36">
        <f t="shared" si="32"/>
        <v>4.1112386641917305E-2</v>
      </c>
      <c r="BA36">
        <f t="shared" si="33"/>
        <v>-1</v>
      </c>
      <c r="BB36" t="s">
        <v>252</v>
      </c>
      <c r="BC36">
        <v>0</v>
      </c>
      <c r="BD36">
        <f t="shared" si="34"/>
        <v>1.254</v>
      </c>
      <c r="BE36">
        <f t="shared" si="35"/>
        <v>-0.78905349036928241</v>
      </c>
      <c r="BF36" t="e">
        <f t="shared" si="36"/>
        <v>#DIV/0!</v>
      </c>
      <c r="BG36">
        <f t="shared" si="37"/>
        <v>-0.78905349036928241</v>
      </c>
      <c r="BH36" t="e">
        <f t="shared" si="38"/>
        <v>#DIV/0!</v>
      </c>
      <c r="BI36">
        <f t="shared" si="39"/>
        <v>100.004212903226</v>
      </c>
      <c r="BJ36">
        <f t="shared" si="40"/>
        <v>84.303292126713515</v>
      </c>
      <c r="BK36">
        <f t="shared" si="41"/>
        <v>0.84299740660219724</v>
      </c>
      <c r="BL36">
        <f t="shared" si="42"/>
        <v>0.19599481320439457</v>
      </c>
      <c r="BM36">
        <v>0.76150703156633803</v>
      </c>
      <c r="BN36">
        <v>0.5</v>
      </c>
      <c r="BO36" t="s">
        <v>253</v>
      </c>
      <c r="BP36">
        <v>1675334769.2</v>
      </c>
      <c r="BQ36">
        <v>400.05329032258101</v>
      </c>
      <c r="BR36">
        <v>400.69593548387098</v>
      </c>
      <c r="BS36">
        <v>15.5609548387097</v>
      </c>
      <c r="BT36">
        <v>14.9037225806452</v>
      </c>
      <c r="BU36">
        <v>500.00045161290302</v>
      </c>
      <c r="BV36">
        <v>96.641306451612905</v>
      </c>
      <c r="BW36">
        <v>0.19994096774193601</v>
      </c>
      <c r="BX36">
        <v>28.156858064516101</v>
      </c>
      <c r="BY36">
        <v>27.620454838709701</v>
      </c>
      <c r="BZ36">
        <v>999.9</v>
      </c>
      <c r="CA36">
        <v>9995.8064516128998</v>
      </c>
      <c r="CB36">
        <v>0</v>
      </c>
      <c r="CC36">
        <v>389.89035483870998</v>
      </c>
      <c r="CD36">
        <v>100.004212903226</v>
      </c>
      <c r="CE36">
        <v>0.90009906451612898</v>
      </c>
      <c r="CF36">
        <v>9.9900409677419394E-2</v>
      </c>
      <c r="CG36">
        <v>0</v>
      </c>
      <c r="CH36">
        <v>2.2485903225806401</v>
      </c>
      <c r="CI36">
        <v>0</v>
      </c>
      <c r="CJ36">
        <v>66.094196774193605</v>
      </c>
      <c r="CK36">
        <v>914.40825806451596</v>
      </c>
      <c r="CL36">
        <v>40.0401290322581</v>
      </c>
      <c r="CM36">
        <v>43.75</v>
      </c>
      <c r="CN36">
        <v>41.899000000000001</v>
      </c>
      <c r="CO36">
        <v>41.936999999999998</v>
      </c>
      <c r="CP36">
        <v>40.3241935483871</v>
      </c>
      <c r="CQ36">
        <v>90.013870967741994</v>
      </c>
      <c r="CR36">
        <v>9.9919354838709697</v>
      </c>
      <c r="CS36">
        <v>0</v>
      </c>
      <c r="CT36">
        <v>118.799999952316</v>
      </c>
      <c r="CU36">
        <v>2.2434730769230802</v>
      </c>
      <c r="CV36">
        <v>0.450540166935324</v>
      </c>
      <c r="CW36">
        <v>1.38326838354154</v>
      </c>
      <c r="CX36">
        <v>66.150138461538504</v>
      </c>
      <c r="CY36">
        <v>15</v>
      </c>
      <c r="CZ36">
        <v>1675333396</v>
      </c>
      <c r="DA36" t="s">
        <v>254</v>
      </c>
      <c r="DB36">
        <v>1</v>
      </c>
      <c r="DC36">
        <v>-3.948</v>
      </c>
      <c r="DD36">
        <v>0.38500000000000001</v>
      </c>
      <c r="DE36">
        <v>402</v>
      </c>
      <c r="DF36">
        <v>15</v>
      </c>
      <c r="DG36">
        <v>1.6</v>
      </c>
      <c r="DH36">
        <v>0.26</v>
      </c>
      <c r="DI36">
        <v>-0.59698128846153797</v>
      </c>
      <c r="DJ36">
        <v>-0.60077335097753504</v>
      </c>
      <c r="DK36">
        <v>0.124816241750906</v>
      </c>
      <c r="DL36">
        <v>0</v>
      </c>
      <c r="DM36">
        <v>2.1516999999999999</v>
      </c>
      <c r="DN36">
        <v>0</v>
      </c>
      <c r="DO36">
        <v>0</v>
      </c>
      <c r="DP36">
        <v>0</v>
      </c>
      <c r="DQ36">
        <v>0.67186888461538496</v>
      </c>
      <c r="DR36">
        <v>-0.222778519593613</v>
      </c>
      <c r="DS36">
        <v>3.5022196268198601E-2</v>
      </c>
      <c r="DT36">
        <v>0</v>
      </c>
      <c r="DU36">
        <v>0</v>
      </c>
      <c r="DV36">
        <v>3</v>
      </c>
      <c r="DW36" t="s">
        <v>314</v>
      </c>
      <c r="DX36">
        <v>100</v>
      </c>
      <c r="DY36">
        <v>100</v>
      </c>
      <c r="DZ36">
        <v>-3.948</v>
      </c>
      <c r="EA36">
        <v>0.38500000000000001</v>
      </c>
      <c r="EB36">
        <v>2</v>
      </c>
      <c r="EC36">
        <v>514.92999999999995</v>
      </c>
      <c r="ED36">
        <v>450.83300000000003</v>
      </c>
      <c r="EE36">
        <v>29.944900000000001</v>
      </c>
      <c r="EF36">
        <v>30.1768</v>
      </c>
      <c r="EG36">
        <v>30.0001</v>
      </c>
      <c r="EH36">
        <v>30.171399999999998</v>
      </c>
      <c r="EI36">
        <v>30.151900000000001</v>
      </c>
      <c r="EJ36">
        <v>19.9224</v>
      </c>
      <c r="EK36">
        <v>37.976100000000002</v>
      </c>
      <c r="EL36">
        <v>87.992800000000003</v>
      </c>
      <c r="EM36">
        <v>30.031300000000002</v>
      </c>
      <c r="EN36">
        <v>400.80200000000002</v>
      </c>
      <c r="EO36">
        <v>15.1975</v>
      </c>
      <c r="EP36">
        <v>100.145</v>
      </c>
      <c r="EQ36">
        <v>90.458500000000001</v>
      </c>
    </row>
    <row r="37" spans="1:147" x14ac:dyDescent="0.3">
      <c r="A37">
        <v>21</v>
      </c>
      <c r="B37">
        <v>1675334837.2</v>
      </c>
      <c r="C37">
        <v>1260.2000000476801</v>
      </c>
      <c r="D37" t="s">
        <v>315</v>
      </c>
      <c r="E37" t="s">
        <v>316</v>
      </c>
      <c r="F37">
        <v>1675334829.2</v>
      </c>
      <c r="G37">
        <f t="shared" si="0"/>
        <v>3.4114649687097295E-3</v>
      </c>
      <c r="H37">
        <f t="shared" si="1"/>
        <v>3.0175883477136005</v>
      </c>
      <c r="I37">
        <f t="shared" si="2"/>
        <v>400.01696774193601</v>
      </c>
      <c r="J37">
        <f t="shared" si="3"/>
        <v>351.37712515514016</v>
      </c>
      <c r="K37">
        <f t="shared" si="4"/>
        <v>34.028685650472049</v>
      </c>
      <c r="L37">
        <f t="shared" si="5"/>
        <v>38.739151400750295</v>
      </c>
      <c r="M37">
        <f t="shared" si="6"/>
        <v>0.14428209873267134</v>
      </c>
      <c r="N37">
        <f t="shared" si="7"/>
        <v>3.390334919200237</v>
      </c>
      <c r="O37">
        <f t="shared" si="8"/>
        <v>0.14095570938095717</v>
      </c>
      <c r="P37">
        <f t="shared" si="9"/>
        <v>8.8389793878313389E-2</v>
      </c>
      <c r="Q37">
        <f t="shared" si="10"/>
        <v>16.520530244857323</v>
      </c>
      <c r="R37">
        <f t="shared" si="11"/>
        <v>28.100632524253058</v>
      </c>
      <c r="S37">
        <f t="shared" si="12"/>
        <v>28.226035483871001</v>
      </c>
      <c r="T37">
        <f t="shared" si="13"/>
        <v>3.8451330003499509</v>
      </c>
      <c r="U37">
        <f t="shared" si="14"/>
        <v>39.436776118333313</v>
      </c>
      <c r="V37">
        <f t="shared" si="15"/>
        <v>1.5667728822847433</v>
      </c>
      <c r="W37">
        <f t="shared" si="16"/>
        <v>3.9728726242315333</v>
      </c>
      <c r="X37">
        <f t="shared" si="17"/>
        <v>2.2783601180652076</v>
      </c>
      <c r="Y37">
        <f t="shared" si="18"/>
        <v>-150.44560512009906</v>
      </c>
      <c r="Z37">
        <f t="shared" si="19"/>
        <v>102.85369521175036</v>
      </c>
      <c r="AA37">
        <f t="shared" si="20"/>
        <v>6.646343583801162</v>
      </c>
      <c r="AB37">
        <f t="shared" si="21"/>
        <v>-24.425036079690216</v>
      </c>
      <c r="AC37">
        <v>-4.0046284396139102E-2</v>
      </c>
      <c r="AD37">
        <v>4.4955462481861899E-2</v>
      </c>
      <c r="AE37">
        <v>3.37932357677342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50764.197692966205</v>
      </c>
      <c r="AK37">
        <v>0</v>
      </c>
      <c r="AL37">
        <v>0</v>
      </c>
      <c r="AM37">
        <v>0</v>
      </c>
      <c r="AN37">
        <f t="shared" si="25"/>
        <v>0</v>
      </c>
      <c r="AO37" t="e">
        <f t="shared" si="26"/>
        <v>#DIV/0!</v>
      </c>
      <c r="AP37">
        <v>-1</v>
      </c>
      <c r="AQ37" t="s">
        <v>317</v>
      </c>
      <c r="AR37">
        <v>2.2053192307692302</v>
      </c>
      <c r="AS37">
        <v>2.0122499999999999</v>
      </c>
      <c r="AT37">
        <f t="shared" si="27"/>
        <v>-9.5946940374819434E-2</v>
      </c>
      <c r="AU37">
        <v>0.5</v>
      </c>
      <c r="AV37">
        <f t="shared" si="28"/>
        <v>84.290425794347968</v>
      </c>
      <c r="AW37">
        <f t="shared" si="29"/>
        <v>3.0175883477136005</v>
      </c>
      <c r="AX37">
        <f t="shared" si="30"/>
        <v>-4.0437042289292231</v>
      </c>
      <c r="AY37">
        <f t="shared" si="31"/>
        <v>1</v>
      </c>
      <c r="AZ37">
        <f t="shared" si="32"/>
        <v>4.7663638068642863E-2</v>
      </c>
      <c r="BA37">
        <f t="shared" si="33"/>
        <v>-1</v>
      </c>
      <c r="BB37" t="s">
        <v>252</v>
      </c>
      <c r="BC37">
        <v>0</v>
      </c>
      <c r="BD37">
        <f t="shared" si="34"/>
        <v>2.0122499999999999</v>
      </c>
      <c r="BE37">
        <f t="shared" si="35"/>
        <v>-9.5946940374819406E-2</v>
      </c>
      <c r="BF37" t="e">
        <f t="shared" si="36"/>
        <v>#DIV/0!</v>
      </c>
      <c r="BG37">
        <f t="shared" si="37"/>
        <v>-9.5946940374819406E-2</v>
      </c>
      <c r="BH37" t="e">
        <f t="shared" si="38"/>
        <v>#DIV/0!</v>
      </c>
      <c r="BI37">
        <f t="shared" si="39"/>
        <v>99.9889193548387</v>
      </c>
      <c r="BJ37">
        <f t="shared" si="40"/>
        <v>84.290425794347968</v>
      </c>
      <c r="BK37">
        <f t="shared" si="41"/>
        <v>0.84299766752373606</v>
      </c>
      <c r="BL37">
        <f t="shared" si="42"/>
        <v>0.19599533504747219</v>
      </c>
      <c r="BM37">
        <v>0.76150703156633803</v>
      </c>
      <c r="BN37">
        <v>0.5</v>
      </c>
      <c r="BO37" t="s">
        <v>253</v>
      </c>
      <c r="BP37">
        <v>1675334829.2</v>
      </c>
      <c r="BQ37">
        <v>400.01696774193601</v>
      </c>
      <c r="BR37">
        <v>400.684387096774</v>
      </c>
      <c r="BS37">
        <v>16.178354838709701</v>
      </c>
      <c r="BT37">
        <v>15.6671903225806</v>
      </c>
      <c r="BU37">
        <v>500.00058064516099</v>
      </c>
      <c r="BV37">
        <v>96.6437064516129</v>
      </c>
      <c r="BW37">
        <v>0.20006399999999999</v>
      </c>
      <c r="BX37">
        <v>28.7887548387097</v>
      </c>
      <c r="BY37">
        <v>28.226035483871001</v>
      </c>
      <c r="BZ37">
        <v>999.9</v>
      </c>
      <c r="CA37">
        <v>9992.7419354838694</v>
      </c>
      <c r="CB37">
        <v>0</v>
      </c>
      <c r="CC37">
        <v>389.80170967741901</v>
      </c>
      <c r="CD37">
        <v>99.9889193548387</v>
      </c>
      <c r="CE37">
        <v>0.90009087096774198</v>
      </c>
      <c r="CF37">
        <v>9.9908580645161296E-2</v>
      </c>
      <c r="CG37">
        <v>0</v>
      </c>
      <c r="CH37">
        <v>2.2283387096774199</v>
      </c>
      <c r="CI37">
        <v>0</v>
      </c>
      <c r="CJ37">
        <v>67.9428032258065</v>
      </c>
      <c r="CK37">
        <v>914.26796774193497</v>
      </c>
      <c r="CL37">
        <v>39.685129032257997</v>
      </c>
      <c r="CM37">
        <v>43.787999999999997</v>
      </c>
      <c r="CN37">
        <v>41.75</v>
      </c>
      <c r="CO37">
        <v>41.936999999999998</v>
      </c>
      <c r="CP37">
        <v>40.0741935483871</v>
      </c>
      <c r="CQ37">
        <v>89.999354838709706</v>
      </c>
      <c r="CR37">
        <v>9.9912903225806495</v>
      </c>
      <c r="CS37">
        <v>0</v>
      </c>
      <c r="CT37">
        <v>59.199999809265101</v>
      </c>
      <c r="CU37">
        <v>2.2053192307692302</v>
      </c>
      <c r="CV37">
        <v>-4.0700859941777398E-2</v>
      </c>
      <c r="CW37">
        <v>4.5196170910996596</v>
      </c>
      <c r="CX37">
        <v>67.950661538461503</v>
      </c>
      <c r="CY37">
        <v>15</v>
      </c>
      <c r="CZ37">
        <v>1675333396</v>
      </c>
      <c r="DA37" t="s">
        <v>254</v>
      </c>
      <c r="DB37">
        <v>1</v>
      </c>
      <c r="DC37">
        <v>-3.948</v>
      </c>
      <c r="DD37">
        <v>0.38500000000000001</v>
      </c>
      <c r="DE37">
        <v>402</v>
      </c>
      <c r="DF37">
        <v>15</v>
      </c>
      <c r="DG37">
        <v>1.6</v>
      </c>
      <c r="DH37">
        <v>0.26</v>
      </c>
      <c r="DI37">
        <v>-0.648471019230769</v>
      </c>
      <c r="DJ37">
        <v>-3.4121210620681602E-2</v>
      </c>
      <c r="DK37">
        <v>9.9502223642043197E-2</v>
      </c>
      <c r="DL37">
        <v>1</v>
      </c>
      <c r="DM37">
        <v>2.4725000000000001</v>
      </c>
      <c r="DN37">
        <v>0</v>
      </c>
      <c r="DO37">
        <v>0</v>
      </c>
      <c r="DP37">
        <v>0</v>
      </c>
      <c r="DQ37">
        <v>0.52127036538461502</v>
      </c>
      <c r="DR37">
        <v>-0.12023499530436101</v>
      </c>
      <c r="DS37">
        <v>2.4118879018654501E-2</v>
      </c>
      <c r="DT37">
        <v>0</v>
      </c>
      <c r="DU37">
        <v>1</v>
      </c>
      <c r="DV37">
        <v>3</v>
      </c>
      <c r="DW37" t="s">
        <v>255</v>
      </c>
      <c r="DX37">
        <v>100</v>
      </c>
      <c r="DY37">
        <v>100</v>
      </c>
      <c r="DZ37">
        <v>-3.948</v>
      </c>
      <c r="EA37">
        <v>0.38500000000000001</v>
      </c>
      <c r="EB37">
        <v>2</v>
      </c>
      <c r="EC37">
        <v>515.27200000000005</v>
      </c>
      <c r="ED37">
        <v>449.98</v>
      </c>
      <c r="EE37">
        <v>29.9437</v>
      </c>
      <c r="EF37">
        <v>30.272600000000001</v>
      </c>
      <c r="EG37">
        <v>30.000599999999999</v>
      </c>
      <c r="EH37">
        <v>30.292400000000001</v>
      </c>
      <c r="EI37">
        <v>30.278400000000001</v>
      </c>
      <c r="EJ37">
        <v>19.9314</v>
      </c>
      <c r="EK37">
        <v>35.3157</v>
      </c>
      <c r="EL37">
        <v>86.866399999999999</v>
      </c>
      <c r="EM37">
        <v>29.94</v>
      </c>
      <c r="EN37">
        <v>400.714</v>
      </c>
      <c r="EO37">
        <v>15.8301</v>
      </c>
      <c r="EP37">
        <v>100.134</v>
      </c>
      <c r="EQ37">
        <v>90.444400000000002</v>
      </c>
    </row>
    <row r="38" spans="1:147" x14ac:dyDescent="0.3">
      <c r="A38">
        <v>22</v>
      </c>
      <c r="B38">
        <v>1675334897.2</v>
      </c>
      <c r="C38">
        <v>1320.2000000476801</v>
      </c>
      <c r="D38" t="s">
        <v>318</v>
      </c>
      <c r="E38" t="s">
        <v>319</v>
      </c>
      <c r="F38">
        <v>1675334889.2</v>
      </c>
      <c r="G38">
        <f t="shared" si="0"/>
        <v>3.4103231312913032E-3</v>
      </c>
      <c r="H38">
        <f t="shared" si="1"/>
        <v>2.5727292763429515</v>
      </c>
      <c r="I38">
        <f t="shared" si="2"/>
        <v>400.03445161290301</v>
      </c>
      <c r="J38">
        <f t="shared" si="3"/>
        <v>357.37417896538381</v>
      </c>
      <c r="K38">
        <f t="shared" si="4"/>
        <v>34.608856131701359</v>
      </c>
      <c r="L38">
        <f t="shared" si="5"/>
        <v>38.74016534623798</v>
      </c>
      <c r="M38">
        <f t="shared" si="6"/>
        <v>0.14793136632258119</v>
      </c>
      <c r="N38">
        <f t="shared" si="7"/>
        <v>3.3930301837622046</v>
      </c>
      <c r="O38">
        <f t="shared" si="8"/>
        <v>0.14443948367789208</v>
      </c>
      <c r="P38">
        <f t="shared" si="9"/>
        <v>9.0581543972341999E-2</v>
      </c>
      <c r="Q38">
        <f t="shared" si="10"/>
        <v>16.523399914969399</v>
      </c>
      <c r="R38">
        <f t="shared" si="11"/>
        <v>27.922490049581253</v>
      </c>
      <c r="S38">
        <f t="shared" si="12"/>
        <v>28.075541935483901</v>
      </c>
      <c r="T38">
        <f t="shared" si="13"/>
        <v>3.8115836680588644</v>
      </c>
      <c r="U38">
        <f t="shared" si="14"/>
        <v>40.408808751806511</v>
      </c>
      <c r="V38">
        <f t="shared" si="15"/>
        <v>1.5888244667758433</v>
      </c>
      <c r="W38">
        <f t="shared" si="16"/>
        <v>3.9318765285423405</v>
      </c>
      <c r="X38">
        <f t="shared" si="17"/>
        <v>2.2227592012830213</v>
      </c>
      <c r="Y38">
        <f t="shared" si="18"/>
        <v>-150.39525008994647</v>
      </c>
      <c r="Z38">
        <f t="shared" si="19"/>
        <v>97.747472071671254</v>
      </c>
      <c r="AA38">
        <f t="shared" si="20"/>
        <v>6.3010289782449158</v>
      </c>
      <c r="AB38">
        <f t="shared" si="21"/>
        <v>-29.823349125060901</v>
      </c>
      <c r="AC38">
        <v>-4.0086330435415402E-2</v>
      </c>
      <c r="AD38">
        <v>4.5000417669175202E-2</v>
      </c>
      <c r="AE38">
        <v>3.3820078300603602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50842.985479243507</v>
      </c>
      <c r="AK38">
        <v>0</v>
      </c>
      <c r="AL38">
        <v>0</v>
      </c>
      <c r="AM38">
        <v>0</v>
      </c>
      <c r="AN38">
        <f t="shared" si="25"/>
        <v>0</v>
      </c>
      <c r="AO38" t="e">
        <f t="shared" si="26"/>
        <v>#DIV/0!</v>
      </c>
      <c r="AP38">
        <v>-1</v>
      </c>
      <c r="AQ38" t="s">
        <v>320</v>
      </c>
      <c r="AR38">
        <v>2.25206538461538</v>
      </c>
      <c r="AS38">
        <v>1.3560000000000001</v>
      </c>
      <c r="AT38">
        <f t="shared" si="27"/>
        <v>-0.66081518039482279</v>
      </c>
      <c r="AU38">
        <v>0.5</v>
      </c>
      <c r="AV38">
        <f t="shared" si="28"/>
        <v>84.305524813955259</v>
      </c>
      <c r="AW38">
        <f t="shared" si="29"/>
        <v>2.5727292763429515</v>
      </c>
      <c r="AX38">
        <f t="shared" si="30"/>
        <v>-27.855185294107027</v>
      </c>
      <c r="AY38">
        <f t="shared" si="31"/>
        <v>1</v>
      </c>
      <c r="AZ38">
        <f t="shared" si="32"/>
        <v>4.2378352833070204E-2</v>
      </c>
      <c r="BA38">
        <f t="shared" si="33"/>
        <v>-1</v>
      </c>
      <c r="BB38" t="s">
        <v>252</v>
      </c>
      <c r="BC38">
        <v>0</v>
      </c>
      <c r="BD38">
        <f t="shared" si="34"/>
        <v>1.3560000000000001</v>
      </c>
      <c r="BE38">
        <f t="shared" si="35"/>
        <v>-0.6608151803948229</v>
      </c>
      <c r="BF38" t="e">
        <f t="shared" si="36"/>
        <v>#DIV/0!</v>
      </c>
      <c r="BG38">
        <f t="shared" si="37"/>
        <v>-0.6608151803948229</v>
      </c>
      <c r="BH38" t="e">
        <f t="shared" si="38"/>
        <v>#DIV/0!</v>
      </c>
      <c r="BI38">
        <f t="shared" si="39"/>
        <v>100.006893548387</v>
      </c>
      <c r="BJ38">
        <f t="shared" si="40"/>
        <v>84.305524813955259</v>
      </c>
      <c r="BK38">
        <f t="shared" si="41"/>
        <v>0.84299713572410051</v>
      </c>
      <c r="BL38">
        <f t="shared" si="42"/>
        <v>0.19599427144820109</v>
      </c>
      <c r="BM38">
        <v>0.76150703156633803</v>
      </c>
      <c r="BN38">
        <v>0.5</v>
      </c>
      <c r="BO38" t="s">
        <v>253</v>
      </c>
      <c r="BP38">
        <v>1675334889.2</v>
      </c>
      <c r="BQ38">
        <v>400.03445161290301</v>
      </c>
      <c r="BR38">
        <v>400.634064516129</v>
      </c>
      <c r="BS38">
        <v>16.4063451612903</v>
      </c>
      <c r="BT38">
        <v>15.895464516129</v>
      </c>
      <c r="BU38">
        <v>499.99506451612899</v>
      </c>
      <c r="BV38">
        <v>96.642077419354806</v>
      </c>
      <c r="BW38">
        <v>0.199995032258064</v>
      </c>
      <c r="BX38">
        <v>28.6099</v>
      </c>
      <c r="BY38">
        <v>28.075541935483901</v>
      </c>
      <c r="BZ38">
        <v>999.9</v>
      </c>
      <c r="CA38">
        <v>10002.9032258065</v>
      </c>
      <c r="CB38">
        <v>0</v>
      </c>
      <c r="CC38">
        <v>389.81203225806502</v>
      </c>
      <c r="CD38">
        <v>100.006893548387</v>
      </c>
      <c r="CE38">
        <v>0.90011545161290296</v>
      </c>
      <c r="CF38">
        <v>9.9884067741935506E-2</v>
      </c>
      <c r="CG38">
        <v>0</v>
      </c>
      <c r="CH38">
        <v>2.2620419354838699</v>
      </c>
      <c r="CI38">
        <v>0</v>
      </c>
      <c r="CJ38">
        <v>68.817161290322602</v>
      </c>
      <c r="CK38">
        <v>914.439161290323</v>
      </c>
      <c r="CL38">
        <v>39.429064516129003</v>
      </c>
      <c r="CM38">
        <v>43.75</v>
      </c>
      <c r="CN38">
        <v>41.568096774193499</v>
      </c>
      <c r="CO38">
        <v>41.908999999999999</v>
      </c>
      <c r="CP38">
        <v>39.893000000000001</v>
      </c>
      <c r="CQ38">
        <v>90.017096774193604</v>
      </c>
      <c r="CR38">
        <v>9.9912903225806495</v>
      </c>
      <c r="CS38">
        <v>0</v>
      </c>
      <c r="CT38">
        <v>59.599999904632597</v>
      </c>
      <c r="CU38">
        <v>2.25206538461538</v>
      </c>
      <c r="CV38">
        <v>0.434000000623395</v>
      </c>
      <c r="CW38">
        <v>0.13341537550907001</v>
      </c>
      <c r="CX38">
        <v>68.825507692307696</v>
      </c>
      <c r="CY38">
        <v>15</v>
      </c>
      <c r="CZ38">
        <v>1675333396</v>
      </c>
      <c r="DA38" t="s">
        <v>254</v>
      </c>
      <c r="DB38">
        <v>1</v>
      </c>
      <c r="DC38">
        <v>-3.948</v>
      </c>
      <c r="DD38">
        <v>0.38500000000000001</v>
      </c>
      <c r="DE38">
        <v>402</v>
      </c>
      <c r="DF38">
        <v>15</v>
      </c>
      <c r="DG38">
        <v>1.6</v>
      </c>
      <c r="DH38">
        <v>0.26</v>
      </c>
      <c r="DI38">
        <v>-0.62211840384615402</v>
      </c>
      <c r="DJ38">
        <v>0.17264945445232799</v>
      </c>
      <c r="DK38">
        <v>0.138556570972246</v>
      </c>
      <c r="DL38">
        <v>1</v>
      </c>
      <c r="DM38">
        <v>2.2212999999999998</v>
      </c>
      <c r="DN38">
        <v>0</v>
      </c>
      <c r="DO38">
        <v>0</v>
      </c>
      <c r="DP38">
        <v>0</v>
      </c>
      <c r="DQ38">
        <v>0.47300098076923103</v>
      </c>
      <c r="DR38">
        <v>0.35740733714675998</v>
      </c>
      <c r="DS38">
        <v>4.7986066390508099E-2</v>
      </c>
      <c r="DT38">
        <v>0</v>
      </c>
      <c r="DU38">
        <v>1</v>
      </c>
      <c r="DV38">
        <v>3</v>
      </c>
      <c r="DW38" t="s">
        <v>255</v>
      </c>
      <c r="DX38">
        <v>100</v>
      </c>
      <c r="DY38">
        <v>100</v>
      </c>
      <c r="DZ38">
        <v>-3.948</v>
      </c>
      <c r="EA38">
        <v>0.38500000000000001</v>
      </c>
      <c r="EB38">
        <v>2</v>
      </c>
      <c r="EC38">
        <v>514.65099999999995</v>
      </c>
      <c r="ED38">
        <v>449.83499999999998</v>
      </c>
      <c r="EE38">
        <v>26.274100000000001</v>
      </c>
      <c r="EF38">
        <v>30.380299999999998</v>
      </c>
      <c r="EG38">
        <v>30.000299999999999</v>
      </c>
      <c r="EH38">
        <v>30.4056</v>
      </c>
      <c r="EI38">
        <v>30.395199999999999</v>
      </c>
      <c r="EJ38">
        <v>19.931000000000001</v>
      </c>
      <c r="EK38">
        <v>36.160299999999999</v>
      </c>
      <c r="EL38">
        <v>85.351100000000002</v>
      </c>
      <c r="EM38">
        <v>26.272500000000001</v>
      </c>
      <c r="EN38">
        <v>400.71100000000001</v>
      </c>
      <c r="EO38">
        <v>15.758800000000001</v>
      </c>
      <c r="EP38">
        <v>100.128</v>
      </c>
      <c r="EQ38">
        <v>90.429900000000004</v>
      </c>
    </row>
    <row r="39" spans="1:147" x14ac:dyDescent="0.3">
      <c r="A39">
        <v>23</v>
      </c>
      <c r="B39">
        <v>1675334957.2</v>
      </c>
      <c r="C39">
        <v>1380.2000000476801</v>
      </c>
      <c r="D39" t="s">
        <v>321</v>
      </c>
      <c r="E39" t="s">
        <v>322</v>
      </c>
      <c r="F39">
        <v>1675334949.2</v>
      </c>
      <c r="G39">
        <f t="shared" si="0"/>
        <v>3.0779547043146538E-3</v>
      </c>
      <c r="H39">
        <f t="shared" si="1"/>
        <v>2.8462115224607509</v>
      </c>
      <c r="I39">
        <f t="shared" si="2"/>
        <v>400.00290322580702</v>
      </c>
      <c r="J39">
        <f t="shared" si="3"/>
        <v>351.45108155392865</v>
      </c>
      <c r="K39">
        <f t="shared" si="4"/>
        <v>34.033395271275694</v>
      </c>
      <c r="L39">
        <f t="shared" si="5"/>
        <v>38.734997926170287</v>
      </c>
      <c r="M39">
        <f t="shared" si="6"/>
        <v>0.13438820958815689</v>
      </c>
      <c r="N39">
        <f t="shared" si="7"/>
        <v>3.392537344674504</v>
      </c>
      <c r="O39">
        <f t="shared" si="8"/>
        <v>0.13149929031916935</v>
      </c>
      <c r="P39">
        <f t="shared" si="9"/>
        <v>8.2441441914908292E-2</v>
      </c>
      <c r="Q39">
        <f t="shared" si="10"/>
        <v>16.522236797518111</v>
      </c>
      <c r="R39">
        <f t="shared" si="11"/>
        <v>27.754561434061404</v>
      </c>
      <c r="S39">
        <f t="shared" si="12"/>
        <v>27.8737064516129</v>
      </c>
      <c r="T39">
        <f t="shared" si="13"/>
        <v>3.7669898188488555</v>
      </c>
      <c r="U39">
        <f t="shared" si="14"/>
        <v>40.310475228130144</v>
      </c>
      <c r="V39">
        <f t="shared" si="15"/>
        <v>1.5627427774729759</v>
      </c>
      <c r="W39">
        <f t="shared" si="16"/>
        <v>3.876765948872853</v>
      </c>
      <c r="X39">
        <f t="shared" si="17"/>
        <v>2.2042470413758797</v>
      </c>
      <c r="Y39">
        <f t="shared" si="18"/>
        <v>-135.73780246027624</v>
      </c>
      <c r="Z39">
        <f t="shared" si="19"/>
        <v>90.201987073978671</v>
      </c>
      <c r="AA39">
        <f t="shared" si="20"/>
        <v>5.802605644581674</v>
      </c>
      <c r="AB39">
        <f t="shared" si="21"/>
        <v>-23.210972944197778</v>
      </c>
      <c r="AC39">
        <v>-4.0079006881967298E-2</v>
      </c>
      <c r="AD39">
        <v>4.4992196338851202E-2</v>
      </c>
      <c r="AE39">
        <v>3.38151700469643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50874.956063759601</v>
      </c>
      <c r="AK39">
        <v>0</v>
      </c>
      <c r="AL39">
        <v>0</v>
      </c>
      <c r="AM39">
        <v>0</v>
      </c>
      <c r="AN39">
        <f t="shared" si="25"/>
        <v>0</v>
      </c>
      <c r="AO39" t="e">
        <f t="shared" si="26"/>
        <v>#DIV/0!</v>
      </c>
      <c r="AP39">
        <v>-1</v>
      </c>
      <c r="AQ39" t="s">
        <v>323</v>
      </c>
      <c r="AR39">
        <v>2.28085769230769</v>
      </c>
      <c r="AS39">
        <v>1.6015999999999999</v>
      </c>
      <c r="AT39">
        <f t="shared" si="27"/>
        <v>-0.42411194574655986</v>
      </c>
      <c r="AU39">
        <v>0.5</v>
      </c>
      <c r="AV39">
        <f t="shared" si="28"/>
        <v>84.299615476469</v>
      </c>
      <c r="AW39">
        <f t="shared" si="29"/>
        <v>2.8462115224607509</v>
      </c>
      <c r="AX39">
        <f t="shared" si="30"/>
        <v>-17.876236972706039</v>
      </c>
      <c r="AY39">
        <f t="shared" si="31"/>
        <v>1</v>
      </c>
      <c r="AZ39">
        <f t="shared" si="32"/>
        <v>4.5625493078724239E-2</v>
      </c>
      <c r="BA39">
        <f t="shared" si="33"/>
        <v>-1</v>
      </c>
      <c r="BB39" t="s">
        <v>252</v>
      </c>
      <c r="BC39">
        <v>0</v>
      </c>
      <c r="BD39">
        <f t="shared" si="34"/>
        <v>1.6015999999999999</v>
      </c>
      <c r="BE39">
        <f t="shared" si="35"/>
        <v>-0.42411194574655975</v>
      </c>
      <c r="BF39" t="e">
        <f t="shared" si="36"/>
        <v>#DIV/0!</v>
      </c>
      <c r="BG39">
        <f t="shared" si="37"/>
        <v>-0.42411194574655975</v>
      </c>
      <c r="BH39" t="e">
        <f t="shared" si="38"/>
        <v>#DIV/0!</v>
      </c>
      <c r="BI39">
        <f t="shared" si="39"/>
        <v>99.999887096774202</v>
      </c>
      <c r="BJ39">
        <f t="shared" si="40"/>
        <v>84.299615476469</v>
      </c>
      <c r="BK39">
        <f t="shared" si="41"/>
        <v>0.84299710653561666</v>
      </c>
      <c r="BL39">
        <f t="shared" si="42"/>
        <v>0.19599421307123341</v>
      </c>
      <c r="BM39">
        <v>0.76150703156633803</v>
      </c>
      <c r="BN39">
        <v>0.5</v>
      </c>
      <c r="BO39" t="s">
        <v>253</v>
      </c>
      <c r="BP39">
        <v>1675334949.2</v>
      </c>
      <c r="BQ39">
        <v>400.00290322580702</v>
      </c>
      <c r="BR39">
        <v>400.62390322580598</v>
      </c>
      <c r="BS39">
        <v>16.1379032258065</v>
      </c>
      <c r="BT39">
        <v>15.6766870967742</v>
      </c>
      <c r="BU39">
        <v>499.99525806451601</v>
      </c>
      <c r="BV39">
        <v>96.636887096774203</v>
      </c>
      <c r="BW39">
        <v>0.19990487096774201</v>
      </c>
      <c r="BX39">
        <v>28.3668870967742</v>
      </c>
      <c r="BY39">
        <v>27.8737064516129</v>
      </c>
      <c r="BZ39">
        <v>999.9</v>
      </c>
      <c r="CA39">
        <v>10001.6129032258</v>
      </c>
      <c r="CB39">
        <v>0</v>
      </c>
      <c r="CC39">
        <v>389.841580645161</v>
      </c>
      <c r="CD39">
        <v>99.999887096774202</v>
      </c>
      <c r="CE39">
        <v>0.90012364516128995</v>
      </c>
      <c r="CF39">
        <v>9.9875896774193604E-2</v>
      </c>
      <c r="CG39">
        <v>0</v>
      </c>
      <c r="CH39">
        <v>2.3019322580645198</v>
      </c>
      <c r="CI39">
        <v>0</v>
      </c>
      <c r="CJ39">
        <v>68.047661290322594</v>
      </c>
      <c r="CK39">
        <v>914.37754838709702</v>
      </c>
      <c r="CL39">
        <v>39.221548387096803</v>
      </c>
      <c r="CM39">
        <v>43.686999999999998</v>
      </c>
      <c r="CN39">
        <v>41.389000000000003</v>
      </c>
      <c r="CO39">
        <v>41.862806451612897</v>
      </c>
      <c r="CP39">
        <v>39.701225806451603</v>
      </c>
      <c r="CQ39">
        <v>90.012258064516104</v>
      </c>
      <c r="CR39">
        <v>9.9906451612903204</v>
      </c>
      <c r="CS39">
        <v>0</v>
      </c>
      <c r="CT39">
        <v>59.400000095367403</v>
      </c>
      <c r="CU39">
        <v>2.28085769230769</v>
      </c>
      <c r="CV39">
        <v>5.0314514379590003E-2</v>
      </c>
      <c r="CW39">
        <v>-1.7358119450140901</v>
      </c>
      <c r="CX39">
        <v>68.072596153846106</v>
      </c>
      <c r="CY39">
        <v>15</v>
      </c>
      <c r="CZ39">
        <v>1675333396</v>
      </c>
      <c r="DA39" t="s">
        <v>254</v>
      </c>
      <c r="DB39">
        <v>1</v>
      </c>
      <c r="DC39">
        <v>-3.948</v>
      </c>
      <c r="DD39">
        <v>0.38500000000000001</v>
      </c>
      <c r="DE39">
        <v>402</v>
      </c>
      <c r="DF39">
        <v>15</v>
      </c>
      <c r="DG39">
        <v>1.6</v>
      </c>
      <c r="DH39">
        <v>0.26</v>
      </c>
      <c r="DI39">
        <v>-0.61940003846153902</v>
      </c>
      <c r="DJ39">
        <v>-0.28427702894220003</v>
      </c>
      <c r="DK39">
        <v>0.139740811997669</v>
      </c>
      <c r="DL39">
        <v>1</v>
      </c>
      <c r="DM39">
        <v>2.4243999999999999</v>
      </c>
      <c r="DN39">
        <v>0</v>
      </c>
      <c r="DO39">
        <v>0</v>
      </c>
      <c r="DP39">
        <v>0</v>
      </c>
      <c r="DQ39">
        <v>0.45774901923076899</v>
      </c>
      <c r="DR39">
        <v>5.3135509263212102E-2</v>
      </c>
      <c r="DS39">
        <v>1.4759266375465201E-2</v>
      </c>
      <c r="DT39">
        <v>1</v>
      </c>
      <c r="DU39">
        <v>2</v>
      </c>
      <c r="DV39">
        <v>3</v>
      </c>
      <c r="DW39" t="s">
        <v>259</v>
      </c>
      <c r="DX39">
        <v>100</v>
      </c>
      <c r="DY39">
        <v>100</v>
      </c>
      <c r="DZ39">
        <v>-3.948</v>
      </c>
      <c r="EA39">
        <v>0.38500000000000001</v>
      </c>
      <c r="EB39">
        <v>2</v>
      </c>
      <c r="EC39">
        <v>514.68399999999997</v>
      </c>
      <c r="ED39">
        <v>447.96600000000001</v>
      </c>
      <c r="EE39">
        <v>26.653099999999998</v>
      </c>
      <c r="EF39">
        <v>30.5002</v>
      </c>
      <c r="EG39">
        <v>30.001100000000001</v>
      </c>
      <c r="EH39">
        <v>30.520900000000001</v>
      </c>
      <c r="EI39">
        <v>30.509899999999998</v>
      </c>
      <c r="EJ39">
        <v>19.933199999999999</v>
      </c>
      <c r="EK39">
        <v>37.2532</v>
      </c>
      <c r="EL39">
        <v>84.214200000000005</v>
      </c>
      <c r="EM39">
        <v>26.7242</v>
      </c>
      <c r="EN39">
        <v>400.69099999999997</v>
      </c>
      <c r="EO39">
        <v>15.5886</v>
      </c>
      <c r="EP39">
        <v>100.117</v>
      </c>
      <c r="EQ39">
        <v>90.416700000000006</v>
      </c>
    </row>
    <row r="40" spans="1:147" x14ac:dyDescent="0.3">
      <c r="A40">
        <v>24</v>
      </c>
      <c r="B40">
        <v>1675335017.2</v>
      </c>
      <c r="C40">
        <v>1440.2000000476801</v>
      </c>
      <c r="D40" t="s">
        <v>324</v>
      </c>
      <c r="E40" t="s">
        <v>325</v>
      </c>
      <c r="F40">
        <v>1675335009.2032299</v>
      </c>
      <c r="G40">
        <f t="shared" si="0"/>
        <v>2.7404908609329646E-3</v>
      </c>
      <c r="H40">
        <f t="shared" si="1"/>
        <v>2.6912848870862263</v>
      </c>
      <c r="I40">
        <f t="shared" si="2"/>
        <v>400.01335483870997</v>
      </c>
      <c r="J40">
        <f t="shared" si="3"/>
        <v>349.05855679941504</v>
      </c>
      <c r="K40">
        <f t="shared" si="4"/>
        <v>33.802602074660378</v>
      </c>
      <c r="L40">
        <f t="shared" si="5"/>
        <v>38.737031351255204</v>
      </c>
      <c r="M40">
        <f t="shared" si="6"/>
        <v>0.11867641327297053</v>
      </c>
      <c r="N40">
        <f t="shared" si="7"/>
        <v>3.3937809148313955</v>
      </c>
      <c r="O40">
        <f t="shared" si="8"/>
        <v>0.11641820570128576</v>
      </c>
      <c r="P40">
        <f t="shared" si="9"/>
        <v>7.2960690536584605E-2</v>
      </c>
      <c r="Q40">
        <f t="shared" si="10"/>
        <v>16.523785236427688</v>
      </c>
      <c r="R40">
        <f t="shared" si="11"/>
        <v>27.813671129860463</v>
      </c>
      <c r="S40">
        <f t="shared" si="12"/>
        <v>27.8864451612903</v>
      </c>
      <c r="T40">
        <f t="shared" si="13"/>
        <v>3.7697908093087311</v>
      </c>
      <c r="U40">
        <f t="shared" si="14"/>
        <v>40.095716126622435</v>
      </c>
      <c r="V40">
        <f t="shared" si="15"/>
        <v>1.5528348318127549</v>
      </c>
      <c r="W40">
        <f t="shared" si="16"/>
        <v>3.872819796780524</v>
      </c>
      <c r="X40">
        <f t="shared" si="17"/>
        <v>2.2169559774959762</v>
      </c>
      <c r="Y40">
        <f t="shared" si="18"/>
        <v>-120.85564696714374</v>
      </c>
      <c r="Z40">
        <f t="shared" si="19"/>
        <v>84.699459362103468</v>
      </c>
      <c r="AA40">
        <f t="shared" si="20"/>
        <v>5.4465068407900983</v>
      </c>
      <c r="AB40">
        <f t="shared" si="21"/>
        <v>-14.185895527822495</v>
      </c>
      <c r="AC40">
        <v>-4.0097487094586201E-2</v>
      </c>
      <c r="AD40">
        <v>4.5012941996471503E-2</v>
      </c>
      <c r="AE40">
        <v>3.3827554934343498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50900.465048883161</v>
      </c>
      <c r="AK40">
        <v>0</v>
      </c>
      <c r="AL40">
        <v>0</v>
      </c>
      <c r="AM40">
        <v>0</v>
      </c>
      <c r="AN40">
        <f t="shared" si="25"/>
        <v>0</v>
      </c>
      <c r="AO40" t="e">
        <f t="shared" si="26"/>
        <v>#DIV/0!</v>
      </c>
      <c r="AP40">
        <v>-1</v>
      </c>
      <c r="AQ40" t="s">
        <v>326</v>
      </c>
      <c r="AR40">
        <v>2.26755</v>
      </c>
      <c r="AS40">
        <v>1.6428</v>
      </c>
      <c r="AT40">
        <f t="shared" si="27"/>
        <v>-0.38029583637691733</v>
      </c>
      <c r="AU40">
        <v>0.5</v>
      </c>
      <c r="AV40">
        <f t="shared" si="28"/>
        <v>84.307432422501449</v>
      </c>
      <c r="AW40">
        <f t="shared" si="29"/>
        <v>2.6912848870862263</v>
      </c>
      <c r="AX40">
        <f t="shared" si="30"/>
        <v>-16.030882762952814</v>
      </c>
      <c r="AY40">
        <f t="shared" si="31"/>
        <v>1</v>
      </c>
      <c r="AZ40">
        <f t="shared" si="32"/>
        <v>4.3783623590712403E-2</v>
      </c>
      <c r="BA40">
        <f t="shared" si="33"/>
        <v>-1</v>
      </c>
      <c r="BB40" t="s">
        <v>252</v>
      </c>
      <c r="BC40">
        <v>0</v>
      </c>
      <c r="BD40">
        <f t="shared" si="34"/>
        <v>1.6428</v>
      </c>
      <c r="BE40">
        <f t="shared" si="35"/>
        <v>-0.38029583637691738</v>
      </c>
      <c r="BF40" t="e">
        <f t="shared" si="36"/>
        <v>#DIV/0!</v>
      </c>
      <c r="BG40">
        <f t="shared" si="37"/>
        <v>-0.38029583637691738</v>
      </c>
      <c r="BH40" t="e">
        <f t="shared" si="38"/>
        <v>#DIV/0!</v>
      </c>
      <c r="BI40">
        <f t="shared" si="39"/>
        <v>100.009148387097</v>
      </c>
      <c r="BJ40">
        <f t="shared" si="40"/>
        <v>84.307432422501449</v>
      </c>
      <c r="BK40">
        <f t="shared" si="41"/>
        <v>0.84299720357761432</v>
      </c>
      <c r="BL40">
        <f t="shared" si="42"/>
        <v>0.19599440715522884</v>
      </c>
      <c r="BM40">
        <v>0.76150703156633803</v>
      </c>
      <c r="BN40">
        <v>0.5</v>
      </c>
      <c r="BO40" t="s">
        <v>253</v>
      </c>
      <c r="BP40">
        <v>1675335009.2032299</v>
      </c>
      <c r="BQ40">
        <v>400.01335483870997</v>
      </c>
      <c r="BR40">
        <v>400.59019354838699</v>
      </c>
      <c r="BS40">
        <v>16.035164516129001</v>
      </c>
      <c r="BT40">
        <v>15.624480645161301</v>
      </c>
      <c r="BU40">
        <v>500.00483870967702</v>
      </c>
      <c r="BV40">
        <v>96.639367741935501</v>
      </c>
      <c r="BW40">
        <v>0.19997745161290301</v>
      </c>
      <c r="BX40">
        <v>28.349370967741901</v>
      </c>
      <c r="BY40">
        <v>27.8864451612903</v>
      </c>
      <c r="BZ40">
        <v>999.9</v>
      </c>
      <c r="CA40">
        <v>10005.967741935499</v>
      </c>
      <c r="CB40">
        <v>0</v>
      </c>
      <c r="CC40">
        <v>389.81851612903199</v>
      </c>
      <c r="CD40">
        <v>100.009148387097</v>
      </c>
      <c r="CE40">
        <v>0.90012364516129095</v>
      </c>
      <c r="CF40">
        <v>9.9875896774193604E-2</v>
      </c>
      <c r="CG40">
        <v>0</v>
      </c>
      <c r="CH40">
        <v>2.2578096774193499</v>
      </c>
      <c r="CI40">
        <v>0</v>
      </c>
      <c r="CJ40">
        <v>66.959090322580593</v>
      </c>
      <c r="CK40">
        <v>914.46190322580605</v>
      </c>
      <c r="CL40">
        <v>39.037999999999997</v>
      </c>
      <c r="CM40">
        <v>43.5741935483871</v>
      </c>
      <c r="CN40">
        <v>41.2296774193548</v>
      </c>
      <c r="CO40">
        <v>41.787999999999997</v>
      </c>
      <c r="CP40">
        <v>39.549999999999997</v>
      </c>
      <c r="CQ40">
        <v>90.020645161290304</v>
      </c>
      <c r="CR40">
        <v>9.9919354838709697</v>
      </c>
      <c r="CS40">
        <v>0</v>
      </c>
      <c r="CT40">
        <v>59.299999952316298</v>
      </c>
      <c r="CU40">
        <v>2.26755</v>
      </c>
      <c r="CV40">
        <v>0.47270085751525398</v>
      </c>
      <c r="CW40">
        <v>-0.47134700786560801</v>
      </c>
      <c r="CX40">
        <v>66.943126923076903</v>
      </c>
      <c r="CY40">
        <v>15</v>
      </c>
      <c r="CZ40">
        <v>1675333396</v>
      </c>
      <c r="DA40" t="s">
        <v>254</v>
      </c>
      <c r="DB40">
        <v>1</v>
      </c>
      <c r="DC40">
        <v>-3.948</v>
      </c>
      <c r="DD40">
        <v>0.38500000000000001</v>
      </c>
      <c r="DE40">
        <v>402</v>
      </c>
      <c r="DF40">
        <v>15</v>
      </c>
      <c r="DG40">
        <v>1.6</v>
      </c>
      <c r="DH40">
        <v>0.26</v>
      </c>
      <c r="DI40">
        <v>-0.60207544230769205</v>
      </c>
      <c r="DJ40">
        <v>0.20531146576583501</v>
      </c>
      <c r="DK40">
        <v>0.13873859989236201</v>
      </c>
      <c r="DL40">
        <v>1</v>
      </c>
      <c r="DM40">
        <v>2.2303999999999999</v>
      </c>
      <c r="DN40">
        <v>0</v>
      </c>
      <c r="DO40">
        <v>0</v>
      </c>
      <c r="DP40">
        <v>0</v>
      </c>
      <c r="DQ40">
        <v>0.41192119230769197</v>
      </c>
      <c r="DR40">
        <v>-1.28244285261911E-2</v>
      </c>
      <c r="DS40">
        <v>2.7984395517066702E-3</v>
      </c>
      <c r="DT40">
        <v>1</v>
      </c>
      <c r="DU40">
        <v>2</v>
      </c>
      <c r="DV40">
        <v>3</v>
      </c>
      <c r="DW40" t="s">
        <v>259</v>
      </c>
      <c r="DX40">
        <v>100</v>
      </c>
      <c r="DY40">
        <v>100</v>
      </c>
      <c r="DZ40">
        <v>-3.948</v>
      </c>
      <c r="EA40">
        <v>0.38500000000000001</v>
      </c>
      <c r="EB40">
        <v>2</v>
      </c>
      <c r="EC40">
        <v>515.29300000000001</v>
      </c>
      <c r="ED40">
        <v>446.84699999999998</v>
      </c>
      <c r="EE40">
        <v>27.419</v>
      </c>
      <c r="EF40">
        <v>30.602599999999999</v>
      </c>
      <c r="EG40">
        <v>30.000499999999999</v>
      </c>
      <c r="EH40">
        <v>30.628900000000002</v>
      </c>
      <c r="EI40">
        <v>30.62</v>
      </c>
      <c r="EJ40">
        <v>19.932400000000001</v>
      </c>
      <c r="EK40">
        <v>37.2532</v>
      </c>
      <c r="EL40">
        <v>82.716700000000003</v>
      </c>
      <c r="EM40">
        <v>27.4573</v>
      </c>
      <c r="EN40">
        <v>400.60899999999998</v>
      </c>
      <c r="EO40">
        <v>15.589</v>
      </c>
      <c r="EP40">
        <v>100.108</v>
      </c>
      <c r="EQ40">
        <v>90.4084</v>
      </c>
    </row>
    <row r="41" spans="1:147" x14ac:dyDescent="0.3">
      <c r="A41">
        <v>25</v>
      </c>
      <c r="B41">
        <v>1675335077.2</v>
      </c>
      <c r="C41">
        <v>1500.2000000476801</v>
      </c>
      <c r="D41" t="s">
        <v>327</v>
      </c>
      <c r="E41" t="s">
        <v>328</v>
      </c>
      <c r="F41">
        <v>1675335069.2</v>
      </c>
      <c r="G41">
        <f t="shared" si="0"/>
        <v>2.8233224538189274E-3</v>
      </c>
      <c r="H41">
        <f t="shared" si="1"/>
        <v>3.1090181844957208</v>
      </c>
      <c r="I41">
        <f t="shared" si="2"/>
        <v>399.99990322580601</v>
      </c>
      <c r="J41">
        <f t="shared" si="3"/>
        <v>344.12337291913173</v>
      </c>
      <c r="K41">
        <f t="shared" si="4"/>
        <v>33.326158177639485</v>
      </c>
      <c r="L41">
        <f t="shared" si="5"/>
        <v>38.737444460293389</v>
      </c>
      <c r="M41">
        <f t="shared" si="6"/>
        <v>0.12112392147892824</v>
      </c>
      <c r="N41">
        <f t="shared" si="7"/>
        <v>3.3938139793450959</v>
      </c>
      <c r="O41">
        <f t="shared" si="8"/>
        <v>0.11877262663831642</v>
      </c>
      <c r="P41">
        <f t="shared" si="9"/>
        <v>7.4440344427999156E-2</v>
      </c>
      <c r="Q41">
        <f t="shared" si="10"/>
        <v>16.524113655645323</v>
      </c>
      <c r="R41">
        <f t="shared" si="11"/>
        <v>27.865096999639547</v>
      </c>
      <c r="S41">
        <f t="shared" si="12"/>
        <v>27.9709677419355</v>
      </c>
      <c r="T41">
        <f t="shared" si="13"/>
        <v>3.7884217256191337</v>
      </c>
      <c r="U41">
        <f t="shared" si="14"/>
        <v>39.854922010954979</v>
      </c>
      <c r="V41">
        <f t="shared" si="15"/>
        <v>1.5498164876891547</v>
      </c>
      <c r="W41">
        <f t="shared" si="16"/>
        <v>3.8886451396471293</v>
      </c>
      <c r="X41">
        <f t="shared" si="17"/>
        <v>2.238605237929979</v>
      </c>
      <c r="Y41">
        <f t="shared" si="18"/>
        <v>-124.5085202134147</v>
      </c>
      <c r="Z41">
        <f t="shared" si="19"/>
        <v>82.07086740623059</v>
      </c>
      <c r="AA41">
        <f t="shared" si="20"/>
        <v>5.2814937790787111</v>
      </c>
      <c r="AB41">
        <f t="shared" si="21"/>
        <v>-20.63204537246007</v>
      </c>
      <c r="AC41">
        <v>-4.0097978491877899E-2</v>
      </c>
      <c r="AD41">
        <v>4.5013493632980198E-2</v>
      </c>
      <c r="AE41">
        <v>3.3827884228307998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50889.309534020504</v>
      </c>
      <c r="AK41">
        <v>0</v>
      </c>
      <c r="AL41">
        <v>0</v>
      </c>
      <c r="AM41">
        <v>0</v>
      </c>
      <c r="AN41">
        <f t="shared" si="25"/>
        <v>0</v>
      </c>
      <c r="AO41" t="e">
        <f t="shared" si="26"/>
        <v>#DIV/0!</v>
      </c>
      <c r="AP41">
        <v>-1</v>
      </c>
      <c r="AQ41" t="s">
        <v>329</v>
      </c>
      <c r="AR41">
        <v>2.16980384615385</v>
      </c>
      <c r="AS41">
        <v>1.496</v>
      </c>
      <c r="AT41">
        <f t="shared" si="27"/>
        <v>-0.45040364047717252</v>
      </c>
      <c r="AU41">
        <v>0.5</v>
      </c>
      <c r="AV41">
        <f t="shared" si="28"/>
        <v>84.308725120525878</v>
      </c>
      <c r="AW41">
        <f t="shared" si="29"/>
        <v>3.1090181844957208</v>
      </c>
      <c r="AX41">
        <f t="shared" si="30"/>
        <v>-18.986478359137049</v>
      </c>
      <c r="AY41">
        <f t="shared" si="31"/>
        <v>1</v>
      </c>
      <c r="AZ41">
        <f t="shared" si="32"/>
        <v>4.8737757315409046E-2</v>
      </c>
      <c r="BA41">
        <f t="shared" si="33"/>
        <v>-1</v>
      </c>
      <c r="BB41" t="s">
        <v>252</v>
      </c>
      <c r="BC41">
        <v>0</v>
      </c>
      <c r="BD41">
        <f t="shared" si="34"/>
        <v>1.496</v>
      </c>
      <c r="BE41">
        <f t="shared" si="35"/>
        <v>-0.45040364047717246</v>
      </c>
      <c r="BF41" t="e">
        <f t="shared" si="36"/>
        <v>#DIV/0!</v>
      </c>
      <c r="BG41">
        <f t="shared" si="37"/>
        <v>-0.45040364047717246</v>
      </c>
      <c r="BH41" t="e">
        <f t="shared" si="38"/>
        <v>#DIV/0!</v>
      </c>
      <c r="BI41">
        <f t="shared" si="39"/>
        <v>100.010629032258</v>
      </c>
      <c r="BJ41">
        <f t="shared" si="40"/>
        <v>84.308725120525878</v>
      </c>
      <c r="BK41">
        <f t="shared" si="41"/>
        <v>0.8429976487132429</v>
      </c>
      <c r="BL41">
        <f t="shared" si="42"/>
        <v>0.195995297426486</v>
      </c>
      <c r="BM41">
        <v>0.76150703156633803</v>
      </c>
      <c r="BN41">
        <v>0.5</v>
      </c>
      <c r="BO41" t="s">
        <v>253</v>
      </c>
      <c r="BP41">
        <v>1675335069.2</v>
      </c>
      <c r="BQ41">
        <v>399.99990322580601</v>
      </c>
      <c r="BR41">
        <v>400.64538709677402</v>
      </c>
      <c r="BS41">
        <v>16.003287096774201</v>
      </c>
      <c r="BT41">
        <v>15.5801870967742</v>
      </c>
      <c r="BU41">
        <v>500.017290322581</v>
      </c>
      <c r="BV41">
        <v>96.643667741935502</v>
      </c>
      <c r="BW41">
        <v>0.19996683870967699</v>
      </c>
      <c r="BX41">
        <v>28.4195225806452</v>
      </c>
      <c r="BY41">
        <v>27.9709677419355</v>
      </c>
      <c r="BZ41">
        <v>999.9</v>
      </c>
      <c r="CA41">
        <v>10005.6451612903</v>
      </c>
      <c r="CB41">
        <v>0</v>
      </c>
      <c r="CC41">
        <v>389.748516129032</v>
      </c>
      <c r="CD41">
        <v>100.010629032258</v>
      </c>
      <c r="CE41">
        <v>0.90011006451612896</v>
      </c>
      <c r="CF41">
        <v>9.9889561290322601E-2</v>
      </c>
      <c r="CG41">
        <v>0</v>
      </c>
      <c r="CH41">
        <v>2.1930741935483899</v>
      </c>
      <c r="CI41">
        <v>0</v>
      </c>
      <c r="CJ41">
        <v>66.079925806451598</v>
      </c>
      <c r="CK41">
        <v>914.47106451612899</v>
      </c>
      <c r="CL41">
        <v>38.878999999999998</v>
      </c>
      <c r="CM41">
        <v>43.483741935483899</v>
      </c>
      <c r="CN41">
        <v>41.072161290322597</v>
      </c>
      <c r="CO41">
        <v>41.691064516129003</v>
      </c>
      <c r="CP41">
        <v>39.405000000000001</v>
      </c>
      <c r="CQ41">
        <v>90.0203225806452</v>
      </c>
      <c r="CR41">
        <v>9.9935483870967801</v>
      </c>
      <c r="CS41">
        <v>0</v>
      </c>
      <c r="CT41">
        <v>59.200000047683702</v>
      </c>
      <c r="CU41">
        <v>2.16980384615385</v>
      </c>
      <c r="CV41">
        <v>-0.507969246621923</v>
      </c>
      <c r="CW41">
        <v>0.78237949417665098</v>
      </c>
      <c r="CX41">
        <v>66.048107692307696</v>
      </c>
      <c r="CY41">
        <v>15</v>
      </c>
      <c r="CZ41">
        <v>1675333396</v>
      </c>
      <c r="DA41" t="s">
        <v>254</v>
      </c>
      <c r="DB41">
        <v>1</v>
      </c>
      <c r="DC41">
        <v>-3.948</v>
      </c>
      <c r="DD41">
        <v>0.38500000000000001</v>
      </c>
      <c r="DE41">
        <v>402</v>
      </c>
      <c r="DF41">
        <v>15</v>
      </c>
      <c r="DG41">
        <v>1.6</v>
      </c>
      <c r="DH41">
        <v>0.26</v>
      </c>
      <c r="DI41">
        <v>-0.62980117307692296</v>
      </c>
      <c r="DJ41">
        <v>-0.138936559275355</v>
      </c>
      <c r="DK41">
        <v>0.130835895040714</v>
      </c>
      <c r="DL41">
        <v>1</v>
      </c>
      <c r="DM41">
        <v>2.5167999999999999</v>
      </c>
      <c r="DN41">
        <v>0</v>
      </c>
      <c r="DO41">
        <v>0</v>
      </c>
      <c r="DP41">
        <v>0</v>
      </c>
      <c r="DQ41">
        <v>0.41800071153846202</v>
      </c>
      <c r="DR41">
        <v>4.5978433356303999E-2</v>
      </c>
      <c r="DS41">
        <v>2.0230796287739699E-2</v>
      </c>
      <c r="DT41">
        <v>1</v>
      </c>
      <c r="DU41">
        <v>2</v>
      </c>
      <c r="DV41">
        <v>3</v>
      </c>
      <c r="DW41" t="s">
        <v>259</v>
      </c>
      <c r="DX41">
        <v>100</v>
      </c>
      <c r="DY41">
        <v>100</v>
      </c>
      <c r="DZ41">
        <v>-3.948</v>
      </c>
      <c r="EA41">
        <v>0.38500000000000001</v>
      </c>
      <c r="EB41">
        <v>2</v>
      </c>
      <c r="EC41">
        <v>514.68899999999996</v>
      </c>
      <c r="ED41">
        <v>446.06299999999999</v>
      </c>
      <c r="EE41">
        <v>27.67</v>
      </c>
      <c r="EF41">
        <v>30.687799999999999</v>
      </c>
      <c r="EG41">
        <v>30.000699999999998</v>
      </c>
      <c r="EH41">
        <v>30.728300000000001</v>
      </c>
      <c r="EI41">
        <v>30.7227</v>
      </c>
      <c r="EJ41">
        <v>19.933499999999999</v>
      </c>
      <c r="EK41">
        <v>37.533900000000003</v>
      </c>
      <c r="EL41">
        <v>81.215599999999995</v>
      </c>
      <c r="EM41">
        <v>27.662299999999998</v>
      </c>
      <c r="EN41">
        <v>400.62799999999999</v>
      </c>
      <c r="EO41">
        <v>15.601800000000001</v>
      </c>
      <c r="EP41">
        <v>100.099</v>
      </c>
      <c r="EQ41">
        <v>90.399299999999997</v>
      </c>
    </row>
    <row r="42" spans="1:147" x14ac:dyDescent="0.3">
      <c r="A42">
        <v>26</v>
      </c>
      <c r="B42">
        <v>1675335137.2</v>
      </c>
      <c r="C42">
        <v>1560.2000000476801</v>
      </c>
      <c r="D42" t="s">
        <v>330</v>
      </c>
      <c r="E42" t="s">
        <v>331</v>
      </c>
      <c r="F42">
        <v>1675335129.20645</v>
      </c>
      <c r="G42">
        <f t="shared" si="0"/>
        <v>2.2718839831511023E-3</v>
      </c>
      <c r="H42">
        <f t="shared" si="1"/>
        <v>3.1217169442028823</v>
      </c>
      <c r="I42">
        <f t="shared" si="2"/>
        <v>400.00132258064502</v>
      </c>
      <c r="J42">
        <f t="shared" si="3"/>
        <v>334.02926513409608</v>
      </c>
      <c r="K42">
        <f t="shared" si="4"/>
        <v>32.348955503873846</v>
      </c>
      <c r="L42">
        <f t="shared" si="5"/>
        <v>38.737997942956767</v>
      </c>
      <c r="M42">
        <f t="shared" si="6"/>
        <v>9.7239682318649517E-2</v>
      </c>
      <c r="N42">
        <f t="shared" si="7"/>
        <v>3.3905782967232723</v>
      </c>
      <c r="O42">
        <f t="shared" si="8"/>
        <v>9.5716551015225276E-2</v>
      </c>
      <c r="P42">
        <f t="shared" si="9"/>
        <v>5.9957704291604734E-2</v>
      </c>
      <c r="Q42">
        <f t="shared" si="10"/>
        <v>16.517119884713829</v>
      </c>
      <c r="R42">
        <f t="shared" si="11"/>
        <v>28.038921414735764</v>
      </c>
      <c r="S42">
        <f t="shared" si="12"/>
        <v>28.022048387096799</v>
      </c>
      <c r="T42">
        <f t="shared" si="13"/>
        <v>3.7997200944540146</v>
      </c>
      <c r="U42">
        <f t="shared" si="14"/>
        <v>40.122995811712116</v>
      </c>
      <c r="V42">
        <f t="shared" si="15"/>
        <v>1.5647234694701651</v>
      </c>
      <c r="W42">
        <f t="shared" si="16"/>
        <v>3.8998171442956262</v>
      </c>
      <c r="X42">
        <f t="shared" si="17"/>
        <v>2.2349966249838493</v>
      </c>
      <c r="Y42">
        <f t="shared" si="18"/>
        <v>-100.19008365696361</v>
      </c>
      <c r="Z42">
        <f t="shared" si="19"/>
        <v>81.680693382672317</v>
      </c>
      <c r="AA42">
        <f t="shared" si="20"/>
        <v>5.2640338171662764</v>
      </c>
      <c r="AB42">
        <f t="shared" si="21"/>
        <v>3.2717634275888088</v>
      </c>
      <c r="AC42">
        <v>-4.0049899938609697E-2</v>
      </c>
      <c r="AD42">
        <v>4.4959521245024101E-2</v>
      </c>
      <c r="AE42">
        <v>3.37956596014739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50822.47953743492</v>
      </c>
      <c r="AK42">
        <v>0</v>
      </c>
      <c r="AL42">
        <v>0</v>
      </c>
      <c r="AM42">
        <v>0</v>
      </c>
      <c r="AN42">
        <f t="shared" si="25"/>
        <v>0</v>
      </c>
      <c r="AO42" t="e">
        <f t="shared" si="26"/>
        <v>#DIV/0!</v>
      </c>
      <c r="AP42">
        <v>-1</v>
      </c>
      <c r="AQ42" t="s">
        <v>332</v>
      </c>
      <c r="AR42">
        <v>2.26931538461539</v>
      </c>
      <c r="AS42">
        <v>1.7416</v>
      </c>
      <c r="AT42">
        <f t="shared" si="27"/>
        <v>-0.30300607752376552</v>
      </c>
      <c r="AU42">
        <v>0.5</v>
      </c>
      <c r="AV42">
        <f t="shared" si="28"/>
        <v>84.273275707032255</v>
      </c>
      <c r="AW42">
        <f t="shared" si="29"/>
        <v>3.1217169442028823</v>
      </c>
      <c r="AX42">
        <f t="shared" si="30"/>
        <v>-12.76765735603334</v>
      </c>
      <c r="AY42">
        <f t="shared" si="31"/>
        <v>1</v>
      </c>
      <c r="AZ42">
        <f t="shared" si="32"/>
        <v>4.8908944260474999E-2</v>
      </c>
      <c r="BA42">
        <f t="shared" si="33"/>
        <v>-1</v>
      </c>
      <c r="BB42" t="s">
        <v>252</v>
      </c>
      <c r="BC42">
        <v>0</v>
      </c>
      <c r="BD42">
        <f t="shared" si="34"/>
        <v>1.7416</v>
      </c>
      <c r="BE42">
        <f t="shared" si="35"/>
        <v>-0.30300607752376546</v>
      </c>
      <c r="BF42" t="e">
        <f t="shared" si="36"/>
        <v>#DIV/0!</v>
      </c>
      <c r="BG42">
        <f t="shared" si="37"/>
        <v>-0.30300607752376546</v>
      </c>
      <c r="BH42" t="e">
        <f t="shared" si="38"/>
        <v>#DIV/0!</v>
      </c>
      <c r="BI42">
        <f t="shared" si="39"/>
        <v>99.968609677419394</v>
      </c>
      <c r="BJ42">
        <f t="shared" si="40"/>
        <v>84.273275707032255</v>
      </c>
      <c r="BK42">
        <f t="shared" si="41"/>
        <v>0.84299737666620411</v>
      </c>
      <c r="BL42">
        <f t="shared" si="42"/>
        <v>0.19599475333240834</v>
      </c>
      <c r="BM42">
        <v>0.76150703156633803</v>
      </c>
      <c r="BN42">
        <v>0.5</v>
      </c>
      <c r="BO42" t="s">
        <v>253</v>
      </c>
      <c r="BP42">
        <v>1675335129.20645</v>
      </c>
      <c r="BQ42">
        <v>400.00132258064502</v>
      </c>
      <c r="BR42">
        <v>400.61516129032299</v>
      </c>
      <c r="BS42">
        <v>16.1570419354839</v>
      </c>
      <c r="BT42">
        <v>15.816625806451601</v>
      </c>
      <c r="BU42">
        <v>500.00658064516102</v>
      </c>
      <c r="BV42">
        <v>96.644632258064505</v>
      </c>
      <c r="BW42">
        <v>0.20004238709677399</v>
      </c>
      <c r="BX42">
        <v>28.468896774193599</v>
      </c>
      <c r="BY42">
        <v>28.022048387096799</v>
      </c>
      <c r="BZ42">
        <v>999.9</v>
      </c>
      <c r="CA42">
        <v>9993.5483870967691</v>
      </c>
      <c r="CB42">
        <v>0</v>
      </c>
      <c r="CC42">
        <v>389.87154838709699</v>
      </c>
      <c r="CD42">
        <v>99.968609677419394</v>
      </c>
      <c r="CE42">
        <v>0.90009732258064501</v>
      </c>
      <c r="CF42">
        <v>9.9902183870967803E-2</v>
      </c>
      <c r="CG42">
        <v>0</v>
      </c>
      <c r="CH42">
        <v>2.2455032258064498</v>
      </c>
      <c r="CI42">
        <v>0</v>
      </c>
      <c r="CJ42">
        <v>64.802025806451596</v>
      </c>
      <c r="CK42">
        <v>914.08196774193505</v>
      </c>
      <c r="CL42">
        <v>38.7398387096774</v>
      </c>
      <c r="CM42">
        <v>43.378999999999998</v>
      </c>
      <c r="CN42">
        <v>40.935000000000002</v>
      </c>
      <c r="CO42">
        <v>41.618903225806498</v>
      </c>
      <c r="CP42">
        <v>39.265999999999998</v>
      </c>
      <c r="CQ42">
        <v>89.982903225806496</v>
      </c>
      <c r="CR42">
        <v>9.9883870967742006</v>
      </c>
      <c r="CS42">
        <v>0</v>
      </c>
      <c r="CT42">
        <v>59.599999904632597</v>
      </c>
      <c r="CU42">
        <v>2.26931538461539</v>
      </c>
      <c r="CV42">
        <v>0.74668034821818097</v>
      </c>
      <c r="CW42">
        <v>0.12021536786662899</v>
      </c>
      <c r="CX42">
        <v>64.805857692307697</v>
      </c>
      <c r="CY42">
        <v>15</v>
      </c>
      <c r="CZ42">
        <v>1675333396</v>
      </c>
      <c r="DA42" t="s">
        <v>254</v>
      </c>
      <c r="DB42">
        <v>1</v>
      </c>
      <c r="DC42">
        <v>-3.948</v>
      </c>
      <c r="DD42">
        <v>0.38500000000000001</v>
      </c>
      <c r="DE42">
        <v>402</v>
      </c>
      <c r="DF42">
        <v>15</v>
      </c>
      <c r="DG42">
        <v>1.6</v>
      </c>
      <c r="DH42">
        <v>0.26</v>
      </c>
      <c r="DI42">
        <v>-0.59047990384615401</v>
      </c>
      <c r="DJ42">
        <v>-0.31245447803341803</v>
      </c>
      <c r="DK42">
        <v>0.116701406215616</v>
      </c>
      <c r="DL42">
        <v>1</v>
      </c>
      <c r="DM42">
        <v>2.2383000000000002</v>
      </c>
      <c r="DN42">
        <v>0</v>
      </c>
      <c r="DO42">
        <v>0</v>
      </c>
      <c r="DP42">
        <v>0</v>
      </c>
      <c r="DQ42">
        <v>0.337702192307692</v>
      </c>
      <c r="DR42">
        <v>2.32453571331083E-2</v>
      </c>
      <c r="DS42">
        <v>4.6304797643044703E-3</v>
      </c>
      <c r="DT42">
        <v>1</v>
      </c>
      <c r="DU42">
        <v>2</v>
      </c>
      <c r="DV42">
        <v>3</v>
      </c>
      <c r="DW42" t="s">
        <v>259</v>
      </c>
      <c r="DX42">
        <v>100</v>
      </c>
      <c r="DY42">
        <v>100</v>
      </c>
      <c r="DZ42">
        <v>-3.948</v>
      </c>
      <c r="EA42">
        <v>0.38500000000000001</v>
      </c>
      <c r="EB42">
        <v>2</v>
      </c>
      <c r="EC42">
        <v>515.02599999999995</v>
      </c>
      <c r="ED42">
        <v>444.93799999999999</v>
      </c>
      <c r="EE42">
        <v>27.3889</v>
      </c>
      <c r="EF42">
        <v>30.762599999999999</v>
      </c>
      <c r="EG42">
        <v>30.000599999999999</v>
      </c>
      <c r="EH42">
        <v>30.8186</v>
      </c>
      <c r="EI42">
        <v>30.815200000000001</v>
      </c>
      <c r="EJ42">
        <v>19.936900000000001</v>
      </c>
      <c r="EK42">
        <v>36.3996</v>
      </c>
      <c r="EL42">
        <v>79.706999999999994</v>
      </c>
      <c r="EM42">
        <v>27.3733</v>
      </c>
      <c r="EN42">
        <v>400.601</v>
      </c>
      <c r="EO42">
        <v>15.8117</v>
      </c>
      <c r="EP42">
        <v>100.095</v>
      </c>
      <c r="EQ42">
        <v>90.392499999999998</v>
      </c>
    </row>
    <row r="43" spans="1:147" x14ac:dyDescent="0.3">
      <c r="A43">
        <v>27</v>
      </c>
      <c r="B43">
        <v>1675335197.8</v>
      </c>
      <c r="C43">
        <v>1620.7999999523199</v>
      </c>
      <c r="D43" t="s">
        <v>333</v>
      </c>
      <c r="E43" t="s">
        <v>334</v>
      </c>
      <c r="F43">
        <v>1675335189.74839</v>
      </c>
      <c r="G43">
        <f t="shared" si="0"/>
        <v>2.3974740959957818E-3</v>
      </c>
      <c r="H43">
        <f t="shared" si="1"/>
        <v>3.0339060951379397</v>
      </c>
      <c r="I43">
        <f t="shared" si="2"/>
        <v>399.99296774193499</v>
      </c>
      <c r="J43">
        <f t="shared" si="3"/>
        <v>338.22824111734377</v>
      </c>
      <c r="K43">
        <f t="shared" si="4"/>
        <v>32.756213835975409</v>
      </c>
      <c r="L43">
        <f t="shared" si="5"/>
        <v>38.737910060253022</v>
      </c>
      <c r="M43">
        <f t="shared" si="6"/>
        <v>0.10298068226452922</v>
      </c>
      <c r="N43">
        <f t="shared" si="7"/>
        <v>3.3927193644484657</v>
      </c>
      <c r="O43">
        <f t="shared" si="8"/>
        <v>0.10127515073468393</v>
      </c>
      <c r="P43">
        <f t="shared" si="9"/>
        <v>6.3447851580955339E-2</v>
      </c>
      <c r="Q43">
        <f t="shared" si="10"/>
        <v>16.523944120353651</v>
      </c>
      <c r="R43">
        <f t="shared" si="11"/>
        <v>27.965761093156591</v>
      </c>
      <c r="S43">
        <f t="shared" si="12"/>
        <v>27.990670967741899</v>
      </c>
      <c r="T43">
        <f t="shared" si="13"/>
        <v>3.7927763434726232</v>
      </c>
      <c r="U43">
        <f t="shared" si="14"/>
        <v>40.197635648129051</v>
      </c>
      <c r="V43">
        <f t="shared" si="15"/>
        <v>1.5635413969133918</v>
      </c>
      <c r="W43">
        <f t="shared" si="16"/>
        <v>3.8896352278026707</v>
      </c>
      <c r="X43">
        <f t="shared" si="17"/>
        <v>2.2292349465592314</v>
      </c>
      <c r="Y43">
        <f t="shared" si="18"/>
        <v>-105.72860763341397</v>
      </c>
      <c r="Z43">
        <f t="shared" si="19"/>
        <v>79.241769925464638</v>
      </c>
      <c r="AA43">
        <f t="shared" si="20"/>
        <v>5.101690236713436</v>
      </c>
      <c r="AB43">
        <f t="shared" si="21"/>
        <v>-4.8612033508822492</v>
      </c>
      <c r="AC43">
        <v>-4.0081711631269099E-2</v>
      </c>
      <c r="AD43">
        <v>4.49952326568916E-2</v>
      </c>
      <c r="AE43">
        <v>3.3816982807579299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50868.832548448467</v>
      </c>
      <c r="AK43">
        <v>0</v>
      </c>
      <c r="AL43">
        <v>0</v>
      </c>
      <c r="AM43">
        <v>0</v>
      </c>
      <c r="AN43">
        <f t="shared" si="25"/>
        <v>0</v>
      </c>
      <c r="AO43" t="e">
        <f t="shared" si="26"/>
        <v>#DIV/0!</v>
      </c>
      <c r="AP43">
        <v>-1</v>
      </c>
      <c r="AQ43" t="s">
        <v>335</v>
      </c>
      <c r="AR43">
        <v>2.2893269230769202</v>
      </c>
      <c r="AS43">
        <v>1.2356</v>
      </c>
      <c r="AT43">
        <f t="shared" si="27"/>
        <v>-0.85280586199168029</v>
      </c>
      <c r="AU43">
        <v>0.5</v>
      </c>
      <c r="AV43">
        <f t="shared" si="28"/>
        <v>84.310116214510799</v>
      </c>
      <c r="AW43">
        <f t="shared" si="29"/>
        <v>3.0339060951379397</v>
      </c>
      <c r="AX43">
        <f t="shared" si="30"/>
        <v>-35.950080666467315</v>
      </c>
      <c r="AY43">
        <f t="shared" si="31"/>
        <v>1</v>
      </c>
      <c r="AZ43">
        <f t="shared" si="32"/>
        <v>4.7846050702556805E-2</v>
      </c>
      <c r="BA43">
        <f t="shared" si="33"/>
        <v>-1</v>
      </c>
      <c r="BB43" t="s">
        <v>252</v>
      </c>
      <c r="BC43">
        <v>0</v>
      </c>
      <c r="BD43">
        <f t="shared" si="34"/>
        <v>1.2356</v>
      </c>
      <c r="BE43">
        <f t="shared" si="35"/>
        <v>-0.85280586199168029</v>
      </c>
      <c r="BF43" t="e">
        <f t="shared" si="36"/>
        <v>#DIV/0!</v>
      </c>
      <c r="BG43">
        <f t="shared" si="37"/>
        <v>-0.85280586199168029</v>
      </c>
      <c r="BH43" t="e">
        <f t="shared" si="38"/>
        <v>#DIV/0!</v>
      </c>
      <c r="BI43">
        <f t="shared" si="39"/>
        <v>100.012590322581</v>
      </c>
      <c r="BJ43">
        <f t="shared" si="40"/>
        <v>84.310116214510799</v>
      </c>
      <c r="BK43">
        <f t="shared" si="41"/>
        <v>0.84299502635194845</v>
      </c>
      <c r="BL43">
        <f t="shared" si="42"/>
        <v>0.19599005270389699</v>
      </c>
      <c r="BM43">
        <v>0.76150703156633803</v>
      </c>
      <c r="BN43">
        <v>0.5</v>
      </c>
      <c r="BO43" t="s">
        <v>253</v>
      </c>
      <c r="BP43">
        <v>1675335189.74839</v>
      </c>
      <c r="BQ43">
        <v>399.99296774193499</v>
      </c>
      <c r="BR43">
        <v>400.60109677419399</v>
      </c>
      <c r="BS43">
        <v>16.144535483871</v>
      </c>
      <c r="BT43">
        <v>15.7852870967742</v>
      </c>
      <c r="BU43">
        <v>499.99345161290302</v>
      </c>
      <c r="BV43">
        <v>96.646525806451606</v>
      </c>
      <c r="BW43">
        <v>0.19995196774193499</v>
      </c>
      <c r="BX43">
        <v>28.423903225806502</v>
      </c>
      <c r="BY43">
        <v>27.990670967741899</v>
      </c>
      <c r="BZ43">
        <v>999.9</v>
      </c>
      <c r="CA43">
        <v>10001.2903225806</v>
      </c>
      <c r="CB43">
        <v>0</v>
      </c>
      <c r="CC43">
        <v>390.00680645161299</v>
      </c>
      <c r="CD43">
        <v>100.012590322581</v>
      </c>
      <c r="CE43">
        <v>0.90014822580645204</v>
      </c>
      <c r="CF43">
        <v>9.98513838709678E-2</v>
      </c>
      <c r="CG43">
        <v>0</v>
      </c>
      <c r="CH43">
        <v>2.3045483870967698</v>
      </c>
      <c r="CI43">
        <v>0</v>
      </c>
      <c r="CJ43">
        <v>64.349696774193504</v>
      </c>
      <c r="CK43">
        <v>914.50170967741997</v>
      </c>
      <c r="CL43">
        <v>38.596548387096803</v>
      </c>
      <c r="CM43">
        <v>43.25</v>
      </c>
      <c r="CN43">
        <v>40.811999999999998</v>
      </c>
      <c r="CO43">
        <v>41.503999999999998</v>
      </c>
      <c r="CP43">
        <v>39.167000000000002</v>
      </c>
      <c r="CQ43">
        <v>90.026451612903202</v>
      </c>
      <c r="CR43">
        <v>9.9845161290322597</v>
      </c>
      <c r="CS43">
        <v>0</v>
      </c>
      <c r="CT43">
        <v>60</v>
      </c>
      <c r="CU43">
        <v>2.2893269230769202</v>
      </c>
      <c r="CV43">
        <v>-0.102499148772336</v>
      </c>
      <c r="CW43">
        <v>-1.3314529924760099</v>
      </c>
      <c r="CX43">
        <v>64.358830769230806</v>
      </c>
      <c r="CY43">
        <v>15</v>
      </c>
      <c r="CZ43">
        <v>1675333396</v>
      </c>
      <c r="DA43" t="s">
        <v>254</v>
      </c>
      <c r="DB43">
        <v>1</v>
      </c>
      <c r="DC43">
        <v>-3.948</v>
      </c>
      <c r="DD43">
        <v>0.38500000000000001</v>
      </c>
      <c r="DE43">
        <v>402</v>
      </c>
      <c r="DF43">
        <v>15</v>
      </c>
      <c r="DG43">
        <v>1.6</v>
      </c>
      <c r="DH43">
        <v>0.26</v>
      </c>
      <c r="DI43">
        <v>-0.604515115384615</v>
      </c>
      <c r="DJ43">
        <v>-0.18058626154691099</v>
      </c>
      <c r="DK43">
        <v>0.12492199911216199</v>
      </c>
      <c r="DL43">
        <v>1</v>
      </c>
      <c r="DM43">
        <v>2.1671</v>
      </c>
      <c r="DN43">
        <v>0</v>
      </c>
      <c r="DO43">
        <v>0</v>
      </c>
      <c r="DP43">
        <v>0</v>
      </c>
      <c r="DQ43">
        <v>0.34545690384615402</v>
      </c>
      <c r="DR43">
        <v>0.117215997061282</v>
      </c>
      <c r="DS43">
        <v>1.9630154418903201E-2</v>
      </c>
      <c r="DT43">
        <v>0</v>
      </c>
      <c r="DU43">
        <v>1</v>
      </c>
      <c r="DV43">
        <v>3</v>
      </c>
      <c r="DW43" t="s">
        <v>255</v>
      </c>
      <c r="DX43">
        <v>100</v>
      </c>
      <c r="DY43">
        <v>100</v>
      </c>
      <c r="DZ43">
        <v>-3.948</v>
      </c>
      <c r="EA43">
        <v>0.38500000000000001</v>
      </c>
      <c r="EB43">
        <v>2</v>
      </c>
      <c r="EC43">
        <v>515.279</v>
      </c>
      <c r="ED43">
        <v>444.26900000000001</v>
      </c>
      <c r="EE43">
        <v>27.302499999999998</v>
      </c>
      <c r="EF43">
        <v>30.829699999999999</v>
      </c>
      <c r="EG43">
        <v>30.000299999999999</v>
      </c>
      <c r="EH43">
        <v>30.898499999999999</v>
      </c>
      <c r="EI43">
        <v>30.8996</v>
      </c>
      <c r="EJ43">
        <v>19.9406</v>
      </c>
      <c r="EK43">
        <v>36.9786</v>
      </c>
      <c r="EL43">
        <v>78.205200000000005</v>
      </c>
      <c r="EM43">
        <v>27.295999999999999</v>
      </c>
      <c r="EN43">
        <v>400.61599999999999</v>
      </c>
      <c r="EO43">
        <v>15.749599999999999</v>
      </c>
      <c r="EP43">
        <v>100.09</v>
      </c>
      <c r="EQ43">
        <v>90.3857</v>
      </c>
    </row>
    <row r="44" spans="1:147" x14ac:dyDescent="0.3">
      <c r="A44">
        <v>28</v>
      </c>
      <c r="B44">
        <v>1675335258.3</v>
      </c>
      <c r="C44">
        <v>1681.2999999523199</v>
      </c>
      <c r="D44" t="s">
        <v>336</v>
      </c>
      <c r="E44" t="s">
        <v>337</v>
      </c>
      <c r="F44">
        <v>1675335250.23226</v>
      </c>
      <c r="G44">
        <f t="shared" si="0"/>
        <v>2.0686739965035815E-3</v>
      </c>
      <c r="H44">
        <f t="shared" si="1"/>
        <v>3.1057177351934886</v>
      </c>
      <c r="I44">
        <f t="shared" si="2"/>
        <v>400.00287096774201</v>
      </c>
      <c r="J44">
        <f t="shared" si="3"/>
        <v>329.40948466429256</v>
      </c>
      <c r="K44">
        <f t="shared" si="4"/>
        <v>31.902688386059893</v>
      </c>
      <c r="L44">
        <f t="shared" si="5"/>
        <v>38.739524938143006</v>
      </c>
      <c r="M44">
        <f t="shared" si="6"/>
        <v>8.8578026551460423E-2</v>
      </c>
      <c r="N44">
        <f t="shared" si="7"/>
        <v>3.3878449625122791</v>
      </c>
      <c r="O44">
        <f t="shared" si="8"/>
        <v>8.7311247119727584E-2</v>
      </c>
      <c r="P44">
        <f t="shared" si="9"/>
        <v>5.4681835278626807E-2</v>
      </c>
      <c r="Q44">
        <f t="shared" si="10"/>
        <v>16.520260710293154</v>
      </c>
      <c r="R44">
        <f t="shared" si="11"/>
        <v>28.014294505501148</v>
      </c>
      <c r="S44">
        <f t="shared" si="12"/>
        <v>27.980229032258102</v>
      </c>
      <c r="T44">
        <f t="shared" si="13"/>
        <v>3.7904680235129957</v>
      </c>
      <c r="U44">
        <f t="shared" si="14"/>
        <v>40.14551536757758</v>
      </c>
      <c r="V44">
        <f t="shared" si="15"/>
        <v>1.5592112618893701</v>
      </c>
      <c r="W44">
        <f t="shared" si="16"/>
        <v>3.8838989800305916</v>
      </c>
      <c r="X44">
        <f t="shared" si="17"/>
        <v>2.2312567616236256</v>
      </c>
      <c r="Y44">
        <f t="shared" si="18"/>
        <v>-91.228523245807949</v>
      </c>
      <c r="Z44">
        <f t="shared" si="19"/>
        <v>76.397076579866052</v>
      </c>
      <c r="AA44">
        <f t="shared" si="20"/>
        <v>4.9247427235960073</v>
      </c>
      <c r="AB44">
        <f t="shared" si="21"/>
        <v>6.6135567679472729</v>
      </c>
      <c r="AC44">
        <v>-4.0009300540915498E-2</v>
      </c>
      <c r="AD44">
        <v>4.4913944864409798E-2</v>
      </c>
      <c r="AE44">
        <v>3.3768437893658398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50784.980191440249</v>
      </c>
      <c r="AK44">
        <v>0</v>
      </c>
      <c r="AL44">
        <v>0</v>
      </c>
      <c r="AM44">
        <v>0</v>
      </c>
      <c r="AN44">
        <f t="shared" si="25"/>
        <v>0</v>
      </c>
      <c r="AO44" t="e">
        <f t="shared" si="26"/>
        <v>#DIV/0!</v>
      </c>
      <c r="AP44">
        <v>-1</v>
      </c>
      <c r="AQ44" t="s">
        <v>338</v>
      </c>
      <c r="AR44">
        <v>2.2493192307692298</v>
      </c>
      <c r="AS44">
        <v>1.61</v>
      </c>
      <c r="AT44">
        <f t="shared" si="27"/>
        <v>-0.39709268991877611</v>
      </c>
      <c r="AU44">
        <v>0.5</v>
      </c>
      <c r="AV44">
        <f t="shared" si="28"/>
        <v>84.290640689868539</v>
      </c>
      <c r="AW44">
        <f t="shared" si="29"/>
        <v>3.1057177351934886</v>
      </c>
      <c r="AX44">
        <f t="shared" si="30"/>
        <v>-16.735598623258468</v>
      </c>
      <c r="AY44">
        <f t="shared" si="31"/>
        <v>1</v>
      </c>
      <c r="AZ44">
        <f t="shared" si="32"/>
        <v>4.8709058343733562E-2</v>
      </c>
      <c r="BA44">
        <f t="shared" si="33"/>
        <v>-1</v>
      </c>
      <c r="BB44" t="s">
        <v>252</v>
      </c>
      <c r="BC44">
        <v>0</v>
      </c>
      <c r="BD44">
        <f t="shared" si="34"/>
        <v>1.61</v>
      </c>
      <c r="BE44">
        <f t="shared" si="35"/>
        <v>-0.39709268991877616</v>
      </c>
      <c r="BF44" t="e">
        <f t="shared" si="36"/>
        <v>#DIV/0!</v>
      </c>
      <c r="BG44">
        <f t="shared" si="37"/>
        <v>-0.39709268991877616</v>
      </c>
      <c r="BH44" t="e">
        <f t="shared" si="38"/>
        <v>#DIV/0!</v>
      </c>
      <c r="BI44">
        <f t="shared" si="39"/>
        <v>99.989393548387099</v>
      </c>
      <c r="BJ44">
        <f t="shared" si="40"/>
        <v>84.290640689868539</v>
      </c>
      <c r="BK44">
        <f t="shared" si="41"/>
        <v>0.84299581884230967</v>
      </c>
      <c r="BL44">
        <f t="shared" si="42"/>
        <v>0.19599163768461941</v>
      </c>
      <c r="BM44">
        <v>0.76150703156633803</v>
      </c>
      <c r="BN44">
        <v>0.5</v>
      </c>
      <c r="BO44" t="s">
        <v>253</v>
      </c>
      <c r="BP44">
        <v>1675335250.23226</v>
      </c>
      <c r="BQ44">
        <v>400.00287096774201</v>
      </c>
      <c r="BR44">
        <v>400.60190322580598</v>
      </c>
      <c r="BS44">
        <v>16.099551612903198</v>
      </c>
      <c r="BT44">
        <v>15.789561290322601</v>
      </c>
      <c r="BU44">
        <v>499.99883870967699</v>
      </c>
      <c r="BV44">
        <v>96.648051612903203</v>
      </c>
      <c r="BW44">
        <v>0.200065612903226</v>
      </c>
      <c r="BX44">
        <v>28.398509677419401</v>
      </c>
      <c r="BY44">
        <v>27.980229032258102</v>
      </c>
      <c r="BZ44">
        <v>999.9</v>
      </c>
      <c r="CA44">
        <v>9983.0645161290304</v>
      </c>
      <c r="CB44">
        <v>0</v>
      </c>
      <c r="CC44">
        <v>390.214032258065</v>
      </c>
      <c r="CD44">
        <v>99.989393548387099</v>
      </c>
      <c r="CE44">
        <v>0.90012190322580699</v>
      </c>
      <c r="CF44">
        <v>9.9877670967741999E-2</v>
      </c>
      <c r="CG44">
        <v>0</v>
      </c>
      <c r="CH44">
        <v>2.2457193548387102</v>
      </c>
      <c r="CI44">
        <v>0</v>
      </c>
      <c r="CJ44">
        <v>63.511232258064503</v>
      </c>
      <c r="CK44">
        <v>914.28090322580704</v>
      </c>
      <c r="CL44">
        <v>38.473580645161299</v>
      </c>
      <c r="CM44">
        <v>43.156999999999996</v>
      </c>
      <c r="CN44">
        <v>40.685000000000002</v>
      </c>
      <c r="CO44">
        <v>41.423000000000002</v>
      </c>
      <c r="CP44">
        <v>39.06</v>
      </c>
      <c r="CQ44">
        <v>90.002903225806506</v>
      </c>
      <c r="CR44">
        <v>9.9848387096774207</v>
      </c>
      <c r="CS44">
        <v>0</v>
      </c>
      <c r="CT44">
        <v>60</v>
      </c>
      <c r="CU44">
        <v>2.2493192307692298</v>
      </c>
      <c r="CV44">
        <v>0.83054018056886103</v>
      </c>
      <c r="CW44">
        <v>-1.40246838051696</v>
      </c>
      <c r="CX44">
        <v>63.4912846153846</v>
      </c>
      <c r="CY44">
        <v>15</v>
      </c>
      <c r="CZ44">
        <v>1675333396</v>
      </c>
      <c r="DA44" t="s">
        <v>254</v>
      </c>
      <c r="DB44">
        <v>1</v>
      </c>
      <c r="DC44">
        <v>-3.948</v>
      </c>
      <c r="DD44">
        <v>0.38500000000000001</v>
      </c>
      <c r="DE44">
        <v>402</v>
      </c>
      <c r="DF44">
        <v>15</v>
      </c>
      <c r="DG44">
        <v>1.6</v>
      </c>
      <c r="DH44">
        <v>0.26</v>
      </c>
      <c r="DI44">
        <v>-0.56683340384615399</v>
      </c>
      <c r="DJ44">
        <v>-0.27920361352323297</v>
      </c>
      <c r="DK44">
        <v>0.124727053041101</v>
      </c>
      <c r="DL44">
        <v>1</v>
      </c>
      <c r="DM44">
        <v>2.3845000000000001</v>
      </c>
      <c r="DN44">
        <v>0</v>
      </c>
      <c r="DO44">
        <v>0</v>
      </c>
      <c r="DP44">
        <v>0</v>
      </c>
      <c r="DQ44">
        <v>0.31171578846153802</v>
      </c>
      <c r="DR44">
        <v>-1.8148870775172701E-2</v>
      </c>
      <c r="DS44">
        <v>3.3443841811917098E-3</v>
      </c>
      <c r="DT44">
        <v>1</v>
      </c>
      <c r="DU44">
        <v>2</v>
      </c>
      <c r="DV44">
        <v>3</v>
      </c>
      <c r="DW44" t="s">
        <v>259</v>
      </c>
      <c r="DX44">
        <v>100</v>
      </c>
      <c r="DY44">
        <v>100</v>
      </c>
      <c r="DZ44">
        <v>-3.948</v>
      </c>
      <c r="EA44">
        <v>0.38500000000000001</v>
      </c>
      <c r="EB44">
        <v>2</v>
      </c>
      <c r="EC44">
        <v>515.23500000000001</v>
      </c>
      <c r="ED44">
        <v>443.68700000000001</v>
      </c>
      <c r="EE44">
        <v>27.278099999999998</v>
      </c>
      <c r="EF44">
        <v>30.891999999999999</v>
      </c>
      <c r="EG44">
        <v>30.000399999999999</v>
      </c>
      <c r="EH44">
        <v>30.973400000000002</v>
      </c>
      <c r="EI44">
        <v>30.9773</v>
      </c>
      <c r="EJ44">
        <v>19.9391</v>
      </c>
      <c r="EK44">
        <v>36.9786</v>
      </c>
      <c r="EL44">
        <v>76.6935</v>
      </c>
      <c r="EM44">
        <v>27.287299999999998</v>
      </c>
      <c r="EN44">
        <v>400.50400000000002</v>
      </c>
      <c r="EO44">
        <v>15.728999999999999</v>
      </c>
      <c r="EP44">
        <v>100.086</v>
      </c>
      <c r="EQ44">
        <v>90.380899999999997</v>
      </c>
    </row>
    <row r="45" spans="1:147" x14ac:dyDescent="0.3">
      <c r="A45">
        <v>29</v>
      </c>
      <c r="B45">
        <v>1675335318.2</v>
      </c>
      <c r="C45">
        <v>1741.2000000476801</v>
      </c>
      <c r="D45" t="s">
        <v>339</v>
      </c>
      <c r="E45" t="s">
        <v>340</v>
      </c>
      <c r="F45">
        <v>1675335310.2548399</v>
      </c>
      <c r="G45">
        <f t="shared" si="0"/>
        <v>2.0637338746336488E-3</v>
      </c>
      <c r="H45">
        <f t="shared" si="1"/>
        <v>3.0279668188042379</v>
      </c>
      <c r="I45">
        <f t="shared" si="2"/>
        <v>400.01783870967699</v>
      </c>
      <c r="J45">
        <f t="shared" si="3"/>
        <v>330.71061286978693</v>
      </c>
      <c r="K45">
        <f t="shared" si="4"/>
        <v>32.02852973771261</v>
      </c>
      <c r="L45">
        <f t="shared" si="5"/>
        <v>38.74076834592838</v>
      </c>
      <c r="M45">
        <f t="shared" si="6"/>
        <v>8.839011831004974E-2</v>
      </c>
      <c r="N45">
        <f t="shared" si="7"/>
        <v>3.3934481047209717</v>
      </c>
      <c r="O45">
        <f t="shared" si="8"/>
        <v>8.7130717428334045E-2</v>
      </c>
      <c r="P45">
        <f t="shared" si="9"/>
        <v>5.4568355641340251E-2</v>
      </c>
      <c r="Q45">
        <f t="shared" si="10"/>
        <v>16.523784448778979</v>
      </c>
      <c r="R45">
        <f t="shared" si="11"/>
        <v>27.993244580871234</v>
      </c>
      <c r="S45">
        <f t="shared" si="12"/>
        <v>27.972345161290299</v>
      </c>
      <c r="T45">
        <f t="shared" si="13"/>
        <v>3.7887260077482638</v>
      </c>
      <c r="U45">
        <f t="shared" si="14"/>
        <v>40.171725704986663</v>
      </c>
      <c r="V45">
        <f t="shared" si="15"/>
        <v>1.5581648195408297</v>
      </c>
      <c r="W45">
        <f t="shared" si="16"/>
        <v>3.8787599790551424</v>
      </c>
      <c r="X45">
        <f t="shared" si="17"/>
        <v>2.2305611882074343</v>
      </c>
      <c r="Y45">
        <f t="shared" si="18"/>
        <v>-91.010663871343908</v>
      </c>
      <c r="Z45">
        <f t="shared" si="19"/>
        <v>73.798690827180849</v>
      </c>
      <c r="AA45">
        <f t="shared" si="20"/>
        <v>4.7486640575872929</v>
      </c>
      <c r="AB45">
        <f t="shared" si="21"/>
        <v>4.0604754622032146</v>
      </c>
      <c r="AC45">
        <v>-4.0092541057136201E-2</v>
      </c>
      <c r="AD45">
        <v>4.50073896361372E-2</v>
      </c>
      <c r="AE45">
        <v>3.3824240433130699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50890.171933583821</v>
      </c>
      <c r="AK45">
        <v>0</v>
      </c>
      <c r="AL45">
        <v>0</v>
      </c>
      <c r="AM45">
        <v>0</v>
      </c>
      <c r="AN45">
        <f t="shared" si="25"/>
        <v>0</v>
      </c>
      <c r="AO45" t="e">
        <f t="shared" si="26"/>
        <v>#DIV/0!</v>
      </c>
      <c r="AP45">
        <v>-1</v>
      </c>
      <c r="AQ45" t="s">
        <v>341</v>
      </c>
      <c r="AR45">
        <v>2.21916153846154</v>
      </c>
      <c r="AS45">
        <v>1.7836000000000001</v>
      </c>
      <c r="AT45">
        <f t="shared" si="27"/>
        <v>-0.24420359859920371</v>
      </c>
      <c r="AU45">
        <v>0.5</v>
      </c>
      <c r="AV45">
        <f t="shared" si="28"/>
        <v>84.309193337983018</v>
      </c>
      <c r="AW45">
        <f t="shared" si="29"/>
        <v>3.0279668188042379</v>
      </c>
      <c r="AX45">
        <f t="shared" si="30"/>
        <v>-10.294304204065732</v>
      </c>
      <c r="AY45">
        <f t="shared" si="31"/>
        <v>1</v>
      </c>
      <c r="AZ45">
        <f t="shared" si="32"/>
        <v>4.7776128074867447E-2</v>
      </c>
      <c r="BA45">
        <f t="shared" si="33"/>
        <v>-1</v>
      </c>
      <c r="BB45" t="s">
        <v>252</v>
      </c>
      <c r="BC45">
        <v>0</v>
      </c>
      <c r="BD45">
        <f t="shared" si="34"/>
        <v>1.7836000000000001</v>
      </c>
      <c r="BE45">
        <f t="shared" si="35"/>
        <v>-0.24420359859920379</v>
      </c>
      <c r="BF45" t="e">
        <f t="shared" si="36"/>
        <v>#DIV/0!</v>
      </c>
      <c r="BG45">
        <f t="shared" si="37"/>
        <v>-0.24420359859920379</v>
      </c>
      <c r="BH45" t="e">
        <f t="shared" si="38"/>
        <v>#DIV/0!</v>
      </c>
      <c r="BI45">
        <f t="shared" si="39"/>
        <v>100.011480645161</v>
      </c>
      <c r="BJ45">
        <f t="shared" si="40"/>
        <v>84.309193337983018</v>
      </c>
      <c r="BK45">
        <f t="shared" si="41"/>
        <v>0.84299515209769338</v>
      </c>
      <c r="BL45">
        <f t="shared" si="42"/>
        <v>0.19599030419538691</v>
      </c>
      <c r="BM45">
        <v>0.76150703156633803</v>
      </c>
      <c r="BN45">
        <v>0.5</v>
      </c>
      <c r="BO45" t="s">
        <v>253</v>
      </c>
      <c r="BP45">
        <v>1675335310.2548399</v>
      </c>
      <c r="BQ45">
        <v>400.01783870967699</v>
      </c>
      <c r="BR45">
        <v>400.60474193548401</v>
      </c>
      <c r="BS45">
        <v>16.0888322580645</v>
      </c>
      <c r="BT45">
        <v>15.779574193548401</v>
      </c>
      <c r="BU45">
        <v>499.99132258064498</v>
      </c>
      <c r="BV45">
        <v>96.6477</v>
      </c>
      <c r="BW45">
        <v>0.19990177419354799</v>
      </c>
      <c r="BX45">
        <v>28.375732258064499</v>
      </c>
      <c r="BY45">
        <v>27.972345161290299</v>
      </c>
      <c r="BZ45">
        <v>999.9</v>
      </c>
      <c r="CA45">
        <v>10003.870967741899</v>
      </c>
      <c r="CB45">
        <v>0</v>
      </c>
      <c r="CC45">
        <v>390.19145161290299</v>
      </c>
      <c r="CD45">
        <v>100.011480645161</v>
      </c>
      <c r="CE45">
        <v>0.90013438709677396</v>
      </c>
      <c r="CF45">
        <v>9.9865329032258102E-2</v>
      </c>
      <c r="CG45">
        <v>0</v>
      </c>
      <c r="CH45">
        <v>2.2170612903225799</v>
      </c>
      <c r="CI45">
        <v>0</v>
      </c>
      <c r="CJ45">
        <v>63.078800000000001</v>
      </c>
      <c r="CK45">
        <v>914.48632258064504</v>
      </c>
      <c r="CL45">
        <v>38.3648387096774</v>
      </c>
      <c r="CM45">
        <v>43.061999999999998</v>
      </c>
      <c r="CN45">
        <v>40.561999999999998</v>
      </c>
      <c r="CO45">
        <v>41.311999999999998</v>
      </c>
      <c r="CP45">
        <v>38.936999999999998</v>
      </c>
      <c r="CQ45">
        <v>90.0251612903226</v>
      </c>
      <c r="CR45">
        <v>9.9848387096774207</v>
      </c>
      <c r="CS45">
        <v>0</v>
      </c>
      <c r="CT45">
        <v>59.299999952316298</v>
      </c>
      <c r="CU45">
        <v>2.21916153846154</v>
      </c>
      <c r="CV45">
        <v>0.61662906883716695</v>
      </c>
      <c r="CW45">
        <v>1.1315452969436299</v>
      </c>
      <c r="CX45">
        <v>63.102234615384603</v>
      </c>
      <c r="CY45">
        <v>15</v>
      </c>
      <c r="CZ45">
        <v>1675333396</v>
      </c>
      <c r="DA45" t="s">
        <v>254</v>
      </c>
      <c r="DB45">
        <v>1</v>
      </c>
      <c r="DC45">
        <v>-3.948</v>
      </c>
      <c r="DD45">
        <v>0.38500000000000001</v>
      </c>
      <c r="DE45">
        <v>402</v>
      </c>
      <c r="DF45">
        <v>15</v>
      </c>
      <c r="DG45">
        <v>1.6</v>
      </c>
      <c r="DH45">
        <v>0.26</v>
      </c>
      <c r="DI45">
        <v>-0.61501546153846198</v>
      </c>
      <c r="DJ45">
        <v>0.23960521119657199</v>
      </c>
      <c r="DK45">
        <v>0.154024049096669</v>
      </c>
      <c r="DL45">
        <v>1</v>
      </c>
      <c r="DM45">
        <v>1.9641</v>
      </c>
      <c r="DN45">
        <v>0</v>
      </c>
      <c r="DO45">
        <v>0</v>
      </c>
      <c r="DP45">
        <v>0</v>
      </c>
      <c r="DQ45">
        <v>0.30235855769230802</v>
      </c>
      <c r="DR45">
        <v>5.5558277449661103E-2</v>
      </c>
      <c r="DS45">
        <v>1.0189276832143501E-2</v>
      </c>
      <c r="DT45">
        <v>1</v>
      </c>
      <c r="DU45">
        <v>2</v>
      </c>
      <c r="DV45">
        <v>3</v>
      </c>
      <c r="DW45" t="s">
        <v>259</v>
      </c>
      <c r="DX45">
        <v>100</v>
      </c>
      <c r="DY45">
        <v>100</v>
      </c>
      <c r="DZ45">
        <v>-3.948</v>
      </c>
      <c r="EA45">
        <v>0.38500000000000001</v>
      </c>
      <c r="EB45">
        <v>2</v>
      </c>
      <c r="EC45">
        <v>515.23500000000001</v>
      </c>
      <c r="ED45">
        <v>442.49599999999998</v>
      </c>
      <c r="EE45">
        <v>27.3477</v>
      </c>
      <c r="EF45">
        <v>30.9481</v>
      </c>
      <c r="EG45">
        <v>30.000299999999999</v>
      </c>
      <c r="EH45">
        <v>31.0383</v>
      </c>
      <c r="EI45">
        <v>31.044</v>
      </c>
      <c r="EJ45">
        <v>19.939900000000002</v>
      </c>
      <c r="EK45">
        <v>37.249000000000002</v>
      </c>
      <c r="EL45">
        <v>75.195300000000003</v>
      </c>
      <c r="EM45">
        <v>27.364000000000001</v>
      </c>
      <c r="EN45">
        <v>400.548</v>
      </c>
      <c r="EO45">
        <v>15.751099999999999</v>
      </c>
      <c r="EP45">
        <v>100.084</v>
      </c>
      <c r="EQ45">
        <v>90.378100000000003</v>
      </c>
    </row>
    <row r="46" spans="1:147" x14ac:dyDescent="0.3">
      <c r="A46">
        <v>30</v>
      </c>
      <c r="B46">
        <v>1675335378.3</v>
      </c>
      <c r="C46">
        <v>1801.2999999523199</v>
      </c>
      <c r="D46" t="s">
        <v>342</v>
      </c>
      <c r="E46" t="s">
        <v>343</v>
      </c>
      <c r="F46">
        <v>1675335370.3</v>
      </c>
      <c r="G46">
        <f t="shared" si="0"/>
        <v>1.8893271237776963E-3</v>
      </c>
      <c r="H46">
        <f t="shared" si="1"/>
        <v>2.6682828011464625</v>
      </c>
      <c r="I46">
        <f t="shared" si="2"/>
        <v>400.017516129032</v>
      </c>
      <c r="J46">
        <f t="shared" si="3"/>
        <v>332.55381327484179</v>
      </c>
      <c r="K46">
        <f t="shared" si="4"/>
        <v>32.20714866528089</v>
      </c>
      <c r="L46">
        <f t="shared" si="5"/>
        <v>38.740868684721775</v>
      </c>
      <c r="M46">
        <f t="shared" si="6"/>
        <v>8.0593775345522964E-2</v>
      </c>
      <c r="N46">
        <f t="shared" si="7"/>
        <v>3.3956314565421084</v>
      </c>
      <c r="O46">
        <f t="shared" si="8"/>
        <v>7.954598799960573E-2</v>
      </c>
      <c r="P46">
        <f t="shared" si="9"/>
        <v>4.9809247052173385E-2</v>
      </c>
      <c r="Q46">
        <f t="shared" si="10"/>
        <v>16.523822209476378</v>
      </c>
      <c r="R46">
        <f t="shared" si="11"/>
        <v>28.045271857333638</v>
      </c>
      <c r="S46">
        <f t="shared" si="12"/>
        <v>27.990200000000002</v>
      </c>
      <c r="T46">
        <f t="shared" si="13"/>
        <v>3.792672203779957</v>
      </c>
      <c r="U46">
        <f t="shared" si="14"/>
        <v>40.085081313831658</v>
      </c>
      <c r="V46">
        <f t="shared" si="15"/>
        <v>1.555918241133317</v>
      </c>
      <c r="W46">
        <f t="shared" si="16"/>
        <v>3.8815394409501569</v>
      </c>
      <c r="X46">
        <f t="shared" si="17"/>
        <v>2.2367539626466399</v>
      </c>
      <c r="Y46">
        <f t="shared" si="18"/>
        <v>-83.319326158596411</v>
      </c>
      <c r="Z46">
        <f t="shared" si="19"/>
        <v>72.833408675166908</v>
      </c>
      <c r="AA46">
        <f t="shared" si="20"/>
        <v>4.6842423455112918</v>
      </c>
      <c r="AB46">
        <f t="shared" si="21"/>
        <v>10.722147071558169</v>
      </c>
      <c r="AC46">
        <v>-4.01249924865969E-2</v>
      </c>
      <c r="AD46">
        <v>4.5043819208608199E-2</v>
      </c>
      <c r="AE46">
        <v>3.3845984721140701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50927.595547009965</v>
      </c>
      <c r="AK46">
        <v>0</v>
      </c>
      <c r="AL46">
        <v>0</v>
      </c>
      <c r="AM46">
        <v>0</v>
      </c>
      <c r="AN46">
        <f t="shared" si="25"/>
        <v>0</v>
      </c>
      <c r="AO46" t="e">
        <f t="shared" si="26"/>
        <v>#DIV/0!</v>
      </c>
      <c r="AP46">
        <v>-1</v>
      </c>
      <c r="AQ46" t="s">
        <v>344</v>
      </c>
      <c r="AR46">
        <v>2.2937269230769202</v>
      </c>
      <c r="AS46">
        <v>1.6936</v>
      </c>
      <c r="AT46">
        <f t="shared" si="27"/>
        <v>-0.35434986010682579</v>
      </c>
      <c r="AU46">
        <v>0.5</v>
      </c>
      <c r="AV46">
        <f t="shared" si="28"/>
        <v>84.310126956992804</v>
      </c>
      <c r="AW46">
        <f t="shared" si="29"/>
        <v>2.6682828011464625</v>
      </c>
      <c r="AX46">
        <f t="shared" si="30"/>
        <v>-14.93764084639956</v>
      </c>
      <c r="AY46">
        <f t="shared" si="31"/>
        <v>1</v>
      </c>
      <c r="AZ46">
        <f t="shared" si="32"/>
        <v>4.3509397192791323E-2</v>
      </c>
      <c r="BA46">
        <f t="shared" si="33"/>
        <v>-1</v>
      </c>
      <c r="BB46" t="s">
        <v>252</v>
      </c>
      <c r="BC46">
        <v>0</v>
      </c>
      <c r="BD46">
        <f t="shared" si="34"/>
        <v>1.6936</v>
      </c>
      <c r="BE46">
        <f t="shared" si="35"/>
        <v>-0.35434986010682579</v>
      </c>
      <c r="BF46" t="e">
        <f t="shared" si="36"/>
        <v>#DIV/0!</v>
      </c>
      <c r="BG46">
        <f t="shared" si="37"/>
        <v>-0.35434986010682579</v>
      </c>
      <c r="BH46" t="e">
        <f t="shared" si="38"/>
        <v>#DIV/0!</v>
      </c>
      <c r="BI46">
        <f t="shared" si="39"/>
        <v>100.01269032258099</v>
      </c>
      <c r="BJ46">
        <f t="shared" si="40"/>
        <v>84.310126956992804</v>
      </c>
      <c r="BK46">
        <f t="shared" si="41"/>
        <v>0.8429942908750766</v>
      </c>
      <c r="BL46">
        <f t="shared" si="42"/>
        <v>0.19598858175015321</v>
      </c>
      <c r="BM46">
        <v>0.76150703156633803</v>
      </c>
      <c r="BN46">
        <v>0.5</v>
      </c>
      <c r="BO46" t="s">
        <v>253</v>
      </c>
      <c r="BP46">
        <v>1675335370.3</v>
      </c>
      <c r="BQ46">
        <v>400.017516129032</v>
      </c>
      <c r="BR46">
        <v>400.53899999999999</v>
      </c>
      <c r="BS46">
        <v>16.065580645161301</v>
      </c>
      <c r="BT46">
        <v>15.782458064516099</v>
      </c>
      <c r="BU46">
        <v>500.00312903225802</v>
      </c>
      <c r="BV46">
        <v>96.6480161290323</v>
      </c>
      <c r="BW46">
        <v>0.19991458064516099</v>
      </c>
      <c r="BX46">
        <v>28.388054838709699</v>
      </c>
      <c r="BY46">
        <v>27.990200000000002</v>
      </c>
      <c r="BZ46">
        <v>999.9</v>
      </c>
      <c r="CA46">
        <v>10011.935483871001</v>
      </c>
      <c r="CB46">
        <v>0</v>
      </c>
      <c r="CC46">
        <v>390.18309677419398</v>
      </c>
      <c r="CD46">
        <v>100.01269032258099</v>
      </c>
      <c r="CE46">
        <v>0.90016274193548396</v>
      </c>
      <c r="CF46">
        <v>9.9836951612903305E-2</v>
      </c>
      <c r="CG46">
        <v>0</v>
      </c>
      <c r="CH46">
        <v>2.2916161290322599</v>
      </c>
      <c r="CI46">
        <v>0</v>
      </c>
      <c r="CJ46">
        <v>62.423170967741903</v>
      </c>
      <c r="CK46">
        <v>914.50619354838705</v>
      </c>
      <c r="CL46">
        <v>38.253999999999998</v>
      </c>
      <c r="CM46">
        <v>42.967483870967698</v>
      </c>
      <c r="CN46">
        <v>40.4491935483871</v>
      </c>
      <c r="CO46">
        <v>41.237806451612897</v>
      </c>
      <c r="CP46">
        <v>38.858741935483899</v>
      </c>
      <c r="CQ46">
        <v>90.027741935483903</v>
      </c>
      <c r="CR46">
        <v>9.98193548387097</v>
      </c>
      <c r="CS46">
        <v>0</v>
      </c>
      <c r="CT46">
        <v>59.200000047683702</v>
      </c>
      <c r="CU46">
        <v>2.2937269230769202</v>
      </c>
      <c r="CV46">
        <v>0.36668375950377702</v>
      </c>
      <c r="CW46">
        <v>0.49910084862002602</v>
      </c>
      <c r="CX46">
        <v>62.405996153846097</v>
      </c>
      <c r="CY46">
        <v>15</v>
      </c>
      <c r="CZ46">
        <v>1675333396</v>
      </c>
      <c r="DA46" t="s">
        <v>254</v>
      </c>
      <c r="DB46">
        <v>1</v>
      </c>
      <c r="DC46">
        <v>-3.948</v>
      </c>
      <c r="DD46">
        <v>0.38500000000000001</v>
      </c>
      <c r="DE46">
        <v>402</v>
      </c>
      <c r="DF46">
        <v>15</v>
      </c>
      <c r="DG46">
        <v>1.6</v>
      </c>
      <c r="DH46">
        <v>0.26</v>
      </c>
      <c r="DI46">
        <v>-0.565265942307692</v>
      </c>
      <c r="DJ46">
        <v>0.19657777046442201</v>
      </c>
      <c r="DK46">
        <v>0.12528184094433001</v>
      </c>
      <c r="DL46">
        <v>1</v>
      </c>
      <c r="DM46">
        <v>2.5097999999999998</v>
      </c>
      <c r="DN46">
        <v>0</v>
      </c>
      <c r="DO46">
        <v>0</v>
      </c>
      <c r="DP46">
        <v>0</v>
      </c>
      <c r="DQ46">
        <v>0.28394442307692302</v>
      </c>
      <c r="DR46">
        <v>-1.2469612823265501E-2</v>
      </c>
      <c r="DS46">
        <v>3.6817480554870701E-3</v>
      </c>
      <c r="DT46">
        <v>1</v>
      </c>
      <c r="DU46">
        <v>2</v>
      </c>
      <c r="DV46">
        <v>3</v>
      </c>
      <c r="DW46" t="s">
        <v>259</v>
      </c>
      <c r="DX46">
        <v>100</v>
      </c>
      <c r="DY46">
        <v>100</v>
      </c>
      <c r="DZ46">
        <v>-3.948</v>
      </c>
      <c r="EA46">
        <v>0.38500000000000001</v>
      </c>
      <c r="EB46">
        <v>2</v>
      </c>
      <c r="EC46">
        <v>515.96</v>
      </c>
      <c r="ED46">
        <v>441.54700000000003</v>
      </c>
      <c r="EE46">
        <v>27.4086</v>
      </c>
      <c r="EF46">
        <v>30.994</v>
      </c>
      <c r="EG46">
        <v>30.000599999999999</v>
      </c>
      <c r="EH46">
        <v>31.0974</v>
      </c>
      <c r="EI46">
        <v>31.1082</v>
      </c>
      <c r="EJ46">
        <v>19.935600000000001</v>
      </c>
      <c r="EK46">
        <v>37.249000000000002</v>
      </c>
      <c r="EL46">
        <v>73.318100000000001</v>
      </c>
      <c r="EM46">
        <v>27.411799999999999</v>
      </c>
      <c r="EN46">
        <v>400.52</v>
      </c>
      <c r="EO46">
        <v>15.752700000000001</v>
      </c>
      <c r="EP46">
        <v>100.083</v>
      </c>
      <c r="EQ46">
        <v>90.375200000000007</v>
      </c>
    </row>
    <row r="47" spans="1:147" x14ac:dyDescent="0.3">
      <c r="A47">
        <v>31</v>
      </c>
      <c r="B47">
        <v>1675335438.3</v>
      </c>
      <c r="C47">
        <v>1861.2999999523199</v>
      </c>
      <c r="D47" t="s">
        <v>345</v>
      </c>
      <c r="E47" t="s">
        <v>346</v>
      </c>
      <c r="F47">
        <v>1675335430.3</v>
      </c>
      <c r="G47">
        <f t="shared" si="0"/>
        <v>1.7947715705516425E-3</v>
      </c>
      <c r="H47">
        <f t="shared" si="1"/>
        <v>3.2857141500525966</v>
      </c>
      <c r="I47">
        <f t="shared" si="2"/>
        <v>399.97329032258102</v>
      </c>
      <c r="J47">
        <f t="shared" si="3"/>
        <v>316.98142874540036</v>
      </c>
      <c r="K47">
        <f t="shared" si="4"/>
        <v>30.698273230766688</v>
      </c>
      <c r="L47">
        <f t="shared" si="5"/>
        <v>38.7356741999969</v>
      </c>
      <c r="M47">
        <f t="shared" si="6"/>
        <v>7.656208299610856E-2</v>
      </c>
      <c r="N47">
        <f t="shared" si="7"/>
        <v>3.390519080194986</v>
      </c>
      <c r="O47">
        <f t="shared" si="8"/>
        <v>7.5614432931944725E-2</v>
      </c>
      <c r="P47">
        <f t="shared" si="9"/>
        <v>4.7343185813185362E-2</v>
      </c>
      <c r="Q47">
        <f t="shared" si="10"/>
        <v>16.522598427758716</v>
      </c>
      <c r="R47">
        <f t="shared" si="11"/>
        <v>28.063754240763096</v>
      </c>
      <c r="S47">
        <f t="shared" si="12"/>
        <v>27.982567741935501</v>
      </c>
      <c r="T47">
        <f t="shared" si="13"/>
        <v>3.7909849178852868</v>
      </c>
      <c r="U47">
        <f t="shared" si="14"/>
        <v>40.085874042577615</v>
      </c>
      <c r="V47">
        <f t="shared" si="15"/>
        <v>1.555726996365087</v>
      </c>
      <c r="W47">
        <f t="shared" si="16"/>
        <v>3.8809855928616046</v>
      </c>
      <c r="X47">
        <f t="shared" si="17"/>
        <v>2.2352579215201995</v>
      </c>
      <c r="Y47">
        <f t="shared" si="18"/>
        <v>-79.149426261327434</v>
      </c>
      <c r="Z47">
        <f t="shared" si="19"/>
        <v>73.670131295335366</v>
      </c>
      <c r="AA47">
        <f t="shared" si="20"/>
        <v>4.7449616495386868</v>
      </c>
      <c r="AB47">
        <f t="shared" si="21"/>
        <v>15.788265111305336</v>
      </c>
      <c r="AC47">
        <v>-4.0049020225960998E-2</v>
      </c>
      <c r="AD47">
        <v>4.4958533690508798E-2</v>
      </c>
      <c r="AE47">
        <v>3.3795069855096398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50835.475987187143</v>
      </c>
      <c r="AK47">
        <v>0</v>
      </c>
      <c r="AL47">
        <v>0</v>
      </c>
      <c r="AM47">
        <v>0</v>
      </c>
      <c r="AN47">
        <f t="shared" si="25"/>
        <v>0</v>
      </c>
      <c r="AO47" t="e">
        <f t="shared" si="26"/>
        <v>#DIV/0!</v>
      </c>
      <c r="AP47">
        <v>-1</v>
      </c>
      <c r="AQ47" t="s">
        <v>347</v>
      </c>
      <c r="AR47">
        <v>2.33881153846154</v>
      </c>
      <c r="AS47">
        <v>1.6375999999999999</v>
      </c>
      <c r="AT47">
        <f t="shared" si="27"/>
        <v>-0.42819463755589893</v>
      </c>
      <c r="AU47">
        <v>0.5</v>
      </c>
      <c r="AV47">
        <f t="shared" si="28"/>
        <v>84.303525189718712</v>
      </c>
      <c r="AW47">
        <f t="shared" si="29"/>
        <v>3.2857141500525966</v>
      </c>
      <c r="AX47">
        <f t="shared" si="30"/>
        <v>-18.0491587066481</v>
      </c>
      <c r="AY47">
        <f t="shared" si="31"/>
        <v>1</v>
      </c>
      <c r="AZ47">
        <f t="shared" si="32"/>
        <v>5.0836713416288593E-2</v>
      </c>
      <c r="BA47">
        <f t="shared" si="33"/>
        <v>-1</v>
      </c>
      <c r="BB47" t="s">
        <v>252</v>
      </c>
      <c r="BC47">
        <v>0</v>
      </c>
      <c r="BD47">
        <f t="shared" si="34"/>
        <v>1.6375999999999999</v>
      </c>
      <c r="BE47">
        <f t="shared" si="35"/>
        <v>-0.42819463755589893</v>
      </c>
      <c r="BF47" t="e">
        <f t="shared" si="36"/>
        <v>#DIV/0!</v>
      </c>
      <c r="BG47">
        <f t="shared" si="37"/>
        <v>-0.42819463755589893</v>
      </c>
      <c r="BH47" t="e">
        <f t="shared" si="38"/>
        <v>#DIV/0!</v>
      </c>
      <c r="BI47">
        <f t="shared" si="39"/>
        <v>100.004809677419</v>
      </c>
      <c r="BJ47">
        <f t="shared" si="40"/>
        <v>84.303525189718712</v>
      </c>
      <c r="BK47">
        <f t="shared" si="41"/>
        <v>0.84299470657114184</v>
      </c>
      <c r="BL47">
        <f t="shared" si="42"/>
        <v>0.19598941314228385</v>
      </c>
      <c r="BM47">
        <v>0.76150703156633803</v>
      </c>
      <c r="BN47">
        <v>0.5</v>
      </c>
      <c r="BO47" t="s">
        <v>253</v>
      </c>
      <c r="BP47">
        <v>1675335430.3</v>
      </c>
      <c r="BQ47">
        <v>399.97329032258102</v>
      </c>
      <c r="BR47">
        <v>400.58303225806497</v>
      </c>
      <c r="BS47">
        <v>16.0639838709677</v>
      </c>
      <c r="BT47">
        <v>15.7950322580645</v>
      </c>
      <c r="BU47">
        <v>500.00667741935501</v>
      </c>
      <c r="BV47">
        <v>96.645629032258</v>
      </c>
      <c r="BW47">
        <v>0.20002325806451601</v>
      </c>
      <c r="BX47">
        <v>28.3856</v>
      </c>
      <c r="BY47">
        <v>27.982567741935501</v>
      </c>
      <c r="BZ47">
        <v>999.9</v>
      </c>
      <c r="CA47">
        <v>9993.22580645161</v>
      </c>
      <c r="CB47">
        <v>0</v>
      </c>
      <c r="CC47">
        <v>390.14622580645198</v>
      </c>
      <c r="CD47">
        <v>100.004809677419</v>
      </c>
      <c r="CE47">
        <v>0.90014474193548399</v>
      </c>
      <c r="CF47">
        <v>9.9854932258064494E-2</v>
      </c>
      <c r="CG47">
        <v>0</v>
      </c>
      <c r="CH47">
        <v>2.3301741935483902</v>
      </c>
      <c r="CI47">
        <v>0</v>
      </c>
      <c r="CJ47">
        <v>62.299990322580598</v>
      </c>
      <c r="CK47">
        <v>914.429225806452</v>
      </c>
      <c r="CL47">
        <v>38.174999999999997</v>
      </c>
      <c r="CM47">
        <v>42.875</v>
      </c>
      <c r="CN47">
        <v>40.362806451612897</v>
      </c>
      <c r="CO47">
        <v>41.179000000000002</v>
      </c>
      <c r="CP47">
        <v>38.76</v>
      </c>
      <c r="CQ47">
        <v>90.019677419354906</v>
      </c>
      <c r="CR47">
        <v>9.9825806451612902</v>
      </c>
      <c r="CS47">
        <v>0</v>
      </c>
      <c r="CT47">
        <v>59.599999904632597</v>
      </c>
      <c r="CU47">
        <v>2.33881153846154</v>
      </c>
      <c r="CV47">
        <v>-0.153247858419022</v>
      </c>
      <c r="CW47">
        <v>1.0694221901432699</v>
      </c>
      <c r="CX47">
        <v>62.258000000000003</v>
      </c>
      <c r="CY47">
        <v>15</v>
      </c>
      <c r="CZ47">
        <v>1675333396</v>
      </c>
      <c r="DA47" t="s">
        <v>254</v>
      </c>
      <c r="DB47">
        <v>1</v>
      </c>
      <c r="DC47">
        <v>-3.948</v>
      </c>
      <c r="DD47">
        <v>0.38500000000000001</v>
      </c>
      <c r="DE47">
        <v>402</v>
      </c>
      <c r="DF47">
        <v>15</v>
      </c>
      <c r="DG47">
        <v>1.6</v>
      </c>
      <c r="DH47">
        <v>0.26</v>
      </c>
      <c r="DI47">
        <v>-0.57955940384615401</v>
      </c>
      <c r="DJ47">
        <v>-2.2479325535735999E-2</v>
      </c>
      <c r="DK47">
        <v>0.12828412402692799</v>
      </c>
      <c r="DL47">
        <v>1</v>
      </c>
      <c r="DM47">
        <v>2.3052999999999999</v>
      </c>
      <c r="DN47">
        <v>0</v>
      </c>
      <c r="DO47">
        <v>0</v>
      </c>
      <c r="DP47">
        <v>0</v>
      </c>
      <c r="DQ47">
        <v>0.26879511538461498</v>
      </c>
      <c r="DR47">
        <v>-3.0408879023305301E-3</v>
      </c>
      <c r="DS47">
        <v>2.4580565388584602E-3</v>
      </c>
      <c r="DT47">
        <v>1</v>
      </c>
      <c r="DU47">
        <v>2</v>
      </c>
      <c r="DV47">
        <v>3</v>
      </c>
      <c r="DW47" t="s">
        <v>259</v>
      </c>
      <c r="DX47">
        <v>100</v>
      </c>
      <c r="DY47">
        <v>100</v>
      </c>
      <c r="DZ47">
        <v>-3.948</v>
      </c>
      <c r="EA47">
        <v>0.38500000000000001</v>
      </c>
      <c r="EB47">
        <v>2</v>
      </c>
      <c r="EC47">
        <v>515.62</v>
      </c>
      <c r="ED47">
        <v>440.93</v>
      </c>
      <c r="EE47">
        <v>27.429500000000001</v>
      </c>
      <c r="EF47">
        <v>31.037199999999999</v>
      </c>
      <c r="EG47">
        <v>30.000299999999999</v>
      </c>
      <c r="EH47">
        <v>31.151299999999999</v>
      </c>
      <c r="EI47">
        <v>31.1647</v>
      </c>
      <c r="EJ47">
        <v>19.938500000000001</v>
      </c>
      <c r="EK47">
        <v>37.249000000000002</v>
      </c>
      <c r="EL47">
        <v>71.814400000000006</v>
      </c>
      <c r="EM47">
        <v>27.4345</v>
      </c>
      <c r="EN47">
        <v>400.53300000000002</v>
      </c>
      <c r="EO47">
        <v>15.7568</v>
      </c>
      <c r="EP47">
        <v>100.08</v>
      </c>
      <c r="EQ47">
        <v>90.372799999999998</v>
      </c>
    </row>
    <row r="48" spans="1:147" x14ac:dyDescent="0.3">
      <c r="A48">
        <v>32</v>
      </c>
      <c r="B48">
        <v>1675335498.3</v>
      </c>
      <c r="C48">
        <v>1921.2999999523199</v>
      </c>
      <c r="D48" t="s">
        <v>348</v>
      </c>
      <c r="E48" t="s">
        <v>349</v>
      </c>
      <c r="F48">
        <v>1675335490.3</v>
      </c>
      <c r="G48">
        <f t="shared" si="0"/>
        <v>1.728650166249487E-3</v>
      </c>
      <c r="H48">
        <f t="shared" si="1"/>
        <v>3.1325197484034586</v>
      </c>
      <c r="I48">
        <f t="shared" si="2"/>
        <v>400.00870967741901</v>
      </c>
      <c r="J48">
        <f t="shared" si="3"/>
        <v>317.67929032883575</v>
      </c>
      <c r="K48">
        <f t="shared" si="4"/>
        <v>30.763773100354118</v>
      </c>
      <c r="L48">
        <f t="shared" si="5"/>
        <v>38.736479075937254</v>
      </c>
      <c r="M48">
        <f t="shared" si="6"/>
        <v>7.3685535448403713E-2</v>
      </c>
      <c r="N48">
        <f t="shared" si="7"/>
        <v>3.3945999004055634</v>
      </c>
      <c r="O48">
        <f t="shared" si="8"/>
        <v>7.2808358505816684E-2</v>
      </c>
      <c r="P48">
        <f t="shared" si="9"/>
        <v>4.5583164783137418E-2</v>
      </c>
      <c r="Q48">
        <f t="shared" si="10"/>
        <v>16.523378297818436</v>
      </c>
      <c r="R48">
        <f t="shared" si="11"/>
        <v>28.068194626077741</v>
      </c>
      <c r="S48">
        <f t="shared" si="12"/>
        <v>27.9825870967742</v>
      </c>
      <c r="T48">
        <f t="shared" si="13"/>
        <v>3.7909891958883786</v>
      </c>
      <c r="U48">
        <f t="shared" si="14"/>
        <v>40.099141445816016</v>
      </c>
      <c r="V48">
        <f t="shared" si="15"/>
        <v>1.5552567006328086</v>
      </c>
      <c r="W48">
        <f t="shared" si="16"/>
        <v>3.8785286780624717</v>
      </c>
      <c r="X48">
        <f t="shared" si="17"/>
        <v>2.2357324952555699</v>
      </c>
      <c r="Y48">
        <f t="shared" si="18"/>
        <v>-76.233472331602371</v>
      </c>
      <c r="Z48">
        <f t="shared" si="19"/>
        <v>71.761633663244069</v>
      </c>
      <c r="AA48">
        <f t="shared" si="20"/>
        <v>4.6162322157604407</v>
      </c>
      <c r="AB48">
        <f t="shared" si="21"/>
        <v>16.667771845220571</v>
      </c>
      <c r="AC48">
        <v>-4.01096592579663E-2</v>
      </c>
      <c r="AD48">
        <v>4.5026606316205801E-2</v>
      </c>
      <c r="AE48">
        <v>3.3835711320847999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50910.996266429313</v>
      </c>
      <c r="AK48">
        <v>0</v>
      </c>
      <c r="AL48">
        <v>0</v>
      </c>
      <c r="AM48">
        <v>0</v>
      </c>
      <c r="AN48">
        <f t="shared" si="25"/>
        <v>0</v>
      </c>
      <c r="AO48" t="e">
        <f t="shared" si="26"/>
        <v>#DIV/0!</v>
      </c>
      <c r="AP48">
        <v>-1</v>
      </c>
      <c r="AQ48" t="s">
        <v>350</v>
      </c>
      <c r="AR48">
        <v>2.3071192307692301</v>
      </c>
      <c r="AS48">
        <v>1.4159999999999999</v>
      </c>
      <c r="AT48">
        <f t="shared" si="27"/>
        <v>-0.6293214906562361</v>
      </c>
      <c r="AU48">
        <v>0.5</v>
      </c>
      <c r="AV48">
        <f t="shared" si="28"/>
        <v>84.306921420370486</v>
      </c>
      <c r="AW48">
        <f t="shared" si="29"/>
        <v>3.1325197484034586</v>
      </c>
      <c r="AX48">
        <f t="shared" si="30"/>
        <v>-26.528078730452858</v>
      </c>
      <c r="AY48">
        <f t="shared" si="31"/>
        <v>1</v>
      </c>
      <c r="AZ48">
        <f t="shared" si="32"/>
        <v>4.9017562007725585E-2</v>
      </c>
      <c r="BA48">
        <f t="shared" si="33"/>
        <v>-1</v>
      </c>
      <c r="BB48" t="s">
        <v>252</v>
      </c>
      <c r="BC48">
        <v>0</v>
      </c>
      <c r="BD48">
        <f t="shared" si="34"/>
        <v>1.4159999999999999</v>
      </c>
      <c r="BE48">
        <f t="shared" si="35"/>
        <v>-0.62932149065623599</v>
      </c>
      <c r="BF48" t="e">
        <f t="shared" si="36"/>
        <v>#DIV/0!</v>
      </c>
      <c r="BG48">
        <f t="shared" si="37"/>
        <v>-0.62932149065623599</v>
      </c>
      <c r="BH48" t="e">
        <f t="shared" si="38"/>
        <v>#DIV/0!</v>
      </c>
      <c r="BI48">
        <f t="shared" si="39"/>
        <v>100.008758064516</v>
      </c>
      <c r="BJ48">
        <f t="shared" si="40"/>
        <v>84.306921420370486</v>
      </c>
      <c r="BK48">
        <f t="shared" si="41"/>
        <v>0.84299538412409636</v>
      </c>
      <c r="BL48">
        <f t="shared" si="42"/>
        <v>0.19599076824819284</v>
      </c>
      <c r="BM48">
        <v>0.76150703156633803</v>
      </c>
      <c r="BN48">
        <v>0.5</v>
      </c>
      <c r="BO48" t="s">
        <v>253</v>
      </c>
      <c r="BP48">
        <v>1675335490.3</v>
      </c>
      <c r="BQ48">
        <v>400.00870967741901</v>
      </c>
      <c r="BR48">
        <v>400.591096774194</v>
      </c>
      <c r="BS48">
        <v>16.060216129032298</v>
      </c>
      <c r="BT48">
        <v>15.8011741935484</v>
      </c>
      <c r="BU48">
        <v>500.01090322580598</v>
      </c>
      <c r="BV48">
        <v>96.639106451612903</v>
      </c>
      <c r="BW48">
        <v>0.19998264516129</v>
      </c>
      <c r="BX48">
        <v>28.374706451612902</v>
      </c>
      <c r="BY48">
        <v>27.9825870967742</v>
      </c>
      <c r="BZ48">
        <v>999.9</v>
      </c>
      <c r="CA48">
        <v>10009.032258064501</v>
      </c>
      <c r="CB48">
        <v>0</v>
      </c>
      <c r="CC48">
        <v>390.10616129032297</v>
      </c>
      <c r="CD48">
        <v>100.008758064516</v>
      </c>
      <c r="CE48">
        <v>0.90012745161290297</v>
      </c>
      <c r="CF48">
        <v>9.9872254838709706E-2</v>
      </c>
      <c r="CG48">
        <v>0</v>
      </c>
      <c r="CH48">
        <v>2.2780838709677398</v>
      </c>
      <c r="CI48">
        <v>0</v>
      </c>
      <c r="CJ48">
        <v>61.904758064516102</v>
      </c>
      <c r="CK48">
        <v>914.45964516129004</v>
      </c>
      <c r="CL48">
        <v>38.068096774193499</v>
      </c>
      <c r="CM48">
        <v>42.804000000000002</v>
      </c>
      <c r="CN48">
        <v>40.26</v>
      </c>
      <c r="CO48">
        <v>41.1046774193548</v>
      </c>
      <c r="CP48">
        <v>38.686999999999998</v>
      </c>
      <c r="CQ48">
        <v>90.0203225806452</v>
      </c>
      <c r="CR48">
        <v>9.9851612903225799</v>
      </c>
      <c r="CS48">
        <v>0</v>
      </c>
      <c r="CT48">
        <v>59.400000095367403</v>
      </c>
      <c r="CU48">
        <v>2.3071192307692301</v>
      </c>
      <c r="CV48">
        <v>-0.41290596577808403</v>
      </c>
      <c r="CW48">
        <v>-0.52168204605345503</v>
      </c>
      <c r="CX48">
        <v>61.901969230769197</v>
      </c>
      <c r="CY48">
        <v>15</v>
      </c>
      <c r="CZ48">
        <v>1675333396</v>
      </c>
      <c r="DA48" t="s">
        <v>254</v>
      </c>
      <c r="DB48">
        <v>1</v>
      </c>
      <c r="DC48">
        <v>-3.948</v>
      </c>
      <c r="DD48">
        <v>0.38500000000000001</v>
      </c>
      <c r="DE48">
        <v>402</v>
      </c>
      <c r="DF48">
        <v>15</v>
      </c>
      <c r="DG48">
        <v>1.6</v>
      </c>
      <c r="DH48">
        <v>0.26</v>
      </c>
      <c r="DI48">
        <v>-0.56000457692307704</v>
      </c>
      <c r="DJ48">
        <v>-0.17831694698196801</v>
      </c>
      <c r="DK48">
        <v>0.14990368528932499</v>
      </c>
      <c r="DL48">
        <v>1</v>
      </c>
      <c r="DM48">
        <v>2.2770999999999999</v>
      </c>
      <c r="DN48">
        <v>0</v>
      </c>
      <c r="DO48">
        <v>0</v>
      </c>
      <c r="DP48">
        <v>0</v>
      </c>
      <c r="DQ48">
        <v>0.25953521153846199</v>
      </c>
      <c r="DR48">
        <v>-2.80449927431046E-3</v>
      </c>
      <c r="DS48">
        <v>2.2961233997305002E-3</v>
      </c>
      <c r="DT48">
        <v>1</v>
      </c>
      <c r="DU48">
        <v>2</v>
      </c>
      <c r="DV48">
        <v>3</v>
      </c>
      <c r="DW48" t="s">
        <v>259</v>
      </c>
      <c r="DX48">
        <v>100</v>
      </c>
      <c r="DY48">
        <v>100</v>
      </c>
      <c r="DZ48">
        <v>-3.948</v>
      </c>
      <c r="EA48">
        <v>0.38500000000000001</v>
      </c>
      <c r="EB48">
        <v>2</v>
      </c>
      <c r="EC48">
        <v>515.64200000000005</v>
      </c>
      <c r="ED48">
        <v>439.62400000000002</v>
      </c>
      <c r="EE48">
        <v>27.442299999999999</v>
      </c>
      <c r="EF48">
        <v>31.075199999999999</v>
      </c>
      <c r="EG48">
        <v>30.0002</v>
      </c>
      <c r="EH48">
        <v>31.202100000000002</v>
      </c>
      <c r="EI48">
        <v>31.215800000000002</v>
      </c>
      <c r="EJ48">
        <v>19.933</v>
      </c>
      <c r="EK48">
        <v>37.249000000000002</v>
      </c>
      <c r="EL48">
        <v>70.320599999999999</v>
      </c>
      <c r="EM48">
        <v>27.451000000000001</v>
      </c>
      <c r="EN48">
        <v>400.57400000000001</v>
      </c>
      <c r="EO48">
        <v>15.770200000000001</v>
      </c>
      <c r="EP48">
        <v>100.07899999999999</v>
      </c>
      <c r="EQ48">
        <v>90.374099999999999</v>
      </c>
    </row>
    <row r="49" spans="1:147" x14ac:dyDescent="0.3">
      <c r="A49">
        <v>33</v>
      </c>
      <c r="B49">
        <v>1675335558.3</v>
      </c>
      <c r="C49">
        <v>1981.2999999523199</v>
      </c>
      <c r="D49" t="s">
        <v>351</v>
      </c>
      <c r="E49" t="s">
        <v>352</v>
      </c>
      <c r="F49">
        <v>1675335550.3</v>
      </c>
      <c r="G49">
        <f t="shared" ref="G49:G80" si="43">BU49*AH49*(BS49-BT49)/(100*BM49*(1000-AH49*BS49))</f>
        <v>1.7006735943381989E-3</v>
      </c>
      <c r="H49">
        <f t="shared" ref="H49:H80" si="44">BU49*AH49*(BR49-BQ49*(1000-AH49*BT49)/(1000-AH49*BS49))/(100*BM49)</f>
        <v>2.6840022236058076</v>
      </c>
      <c r="I49">
        <f t="shared" ref="I49:I80" si="45">BQ49 - IF(AH49&gt;1, H49*BM49*100/(AJ49*CA49), 0)</f>
        <v>400.01987096774201</v>
      </c>
      <c r="J49">
        <f t="shared" ref="J49:J80" si="46">((P49-G49/2)*I49-H49)/(P49+G49/2)</f>
        <v>326.40369665477522</v>
      </c>
      <c r="K49">
        <f t="shared" ref="K49:K80" si="47">J49*(BV49+BW49)/1000</f>
        <v>31.608577319570347</v>
      </c>
      <c r="L49">
        <f t="shared" ref="L49:L80" si="48">(BQ49 - IF(AH49&gt;1, H49*BM49*100/(AJ49*CA49), 0))*(BV49+BW49)/1000</f>
        <v>38.737487198931966</v>
      </c>
      <c r="M49">
        <f t="shared" ref="M49:M80" si="49">2/((1/O49-1/N49)+SIGN(O49)*SQRT((1/O49-1/N49)*(1/O49-1/N49) + 4*BN49/((BN49+1)*(BN49+1))*(2*1/O49*1/N49-1/N49*1/N49)))</f>
        <v>7.24902533623102E-2</v>
      </c>
      <c r="N49">
        <f t="shared" ref="N49:N80" si="50">AE49+AD49*BM49+AC49*BM49*BM49</f>
        <v>3.3880235524005928</v>
      </c>
      <c r="O49">
        <f t="shared" ref="O49:O80" si="51">G49*(1000-(1000*0.61365*EXP(17.502*S49/(240.97+S49))/(BV49+BW49)+BS49)/2)/(1000*0.61365*EXP(17.502*S49/(240.97+S49))/(BV49+BW49)-BS49)</f>
        <v>7.163949946667765E-2</v>
      </c>
      <c r="P49">
        <f t="shared" ref="P49:P80" si="52">1/((BN49+1)/(M49/1.6)+1/(N49/1.37)) + BN49/((BN49+1)/(M49/1.6) + BN49/(N49/1.37))</f>
        <v>4.485029199492814E-2</v>
      </c>
      <c r="Q49">
        <f t="shared" ref="Q49:Q80" si="53">(BJ49*BL49)</f>
        <v>16.521269460780278</v>
      </c>
      <c r="R49">
        <f t="shared" ref="R49:R80" si="54">(BX49+(Q49+2*0.95*0.0000000567*(((BX49+$B$7)+273)^4-(BX49+273)^4)-44100*G49)/(1.84*29.3*N49+8*0.95*0.0000000567*(BX49+273)^3))</f>
        <v>28.074995791401317</v>
      </c>
      <c r="S49">
        <f t="shared" ref="S49:S80" si="55">($C$7*BY49+$D$7*BZ49+$E$7*R49)</f>
        <v>27.9806225806452</v>
      </c>
      <c r="T49">
        <f t="shared" ref="T49:T80" si="56">0.61365*EXP(17.502*S49/(240.97+S49))</f>
        <v>3.7905550000558885</v>
      </c>
      <c r="U49">
        <f t="shared" ref="U49:U80" si="57">(V49/W49*100)</f>
        <v>40.093115213123717</v>
      </c>
      <c r="V49">
        <f t="shared" ref="V49:V80" si="58">BS49*(BV49+BW49)/1000</f>
        <v>1.5551157072431117</v>
      </c>
      <c r="W49">
        <f t="shared" ref="W49:W80" si="59">0.61365*EXP(17.502*BX49/(240.97+BX49))</f>
        <v>3.8787599790551424</v>
      </c>
      <c r="X49">
        <f t="shared" ref="X49:X80" si="60">(T49-BS49*(BV49+BW49)/1000)</f>
        <v>2.2354392928127771</v>
      </c>
      <c r="Y49">
        <f t="shared" ref="Y49:Y80" si="61">(-G49*44100)</f>
        <v>-74.99970551031457</v>
      </c>
      <c r="Z49">
        <f t="shared" ref="Z49:Z80" si="62">2*29.3*N49*0.92*(BX49-S49)</f>
        <v>72.168807816837969</v>
      </c>
      <c r="AA49">
        <f t="shared" ref="AA49:AA80" si="63">2*0.95*0.0000000567*(((BX49+$B$7)+273)^4-(S49+273)^4)</f>
        <v>4.6514141264848776</v>
      </c>
      <c r="AB49">
        <f t="shared" ref="AB49:AB80" si="64">Q49+AA49+Y49+Z49</f>
        <v>18.341785893788554</v>
      </c>
      <c r="AC49">
        <v>-4.0011952799476003E-2</v>
      </c>
      <c r="AD49">
        <v>4.49169222569945E-2</v>
      </c>
      <c r="AE49">
        <v>3.37702164997483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50791.853079101675</v>
      </c>
      <c r="AK49">
        <v>0</v>
      </c>
      <c r="AL49">
        <v>0</v>
      </c>
      <c r="AM49">
        <v>0</v>
      </c>
      <c r="AN49">
        <f t="shared" ref="AN49:AN80" si="68">AM49-AL49</f>
        <v>0</v>
      </c>
      <c r="AO49" t="e">
        <f t="shared" ref="AO49:AO80" si="69">AN49/AM49</f>
        <v>#DIV/0!</v>
      </c>
      <c r="AP49">
        <v>-1</v>
      </c>
      <c r="AQ49" t="s">
        <v>353</v>
      </c>
      <c r="AR49">
        <v>2.3400500000000002</v>
      </c>
      <c r="AS49">
        <v>1.7316</v>
      </c>
      <c r="AT49">
        <f t="shared" ref="AT49:AT80" si="70">1-AR49/AS49</f>
        <v>-0.35138022638022637</v>
      </c>
      <c r="AU49">
        <v>0.5</v>
      </c>
      <c r="AV49">
        <f t="shared" ref="AV49:AV80" si="71">BJ49</f>
        <v>84.296153740900408</v>
      </c>
      <c r="AW49">
        <f t="shared" ref="AW49:AW80" si="72">H49</f>
        <v>2.6840022236058076</v>
      </c>
      <c r="AX49">
        <f t="shared" ref="AX49:AX80" si="73">AT49*AU49*AV49</f>
        <v>-14.810000792229976</v>
      </c>
      <c r="AY49">
        <f t="shared" ref="AY49:AY80" si="74">BD49/AS49</f>
        <v>1</v>
      </c>
      <c r="AZ49">
        <f t="shared" ref="AZ49:AZ80" si="75">(AW49-AP49)/AV49</f>
        <v>4.37030879834596E-2</v>
      </c>
      <c r="BA49">
        <f t="shared" ref="BA49:BA80" si="76">(AM49-AS49)/AS49</f>
        <v>-1</v>
      </c>
      <c r="BB49" t="s">
        <v>252</v>
      </c>
      <c r="BC49">
        <v>0</v>
      </c>
      <c r="BD49">
        <f t="shared" ref="BD49:BD80" si="77">AS49-BC49</f>
        <v>1.7316</v>
      </c>
      <c r="BE49">
        <f t="shared" ref="BE49:BE80" si="78">(AS49-AR49)/(AS49-BC49)</f>
        <v>-0.35138022638022648</v>
      </c>
      <c r="BF49" t="e">
        <f t="shared" ref="BF49:BF80" si="79">(AM49-AS49)/(AM49-BC49)</f>
        <v>#DIV/0!</v>
      </c>
      <c r="BG49">
        <f t="shared" ref="BG49:BG80" si="80">(AS49-AR49)/(AS49-AL49)</f>
        <v>-0.35138022638022648</v>
      </c>
      <c r="BH49" t="e">
        <f t="shared" ref="BH49:BH80" si="81">(AM49-AS49)/(AM49-AL49)</f>
        <v>#DIV/0!</v>
      </c>
      <c r="BI49">
        <f t="shared" ref="BI49:BI80" si="82">$B$11*CB49+$C$11*CC49+$F$11*CD49</f>
        <v>99.995983870967706</v>
      </c>
      <c r="BJ49">
        <f t="shared" ref="BJ49:BJ80" si="83">BI49*BK49</f>
        <v>84.296153740900408</v>
      </c>
      <c r="BK49">
        <f t="shared" ref="BK49:BK80" si="84">($B$11*$D$9+$C$11*$D$9+$F$11*((CQ49+CI49)/MAX(CQ49+CI49+CR49, 0.1)*$I$9+CR49/MAX(CQ49+CI49+CR49, 0.1)*$J$9))/($B$11+$C$11+$F$11)</f>
        <v>0.84299539319173089</v>
      </c>
      <c r="BL49">
        <f t="shared" ref="BL49:BL80" si="85">($B$11*$K$9+$C$11*$K$9+$F$11*((CQ49+CI49)/MAX(CQ49+CI49+CR49, 0.1)*$P$9+CR49/MAX(CQ49+CI49+CR49, 0.1)*$Q$9))/($B$11+$C$11+$F$11)</f>
        <v>0.19599078638346196</v>
      </c>
      <c r="BM49">
        <v>0.76150703156633803</v>
      </c>
      <c r="BN49">
        <v>0.5</v>
      </c>
      <c r="BO49" t="s">
        <v>253</v>
      </c>
      <c r="BP49">
        <v>1675335550.3</v>
      </c>
      <c r="BQ49">
        <v>400.01987096774201</v>
      </c>
      <c r="BR49">
        <v>400.53225806451599</v>
      </c>
      <c r="BS49">
        <v>16.058790322580599</v>
      </c>
      <c r="BT49">
        <v>15.803935483870999</v>
      </c>
      <c r="BU49">
        <v>500.00132258064502</v>
      </c>
      <c r="BV49">
        <v>96.638845161290305</v>
      </c>
      <c r="BW49">
        <v>0.20006212903225801</v>
      </c>
      <c r="BX49">
        <v>28.375732258064499</v>
      </c>
      <c r="BY49">
        <v>27.9806225806452</v>
      </c>
      <c r="BZ49">
        <v>999.9</v>
      </c>
      <c r="CA49">
        <v>9984.6774193548408</v>
      </c>
      <c r="CB49">
        <v>0</v>
      </c>
      <c r="CC49">
        <v>390.06558064516099</v>
      </c>
      <c r="CD49">
        <v>99.995983870967706</v>
      </c>
      <c r="CE49">
        <v>0.90012632258064496</v>
      </c>
      <c r="CF49">
        <v>9.9873341935483903E-2</v>
      </c>
      <c r="CG49">
        <v>0</v>
      </c>
      <c r="CH49">
        <v>2.3500516129032301</v>
      </c>
      <c r="CI49">
        <v>0</v>
      </c>
      <c r="CJ49">
        <v>61.800219354838703</v>
      </c>
      <c r="CK49">
        <v>914.34306451612895</v>
      </c>
      <c r="CL49">
        <v>38</v>
      </c>
      <c r="CM49">
        <v>42.745935483871001</v>
      </c>
      <c r="CN49">
        <v>40.186999999999998</v>
      </c>
      <c r="CO49">
        <v>41.03</v>
      </c>
      <c r="CP49">
        <v>38.625</v>
      </c>
      <c r="CQ49">
        <v>90.0083870967742</v>
      </c>
      <c r="CR49">
        <v>9.9838709677419395</v>
      </c>
      <c r="CS49">
        <v>0</v>
      </c>
      <c r="CT49">
        <v>59.399999856948902</v>
      </c>
      <c r="CU49">
        <v>2.3400500000000002</v>
      </c>
      <c r="CV49">
        <v>0.44175383591810202</v>
      </c>
      <c r="CW49">
        <v>-4.2848547023305796</v>
      </c>
      <c r="CX49">
        <v>61.784115384615397</v>
      </c>
      <c r="CY49">
        <v>15</v>
      </c>
      <c r="CZ49">
        <v>1675333396</v>
      </c>
      <c r="DA49" t="s">
        <v>254</v>
      </c>
      <c r="DB49">
        <v>1</v>
      </c>
      <c r="DC49">
        <v>-3.948</v>
      </c>
      <c r="DD49">
        <v>0.38500000000000001</v>
      </c>
      <c r="DE49">
        <v>402</v>
      </c>
      <c r="DF49">
        <v>15</v>
      </c>
      <c r="DG49">
        <v>1.6</v>
      </c>
      <c r="DH49">
        <v>0.26</v>
      </c>
      <c r="DI49">
        <v>-0.52043034615384598</v>
      </c>
      <c r="DJ49">
        <v>-1.7690661657963298E-2</v>
      </c>
      <c r="DK49">
        <v>0.14660603231736999</v>
      </c>
      <c r="DL49">
        <v>1</v>
      </c>
      <c r="DM49">
        <v>2.3041999999999998</v>
      </c>
      <c r="DN49">
        <v>0</v>
      </c>
      <c r="DO49">
        <v>0</v>
      </c>
      <c r="DP49">
        <v>0</v>
      </c>
      <c r="DQ49">
        <v>0.25455290384615398</v>
      </c>
      <c r="DR49">
        <v>-1.60279859984626E-3</v>
      </c>
      <c r="DS49">
        <v>3.0973539840148901E-3</v>
      </c>
      <c r="DT49">
        <v>1</v>
      </c>
      <c r="DU49">
        <v>2</v>
      </c>
      <c r="DV49">
        <v>3</v>
      </c>
      <c r="DW49" t="s">
        <v>259</v>
      </c>
      <c r="DX49">
        <v>100</v>
      </c>
      <c r="DY49">
        <v>100</v>
      </c>
      <c r="DZ49">
        <v>-3.948</v>
      </c>
      <c r="EA49">
        <v>0.38500000000000001</v>
      </c>
      <c r="EB49">
        <v>2</v>
      </c>
      <c r="EC49">
        <v>515.96400000000006</v>
      </c>
      <c r="ED49">
        <v>439.31700000000001</v>
      </c>
      <c r="EE49">
        <v>27.467099999999999</v>
      </c>
      <c r="EF49">
        <v>31.1083</v>
      </c>
      <c r="EG49">
        <v>30.0002</v>
      </c>
      <c r="EH49">
        <v>31.243200000000002</v>
      </c>
      <c r="EI49">
        <v>31.261600000000001</v>
      </c>
      <c r="EJ49">
        <v>19.934799999999999</v>
      </c>
      <c r="EK49">
        <v>37.249000000000002</v>
      </c>
      <c r="EL49">
        <v>68.443799999999996</v>
      </c>
      <c r="EM49">
        <v>27.476099999999999</v>
      </c>
      <c r="EN49">
        <v>400.61900000000003</v>
      </c>
      <c r="EO49">
        <v>15.7887</v>
      </c>
      <c r="EP49">
        <v>100.078</v>
      </c>
      <c r="EQ49">
        <v>90.372299999999996</v>
      </c>
    </row>
    <row r="50" spans="1:147" x14ac:dyDescent="0.3">
      <c r="A50">
        <v>34</v>
      </c>
      <c r="B50">
        <v>1675335618.3</v>
      </c>
      <c r="C50">
        <v>2041.2999999523199</v>
      </c>
      <c r="D50" t="s">
        <v>354</v>
      </c>
      <c r="E50" t="s">
        <v>355</v>
      </c>
      <c r="F50">
        <v>1675335610.3</v>
      </c>
      <c r="G50">
        <f t="shared" si="43"/>
        <v>1.6699527985889599E-3</v>
      </c>
      <c r="H50">
        <f t="shared" si="44"/>
        <v>2.8076355695466249</v>
      </c>
      <c r="I50">
        <f t="shared" si="45"/>
        <v>400.02593548387102</v>
      </c>
      <c r="J50">
        <f t="shared" si="46"/>
        <v>322.58271667337954</v>
      </c>
      <c r="K50">
        <f t="shared" si="47"/>
        <v>31.238617554443522</v>
      </c>
      <c r="L50">
        <f t="shared" si="48"/>
        <v>38.738148588077699</v>
      </c>
      <c r="M50">
        <f t="shared" si="49"/>
        <v>7.117417156601738E-2</v>
      </c>
      <c r="N50">
        <f t="shared" si="50"/>
        <v>3.3963415078727568</v>
      </c>
      <c r="O50">
        <f t="shared" si="51"/>
        <v>7.0355824233566733E-2</v>
      </c>
      <c r="P50">
        <f t="shared" si="52"/>
        <v>4.4045131289943543E-2</v>
      </c>
      <c r="Q50">
        <f t="shared" si="53"/>
        <v>16.521337535666856</v>
      </c>
      <c r="R50">
        <f t="shared" si="54"/>
        <v>28.081393934131839</v>
      </c>
      <c r="S50">
        <f t="shared" si="55"/>
        <v>27.979625806451601</v>
      </c>
      <c r="T50">
        <f t="shared" si="56"/>
        <v>3.7903347103885605</v>
      </c>
      <c r="U50">
        <f t="shared" si="57"/>
        <v>40.0987199279108</v>
      </c>
      <c r="V50">
        <f t="shared" si="58"/>
        <v>1.5552205195027928</v>
      </c>
      <c r="W50">
        <f t="shared" si="59"/>
        <v>3.8784792190343174</v>
      </c>
      <c r="X50">
        <f t="shared" si="60"/>
        <v>2.2351141908857679</v>
      </c>
      <c r="Y50">
        <f t="shared" si="61"/>
        <v>-73.644918417773127</v>
      </c>
      <c r="Z50">
        <f t="shared" si="62"/>
        <v>72.300509295905798</v>
      </c>
      <c r="AA50">
        <f t="shared" si="63"/>
        <v>4.6484380919988242</v>
      </c>
      <c r="AB50">
        <f t="shared" si="64"/>
        <v>19.82536650579835</v>
      </c>
      <c r="AC50">
        <v>-4.0135547938359502E-2</v>
      </c>
      <c r="AD50">
        <v>4.5055668627920098E-2</v>
      </c>
      <c r="AE50">
        <v>3.3853056210607502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50942.542339136773</v>
      </c>
      <c r="AK50">
        <v>0</v>
      </c>
      <c r="AL50">
        <v>0</v>
      </c>
      <c r="AM50">
        <v>0</v>
      </c>
      <c r="AN50">
        <f t="shared" si="68"/>
        <v>0</v>
      </c>
      <c r="AO50" t="e">
        <f t="shared" si="69"/>
        <v>#DIV/0!</v>
      </c>
      <c r="AP50">
        <v>-1</v>
      </c>
      <c r="AQ50" t="s">
        <v>356</v>
      </c>
      <c r="AR50">
        <v>2.3303461538461501</v>
      </c>
      <c r="AS50">
        <v>1.2163999999999999</v>
      </c>
      <c r="AT50">
        <f t="shared" si="70"/>
        <v>-0.9157728985910476</v>
      </c>
      <c r="AU50">
        <v>0.5</v>
      </c>
      <c r="AV50">
        <f t="shared" si="71"/>
        <v>84.297225274855364</v>
      </c>
      <c r="AW50">
        <f t="shared" si="72"/>
        <v>2.8076355695466249</v>
      </c>
      <c r="AX50">
        <f t="shared" si="73"/>
        <v>-38.598557166568405</v>
      </c>
      <c r="AY50">
        <f t="shared" si="74"/>
        <v>1</v>
      </c>
      <c r="AZ50">
        <f t="shared" si="75"/>
        <v>4.5169168464699004E-2</v>
      </c>
      <c r="BA50">
        <f t="shared" si="76"/>
        <v>-1</v>
      </c>
      <c r="BB50" t="s">
        <v>252</v>
      </c>
      <c r="BC50">
        <v>0</v>
      </c>
      <c r="BD50">
        <f t="shared" si="77"/>
        <v>1.2163999999999999</v>
      </c>
      <c r="BE50">
        <f t="shared" si="78"/>
        <v>-0.91577289859104749</v>
      </c>
      <c r="BF50" t="e">
        <f t="shared" si="79"/>
        <v>#DIV/0!</v>
      </c>
      <c r="BG50">
        <f t="shared" si="80"/>
        <v>-0.91577289859104749</v>
      </c>
      <c r="BH50" t="e">
        <f t="shared" si="81"/>
        <v>#DIV/0!</v>
      </c>
      <c r="BI50">
        <f t="shared" si="82"/>
        <v>99.997354838709697</v>
      </c>
      <c r="BJ50">
        <f t="shared" si="83"/>
        <v>84.297225274855364</v>
      </c>
      <c r="BK50">
        <f t="shared" si="84"/>
        <v>0.84299455131410439</v>
      </c>
      <c r="BL50">
        <f t="shared" si="85"/>
        <v>0.19598910262820868</v>
      </c>
      <c r="BM50">
        <v>0.76150703156633803</v>
      </c>
      <c r="BN50">
        <v>0.5</v>
      </c>
      <c r="BO50" t="s">
        <v>253</v>
      </c>
      <c r="BP50">
        <v>1675335610.3</v>
      </c>
      <c r="BQ50">
        <v>400.02593548387102</v>
      </c>
      <c r="BR50">
        <v>400.55529032258102</v>
      </c>
      <c r="BS50">
        <v>16.059841935483899</v>
      </c>
      <c r="BT50">
        <v>15.8095870967742</v>
      </c>
      <c r="BU50">
        <v>499.99345161290302</v>
      </c>
      <c r="BV50">
        <v>96.639190322580603</v>
      </c>
      <c r="BW50">
        <v>0.19990222580645201</v>
      </c>
      <c r="BX50">
        <v>28.3744870967742</v>
      </c>
      <c r="BY50">
        <v>27.979625806451601</v>
      </c>
      <c r="BZ50">
        <v>999.9</v>
      </c>
      <c r="CA50">
        <v>10015.483870967701</v>
      </c>
      <c r="CB50">
        <v>0</v>
      </c>
      <c r="CC50">
        <v>390.01164516129001</v>
      </c>
      <c r="CD50">
        <v>99.997354838709697</v>
      </c>
      <c r="CE50">
        <v>0.90015445161290297</v>
      </c>
      <c r="CF50">
        <v>9.9845232258064506E-2</v>
      </c>
      <c r="CG50">
        <v>0</v>
      </c>
      <c r="CH50">
        <v>2.3373548387096799</v>
      </c>
      <c r="CI50">
        <v>0</v>
      </c>
      <c r="CJ50">
        <v>61.388500000000001</v>
      </c>
      <c r="CK50">
        <v>914.36338709677398</v>
      </c>
      <c r="CL50">
        <v>37.923000000000002</v>
      </c>
      <c r="CM50">
        <v>42.673000000000002</v>
      </c>
      <c r="CN50">
        <v>40.1148387096774</v>
      </c>
      <c r="CO50">
        <v>40.936999999999998</v>
      </c>
      <c r="CP50">
        <v>38.543999999999997</v>
      </c>
      <c r="CQ50">
        <v>90.0132258064517</v>
      </c>
      <c r="CR50">
        <v>9.9812903225806497</v>
      </c>
      <c r="CS50">
        <v>0</v>
      </c>
      <c r="CT50">
        <v>59.199999809265101</v>
      </c>
      <c r="CU50">
        <v>2.3303461538461501</v>
      </c>
      <c r="CV50">
        <v>-0.52213332948554703</v>
      </c>
      <c r="CW50">
        <v>1.09468034651126</v>
      </c>
      <c r="CX50">
        <v>61.4091076923077</v>
      </c>
      <c r="CY50">
        <v>15</v>
      </c>
      <c r="CZ50">
        <v>1675333396</v>
      </c>
      <c r="DA50" t="s">
        <v>254</v>
      </c>
      <c r="DB50">
        <v>1</v>
      </c>
      <c r="DC50">
        <v>-3.948</v>
      </c>
      <c r="DD50">
        <v>0.38500000000000001</v>
      </c>
      <c r="DE50">
        <v>402</v>
      </c>
      <c r="DF50">
        <v>15</v>
      </c>
      <c r="DG50">
        <v>1.6</v>
      </c>
      <c r="DH50">
        <v>0.26</v>
      </c>
      <c r="DI50">
        <v>-0.56423834615384605</v>
      </c>
      <c r="DJ50">
        <v>0.20677826688294301</v>
      </c>
      <c r="DK50">
        <v>0.13373410972665201</v>
      </c>
      <c r="DL50">
        <v>1</v>
      </c>
      <c r="DM50">
        <v>2.1061999999999999</v>
      </c>
      <c r="DN50">
        <v>0</v>
      </c>
      <c r="DO50">
        <v>0</v>
      </c>
      <c r="DP50">
        <v>0</v>
      </c>
      <c r="DQ50">
        <v>0.25032438461538498</v>
      </c>
      <c r="DR50">
        <v>1.4291095364124401E-3</v>
      </c>
      <c r="DS50">
        <v>3.1132415653750199E-3</v>
      </c>
      <c r="DT50">
        <v>1</v>
      </c>
      <c r="DU50">
        <v>2</v>
      </c>
      <c r="DV50">
        <v>3</v>
      </c>
      <c r="DW50" t="s">
        <v>259</v>
      </c>
      <c r="DX50">
        <v>100</v>
      </c>
      <c r="DY50">
        <v>100</v>
      </c>
      <c r="DZ50">
        <v>-3.948</v>
      </c>
      <c r="EA50">
        <v>0.38500000000000001</v>
      </c>
      <c r="EB50">
        <v>2</v>
      </c>
      <c r="EC50">
        <v>516.26400000000001</v>
      </c>
      <c r="ED50">
        <v>438.71100000000001</v>
      </c>
      <c r="EE50">
        <v>27.497299999999999</v>
      </c>
      <c r="EF50">
        <v>31.137599999999999</v>
      </c>
      <c r="EG50">
        <v>30.0001</v>
      </c>
      <c r="EH50">
        <v>31.281199999999998</v>
      </c>
      <c r="EI50">
        <v>31.302099999999999</v>
      </c>
      <c r="EJ50">
        <v>19.933399999999999</v>
      </c>
      <c r="EK50">
        <v>37.249000000000002</v>
      </c>
      <c r="EL50">
        <v>66.929100000000005</v>
      </c>
      <c r="EM50">
        <v>27.5092</v>
      </c>
      <c r="EN50">
        <v>400.57400000000001</v>
      </c>
      <c r="EO50">
        <v>15.8057</v>
      </c>
      <c r="EP50">
        <v>100.07899999999999</v>
      </c>
      <c r="EQ50">
        <v>90.373699999999999</v>
      </c>
    </row>
    <row r="51" spans="1:147" x14ac:dyDescent="0.3">
      <c r="A51">
        <v>35</v>
      </c>
      <c r="B51">
        <v>1675335678.3</v>
      </c>
      <c r="C51">
        <v>2101.2999999523199</v>
      </c>
      <c r="D51" t="s">
        <v>357</v>
      </c>
      <c r="E51" t="s">
        <v>358</v>
      </c>
      <c r="F51">
        <v>1675335670.3</v>
      </c>
      <c r="G51">
        <f t="shared" si="43"/>
        <v>1.6688592436579436E-3</v>
      </c>
      <c r="H51">
        <f t="shared" si="44"/>
        <v>2.8779312310184864</v>
      </c>
      <c r="I51">
        <f t="shared" si="45"/>
        <v>400.00461290322602</v>
      </c>
      <c r="J51">
        <f t="shared" si="46"/>
        <v>320.98423287198136</v>
      </c>
      <c r="K51">
        <f t="shared" si="47"/>
        <v>31.082550963895926</v>
      </c>
      <c r="L51">
        <f t="shared" si="48"/>
        <v>38.734499994324402</v>
      </c>
      <c r="M51">
        <f t="shared" si="49"/>
        <v>7.1156175527765597E-2</v>
      </c>
      <c r="N51">
        <f t="shared" si="50"/>
        <v>3.3917918648128298</v>
      </c>
      <c r="O51">
        <f t="shared" si="51"/>
        <v>7.0337155876365506E-2</v>
      </c>
      <c r="P51">
        <f t="shared" si="52"/>
        <v>4.4033522485791524E-2</v>
      </c>
      <c r="Q51">
        <f t="shared" si="53"/>
        <v>16.522059647109355</v>
      </c>
      <c r="R51">
        <f t="shared" si="54"/>
        <v>28.080592081092362</v>
      </c>
      <c r="S51">
        <f t="shared" si="55"/>
        <v>27.9757741935484</v>
      </c>
      <c r="T51">
        <f t="shared" si="56"/>
        <v>3.7894835989662172</v>
      </c>
      <c r="U51">
        <f t="shared" si="57"/>
        <v>40.103015899209815</v>
      </c>
      <c r="V51">
        <f t="shared" si="58"/>
        <v>1.5553253021093443</v>
      </c>
      <c r="W51">
        <f t="shared" si="59"/>
        <v>3.8783250267718397</v>
      </c>
      <c r="X51">
        <f t="shared" si="60"/>
        <v>2.2341582968568732</v>
      </c>
      <c r="Y51">
        <f t="shared" si="61"/>
        <v>-73.596692645315315</v>
      </c>
      <c r="Z51">
        <f t="shared" si="62"/>
        <v>72.782905429152606</v>
      </c>
      <c r="AA51">
        <f t="shared" si="63"/>
        <v>4.6856239891480831</v>
      </c>
      <c r="AB51">
        <f t="shared" si="64"/>
        <v>20.393896420094734</v>
      </c>
      <c r="AC51">
        <v>-4.00679299444541E-2</v>
      </c>
      <c r="AD51">
        <v>4.4979761506099697E-2</v>
      </c>
      <c r="AE51">
        <v>3.38077457060926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50860.264723829496</v>
      </c>
      <c r="AK51">
        <v>0</v>
      </c>
      <c r="AL51">
        <v>0</v>
      </c>
      <c r="AM51">
        <v>0</v>
      </c>
      <c r="AN51">
        <f t="shared" si="68"/>
        <v>0</v>
      </c>
      <c r="AO51" t="e">
        <f t="shared" si="69"/>
        <v>#DIV/0!</v>
      </c>
      <c r="AP51">
        <v>-1</v>
      </c>
      <c r="AQ51" t="s">
        <v>359</v>
      </c>
      <c r="AR51">
        <v>2.3749692307692301</v>
      </c>
      <c r="AS51">
        <v>1.4039999999999999</v>
      </c>
      <c r="AT51">
        <f t="shared" si="70"/>
        <v>-0.69157352618891044</v>
      </c>
      <c r="AU51">
        <v>0.5</v>
      </c>
      <c r="AV51">
        <f t="shared" si="71"/>
        <v>84.301392307083475</v>
      </c>
      <c r="AW51">
        <f t="shared" si="72"/>
        <v>2.8779312310184864</v>
      </c>
      <c r="AX51">
        <f t="shared" si="73"/>
        <v>-29.150305570222205</v>
      </c>
      <c r="AY51">
        <f t="shared" si="74"/>
        <v>1</v>
      </c>
      <c r="AZ51">
        <f t="shared" si="75"/>
        <v>4.6000796960652818E-2</v>
      </c>
      <c r="BA51">
        <f t="shared" si="76"/>
        <v>-1</v>
      </c>
      <c r="BB51" t="s">
        <v>252</v>
      </c>
      <c r="BC51">
        <v>0</v>
      </c>
      <c r="BD51">
        <f t="shared" si="77"/>
        <v>1.4039999999999999</v>
      </c>
      <c r="BE51">
        <f t="shared" si="78"/>
        <v>-0.69157352618891044</v>
      </c>
      <c r="BF51" t="e">
        <f t="shared" si="79"/>
        <v>#DIV/0!</v>
      </c>
      <c r="BG51">
        <f t="shared" si="80"/>
        <v>-0.69157352618891044</v>
      </c>
      <c r="BH51" t="e">
        <f t="shared" si="81"/>
        <v>#DIV/0!</v>
      </c>
      <c r="BI51">
        <f t="shared" si="82"/>
        <v>100.00236451612901</v>
      </c>
      <c r="BJ51">
        <f t="shared" si="83"/>
        <v>84.301392307083475</v>
      </c>
      <c r="BK51">
        <f t="shared" si="84"/>
        <v>0.84299399034196654</v>
      </c>
      <c r="BL51">
        <f t="shared" si="85"/>
        <v>0.19598798068393325</v>
      </c>
      <c r="BM51">
        <v>0.76150703156633803</v>
      </c>
      <c r="BN51">
        <v>0.5</v>
      </c>
      <c r="BO51" t="s">
        <v>253</v>
      </c>
      <c r="BP51">
        <v>1675335670.3</v>
      </c>
      <c r="BQ51">
        <v>400.00461290322602</v>
      </c>
      <c r="BR51">
        <v>400.54458064516098</v>
      </c>
      <c r="BS51">
        <v>16.0615806451613</v>
      </c>
      <c r="BT51">
        <v>15.811500000000001</v>
      </c>
      <c r="BU51">
        <v>500.01319354838699</v>
      </c>
      <c r="BV51">
        <v>96.635112903225803</v>
      </c>
      <c r="BW51">
        <v>0.20002035483871</v>
      </c>
      <c r="BX51">
        <v>28.373803225806501</v>
      </c>
      <c r="BY51">
        <v>27.9757741935484</v>
      </c>
      <c r="BZ51">
        <v>999.9</v>
      </c>
      <c r="CA51">
        <v>9999.0322580645206</v>
      </c>
      <c r="CB51">
        <v>0</v>
      </c>
      <c r="CC51">
        <v>390.03532258064502</v>
      </c>
      <c r="CD51">
        <v>100.00236451612901</v>
      </c>
      <c r="CE51">
        <v>0.90018100000000001</v>
      </c>
      <c r="CF51">
        <v>9.9818699999999996E-2</v>
      </c>
      <c r="CG51">
        <v>0</v>
      </c>
      <c r="CH51">
        <v>2.41181290322581</v>
      </c>
      <c r="CI51">
        <v>0</v>
      </c>
      <c r="CJ51">
        <v>61.082841935483899</v>
      </c>
      <c r="CK51">
        <v>914.41877419354796</v>
      </c>
      <c r="CL51">
        <v>37.8445161290323</v>
      </c>
      <c r="CM51">
        <v>42.561999999999998</v>
      </c>
      <c r="CN51">
        <v>40.012</v>
      </c>
      <c r="CO51">
        <v>40.875</v>
      </c>
      <c r="CP51">
        <v>38.461387096774203</v>
      </c>
      <c r="CQ51">
        <v>90.0203225806452</v>
      </c>
      <c r="CR51">
        <v>9.98</v>
      </c>
      <c r="CS51">
        <v>0</v>
      </c>
      <c r="CT51">
        <v>59.599999904632597</v>
      </c>
      <c r="CU51">
        <v>2.3749692307692301</v>
      </c>
      <c r="CV51">
        <v>0.36845126585694699</v>
      </c>
      <c r="CW51">
        <v>0.26358290939143902</v>
      </c>
      <c r="CX51">
        <v>61.129738461538501</v>
      </c>
      <c r="CY51">
        <v>15</v>
      </c>
      <c r="CZ51">
        <v>1675333396</v>
      </c>
      <c r="DA51" t="s">
        <v>254</v>
      </c>
      <c r="DB51">
        <v>1</v>
      </c>
      <c r="DC51">
        <v>-3.948</v>
      </c>
      <c r="DD51">
        <v>0.38500000000000001</v>
      </c>
      <c r="DE51">
        <v>402</v>
      </c>
      <c r="DF51">
        <v>15</v>
      </c>
      <c r="DG51">
        <v>1.6</v>
      </c>
      <c r="DH51">
        <v>0.26</v>
      </c>
      <c r="DI51">
        <v>-0.53060042307692301</v>
      </c>
      <c r="DJ51">
        <v>-0.15300707931360499</v>
      </c>
      <c r="DK51">
        <v>0.140403666309974</v>
      </c>
      <c r="DL51">
        <v>1</v>
      </c>
      <c r="DM51">
        <v>2.4478</v>
      </c>
      <c r="DN51">
        <v>0</v>
      </c>
      <c r="DO51">
        <v>0</v>
      </c>
      <c r="DP51">
        <v>0</v>
      </c>
      <c r="DQ51">
        <v>0.24985665384615399</v>
      </c>
      <c r="DR51">
        <v>3.9647229574023198E-4</v>
      </c>
      <c r="DS51">
        <v>3.10991344725352E-3</v>
      </c>
      <c r="DT51">
        <v>1</v>
      </c>
      <c r="DU51">
        <v>2</v>
      </c>
      <c r="DV51">
        <v>3</v>
      </c>
      <c r="DW51" t="s">
        <v>259</v>
      </c>
      <c r="DX51">
        <v>100</v>
      </c>
      <c r="DY51">
        <v>100</v>
      </c>
      <c r="DZ51">
        <v>-3.948</v>
      </c>
      <c r="EA51">
        <v>0.38500000000000001</v>
      </c>
      <c r="EB51">
        <v>2</v>
      </c>
      <c r="EC51">
        <v>516.03099999999995</v>
      </c>
      <c r="ED51">
        <v>437.916</v>
      </c>
      <c r="EE51">
        <v>27.571300000000001</v>
      </c>
      <c r="EF51">
        <v>31.162099999999999</v>
      </c>
      <c r="EG51">
        <v>30.0002</v>
      </c>
      <c r="EH51">
        <v>31.315899999999999</v>
      </c>
      <c r="EI51">
        <v>31.334599999999998</v>
      </c>
      <c r="EJ51">
        <v>19.931100000000001</v>
      </c>
      <c r="EK51">
        <v>37.249000000000002</v>
      </c>
      <c r="EL51">
        <v>65.044300000000007</v>
      </c>
      <c r="EM51">
        <v>27.5871</v>
      </c>
      <c r="EN51">
        <v>400.50299999999999</v>
      </c>
      <c r="EO51">
        <v>15.8109</v>
      </c>
      <c r="EP51">
        <v>100.07899999999999</v>
      </c>
      <c r="EQ51">
        <v>90.375799999999998</v>
      </c>
    </row>
    <row r="52" spans="1:147" x14ac:dyDescent="0.3">
      <c r="A52">
        <v>36</v>
      </c>
      <c r="B52">
        <v>1675335738.3</v>
      </c>
      <c r="C52">
        <v>2161.2999999523199</v>
      </c>
      <c r="D52" t="s">
        <v>360</v>
      </c>
      <c r="E52" t="s">
        <v>361</v>
      </c>
      <c r="F52">
        <v>1675335730.3</v>
      </c>
      <c r="G52">
        <f t="shared" si="43"/>
        <v>1.7013350639221471E-3</v>
      </c>
      <c r="H52">
        <f t="shared" si="44"/>
        <v>2.74388830100292</v>
      </c>
      <c r="I52">
        <f t="shared" si="45"/>
        <v>400.03264516129002</v>
      </c>
      <c r="J52">
        <f t="shared" si="46"/>
        <v>325.14866008914674</v>
      </c>
      <c r="K52">
        <f t="shared" si="47"/>
        <v>31.48607822671762</v>
      </c>
      <c r="L52">
        <f t="shared" si="48"/>
        <v>38.737539792831448</v>
      </c>
      <c r="M52">
        <f t="shared" si="49"/>
        <v>7.2537124048321022E-2</v>
      </c>
      <c r="N52">
        <f t="shared" si="50"/>
        <v>3.393859857981623</v>
      </c>
      <c r="O52">
        <f t="shared" si="51"/>
        <v>7.1686722978550513E-2</v>
      </c>
      <c r="P52">
        <f t="shared" si="52"/>
        <v>4.4879776215526489E-2</v>
      </c>
      <c r="Q52">
        <f t="shared" si="53"/>
        <v>16.522157397053075</v>
      </c>
      <c r="R52">
        <f t="shared" si="54"/>
        <v>28.0782240409495</v>
      </c>
      <c r="S52">
        <f t="shared" si="55"/>
        <v>27.978835483870999</v>
      </c>
      <c r="T52">
        <f t="shared" si="56"/>
        <v>3.7901600549990788</v>
      </c>
      <c r="U52">
        <f t="shared" si="57"/>
        <v>40.09354326335324</v>
      </c>
      <c r="V52">
        <f t="shared" si="58"/>
        <v>1.5553933405926321</v>
      </c>
      <c r="W52">
        <f t="shared" si="59"/>
        <v>3.879411032285367</v>
      </c>
      <c r="X52">
        <f t="shared" si="60"/>
        <v>2.2347667144064465</v>
      </c>
      <c r="Y52">
        <f t="shared" si="61"/>
        <v>-75.028876318966681</v>
      </c>
      <c r="Z52">
        <f t="shared" si="62"/>
        <v>73.148363985496673</v>
      </c>
      <c r="AA52">
        <f t="shared" si="63"/>
        <v>4.7064667302926964</v>
      </c>
      <c r="AB52">
        <f t="shared" si="64"/>
        <v>19.348111793875759</v>
      </c>
      <c r="AC52">
        <v>-4.0098660333048E-2</v>
      </c>
      <c r="AD52">
        <v>4.5014259059426201E-2</v>
      </c>
      <c r="AE52">
        <v>3.3828341139845999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50896.879787780752</v>
      </c>
      <c r="AK52">
        <v>0</v>
      </c>
      <c r="AL52">
        <v>0</v>
      </c>
      <c r="AM52">
        <v>0</v>
      </c>
      <c r="AN52">
        <f t="shared" si="68"/>
        <v>0</v>
      </c>
      <c r="AO52" t="e">
        <f t="shared" si="69"/>
        <v>#DIV/0!</v>
      </c>
      <c r="AP52">
        <v>-1</v>
      </c>
      <c r="AQ52" t="s">
        <v>362</v>
      </c>
      <c r="AR52">
        <v>2.3915423076923101</v>
      </c>
      <c r="AS52">
        <v>1.9503999999999999</v>
      </c>
      <c r="AT52">
        <f t="shared" si="70"/>
        <v>-0.22618042847226727</v>
      </c>
      <c r="AU52">
        <v>0.5</v>
      </c>
      <c r="AV52">
        <f t="shared" si="71"/>
        <v>84.301882753296496</v>
      </c>
      <c r="AW52">
        <f t="shared" si="72"/>
        <v>2.74388830100292</v>
      </c>
      <c r="AX52">
        <f t="shared" si="73"/>
        <v>-9.5337179810797199</v>
      </c>
      <c r="AY52">
        <f t="shared" si="74"/>
        <v>1</v>
      </c>
      <c r="AZ52">
        <f t="shared" si="75"/>
        <v>4.4410494507686672E-2</v>
      </c>
      <c r="BA52">
        <f t="shared" si="76"/>
        <v>-1</v>
      </c>
      <c r="BB52" t="s">
        <v>252</v>
      </c>
      <c r="BC52">
        <v>0</v>
      </c>
      <c r="BD52">
        <f t="shared" si="77"/>
        <v>1.9503999999999999</v>
      </c>
      <c r="BE52">
        <f t="shared" si="78"/>
        <v>-0.22618042847226735</v>
      </c>
      <c r="BF52" t="e">
        <f t="shared" si="79"/>
        <v>#DIV/0!</v>
      </c>
      <c r="BG52">
        <f t="shared" si="80"/>
        <v>-0.22618042847226735</v>
      </c>
      <c r="BH52" t="e">
        <f t="shared" si="81"/>
        <v>#DIV/0!</v>
      </c>
      <c r="BI52">
        <f t="shared" si="82"/>
        <v>100.00294516129</v>
      </c>
      <c r="BJ52">
        <f t="shared" si="83"/>
        <v>84.301882753296496</v>
      </c>
      <c r="BK52">
        <f t="shared" si="84"/>
        <v>0.84299399999999991</v>
      </c>
      <c r="BL52">
        <f t="shared" si="85"/>
        <v>0.195988</v>
      </c>
      <c r="BM52">
        <v>0.76150703156633803</v>
      </c>
      <c r="BN52">
        <v>0.5</v>
      </c>
      <c r="BO52" t="s">
        <v>253</v>
      </c>
      <c r="BP52">
        <v>1675335730.3</v>
      </c>
      <c r="BQ52">
        <v>400.03264516129002</v>
      </c>
      <c r="BR52">
        <v>400.55419354838699</v>
      </c>
      <c r="BS52">
        <v>16.062148387096801</v>
      </c>
      <c r="BT52">
        <v>15.8071967741935</v>
      </c>
      <c r="BU52">
        <v>500.00422580645198</v>
      </c>
      <c r="BV52">
        <v>96.635964516128993</v>
      </c>
      <c r="BW52">
        <v>0.199981903225806</v>
      </c>
      <c r="BX52">
        <v>28.378619354838701</v>
      </c>
      <c r="BY52">
        <v>27.978835483870999</v>
      </c>
      <c r="BZ52">
        <v>999.9</v>
      </c>
      <c r="CA52">
        <v>10006.6129032258</v>
      </c>
      <c r="CB52">
        <v>0</v>
      </c>
      <c r="CC52">
        <v>390.034290322581</v>
      </c>
      <c r="CD52">
        <v>100.00294516129</v>
      </c>
      <c r="CE52">
        <v>0.90018100000000001</v>
      </c>
      <c r="CF52">
        <v>9.9818699999999996E-2</v>
      </c>
      <c r="CG52">
        <v>0</v>
      </c>
      <c r="CH52">
        <v>2.39688709677419</v>
      </c>
      <c r="CI52">
        <v>0</v>
      </c>
      <c r="CJ52">
        <v>61.220935483871003</v>
      </c>
      <c r="CK52">
        <v>914.42329032258101</v>
      </c>
      <c r="CL52">
        <v>37.753999999999998</v>
      </c>
      <c r="CM52">
        <v>42.5</v>
      </c>
      <c r="CN52">
        <v>39.945129032258102</v>
      </c>
      <c r="CO52">
        <v>40.811999999999998</v>
      </c>
      <c r="CP52">
        <v>38.390999999999998</v>
      </c>
      <c r="CQ52">
        <v>90.02</v>
      </c>
      <c r="CR52">
        <v>9.98</v>
      </c>
      <c r="CS52">
        <v>0</v>
      </c>
      <c r="CT52">
        <v>59.299999952316298</v>
      </c>
      <c r="CU52">
        <v>2.3915423076923101</v>
      </c>
      <c r="CV52">
        <v>0.18496069311310601</v>
      </c>
      <c r="CW52">
        <v>2.87341538559965</v>
      </c>
      <c r="CX52">
        <v>61.233592307692298</v>
      </c>
      <c r="CY52">
        <v>15</v>
      </c>
      <c r="CZ52">
        <v>1675333396</v>
      </c>
      <c r="DA52" t="s">
        <v>254</v>
      </c>
      <c r="DB52">
        <v>1</v>
      </c>
      <c r="DC52">
        <v>-3.948</v>
      </c>
      <c r="DD52">
        <v>0.38500000000000001</v>
      </c>
      <c r="DE52">
        <v>402</v>
      </c>
      <c r="DF52">
        <v>15</v>
      </c>
      <c r="DG52">
        <v>1.6</v>
      </c>
      <c r="DH52">
        <v>0.26</v>
      </c>
      <c r="DI52">
        <v>-0.54426046153846097</v>
      </c>
      <c r="DJ52">
        <v>0.20756835311194599</v>
      </c>
      <c r="DK52">
        <v>0.15825594635218401</v>
      </c>
      <c r="DL52">
        <v>1</v>
      </c>
      <c r="DM52">
        <v>2.5169999999999999</v>
      </c>
      <c r="DN52">
        <v>0</v>
      </c>
      <c r="DO52">
        <v>0</v>
      </c>
      <c r="DP52">
        <v>0</v>
      </c>
      <c r="DQ52">
        <v>0.25339882692307703</v>
      </c>
      <c r="DR52">
        <v>1.2898371040723999E-2</v>
      </c>
      <c r="DS52">
        <v>3.54637017418544E-3</v>
      </c>
      <c r="DT52">
        <v>1</v>
      </c>
      <c r="DU52">
        <v>2</v>
      </c>
      <c r="DV52">
        <v>3</v>
      </c>
      <c r="DW52" t="s">
        <v>259</v>
      </c>
      <c r="DX52">
        <v>100</v>
      </c>
      <c r="DY52">
        <v>100</v>
      </c>
      <c r="DZ52">
        <v>-3.948</v>
      </c>
      <c r="EA52">
        <v>0.38500000000000001</v>
      </c>
      <c r="EB52">
        <v>2</v>
      </c>
      <c r="EC52">
        <v>516.24599999999998</v>
      </c>
      <c r="ED52">
        <v>436.99299999999999</v>
      </c>
      <c r="EE52">
        <v>27.612400000000001</v>
      </c>
      <c r="EF52">
        <v>31.1812</v>
      </c>
      <c r="EG52">
        <v>30.0001</v>
      </c>
      <c r="EH52">
        <v>31.3431</v>
      </c>
      <c r="EI52">
        <v>31.367100000000001</v>
      </c>
      <c r="EJ52">
        <v>19.931000000000001</v>
      </c>
      <c r="EK52">
        <v>37.249000000000002</v>
      </c>
      <c r="EL52">
        <v>63.523299999999999</v>
      </c>
      <c r="EM52">
        <v>27.620799999999999</v>
      </c>
      <c r="EN52">
        <v>400.51</v>
      </c>
      <c r="EO52">
        <v>15.8195</v>
      </c>
      <c r="EP52">
        <v>100.083</v>
      </c>
      <c r="EQ52">
        <v>90.378399999999999</v>
      </c>
    </row>
    <row r="53" spans="1:147" x14ac:dyDescent="0.3">
      <c r="A53">
        <v>37</v>
      </c>
      <c r="B53">
        <v>1675335798.3</v>
      </c>
      <c r="C53">
        <v>2221.2999999523199</v>
      </c>
      <c r="D53" t="s">
        <v>363</v>
      </c>
      <c r="E53" t="s">
        <v>364</v>
      </c>
      <c r="F53">
        <v>1675335790.3</v>
      </c>
      <c r="G53">
        <f t="shared" si="43"/>
        <v>1.7488590115527687E-3</v>
      </c>
      <c r="H53">
        <f t="shared" si="44"/>
        <v>2.8594002170876385</v>
      </c>
      <c r="I53">
        <f t="shared" si="45"/>
        <v>400.00474193548399</v>
      </c>
      <c r="J53">
        <f t="shared" si="46"/>
        <v>324.17205228676977</v>
      </c>
      <c r="K53">
        <f t="shared" si="47"/>
        <v>31.390659953748951</v>
      </c>
      <c r="L53">
        <f t="shared" si="48"/>
        <v>38.733791964509642</v>
      </c>
      <c r="M53">
        <f t="shared" si="49"/>
        <v>7.4460561446138454E-2</v>
      </c>
      <c r="N53">
        <f t="shared" si="50"/>
        <v>3.3913076237669877</v>
      </c>
      <c r="O53">
        <f t="shared" si="51"/>
        <v>7.3564097925294586E-2</v>
      </c>
      <c r="P53">
        <f t="shared" si="52"/>
        <v>4.6057205534095799E-2</v>
      </c>
      <c r="Q53">
        <f t="shared" si="53"/>
        <v>16.522094822275623</v>
      </c>
      <c r="R53">
        <f t="shared" si="54"/>
        <v>28.080697231741805</v>
      </c>
      <c r="S53">
        <f t="shared" si="55"/>
        <v>27.9913387096774</v>
      </c>
      <c r="T53">
        <f t="shared" si="56"/>
        <v>3.7929239978608553</v>
      </c>
      <c r="U53">
        <f t="shared" si="57"/>
        <v>40.037686315492031</v>
      </c>
      <c r="V53">
        <f t="shared" si="58"/>
        <v>1.5544414259279595</v>
      </c>
      <c r="W53">
        <f t="shared" si="59"/>
        <v>3.8824456879929392</v>
      </c>
      <c r="X53">
        <f t="shared" si="60"/>
        <v>2.238482571932896</v>
      </c>
      <c r="Y53">
        <f t="shared" si="61"/>
        <v>-77.124682409477103</v>
      </c>
      <c r="Z53">
        <f t="shared" si="62"/>
        <v>73.266750980785119</v>
      </c>
      <c r="AA53">
        <f t="shared" si="63"/>
        <v>4.7182415104754059</v>
      </c>
      <c r="AB53">
        <f t="shared" si="64"/>
        <v>17.382404904059044</v>
      </c>
      <c r="AC53">
        <v>-4.0060735244265497E-2</v>
      </c>
      <c r="AD53">
        <v>4.4971684824847702E-2</v>
      </c>
      <c r="AE53">
        <v>3.3802923078570002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50848.384894545794</v>
      </c>
      <c r="AK53">
        <v>0</v>
      </c>
      <c r="AL53">
        <v>0</v>
      </c>
      <c r="AM53">
        <v>0</v>
      </c>
      <c r="AN53">
        <f t="shared" si="68"/>
        <v>0</v>
      </c>
      <c r="AO53" t="e">
        <f t="shared" si="69"/>
        <v>#DIV/0!</v>
      </c>
      <c r="AP53">
        <v>-1</v>
      </c>
      <c r="AQ53" t="s">
        <v>365</v>
      </c>
      <c r="AR53">
        <v>2.32735</v>
      </c>
      <c r="AS53">
        <v>1.8532</v>
      </c>
      <c r="AT53">
        <f t="shared" si="70"/>
        <v>-0.25585473775091727</v>
      </c>
      <c r="AU53">
        <v>0.5</v>
      </c>
      <c r="AV53">
        <f t="shared" si="71"/>
        <v>84.301571783223508</v>
      </c>
      <c r="AW53">
        <f t="shared" si="72"/>
        <v>2.8594002170876385</v>
      </c>
      <c r="AX53">
        <f t="shared" si="73"/>
        <v>-10.784478270293389</v>
      </c>
      <c r="AY53">
        <f t="shared" si="74"/>
        <v>1</v>
      </c>
      <c r="AZ53">
        <f t="shared" si="75"/>
        <v>4.5780880895220519E-2</v>
      </c>
      <c r="BA53">
        <f t="shared" si="76"/>
        <v>-1</v>
      </c>
      <c r="BB53" t="s">
        <v>252</v>
      </c>
      <c r="BC53">
        <v>0</v>
      </c>
      <c r="BD53">
        <f t="shared" si="77"/>
        <v>1.8532</v>
      </c>
      <c r="BE53">
        <f t="shared" si="78"/>
        <v>-0.25585473775091738</v>
      </c>
      <c r="BF53" t="e">
        <f t="shared" si="79"/>
        <v>#DIV/0!</v>
      </c>
      <c r="BG53">
        <f t="shared" si="80"/>
        <v>-0.25585473775091738</v>
      </c>
      <c r="BH53" t="e">
        <f t="shared" si="81"/>
        <v>#DIV/0!</v>
      </c>
      <c r="BI53">
        <f t="shared" si="82"/>
        <v>100.00257741935501</v>
      </c>
      <c r="BJ53">
        <f t="shared" si="83"/>
        <v>84.301571783223508</v>
      </c>
      <c r="BK53">
        <f t="shared" si="84"/>
        <v>0.84299399034196654</v>
      </c>
      <c r="BL53">
        <f t="shared" si="85"/>
        <v>0.19598798068393325</v>
      </c>
      <c r="BM53">
        <v>0.76150703156633803</v>
      </c>
      <c r="BN53">
        <v>0.5</v>
      </c>
      <c r="BO53" t="s">
        <v>253</v>
      </c>
      <c r="BP53">
        <v>1675335790.3</v>
      </c>
      <c r="BQ53">
        <v>400.00474193548399</v>
      </c>
      <c r="BR53">
        <v>400.546774193548</v>
      </c>
      <c r="BS53">
        <v>16.052751612903201</v>
      </c>
      <c r="BT53">
        <v>15.7906741935484</v>
      </c>
      <c r="BU53">
        <v>500.00106451612902</v>
      </c>
      <c r="BV53">
        <v>96.633348387096703</v>
      </c>
      <c r="BW53">
        <v>0.199983580645161</v>
      </c>
      <c r="BX53">
        <v>28.392070967741901</v>
      </c>
      <c r="BY53">
        <v>27.9913387096774</v>
      </c>
      <c r="BZ53">
        <v>999.9</v>
      </c>
      <c r="CA53">
        <v>9997.4193548387102</v>
      </c>
      <c r="CB53">
        <v>0</v>
      </c>
      <c r="CC53">
        <v>390.09932258064498</v>
      </c>
      <c r="CD53">
        <v>100.00257741935501</v>
      </c>
      <c r="CE53">
        <v>0.90018100000000001</v>
      </c>
      <c r="CF53">
        <v>9.9818699999999996E-2</v>
      </c>
      <c r="CG53">
        <v>0</v>
      </c>
      <c r="CH53">
        <v>2.3011677419354801</v>
      </c>
      <c r="CI53">
        <v>0</v>
      </c>
      <c r="CJ53">
        <v>61.102103225806403</v>
      </c>
      <c r="CK53">
        <v>914.42048387096804</v>
      </c>
      <c r="CL53">
        <v>37.695129032258102</v>
      </c>
      <c r="CM53">
        <v>42.436999999999998</v>
      </c>
      <c r="CN53">
        <v>39.875</v>
      </c>
      <c r="CO53">
        <v>40.747967741935497</v>
      </c>
      <c r="CP53">
        <v>38.332322580645098</v>
      </c>
      <c r="CQ53">
        <v>90.0203225806452</v>
      </c>
      <c r="CR53">
        <v>9.98</v>
      </c>
      <c r="CS53">
        <v>0</v>
      </c>
      <c r="CT53">
        <v>59.299999952316298</v>
      </c>
      <c r="CU53">
        <v>2.32735</v>
      </c>
      <c r="CV53">
        <v>1.37707693883579</v>
      </c>
      <c r="CW53">
        <v>-2.4507316240515098</v>
      </c>
      <c r="CX53">
        <v>61.107711538461501</v>
      </c>
      <c r="CY53">
        <v>15</v>
      </c>
      <c r="CZ53">
        <v>1675333396</v>
      </c>
      <c r="DA53" t="s">
        <v>254</v>
      </c>
      <c r="DB53">
        <v>1</v>
      </c>
      <c r="DC53">
        <v>-3.948</v>
      </c>
      <c r="DD53">
        <v>0.38500000000000001</v>
      </c>
      <c r="DE53">
        <v>402</v>
      </c>
      <c r="DF53">
        <v>15</v>
      </c>
      <c r="DG53">
        <v>1.6</v>
      </c>
      <c r="DH53">
        <v>0.26</v>
      </c>
      <c r="DI53">
        <v>-0.54296228846153805</v>
      </c>
      <c r="DJ53">
        <v>-5.31095791001484E-2</v>
      </c>
      <c r="DK53">
        <v>0.11673063583068501</v>
      </c>
      <c r="DL53">
        <v>1</v>
      </c>
      <c r="DM53">
        <v>2.4298000000000002</v>
      </c>
      <c r="DN53">
        <v>0</v>
      </c>
      <c r="DO53">
        <v>0</v>
      </c>
      <c r="DP53">
        <v>0</v>
      </c>
      <c r="DQ53">
        <v>0.26196203846153798</v>
      </c>
      <c r="DR53">
        <v>4.7308768035517999E-3</v>
      </c>
      <c r="DS53">
        <v>2.7090808117652301E-3</v>
      </c>
      <c r="DT53">
        <v>1</v>
      </c>
      <c r="DU53">
        <v>2</v>
      </c>
      <c r="DV53">
        <v>3</v>
      </c>
      <c r="DW53" t="s">
        <v>259</v>
      </c>
      <c r="DX53">
        <v>100</v>
      </c>
      <c r="DY53">
        <v>100</v>
      </c>
      <c r="DZ53">
        <v>-3.948</v>
      </c>
      <c r="EA53">
        <v>0.38500000000000001</v>
      </c>
      <c r="EB53">
        <v>2</v>
      </c>
      <c r="EC53">
        <v>516.82399999999996</v>
      </c>
      <c r="ED53">
        <v>436.14100000000002</v>
      </c>
      <c r="EE53">
        <v>27.590299999999999</v>
      </c>
      <c r="EF53">
        <v>31.197500000000002</v>
      </c>
      <c r="EG53">
        <v>30.000499999999999</v>
      </c>
      <c r="EH53">
        <v>31.367599999999999</v>
      </c>
      <c r="EI53">
        <v>31.391500000000001</v>
      </c>
      <c r="EJ53">
        <v>19.935199999999998</v>
      </c>
      <c r="EK53">
        <v>37.249000000000002</v>
      </c>
      <c r="EL53">
        <v>61.639499999999998</v>
      </c>
      <c r="EM53">
        <v>27.597999999999999</v>
      </c>
      <c r="EN53">
        <v>400.59899999999999</v>
      </c>
      <c r="EO53">
        <v>15.852600000000001</v>
      </c>
      <c r="EP53">
        <v>100.086</v>
      </c>
      <c r="EQ53">
        <v>90.381</v>
      </c>
    </row>
    <row r="54" spans="1:147" x14ac:dyDescent="0.3">
      <c r="A54">
        <v>38</v>
      </c>
      <c r="B54">
        <v>1675335858.3</v>
      </c>
      <c r="C54">
        <v>2281.2999999523199</v>
      </c>
      <c r="D54" t="s">
        <v>366</v>
      </c>
      <c r="E54" t="s">
        <v>367</v>
      </c>
      <c r="F54">
        <v>1675335850.3</v>
      </c>
      <c r="G54">
        <f t="shared" si="43"/>
        <v>1.7673485055891927E-3</v>
      </c>
      <c r="H54">
        <f t="shared" si="44"/>
        <v>3.0617537874197294</v>
      </c>
      <c r="I54">
        <f t="shared" si="45"/>
        <v>400.00806451612902</v>
      </c>
      <c r="J54">
        <f t="shared" si="46"/>
        <v>320.73043310356326</v>
      </c>
      <c r="K54">
        <f t="shared" si="47"/>
        <v>31.05619967974464</v>
      </c>
      <c r="L54">
        <f t="shared" si="48"/>
        <v>38.732621051616277</v>
      </c>
      <c r="M54">
        <f t="shared" si="49"/>
        <v>7.5435736902966719E-2</v>
      </c>
      <c r="N54">
        <f t="shared" si="50"/>
        <v>3.3935966249200566</v>
      </c>
      <c r="O54">
        <f t="shared" si="51"/>
        <v>7.4516407290436529E-2</v>
      </c>
      <c r="P54">
        <f t="shared" si="52"/>
        <v>4.6654419094789762E-2</v>
      </c>
      <c r="Q54">
        <f t="shared" si="53"/>
        <v>16.52146429473062</v>
      </c>
      <c r="R54">
        <f t="shared" si="54"/>
        <v>28.068089983586788</v>
      </c>
      <c r="S54">
        <f t="shared" si="55"/>
        <v>27.9746064516129</v>
      </c>
      <c r="T54">
        <f t="shared" si="56"/>
        <v>3.7892255897516729</v>
      </c>
      <c r="U54">
        <f t="shared" si="57"/>
        <v>40.099208365386311</v>
      </c>
      <c r="V54">
        <f t="shared" si="58"/>
        <v>1.5560507416783784</v>
      </c>
      <c r="W54">
        <f t="shared" si="59"/>
        <v>3.8805023967045784</v>
      </c>
      <c r="X54">
        <f t="shared" si="60"/>
        <v>2.2331748480732942</v>
      </c>
      <c r="Y54">
        <f t="shared" si="61"/>
        <v>-77.940069096483398</v>
      </c>
      <c r="Z54">
        <f t="shared" si="62"/>
        <v>74.801684480716062</v>
      </c>
      <c r="AA54">
        <f t="shared" si="63"/>
        <v>4.8132316866115259</v>
      </c>
      <c r="AB54">
        <f t="shared" si="64"/>
        <v>18.196311365574815</v>
      </c>
      <c r="AC54">
        <v>-4.0094748256239897E-2</v>
      </c>
      <c r="AD54">
        <v>4.5009867410492399E-2</v>
      </c>
      <c r="AE54">
        <v>3.3825719566087802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50891.164463586458</v>
      </c>
      <c r="AK54">
        <v>0</v>
      </c>
      <c r="AL54">
        <v>0</v>
      </c>
      <c r="AM54">
        <v>0</v>
      </c>
      <c r="AN54">
        <f t="shared" si="68"/>
        <v>0</v>
      </c>
      <c r="AO54" t="e">
        <f t="shared" si="69"/>
        <v>#DIV/0!</v>
      </c>
      <c r="AP54">
        <v>-1</v>
      </c>
      <c r="AQ54" t="s">
        <v>368</v>
      </c>
      <c r="AR54">
        <v>2.30831153846154</v>
      </c>
      <c r="AS54">
        <v>1.8448</v>
      </c>
      <c r="AT54">
        <f t="shared" si="70"/>
        <v>-0.25125300220161528</v>
      </c>
      <c r="AU54">
        <v>0.5</v>
      </c>
      <c r="AV54">
        <f t="shared" si="71"/>
        <v>84.298254906521677</v>
      </c>
      <c r="AW54">
        <f t="shared" si="72"/>
        <v>3.0617537874197294</v>
      </c>
      <c r="AX54">
        <f t="shared" si="73"/>
        <v>-10.590094812810309</v>
      </c>
      <c r="AY54">
        <f t="shared" si="74"/>
        <v>1</v>
      </c>
      <c r="AZ54">
        <f t="shared" si="75"/>
        <v>4.8183130148112881E-2</v>
      </c>
      <c r="BA54">
        <f t="shared" si="76"/>
        <v>-1</v>
      </c>
      <c r="BB54" t="s">
        <v>252</v>
      </c>
      <c r="BC54">
        <v>0</v>
      </c>
      <c r="BD54">
        <f t="shared" si="77"/>
        <v>1.8448</v>
      </c>
      <c r="BE54">
        <f t="shared" si="78"/>
        <v>-0.25125300220161539</v>
      </c>
      <c r="BF54" t="e">
        <f t="shared" si="79"/>
        <v>#DIV/0!</v>
      </c>
      <c r="BG54">
        <f t="shared" si="80"/>
        <v>-0.25125300220161539</v>
      </c>
      <c r="BH54" t="e">
        <f t="shared" si="81"/>
        <v>#DIV/0!</v>
      </c>
      <c r="BI54">
        <f t="shared" si="82"/>
        <v>99.998629032258094</v>
      </c>
      <c r="BJ54">
        <f t="shared" si="83"/>
        <v>84.298254906521677</v>
      </c>
      <c r="BK54">
        <f t="shared" si="84"/>
        <v>0.8429941062424795</v>
      </c>
      <c r="BL54">
        <f t="shared" si="85"/>
        <v>0.19598821248495915</v>
      </c>
      <c r="BM54">
        <v>0.76150703156633803</v>
      </c>
      <c r="BN54">
        <v>0.5</v>
      </c>
      <c r="BO54" t="s">
        <v>253</v>
      </c>
      <c r="BP54">
        <v>1675335850.3</v>
      </c>
      <c r="BQ54">
        <v>400.00806451612902</v>
      </c>
      <c r="BR54">
        <v>400.58203225806398</v>
      </c>
      <c r="BS54">
        <v>16.069990322580601</v>
      </c>
      <c r="BT54">
        <v>15.805151612903201</v>
      </c>
      <c r="BU54">
        <v>500.01019354838701</v>
      </c>
      <c r="BV54">
        <v>96.629651612903203</v>
      </c>
      <c r="BW54">
        <v>0.199948806451613</v>
      </c>
      <c r="BX54">
        <v>28.383458064516098</v>
      </c>
      <c r="BY54">
        <v>27.9746064516129</v>
      </c>
      <c r="BZ54">
        <v>999.9</v>
      </c>
      <c r="CA54">
        <v>10006.2903225806</v>
      </c>
      <c r="CB54">
        <v>0</v>
      </c>
      <c r="CC54">
        <v>390.00606451612902</v>
      </c>
      <c r="CD54">
        <v>99.998629032258094</v>
      </c>
      <c r="CE54">
        <v>0.90018100000000001</v>
      </c>
      <c r="CF54">
        <v>9.9818699999999996E-2</v>
      </c>
      <c r="CG54">
        <v>0</v>
      </c>
      <c r="CH54">
        <v>2.3051419354838698</v>
      </c>
      <c r="CI54">
        <v>0</v>
      </c>
      <c r="CJ54">
        <v>61.331212903225797</v>
      </c>
      <c r="CK54">
        <v>914.38364516129002</v>
      </c>
      <c r="CL54">
        <v>37.628999999999998</v>
      </c>
      <c r="CM54">
        <v>42.375</v>
      </c>
      <c r="CN54">
        <v>39.811999999999998</v>
      </c>
      <c r="CO54">
        <v>40.686999999999998</v>
      </c>
      <c r="CP54">
        <v>38.28</v>
      </c>
      <c r="CQ54">
        <v>90.016451612903197</v>
      </c>
      <c r="CR54">
        <v>9.98</v>
      </c>
      <c r="CS54">
        <v>0</v>
      </c>
      <c r="CT54">
        <v>59.200000047683702</v>
      </c>
      <c r="CU54">
        <v>2.30831153846154</v>
      </c>
      <c r="CV54">
        <v>-8.5637598192872894E-2</v>
      </c>
      <c r="CW54">
        <v>-1.16728547965261</v>
      </c>
      <c r="CX54">
        <v>61.333080769230797</v>
      </c>
      <c r="CY54">
        <v>15</v>
      </c>
      <c r="CZ54">
        <v>1675333396</v>
      </c>
      <c r="DA54" t="s">
        <v>254</v>
      </c>
      <c r="DB54">
        <v>1</v>
      </c>
      <c r="DC54">
        <v>-3.948</v>
      </c>
      <c r="DD54">
        <v>0.38500000000000001</v>
      </c>
      <c r="DE54">
        <v>402</v>
      </c>
      <c r="DF54">
        <v>15</v>
      </c>
      <c r="DG54">
        <v>1.6</v>
      </c>
      <c r="DH54">
        <v>0.26</v>
      </c>
      <c r="DI54">
        <v>-0.54473349999999998</v>
      </c>
      <c r="DJ54">
        <v>-1.6420811064614502E-2</v>
      </c>
      <c r="DK54">
        <v>0.13796485373435599</v>
      </c>
      <c r="DL54">
        <v>1</v>
      </c>
      <c r="DM54">
        <v>2.1427</v>
      </c>
      <c r="DN54">
        <v>0</v>
      </c>
      <c r="DO54">
        <v>0</v>
      </c>
      <c r="DP54">
        <v>0</v>
      </c>
      <c r="DQ54">
        <v>0.26250951923076898</v>
      </c>
      <c r="DR54">
        <v>2.3526234098864701E-2</v>
      </c>
      <c r="DS54">
        <v>3.4845419271315801E-3</v>
      </c>
      <c r="DT54">
        <v>1</v>
      </c>
      <c r="DU54">
        <v>2</v>
      </c>
      <c r="DV54">
        <v>3</v>
      </c>
      <c r="DW54" t="s">
        <v>259</v>
      </c>
      <c r="DX54">
        <v>100</v>
      </c>
      <c r="DY54">
        <v>100</v>
      </c>
      <c r="DZ54">
        <v>-3.948</v>
      </c>
      <c r="EA54">
        <v>0.38500000000000001</v>
      </c>
      <c r="EB54">
        <v>2</v>
      </c>
      <c r="EC54">
        <v>516.46199999999999</v>
      </c>
      <c r="ED54">
        <v>435.52600000000001</v>
      </c>
      <c r="EE54">
        <v>27.636099999999999</v>
      </c>
      <c r="EF54">
        <v>31.208500000000001</v>
      </c>
      <c r="EG54">
        <v>30.0002</v>
      </c>
      <c r="EH54">
        <v>31.386600000000001</v>
      </c>
      <c r="EI54">
        <v>31.4132</v>
      </c>
      <c r="EJ54">
        <v>19.932500000000001</v>
      </c>
      <c r="EK54">
        <v>36.976700000000001</v>
      </c>
      <c r="EL54">
        <v>60.119199999999999</v>
      </c>
      <c r="EM54">
        <v>27.646999999999998</v>
      </c>
      <c r="EN54">
        <v>400.45499999999998</v>
      </c>
      <c r="EO54">
        <v>15.851900000000001</v>
      </c>
      <c r="EP54">
        <v>100.087</v>
      </c>
      <c r="EQ54">
        <v>90.383399999999995</v>
      </c>
    </row>
    <row r="55" spans="1:147" x14ac:dyDescent="0.3">
      <c r="A55">
        <v>39</v>
      </c>
      <c r="B55">
        <v>1675335977.3</v>
      </c>
      <c r="C55">
        <v>2400.2999999523199</v>
      </c>
      <c r="D55" t="s">
        <v>369</v>
      </c>
      <c r="E55" t="s">
        <v>370</v>
      </c>
      <c r="F55">
        <v>1675335969.3</v>
      </c>
      <c r="G55">
        <f t="shared" si="43"/>
        <v>1.974479829076733E-3</v>
      </c>
      <c r="H55">
        <f t="shared" si="44"/>
        <v>7.002660753311746</v>
      </c>
      <c r="I55">
        <f t="shared" si="45"/>
        <v>399.90154838709702</v>
      </c>
      <c r="J55">
        <f t="shared" si="46"/>
        <v>249.55970702334147</v>
      </c>
      <c r="K55">
        <f t="shared" si="47"/>
        <v>24.164996652935351</v>
      </c>
      <c r="L55">
        <f t="shared" si="48"/>
        <v>38.722675601530575</v>
      </c>
      <c r="M55">
        <f t="shared" si="49"/>
        <v>8.2285263757717247E-2</v>
      </c>
      <c r="N55">
        <f t="shared" si="50"/>
        <v>3.3973195261357065</v>
      </c>
      <c r="O55">
        <f t="shared" si="51"/>
        <v>8.119388942096982E-2</v>
      </c>
      <c r="P55">
        <f t="shared" si="52"/>
        <v>5.0843030511410953E-2</v>
      </c>
      <c r="Q55">
        <f t="shared" si="53"/>
        <v>161.84419093322217</v>
      </c>
      <c r="R55">
        <f t="shared" si="54"/>
        <v>28.348075058753814</v>
      </c>
      <c r="S55">
        <f t="shared" si="55"/>
        <v>28.190080645161299</v>
      </c>
      <c r="T55">
        <f t="shared" si="56"/>
        <v>3.8370943027533166</v>
      </c>
      <c r="U55">
        <f t="shared" si="57"/>
        <v>40.872571199983888</v>
      </c>
      <c r="V55">
        <f t="shared" si="58"/>
        <v>1.5478371405022167</v>
      </c>
      <c r="W55">
        <f t="shared" si="59"/>
        <v>3.7869825534803323</v>
      </c>
      <c r="X55">
        <f t="shared" si="60"/>
        <v>2.2892571622510998</v>
      </c>
      <c r="Y55">
        <f t="shared" si="61"/>
        <v>-87.074560462283927</v>
      </c>
      <c r="Z55">
        <f t="shared" si="62"/>
        <v>-41.325376530799232</v>
      </c>
      <c r="AA55">
        <f t="shared" si="63"/>
        <v>-2.6535396684692585</v>
      </c>
      <c r="AB55">
        <f t="shared" si="64"/>
        <v>30.790714271669756</v>
      </c>
      <c r="AC55">
        <v>-4.0150088425799701E-2</v>
      </c>
      <c r="AD55">
        <v>4.5071991598888299E-2</v>
      </c>
      <c r="AE55">
        <v>3.3862796411928202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51029.477461149116</v>
      </c>
      <c r="AK55">
        <v>0</v>
      </c>
      <c r="AL55">
        <v>0</v>
      </c>
      <c r="AM55">
        <v>0</v>
      </c>
      <c r="AN55">
        <f t="shared" si="68"/>
        <v>0</v>
      </c>
      <c r="AO55" t="e">
        <f t="shared" si="69"/>
        <v>#DIV/0!</v>
      </c>
      <c r="AP55">
        <v>-1</v>
      </c>
      <c r="AQ55" t="s">
        <v>371</v>
      </c>
      <c r="AR55">
        <v>2.3567576923076898</v>
      </c>
      <c r="AS55">
        <v>1.6272</v>
      </c>
      <c r="AT55">
        <f t="shared" si="70"/>
        <v>-0.44835158081839355</v>
      </c>
      <c r="AU55">
        <v>0.5</v>
      </c>
      <c r="AV55">
        <f t="shared" si="71"/>
        <v>841.18295686359966</v>
      </c>
      <c r="AW55">
        <f t="shared" si="72"/>
        <v>7.002660753311746</v>
      </c>
      <c r="AX55">
        <f t="shared" si="73"/>
        <v>-188.57285423364272</v>
      </c>
      <c r="AY55">
        <f t="shared" si="74"/>
        <v>1</v>
      </c>
      <c r="AZ55">
        <f t="shared" si="75"/>
        <v>9.5135792849989961E-3</v>
      </c>
      <c r="BA55">
        <f t="shared" si="76"/>
        <v>-1</v>
      </c>
      <c r="BB55" t="s">
        <v>252</v>
      </c>
      <c r="BC55">
        <v>0</v>
      </c>
      <c r="BD55">
        <f t="shared" si="77"/>
        <v>1.6272</v>
      </c>
      <c r="BE55">
        <f t="shared" si="78"/>
        <v>-0.44835158081839349</v>
      </c>
      <c r="BF55" t="e">
        <f t="shared" si="79"/>
        <v>#DIV/0!</v>
      </c>
      <c r="BG55">
        <f t="shared" si="80"/>
        <v>-0.44835158081839349</v>
      </c>
      <c r="BH55" t="e">
        <f t="shared" si="81"/>
        <v>#DIV/0!</v>
      </c>
      <c r="BI55">
        <f t="shared" si="82"/>
        <v>999.97932258064498</v>
      </c>
      <c r="BJ55">
        <f t="shared" si="83"/>
        <v>841.18295686359966</v>
      </c>
      <c r="BK55">
        <f t="shared" si="84"/>
        <v>0.84120035071601296</v>
      </c>
      <c r="BL55">
        <f t="shared" si="85"/>
        <v>0.19240070143202589</v>
      </c>
      <c r="BM55">
        <v>0.76150703156633803</v>
      </c>
      <c r="BN55">
        <v>0.5</v>
      </c>
      <c r="BO55" t="s">
        <v>253</v>
      </c>
      <c r="BP55">
        <v>1675335969.3</v>
      </c>
      <c r="BQ55">
        <v>399.90154838709702</v>
      </c>
      <c r="BR55">
        <v>401.08832258064501</v>
      </c>
      <c r="BS55">
        <v>15.985012903225799</v>
      </c>
      <c r="BT55">
        <v>15.6891032258065</v>
      </c>
      <c r="BU55">
        <v>499.99903225806401</v>
      </c>
      <c r="BV55">
        <v>96.630629032258099</v>
      </c>
      <c r="BW55">
        <v>0.19989277419354801</v>
      </c>
      <c r="BX55">
        <v>27.964451612903201</v>
      </c>
      <c r="BY55">
        <v>28.190080645161299</v>
      </c>
      <c r="BZ55">
        <v>999.9</v>
      </c>
      <c r="CA55">
        <v>10020</v>
      </c>
      <c r="CB55">
        <v>0</v>
      </c>
      <c r="CC55">
        <v>390.14351612903198</v>
      </c>
      <c r="CD55">
        <v>999.97932258064498</v>
      </c>
      <c r="CE55">
        <v>0.95999093548387104</v>
      </c>
      <c r="CF55">
        <v>4.0008825806451598E-2</v>
      </c>
      <c r="CG55">
        <v>0</v>
      </c>
      <c r="CH55">
        <v>2.34415483870968</v>
      </c>
      <c r="CI55">
        <v>0</v>
      </c>
      <c r="CJ55">
        <v>631.67041935483905</v>
      </c>
      <c r="CK55">
        <v>9334.1032258064497</v>
      </c>
      <c r="CL55">
        <v>38.134838709677403</v>
      </c>
      <c r="CM55">
        <v>42.25</v>
      </c>
      <c r="CN55">
        <v>39.75</v>
      </c>
      <c r="CO55">
        <v>40.620935483871001</v>
      </c>
      <c r="CP55">
        <v>38.395000000000003</v>
      </c>
      <c r="CQ55">
        <v>959.97096774193597</v>
      </c>
      <c r="CR55">
        <v>40.010967741935502</v>
      </c>
      <c r="CS55">
        <v>0</v>
      </c>
      <c r="CT55">
        <v>118.40000009536701</v>
      </c>
      <c r="CU55">
        <v>2.3567576923076898</v>
      </c>
      <c r="CV55">
        <v>0.69976410247337195</v>
      </c>
      <c r="CW55">
        <v>-13.345470084456901</v>
      </c>
      <c r="CX55">
        <v>631.56373076923103</v>
      </c>
      <c r="CY55">
        <v>15</v>
      </c>
      <c r="CZ55">
        <v>1675333396</v>
      </c>
      <c r="DA55" t="s">
        <v>254</v>
      </c>
      <c r="DB55">
        <v>1</v>
      </c>
      <c r="DC55">
        <v>-3.948</v>
      </c>
      <c r="DD55">
        <v>0.38500000000000001</v>
      </c>
      <c r="DE55">
        <v>402</v>
      </c>
      <c r="DF55">
        <v>15</v>
      </c>
      <c r="DG55">
        <v>1.6</v>
      </c>
      <c r="DH55">
        <v>0.26</v>
      </c>
      <c r="DI55">
        <v>-1.14036192307692</v>
      </c>
      <c r="DJ55">
        <v>-0.38307027405447402</v>
      </c>
      <c r="DK55">
        <v>0.13368097201256701</v>
      </c>
      <c r="DL55">
        <v>1</v>
      </c>
      <c r="DM55">
        <v>2.363</v>
      </c>
      <c r="DN55">
        <v>0</v>
      </c>
      <c r="DO55">
        <v>0</v>
      </c>
      <c r="DP55">
        <v>0</v>
      </c>
      <c r="DQ55">
        <v>0.26968759615384602</v>
      </c>
      <c r="DR55">
        <v>0.32390955178006597</v>
      </c>
      <c r="DS55">
        <v>5.3205365529478001E-2</v>
      </c>
      <c r="DT55">
        <v>0</v>
      </c>
      <c r="DU55">
        <v>1</v>
      </c>
      <c r="DV55">
        <v>3</v>
      </c>
      <c r="DW55" t="s">
        <v>255</v>
      </c>
      <c r="DX55">
        <v>100</v>
      </c>
      <c r="DY55">
        <v>100</v>
      </c>
      <c r="DZ55">
        <v>-3.948</v>
      </c>
      <c r="EA55">
        <v>0.38500000000000001</v>
      </c>
      <c r="EB55">
        <v>2</v>
      </c>
      <c r="EC55">
        <v>516.65599999999995</v>
      </c>
      <c r="ED55">
        <v>434.43799999999999</v>
      </c>
      <c r="EE55">
        <v>22.410499999999999</v>
      </c>
      <c r="EF55">
        <v>31.224900000000002</v>
      </c>
      <c r="EG55">
        <v>29.997199999999999</v>
      </c>
      <c r="EH55">
        <v>31.411200000000001</v>
      </c>
      <c r="EI55">
        <v>31.440300000000001</v>
      </c>
      <c r="EJ55">
        <v>19.958500000000001</v>
      </c>
      <c r="EK55">
        <v>38.789499999999997</v>
      </c>
      <c r="EL55">
        <v>56.698700000000002</v>
      </c>
      <c r="EM55">
        <v>22.463999999999999</v>
      </c>
      <c r="EN55">
        <v>401.16899999999998</v>
      </c>
      <c r="EO55">
        <v>15.335000000000001</v>
      </c>
      <c r="EP55">
        <v>100.09399999999999</v>
      </c>
      <c r="EQ55">
        <v>90.391599999999997</v>
      </c>
    </row>
    <row r="56" spans="1:147" x14ac:dyDescent="0.3">
      <c r="A56">
        <v>40</v>
      </c>
      <c r="B56">
        <v>1675336037.3</v>
      </c>
      <c r="C56">
        <v>2460.2999999523199</v>
      </c>
      <c r="D56" t="s">
        <v>372</v>
      </c>
      <c r="E56" t="s">
        <v>373</v>
      </c>
      <c r="F56">
        <v>1675336029.3</v>
      </c>
      <c r="G56">
        <f t="shared" si="43"/>
        <v>2.8731304753278199E-3</v>
      </c>
      <c r="H56">
        <f t="shared" si="44"/>
        <v>7.3559439111341849</v>
      </c>
      <c r="I56">
        <f t="shared" si="45"/>
        <v>399.953225806452</v>
      </c>
      <c r="J56">
        <f t="shared" si="46"/>
        <v>290.38712821934325</v>
      </c>
      <c r="K56">
        <f t="shared" si="47"/>
        <v>28.118918094224306</v>
      </c>
      <c r="L56">
        <f t="shared" si="48"/>
        <v>38.728479691694844</v>
      </c>
      <c r="M56">
        <f t="shared" si="49"/>
        <v>0.12401777587786102</v>
      </c>
      <c r="N56">
        <f t="shared" si="50"/>
        <v>3.3933727194384629</v>
      </c>
      <c r="O56">
        <f t="shared" si="51"/>
        <v>0.12155370408958859</v>
      </c>
      <c r="P56">
        <f t="shared" si="52"/>
        <v>7.6188374412509877E-2</v>
      </c>
      <c r="Q56">
        <f t="shared" si="53"/>
        <v>161.85060181828814</v>
      </c>
      <c r="R56">
        <f t="shared" si="54"/>
        <v>27.523858001811877</v>
      </c>
      <c r="S56">
        <f t="shared" si="55"/>
        <v>27.597958064516099</v>
      </c>
      <c r="T56">
        <f t="shared" si="56"/>
        <v>3.7068016462221691</v>
      </c>
      <c r="U56">
        <f t="shared" si="57"/>
        <v>40.506761173114931</v>
      </c>
      <c r="V56">
        <f t="shared" si="58"/>
        <v>1.4792898285512992</v>
      </c>
      <c r="W56">
        <f t="shared" si="59"/>
        <v>3.6519578107694541</v>
      </c>
      <c r="X56">
        <f t="shared" si="60"/>
        <v>2.2275118176708699</v>
      </c>
      <c r="Y56">
        <f t="shared" si="61"/>
        <v>-126.70505396195685</v>
      </c>
      <c r="Z56">
        <f t="shared" si="62"/>
        <v>-46.593351448409152</v>
      </c>
      <c r="AA56">
        <f t="shared" si="63"/>
        <v>-2.9772114983060791</v>
      </c>
      <c r="AB56">
        <f t="shared" si="64"/>
        <v>-14.425015090383937</v>
      </c>
      <c r="AC56">
        <v>-4.0091420751293197E-2</v>
      </c>
      <c r="AD56">
        <v>4.5006131994684298E-2</v>
      </c>
      <c r="AE56">
        <v>3.3823489660759001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51063.415391684415</v>
      </c>
      <c r="AK56">
        <v>0</v>
      </c>
      <c r="AL56">
        <v>0</v>
      </c>
      <c r="AM56">
        <v>0</v>
      </c>
      <c r="AN56">
        <f t="shared" si="68"/>
        <v>0</v>
      </c>
      <c r="AO56" t="e">
        <f t="shared" si="69"/>
        <v>#DIV/0!</v>
      </c>
      <c r="AP56">
        <v>-1</v>
      </c>
      <c r="AQ56" t="s">
        <v>374</v>
      </c>
      <c r="AR56">
        <v>2.3674576923076902</v>
      </c>
      <c r="AS56">
        <v>1.4916</v>
      </c>
      <c r="AT56">
        <f t="shared" si="70"/>
        <v>-0.58719341130845404</v>
      </c>
      <c r="AU56">
        <v>0.5</v>
      </c>
      <c r="AV56">
        <f t="shared" si="71"/>
        <v>841.21898198711892</v>
      </c>
      <c r="AW56">
        <f t="shared" si="72"/>
        <v>7.3559439111341849</v>
      </c>
      <c r="AX56">
        <f t="shared" si="73"/>
        <v>-246.97912184522065</v>
      </c>
      <c r="AY56">
        <f t="shared" si="74"/>
        <v>1</v>
      </c>
      <c r="AZ56">
        <f t="shared" si="75"/>
        <v>9.9331376134616685E-3</v>
      </c>
      <c r="BA56">
        <f t="shared" si="76"/>
        <v>-1</v>
      </c>
      <c r="BB56" t="s">
        <v>252</v>
      </c>
      <c r="BC56">
        <v>0</v>
      </c>
      <c r="BD56">
        <f t="shared" si="77"/>
        <v>1.4916</v>
      </c>
      <c r="BE56">
        <f t="shared" si="78"/>
        <v>-0.58719341130845415</v>
      </c>
      <c r="BF56" t="e">
        <f t="shared" si="79"/>
        <v>#DIV/0!</v>
      </c>
      <c r="BG56">
        <f t="shared" si="80"/>
        <v>-0.58719341130845415</v>
      </c>
      <c r="BH56" t="e">
        <f t="shared" si="81"/>
        <v>#DIV/0!</v>
      </c>
      <c r="BI56">
        <f t="shared" si="82"/>
        <v>1000.02251612903</v>
      </c>
      <c r="BJ56">
        <f t="shared" si="83"/>
        <v>841.21898198711892</v>
      </c>
      <c r="BK56">
        <f t="shared" si="84"/>
        <v>0.84120004141844629</v>
      </c>
      <c r="BL56">
        <f t="shared" si="85"/>
        <v>0.19240008283689261</v>
      </c>
      <c r="BM56">
        <v>0.76150703156633803</v>
      </c>
      <c r="BN56">
        <v>0.5</v>
      </c>
      <c r="BO56" t="s">
        <v>253</v>
      </c>
      <c r="BP56">
        <v>1675336029.3</v>
      </c>
      <c r="BQ56">
        <v>399.953225806452</v>
      </c>
      <c r="BR56">
        <v>401.248548387097</v>
      </c>
      <c r="BS56">
        <v>15.2767870967742</v>
      </c>
      <c r="BT56">
        <v>14.8458935483871</v>
      </c>
      <c r="BU56">
        <v>500.00396774193598</v>
      </c>
      <c r="BV56">
        <v>96.632535483870996</v>
      </c>
      <c r="BW56">
        <v>0.19998690322580601</v>
      </c>
      <c r="BX56">
        <v>27.343270967741901</v>
      </c>
      <c r="BY56">
        <v>27.597958064516099</v>
      </c>
      <c r="BZ56">
        <v>999.9</v>
      </c>
      <c r="CA56">
        <v>10005.1612903226</v>
      </c>
      <c r="CB56">
        <v>0</v>
      </c>
      <c r="CC56">
        <v>390.109709677419</v>
      </c>
      <c r="CD56">
        <v>1000.02251612903</v>
      </c>
      <c r="CE56">
        <v>0.95999448387096797</v>
      </c>
      <c r="CF56">
        <v>4.0005206451612901E-2</v>
      </c>
      <c r="CG56">
        <v>0</v>
      </c>
      <c r="CH56">
        <v>2.3783677419354801</v>
      </c>
      <c r="CI56">
        <v>0</v>
      </c>
      <c r="CJ56">
        <v>626.52883870967798</v>
      </c>
      <c r="CK56">
        <v>9334.5183870967703</v>
      </c>
      <c r="CL56">
        <v>38.572258064516099</v>
      </c>
      <c r="CM56">
        <v>42.253999999999998</v>
      </c>
      <c r="CN56">
        <v>39.961387096774203</v>
      </c>
      <c r="CO56">
        <v>40.625</v>
      </c>
      <c r="CP56">
        <v>38.6991935483871</v>
      </c>
      <c r="CQ56">
        <v>960.01967741935505</v>
      </c>
      <c r="CR56">
        <v>40.002258064516099</v>
      </c>
      <c r="CS56">
        <v>0</v>
      </c>
      <c r="CT56">
        <v>59.400000095367403</v>
      </c>
      <c r="CU56">
        <v>2.3674576923076902</v>
      </c>
      <c r="CV56">
        <v>-0.41356239518068599</v>
      </c>
      <c r="CW56">
        <v>1.92406837127105</v>
      </c>
      <c r="CX56">
        <v>626.52442307692297</v>
      </c>
      <c r="CY56">
        <v>15</v>
      </c>
      <c r="CZ56">
        <v>1675333396</v>
      </c>
      <c r="DA56" t="s">
        <v>254</v>
      </c>
      <c r="DB56">
        <v>1</v>
      </c>
      <c r="DC56">
        <v>-3.948</v>
      </c>
      <c r="DD56">
        <v>0.38500000000000001</v>
      </c>
      <c r="DE56">
        <v>402</v>
      </c>
      <c r="DF56">
        <v>15</v>
      </c>
      <c r="DG56">
        <v>1.6</v>
      </c>
      <c r="DH56">
        <v>0.26</v>
      </c>
      <c r="DI56">
        <v>-1.2286655769230801</v>
      </c>
      <c r="DJ56">
        <v>-0.59448204900536905</v>
      </c>
      <c r="DK56">
        <v>0.156699989446314</v>
      </c>
      <c r="DL56">
        <v>0</v>
      </c>
      <c r="DM56">
        <v>2.3237000000000001</v>
      </c>
      <c r="DN56">
        <v>0</v>
      </c>
      <c r="DO56">
        <v>0</v>
      </c>
      <c r="DP56">
        <v>0</v>
      </c>
      <c r="DQ56">
        <v>0.43941390384615397</v>
      </c>
      <c r="DR56">
        <v>-5.5143626739517601E-2</v>
      </c>
      <c r="DS56">
        <v>1.6634501153487299E-2</v>
      </c>
      <c r="DT56">
        <v>1</v>
      </c>
      <c r="DU56">
        <v>1</v>
      </c>
      <c r="DV56">
        <v>3</v>
      </c>
      <c r="DW56" t="s">
        <v>255</v>
      </c>
      <c r="DX56">
        <v>100</v>
      </c>
      <c r="DY56">
        <v>100</v>
      </c>
      <c r="DZ56">
        <v>-3.948</v>
      </c>
      <c r="EA56">
        <v>0.38500000000000001</v>
      </c>
      <c r="EB56">
        <v>2</v>
      </c>
      <c r="EC56">
        <v>516.78599999999994</v>
      </c>
      <c r="ED56">
        <v>432.74</v>
      </c>
      <c r="EE56">
        <v>24.123100000000001</v>
      </c>
      <c r="EF56">
        <v>31.260300000000001</v>
      </c>
      <c r="EG56">
        <v>29.9999</v>
      </c>
      <c r="EH56">
        <v>31.427600000000002</v>
      </c>
      <c r="EI56">
        <v>31.453900000000001</v>
      </c>
      <c r="EJ56">
        <v>19.954599999999999</v>
      </c>
      <c r="EK56">
        <v>41.078499999999998</v>
      </c>
      <c r="EL56">
        <v>54.429000000000002</v>
      </c>
      <c r="EM56">
        <v>24.229500000000002</v>
      </c>
      <c r="EN56">
        <v>401.29500000000002</v>
      </c>
      <c r="EO56">
        <v>14.746499999999999</v>
      </c>
      <c r="EP56">
        <v>100.10299999999999</v>
      </c>
      <c r="EQ56">
        <v>90.403899999999993</v>
      </c>
    </row>
    <row r="57" spans="1:147" x14ac:dyDescent="0.3">
      <c r="A57">
        <v>41</v>
      </c>
      <c r="B57">
        <v>1675336097.3</v>
      </c>
      <c r="C57">
        <v>2520.2999999523199</v>
      </c>
      <c r="D57" t="s">
        <v>375</v>
      </c>
      <c r="E57" t="s">
        <v>376</v>
      </c>
      <c r="F57">
        <v>1675336089.30323</v>
      </c>
      <c r="G57">
        <f t="shared" si="43"/>
        <v>3.1194070016736433E-3</v>
      </c>
      <c r="H57">
        <f t="shared" si="44"/>
        <v>7.7920455754925726</v>
      </c>
      <c r="I57">
        <f t="shared" si="45"/>
        <v>399.97416129032302</v>
      </c>
      <c r="J57">
        <f t="shared" si="46"/>
        <v>291.42708456390528</v>
      </c>
      <c r="K57">
        <f t="shared" si="47"/>
        <v>28.219457318350223</v>
      </c>
      <c r="L57">
        <f t="shared" si="48"/>
        <v>38.730284077285646</v>
      </c>
      <c r="M57">
        <f t="shared" si="49"/>
        <v>0.13318931976453902</v>
      </c>
      <c r="N57">
        <f t="shared" si="50"/>
        <v>3.3930092148866966</v>
      </c>
      <c r="O57">
        <f t="shared" si="51"/>
        <v>0.13035151437051146</v>
      </c>
      <c r="P57">
        <f t="shared" si="52"/>
        <v>8.1719626052126654E-2</v>
      </c>
      <c r="Q57">
        <f t="shared" si="53"/>
        <v>161.84897312350353</v>
      </c>
      <c r="R57">
        <f t="shared" si="54"/>
        <v>27.57753872153134</v>
      </c>
      <c r="S57">
        <f t="shared" si="55"/>
        <v>27.678832258064499</v>
      </c>
      <c r="T57">
        <f t="shared" si="56"/>
        <v>3.7243666301704357</v>
      </c>
      <c r="U57">
        <f t="shared" si="57"/>
        <v>39.97473299402899</v>
      </c>
      <c r="V57">
        <f t="shared" si="58"/>
        <v>1.4692504624030229</v>
      </c>
      <c r="W57">
        <f t="shared" si="59"/>
        <v>3.675447845073748</v>
      </c>
      <c r="X57">
        <f t="shared" si="60"/>
        <v>2.2551161677674125</v>
      </c>
      <c r="Y57">
        <f t="shared" si="61"/>
        <v>-137.56584877380766</v>
      </c>
      <c r="Z57">
        <f t="shared" si="62"/>
        <v>-41.353785988242166</v>
      </c>
      <c r="AA57">
        <f t="shared" si="63"/>
        <v>-2.64521014760148</v>
      </c>
      <c r="AB57">
        <f t="shared" si="64"/>
        <v>-19.715871786147787</v>
      </c>
      <c r="AC57">
        <v>-4.0086018830429899E-2</v>
      </c>
      <c r="AD57">
        <v>4.5000067865280997E-2</v>
      </c>
      <c r="AE57">
        <v>3.3819869468654402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51038.19895895791</v>
      </c>
      <c r="AK57">
        <v>0</v>
      </c>
      <c r="AL57">
        <v>0</v>
      </c>
      <c r="AM57">
        <v>0</v>
      </c>
      <c r="AN57">
        <f t="shared" si="68"/>
        <v>0</v>
      </c>
      <c r="AO57" t="e">
        <f t="shared" si="69"/>
        <v>#DIV/0!</v>
      </c>
      <c r="AP57">
        <v>-1</v>
      </c>
      <c r="AQ57" t="s">
        <v>377</v>
      </c>
      <c r="AR57">
        <v>2.3398115384615399</v>
      </c>
      <c r="AS57">
        <v>1.1628000000000001</v>
      </c>
      <c r="AT57">
        <f t="shared" si="70"/>
        <v>-1.0122218253023219</v>
      </c>
      <c r="AU57">
        <v>0.5</v>
      </c>
      <c r="AV57">
        <f t="shared" si="71"/>
        <v>841.21092979354773</v>
      </c>
      <c r="AW57">
        <f t="shared" si="72"/>
        <v>7.7920455754925726</v>
      </c>
      <c r="AX57">
        <f t="shared" si="73"/>
        <v>-425.74603140994412</v>
      </c>
      <c r="AY57">
        <f t="shared" si="74"/>
        <v>1</v>
      </c>
      <c r="AZ57">
        <f t="shared" si="75"/>
        <v>1.0451653995568437E-2</v>
      </c>
      <c r="BA57">
        <f t="shared" si="76"/>
        <v>-1</v>
      </c>
      <c r="BB57" t="s">
        <v>252</v>
      </c>
      <c r="BC57">
        <v>0</v>
      </c>
      <c r="BD57">
        <f t="shared" si="77"/>
        <v>1.1628000000000001</v>
      </c>
      <c r="BE57">
        <f t="shared" si="78"/>
        <v>-1.0122218253023219</v>
      </c>
      <c r="BF57" t="e">
        <f t="shared" si="79"/>
        <v>#DIV/0!</v>
      </c>
      <c r="BG57">
        <f t="shared" si="80"/>
        <v>-1.0122218253023219</v>
      </c>
      <c r="BH57" t="e">
        <f t="shared" si="81"/>
        <v>#DIV/0!</v>
      </c>
      <c r="BI57">
        <f t="shared" si="82"/>
        <v>1000.013</v>
      </c>
      <c r="BJ57">
        <f t="shared" si="83"/>
        <v>841.21092979354773</v>
      </c>
      <c r="BK57">
        <f t="shared" si="84"/>
        <v>0.84119999419362324</v>
      </c>
      <c r="BL57">
        <f t="shared" si="85"/>
        <v>0.19239998838724662</v>
      </c>
      <c r="BM57">
        <v>0.76150703156633803</v>
      </c>
      <c r="BN57">
        <v>0.5</v>
      </c>
      <c r="BO57" t="s">
        <v>253</v>
      </c>
      <c r="BP57">
        <v>1675336089.30323</v>
      </c>
      <c r="BQ57">
        <v>399.97416129032302</v>
      </c>
      <c r="BR57">
        <v>401.35090322580601</v>
      </c>
      <c r="BS57">
        <v>15.173196774193499</v>
      </c>
      <c r="BT57">
        <v>14.7053225806452</v>
      </c>
      <c r="BU57">
        <v>500.00774193548398</v>
      </c>
      <c r="BV57">
        <v>96.631977419354797</v>
      </c>
      <c r="BW57">
        <v>0.19998780645161299</v>
      </c>
      <c r="BX57">
        <v>27.452761290322599</v>
      </c>
      <c r="BY57">
        <v>27.678832258064499</v>
      </c>
      <c r="BZ57">
        <v>999.9</v>
      </c>
      <c r="CA57">
        <v>10003.870967741899</v>
      </c>
      <c r="CB57">
        <v>0</v>
      </c>
      <c r="CC57">
        <v>390.20712903225802</v>
      </c>
      <c r="CD57">
        <v>1000.013</v>
      </c>
      <c r="CE57">
        <v>0.95999803225806402</v>
      </c>
      <c r="CF57">
        <v>4.0001587096774198E-2</v>
      </c>
      <c r="CG57">
        <v>0</v>
      </c>
      <c r="CH57">
        <v>2.3076935483871002</v>
      </c>
      <c r="CI57">
        <v>0</v>
      </c>
      <c r="CJ57">
        <v>626.00964516129</v>
      </c>
      <c r="CK57">
        <v>9334.4390322580603</v>
      </c>
      <c r="CL57">
        <v>38.912999999999997</v>
      </c>
      <c r="CM57">
        <v>42.375</v>
      </c>
      <c r="CN57">
        <v>40.205290322580602</v>
      </c>
      <c r="CO57">
        <v>40.686999999999998</v>
      </c>
      <c r="CP57">
        <v>38.947161290322597</v>
      </c>
      <c r="CQ57">
        <v>960.01258064516105</v>
      </c>
      <c r="CR57">
        <v>40.000322580645197</v>
      </c>
      <c r="CS57">
        <v>0</v>
      </c>
      <c r="CT57">
        <v>59.399999856948902</v>
      </c>
      <c r="CU57">
        <v>2.3398115384615399</v>
      </c>
      <c r="CV57">
        <v>-0.72623247422568704</v>
      </c>
      <c r="CW57">
        <v>1.9156581193489299</v>
      </c>
      <c r="CX57">
        <v>626.01611538461498</v>
      </c>
      <c r="CY57">
        <v>15</v>
      </c>
      <c r="CZ57">
        <v>1675333396</v>
      </c>
      <c r="DA57" t="s">
        <v>254</v>
      </c>
      <c r="DB57">
        <v>1</v>
      </c>
      <c r="DC57">
        <v>-3.948</v>
      </c>
      <c r="DD57">
        <v>0.38500000000000001</v>
      </c>
      <c r="DE57">
        <v>402</v>
      </c>
      <c r="DF57">
        <v>15</v>
      </c>
      <c r="DG57">
        <v>1.6</v>
      </c>
      <c r="DH57">
        <v>0.26</v>
      </c>
      <c r="DI57">
        <v>-1.3938536538461499</v>
      </c>
      <c r="DJ57">
        <v>-7.7751520809089597E-3</v>
      </c>
      <c r="DK57">
        <v>0.16181075255501001</v>
      </c>
      <c r="DL57">
        <v>1</v>
      </c>
      <c r="DM57">
        <v>2.0821999999999998</v>
      </c>
      <c r="DN57">
        <v>0</v>
      </c>
      <c r="DO57">
        <v>0</v>
      </c>
      <c r="DP57">
        <v>0</v>
      </c>
      <c r="DQ57">
        <v>0.459282576923077</v>
      </c>
      <c r="DR57">
        <v>9.2111809151209798E-2</v>
      </c>
      <c r="DS57">
        <v>1.1854264259273901E-2</v>
      </c>
      <c r="DT57">
        <v>1</v>
      </c>
      <c r="DU57">
        <v>2</v>
      </c>
      <c r="DV57">
        <v>3</v>
      </c>
      <c r="DW57" t="s">
        <v>259</v>
      </c>
      <c r="DX57">
        <v>100</v>
      </c>
      <c r="DY57">
        <v>100</v>
      </c>
      <c r="DZ57">
        <v>-3.948</v>
      </c>
      <c r="EA57">
        <v>0.38500000000000001</v>
      </c>
      <c r="EB57">
        <v>2</v>
      </c>
      <c r="EC57">
        <v>516.89300000000003</v>
      </c>
      <c r="ED57">
        <v>431.94299999999998</v>
      </c>
      <c r="EE57">
        <v>26.730799999999999</v>
      </c>
      <c r="EF57">
        <v>31.2685</v>
      </c>
      <c r="EG57">
        <v>30.0001</v>
      </c>
      <c r="EH57">
        <v>31.441199999999998</v>
      </c>
      <c r="EI57">
        <v>31.467600000000001</v>
      </c>
      <c r="EJ57">
        <v>19.960799999999999</v>
      </c>
      <c r="EK57">
        <v>41.363</v>
      </c>
      <c r="EL57">
        <v>51.762500000000003</v>
      </c>
      <c r="EM57">
        <v>26.834399999999999</v>
      </c>
      <c r="EN57">
        <v>401.32</v>
      </c>
      <c r="EO57">
        <v>14.715</v>
      </c>
      <c r="EP57">
        <v>100.104</v>
      </c>
      <c r="EQ57">
        <v>90.413799999999995</v>
      </c>
    </row>
    <row r="58" spans="1:147" x14ac:dyDescent="0.3">
      <c r="A58">
        <v>42</v>
      </c>
      <c r="B58">
        <v>1675336157.3</v>
      </c>
      <c r="C58">
        <v>2580.2999999523199</v>
      </c>
      <c r="D58" t="s">
        <v>378</v>
      </c>
      <c r="E58" t="s">
        <v>379</v>
      </c>
      <c r="F58">
        <v>1675336149.3</v>
      </c>
      <c r="G58">
        <f t="shared" si="43"/>
        <v>3.0979894389463469E-3</v>
      </c>
      <c r="H58">
        <f t="shared" si="44"/>
        <v>8.3630184714222366</v>
      </c>
      <c r="I58">
        <f t="shared" si="45"/>
        <v>399.97548387096799</v>
      </c>
      <c r="J58">
        <f t="shared" si="46"/>
        <v>281.11254310479035</v>
      </c>
      <c r="K58">
        <f t="shared" si="47"/>
        <v>27.219666832583155</v>
      </c>
      <c r="L58">
        <f t="shared" si="48"/>
        <v>38.728970582115096</v>
      </c>
      <c r="M58">
        <f t="shared" si="49"/>
        <v>0.12906460128863709</v>
      </c>
      <c r="N58">
        <f t="shared" si="50"/>
        <v>3.394388520600617</v>
      </c>
      <c r="O58">
        <f t="shared" si="51"/>
        <v>0.12639900471455953</v>
      </c>
      <c r="P58">
        <f t="shared" si="52"/>
        <v>7.9234285875787291E-2</v>
      </c>
      <c r="Q58">
        <f t="shared" si="53"/>
        <v>161.84536393400785</v>
      </c>
      <c r="R58">
        <f t="shared" si="54"/>
        <v>27.979364099700973</v>
      </c>
      <c r="S58">
        <f t="shared" si="55"/>
        <v>28.013196774193499</v>
      </c>
      <c r="T58">
        <f t="shared" si="56"/>
        <v>3.797760130651914</v>
      </c>
      <c r="U58">
        <f t="shared" si="57"/>
        <v>39.591400921281746</v>
      </c>
      <c r="V58">
        <f t="shared" si="58"/>
        <v>1.4893276419142545</v>
      </c>
      <c r="W58">
        <f t="shared" si="59"/>
        <v>3.7617452458311202</v>
      </c>
      <c r="X58">
        <f t="shared" si="60"/>
        <v>2.3084324887376595</v>
      </c>
      <c r="Y58">
        <f t="shared" si="61"/>
        <v>-136.6213342575339</v>
      </c>
      <c r="Z58">
        <f t="shared" si="62"/>
        <v>-29.895424471811186</v>
      </c>
      <c r="AA58">
        <f t="shared" si="63"/>
        <v>-1.9184806642387271</v>
      </c>
      <c r="AB58">
        <f t="shared" si="64"/>
        <v>-6.5898754595759677</v>
      </c>
      <c r="AC58">
        <v>-4.0106517511220303E-2</v>
      </c>
      <c r="AD58">
        <v>4.50230794302513E-2</v>
      </c>
      <c r="AE58">
        <v>3.38336061615149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50995.755249765971</v>
      </c>
      <c r="AK58">
        <v>0</v>
      </c>
      <c r="AL58">
        <v>0</v>
      </c>
      <c r="AM58">
        <v>0</v>
      </c>
      <c r="AN58">
        <f t="shared" si="68"/>
        <v>0</v>
      </c>
      <c r="AO58" t="e">
        <f t="shared" si="69"/>
        <v>#DIV/0!</v>
      </c>
      <c r="AP58">
        <v>-1</v>
      </c>
      <c r="AQ58" t="s">
        <v>380</v>
      </c>
      <c r="AR58">
        <v>2.3229000000000002</v>
      </c>
      <c r="AS58">
        <v>1.5868</v>
      </c>
      <c r="AT58">
        <f t="shared" si="70"/>
        <v>-0.46388958911015887</v>
      </c>
      <c r="AU58">
        <v>0.5</v>
      </c>
      <c r="AV58">
        <f t="shared" si="71"/>
        <v>841.19203223224679</v>
      </c>
      <c r="AW58">
        <f t="shared" si="72"/>
        <v>8.3630184714222366</v>
      </c>
      <c r="AX58">
        <f t="shared" si="73"/>
        <v>-195.11011309747823</v>
      </c>
      <c r="AY58">
        <f t="shared" si="74"/>
        <v>1</v>
      </c>
      <c r="AZ58">
        <f t="shared" si="75"/>
        <v>1.1130655204348366E-2</v>
      </c>
      <c r="BA58">
        <f t="shared" si="76"/>
        <v>-1</v>
      </c>
      <c r="BB58" t="s">
        <v>252</v>
      </c>
      <c r="BC58">
        <v>0</v>
      </c>
      <c r="BD58">
        <f t="shared" si="77"/>
        <v>1.5868</v>
      </c>
      <c r="BE58">
        <f t="shared" si="78"/>
        <v>-0.46388958911015893</v>
      </c>
      <c r="BF58" t="e">
        <f t="shared" si="79"/>
        <v>#DIV/0!</v>
      </c>
      <c r="BG58">
        <f t="shared" si="80"/>
        <v>-0.46388958911015893</v>
      </c>
      <c r="BH58" t="e">
        <f t="shared" si="81"/>
        <v>#DIV/0!</v>
      </c>
      <c r="BI58">
        <f t="shared" si="82"/>
        <v>999.99051612903202</v>
      </c>
      <c r="BJ58">
        <f t="shared" si="83"/>
        <v>841.19203223224679</v>
      </c>
      <c r="BK58">
        <f t="shared" si="84"/>
        <v>0.84120001006460055</v>
      </c>
      <c r="BL58">
        <f t="shared" si="85"/>
        <v>0.19240002012920107</v>
      </c>
      <c r="BM58">
        <v>0.76150703156633803</v>
      </c>
      <c r="BN58">
        <v>0.5</v>
      </c>
      <c r="BO58" t="s">
        <v>253</v>
      </c>
      <c r="BP58">
        <v>1675336149.3</v>
      </c>
      <c r="BQ58">
        <v>399.97548387096799</v>
      </c>
      <c r="BR58">
        <v>401.43790322580702</v>
      </c>
      <c r="BS58">
        <v>15.381109677419399</v>
      </c>
      <c r="BT58">
        <v>14.9165387096774</v>
      </c>
      <c r="BU58">
        <v>499.99993548387101</v>
      </c>
      <c r="BV58">
        <v>96.628422580645207</v>
      </c>
      <c r="BW58">
        <v>0.19993851612903199</v>
      </c>
      <c r="BX58">
        <v>27.849832258064499</v>
      </c>
      <c r="BY58">
        <v>28.013196774193499</v>
      </c>
      <c r="BZ58">
        <v>999.9</v>
      </c>
      <c r="CA58">
        <v>10009.3548387097</v>
      </c>
      <c r="CB58">
        <v>0</v>
      </c>
      <c r="CC58">
        <v>390.309741935484</v>
      </c>
      <c r="CD58">
        <v>999.99051612903202</v>
      </c>
      <c r="CE58">
        <v>0.96000006451612896</v>
      </c>
      <c r="CF58">
        <v>3.9999612903225797E-2</v>
      </c>
      <c r="CG58">
        <v>0</v>
      </c>
      <c r="CH58">
        <v>2.3333935483870998</v>
      </c>
      <c r="CI58">
        <v>0</v>
      </c>
      <c r="CJ58">
        <v>624.48764516128995</v>
      </c>
      <c r="CK58">
        <v>9334.2348387096808</v>
      </c>
      <c r="CL58">
        <v>39.186999999999998</v>
      </c>
      <c r="CM58">
        <v>42.5</v>
      </c>
      <c r="CN58">
        <v>40.445129032258102</v>
      </c>
      <c r="CO58">
        <v>40.776000000000003</v>
      </c>
      <c r="CP58">
        <v>39.183</v>
      </c>
      <c r="CQ58">
        <v>959.99161290322604</v>
      </c>
      <c r="CR58">
        <v>40</v>
      </c>
      <c r="CS58">
        <v>0</v>
      </c>
      <c r="CT58">
        <v>59.099999904632597</v>
      </c>
      <c r="CU58">
        <v>2.3229000000000002</v>
      </c>
      <c r="CV58">
        <v>0.99939828698823496</v>
      </c>
      <c r="CW58">
        <v>-2.3661196458701501</v>
      </c>
      <c r="CX58">
        <v>624.47219230769201</v>
      </c>
      <c r="CY58">
        <v>15</v>
      </c>
      <c r="CZ58">
        <v>1675333396</v>
      </c>
      <c r="DA58" t="s">
        <v>254</v>
      </c>
      <c r="DB58">
        <v>1</v>
      </c>
      <c r="DC58">
        <v>-3.948</v>
      </c>
      <c r="DD58">
        <v>0.38500000000000001</v>
      </c>
      <c r="DE58">
        <v>402</v>
      </c>
      <c r="DF58">
        <v>15</v>
      </c>
      <c r="DG58">
        <v>1.6</v>
      </c>
      <c r="DH58">
        <v>0.26</v>
      </c>
      <c r="DI58">
        <v>-1.48249730769231</v>
      </c>
      <c r="DJ58">
        <v>0.113858618628881</v>
      </c>
      <c r="DK58">
        <v>0.15825139215714501</v>
      </c>
      <c r="DL58">
        <v>1</v>
      </c>
      <c r="DM58">
        <v>2.6518999999999999</v>
      </c>
      <c r="DN58">
        <v>0</v>
      </c>
      <c r="DO58">
        <v>0</v>
      </c>
      <c r="DP58">
        <v>0</v>
      </c>
      <c r="DQ58">
        <v>0.469808557692308</v>
      </c>
      <c r="DR58">
        <v>-7.6361692136943604E-2</v>
      </c>
      <c r="DS58">
        <v>1.50445499771812E-2</v>
      </c>
      <c r="DT58">
        <v>1</v>
      </c>
      <c r="DU58">
        <v>2</v>
      </c>
      <c r="DV58">
        <v>3</v>
      </c>
      <c r="DW58" t="s">
        <v>259</v>
      </c>
      <c r="DX58">
        <v>100</v>
      </c>
      <c r="DY58">
        <v>100</v>
      </c>
      <c r="DZ58">
        <v>-3.948</v>
      </c>
      <c r="EA58">
        <v>0.38500000000000001</v>
      </c>
      <c r="EB58">
        <v>2</v>
      </c>
      <c r="EC58">
        <v>517.55600000000004</v>
      </c>
      <c r="ED58">
        <v>431.85399999999998</v>
      </c>
      <c r="EE58">
        <v>26.993500000000001</v>
      </c>
      <c r="EF58">
        <v>31.249400000000001</v>
      </c>
      <c r="EG58">
        <v>30.0001</v>
      </c>
      <c r="EH58">
        <v>31.443999999999999</v>
      </c>
      <c r="EI58">
        <v>31.472999999999999</v>
      </c>
      <c r="EJ58">
        <v>19.973099999999999</v>
      </c>
      <c r="EK58">
        <v>39.671900000000001</v>
      </c>
      <c r="EL58">
        <v>49.855899999999998</v>
      </c>
      <c r="EM58">
        <v>26.993400000000001</v>
      </c>
      <c r="EN58">
        <v>401.54599999999999</v>
      </c>
      <c r="EO58">
        <v>15.0365</v>
      </c>
      <c r="EP58">
        <v>100.105</v>
      </c>
      <c r="EQ58">
        <v>90.418199999999999</v>
      </c>
    </row>
    <row r="59" spans="1:147" x14ac:dyDescent="0.3">
      <c r="A59">
        <v>43</v>
      </c>
      <c r="B59">
        <v>1675336217.3</v>
      </c>
      <c r="C59">
        <v>2640.2999999523199</v>
      </c>
      <c r="D59" t="s">
        <v>381</v>
      </c>
      <c r="E59" t="s">
        <v>382</v>
      </c>
      <c r="F59">
        <v>1675336209.3</v>
      </c>
      <c r="G59">
        <f t="shared" si="43"/>
        <v>3.4540334918065924E-3</v>
      </c>
      <c r="H59">
        <f t="shared" si="44"/>
        <v>9.2657483567195058</v>
      </c>
      <c r="I59">
        <f t="shared" si="45"/>
        <v>399.97651612903201</v>
      </c>
      <c r="J59">
        <f t="shared" si="46"/>
        <v>282.20467574095551</v>
      </c>
      <c r="K59">
        <f t="shared" si="47"/>
        <v>27.325264538071664</v>
      </c>
      <c r="L59">
        <f t="shared" si="48"/>
        <v>38.728855514338051</v>
      </c>
      <c r="M59">
        <f t="shared" si="49"/>
        <v>0.14476484554705343</v>
      </c>
      <c r="N59">
        <f t="shared" si="50"/>
        <v>3.3890175419931667</v>
      </c>
      <c r="O59">
        <f t="shared" si="51"/>
        <v>0.14141516885216981</v>
      </c>
      <c r="P59">
        <f t="shared" si="52"/>
        <v>8.8678980173910946E-2</v>
      </c>
      <c r="Q59">
        <f t="shared" si="53"/>
        <v>161.84438781629655</v>
      </c>
      <c r="R59">
        <f t="shared" si="54"/>
        <v>28.025732206789133</v>
      </c>
      <c r="S59">
        <f t="shared" si="55"/>
        <v>28.081983870967701</v>
      </c>
      <c r="T59">
        <f t="shared" si="56"/>
        <v>3.8130145110799032</v>
      </c>
      <c r="U59">
        <f t="shared" si="57"/>
        <v>39.925579339121391</v>
      </c>
      <c r="V59">
        <f t="shared" si="58"/>
        <v>1.5130609309579099</v>
      </c>
      <c r="W59">
        <f t="shared" si="59"/>
        <v>3.7897031326864812</v>
      </c>
      <c r="X59">
        <f t="shared" si="60"/>
        <v>2.2999535801219935</v>
      </c>
      <c r="Y59">
        <f t="shared" si="61"/>
        <v>-152.32287698867071</v>
      </c>
      <c r="Z59">
        <f t="shared" si="62"/>
        <v>-19.223903598484984</v>
      </c>
      <c r="AA59">
        <f t="shared" si="63"/>
        <v>-1.2368174912224943</v>
      </c>
      <c r="AB59">
        <f t="shared" si="64"/>
        <v>-10.939210262081648</v>
      </c>
      <c r="AC59">
        <v>-4.0026715709503002E-2</v>
      </c>
      <c r="AD59">
        <v>4.4933494916801799E-2</v>
      </c>
      <c r="AE59">
        <v>3.37801158027801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50876.946308969549</v>
      </c>
      <c r="AK59">
        <v>0</v>
      </c>
      <c r="AL59">
        <v>0</v>
      </c>
      <c r="AM59">
        <v>0</v>
      </c>
      <c r="AN59">
        <f t="shared" si="68"/>
        <v>0</v>
      </c>
      <c r="AO59" t="e">
        <f t="shared" si="69"/>
        <v>#DIV/0!</v>
      </c>
      <c r="AP59">
        <v>-1</v>
      </c>
      <c r="AQ59" t="s">
        <v>383</v>
      </c>
      <c r="AR59">
        <v>2.3765692307692299</v>
      </c>
      <c r="AS59">
        <v>1.6328</v>
      </c>
      <c r="AT59">
        <f t="shared" si="70"/>
        <v>-0.45551765725700011</v>
      </c>
      <c r="AU59">
        <v>0.5</v>
      </c>
      <c r="AV59">
        <f t="shared" si="71"/>
        <v>841.18673883861868</v>
      </c>
      <c r="AW59">
        <f t="shared" si="72"/>
        <v>9.2657483567195058</v>
      </c>
      <c r="AX59">
        <f t="shared" si="73"/>
        <v>-191.58770629571177</v>
      </c>
      <c r="AY59">
        <f t="shared" si="74"/>
        <v>1</v>
      </c>
      <c r="AZ59">
        <f t="shared" si="75"/>
        <v>1.2203887534999508E-2</v>
      </c>
      <c r="BA59">
        <f t="shared" si="76"/>
        <v>-1</v>
      </c>
      <c r="BB59" t="s">
        <v>252</v>
      </c>
      <c r="BC59">
        <v>0</v>
      </c>
      <c r="BD59">
        <f t="shared" si="77"/>
        <v>1.6328</v>
      </c>
      <c r="BE59">
        <f t="shared" si="78"/>
        <v>-0.45551765725700016</v>
      </c>
      <c r="BF59" t="e">
        <f t="shared" si="79"/>
        <v>#DIV/0!</v>
      </c>
      <c r="BG59">
        <f t="shared" si="80"/>
        <v>-0.45551765725700016</v>
      </c>
      <c r="BH59" t="e">
        <f t="shared" si="81"/>
        <v>#DIV/0!</v>
      </c>
      <c r="BI59">
        <f t="shared" si="82"/>
        <v>999.984193548387</v>
      </c>
      <c r="BJ59">
        <f t="shared" si="83"/>
        <v>841.18673883861868</v>
      </c>
      <c r="BK59">
        <f t="shared" si="84"/>
        <v>0.84120003522627229</v>
      </c>
      <c r="BL59">
        <f t="shared" si="85"/>
        <v>0.1924000704525447</v>
      </c>
      <c r="BM59">
        <v>0.76150703156633803</v>
      </c>
      <c r="BN59">
        <v>0.5</v>
      </c>
      <c r="BO59" t="s">
        <v>253</v>
      </c>
      <c r="BP59">
        <v>1675336209.3</v>
      </c>
      <c r="BQ59">
        <v>399.97651612903201</v>
      </c>
      <c r="BR59">
        <v>401.598096774194</v>
      </c>
      <c r="BS59">
        <v>15.626303225806501</v>
      </c>
      <c r="BT59">
        <v>15.1084741935484</v>
      </c>
      <c r="BU59">
        <v>500.004677419355</v>
      </c>
      <c r="BV59">
        <v>96.627674193548401</v>
      </c>
      <c r="BW59">
        <v>0.20014932258064499</v>
      </c>
      <c r="BX59">
        <v>27.9767677419355</v>
      </c>
      <c r="BY59">
        <v>28.081983870967701</v>
      </c>
      <c r="BZ59">
        <v>999.9</v>
      </c>
      <c r="CA59">
        <v>9989.5161290322594</v>
      </c>
      <c r="CB59">
        <v>0</v>
      </c>
      <c r="CC59">
        <v>390.29377419354898</v>
      </c>
      <c r="CD59">
        <v>999.984193548387</v>
      </c>
      <c r="CE59">
        <v>0.96000219354838701</v>
      </c>
      <c r="CF59">
        <v>3.9997638709677402E-2</v>
      </c>
      <c r="CG59">
        <v>0</v>
      </c>
      <c r="CH59">
        <v>2.3849483870967698</v>
      </c>
      <c r="CI59">
        <v>0</v>
      </c>
      <c r="CJ59">
        <v>624.11780645161298</v>
      </c>
      <c r="CK59">
        <v>9334.1861290322595</v>
      </c>
      <c r="CL59">
        <v>39.424999999999997</v>
      </c>
      <c r="CM59">
        <v>42.625</v>
      </c>
      <c r="CN59">
        <v>40.667000000000002</v>
      </c>
      <c r="CO59">
        <v>40.881</v>
      </c>
      <c r="CP59">
        <v>39.393000000000001</v>
      </c>
      <c r="CQ59">
        <v>959.98612903225796</v>
      </c>
      <c r="CR59">
        <v>40.000645161290301</v>
      </c>
      <c r="CS59">
        <v>0</v>
      </c>
      <c r="CT59">
        <v>59.599999904632597</v>
      </c>
      <c r="CU59">
        <v>2.3765692307692299</v>
      </c>
      <c r="CV59">
        <v>-0.99827008235390802</v>
      </c>
      <c r="CW59">
        <v>0.49220513661377702</v>
      </c>
      <c r="CX59">
        <v>624.16011538461498</v>
      </c>
      <c r="CY59">
        <v>15</v>
      </c>
      <c r="CZ59">
        <v>1675333396</v>
      </c>
      <c r="DA59" t="s">
        <v>254</v>
      </c>
      <c r="DB59">
        <v>1</v>
      </c>
      <c r="DC59">
        <v>-3.948</v>
      </c>
      <c r="DD59">
        <v>0.38500000000000001</v>
      </c>
      <c r="DE59">
        <v>402</v>
      </c>
      <c r="DF59">
        <v>15</v>
      </c>
      <c r="DG59">
        <v>1.6</v>
      </c>
      <c r="DH59">
        <v>0.26</v>
      </c>
      <c r="DI59">
        <v>-1.59687711538462</v>
      </c>
      <c r="DJ59">
        <v>-0.16597317510451301</v>
      </c>
      <c r="DK59">
        <v>0.12995474877132199</v>
      </c>
      <c r="DL59">
        <v>1</v>
      </c>
      <c r="DM59">
        <v>2.0190999999999999</v>
      </c>
      <c r="DN59">
        <v>0</v>
      </c>
      <c r="DO59">
        <v>0</v>
      </c>
      <c r="DP59">
        <v>0</v>
      </c>
      <c r="DQ59">
        <v>0.51177617307692302</v>
      </c>
      <c r="DR59">
        <v>6.6800920344913098E-2</v>
      </c>
      <c r="DS59">
        <v>8.8640089096758898E-3</v>
      </c>
      <c r="DT59">
        <v>1</v>
      </c>
      <c r="DU59">
        <v>2</v>
      </c>
      <c r="DV59">
        <v>3</v>
      </c>
      <c r="DW59" t="s">
        <v>259</v>
      </c>
      <c r="DX59">
        <v>100</v>
      </c>
      <c r="DY59">
        <v>100</v>
      </c>
      <c r="DZ59">
        <v>-3.948</v>
      </c>
      <c r="EA59">
        <v>0.38500000000000001</v>
      </c>
      <c r="EB59">
        <v>2</v>
      </c>
      <c r="EC59">
        <v>516.89300000000003</v>
      </c>
      <c r="ED59">
        <v>431.85399999999998</v>
      </c>
      <c r="EE59">
        <v>26.084</v>
      </c>
      <c r="EF59">
        <v>31.227599999999999</v>
      </c>
      <c r="EG59">
        <v>29.9999</v>
      </c>
      <c r="EH59">
        <v>31.441199999999998</v>
      </c>
      <c r="EI59">
        <v>31.472999999999999</v>
      </c>
      <c r="EJ59">
        <v>19.982399999999998</v>
      </c>
      <c r="EK59">
        <v>38.7515</v>
      </c>
      <c r="EL59">
        <v>47.586799999999997</v>
      </c>
      <c r="EM59">
        <v>26.034800000000001</v>
      </c>
      <c r="EN59">
        <v>401.60599999999999</v>
      </c>
      <c r="EO59">
        <v>15.1625</v>
      </c>
      <c r="EP59">
        <v>100.111</v>
      </c>
      <c r="EQ59">
        <v>90.426100000000005</v>
      </c>
    </row>
    <row r="60" spans="1:147" x14ac:dyDescent="0.3">
      <c r="A60">
        <v>44</v>
      </c>
      <c r="B60">
        <v>1675336277.3</v>
      </c>
      <c r="C60">
        <v>2700.2999999523199</v>
      </c>
      <c r="D60" t="s">
        <v>384</v>
      </c>
      <c r="E60" t="s">
        <v>385</v>
      </c>
      <c r="F60">
        <v>1675336269.30323</v>
      </c>
      <c r="G60">
        <f t="shared" si="43"/>
        <v>3.6319455111578835E-3</v>
      </c>
      <c r="H60">
        <f t="shared" si="44"/>
        <v>9.5386513084041393</v>
      </c>
      <c r="I60">
        <f t="shared" si="45"/>
        <v>399.98245161290299</v>
      </c>
      <c r="J60">
        <f t="shared" si="46"/>
        <v>285.79993083482162</v>
      </c>
      <c r="K60">
        <f t="shared" si="47"/>
        <v>27.673326425887655</v>
      </c>
      <c r="L60">
        <f t="shared" si="48"/>
        <v>38.729347889548407</v>
      </c>
      <c r="M60">
        <f t="shared" si="49"/>
        <v>0.1543754462896699</v>
      </c>
      <c r="N60">
        <f t="shared" si="50"/>
        <v>3.3952808793509512</v>
      </c>
      <c r="O60">
        <f t="shared" si="51"/>
        <v>0.15057937450130399</v>
      </c>
      <c r="P60">
        <f t="shared" si="52"/>
        <v>9.4445396350501157E-2</v>
      </c>
      <c r="Q60">
        <f t="shared" si="53"/>
        <v>161.83997007948423</v>
      </c>
      <c r="R60">
        <f t="shared" si="54"/>
        <v>27.923392349438323</v>
      </c>
      <c r="S60">
        <f t="shared" si="55"/>
        <v>28.003145161290298</v>
      </c>
      <c r="T60">
        <f t="shared" si="56"/>
        <v>3.7955355270175346</v>
      </c>
      <c r="U60">
        <f t="shared" si="57"/>
        <v>40.365831764427341</v>
      </c>
      <c r="V60">
        <f t="shared" si="58"/>
        <v>1.524227872866142</v>
      </c>
      <c r="W60">
        <f t="shared" si="59"/>
        <v>3.7760348449189594</v>
      </c>
      <c r="X60">
        <f t="shared" si="60"/>
        <v>2.2713076541513928</v>
      </c>
      <c r="Y60">
        <f t="shared" si="61"/>
        <v>-160.16879704206266</v>
      </c>
      <c r="Z60">
        <f t="shared" si="62"/>
        <v>-16.16890032039759</v>
      </c>
      <c r="AA60">
        <f t="shared" si="63"/>
        <v>-1.0376189815433965</v>
      </c>
      <c r="AB60">
        <f t="shared" si="64"/>
        <v>-15.535346264519426</v>
      </c>
      <c r="AC60">
        <v>-4.0119781229288602E-2</v>
      </c>
      <c r="AD60">
        <v>4.5037969115748498E-2</v>
      </c>
      <c r="AE60">
        <v>3.3842493278383401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51000.894452239176</v>
      </c>
      <c r="AK60">
        <v>0</v>
      </c>
      <c r="AL60">
        <v>0</v>
      </c>
      <c r="AM60">
        <v>0</v>
      </c>
      <c r="AN60">
        <f t="shared" si="68"/>
        <v>0</v>
      </c>
      <c r="AO60" t="e">
        <f t="shared" si="69"/>
        <v>#DIV/0!</v>
      </c>
      <c r="AP60">
        <v>-1</v>
      </c>
      <c r="AQ60" t="s">
        <v>386</v>
      </c>
      <c r="AR60">
        <v>2.28806538461538</v>
      </c>
      <c r="AS60">
        <v>2.8013300000000001</v>
      </c>
      <c r="AT60">
        <f t="shared" si="70"/>
        <v>0.18322176087237851</v>
      </c>
      <c r="AU60">
        <v>0.5</v>
      </c>
      <c r="AV60">
        <f t="shared" si="71"/>
        <v>841.16626552196931</v>
      </c>
      <c r="AW60">
        <f t="shared" si="72"/>
        <v>9.5386513084041393</v>
      </c>
      <c r="AX60">
        <f t="shared" si="73"/>
        <v>77.059982177688951</v>
      </c>
      <c r="AY60">
        <f t="shared" si="74"/>
        <v>1</v>
      </c>
      <c r="AZ60">
        <f t="shared" si="75"/>
        <v>1.2528618586320249E-2</v>
      </c>
      <c r="BA60">
        <f t="shared" si="76"/>
        <v>-1</v>
      </c>
      <c r="BB60" t="s">
        <v>252</v>
      </c>
      <c r="BC60">
        <v>0</v>
      </c>
      <c r="BD60">
        <f t="shared" si="77"/>
        <v>2.8013300000000001</v>
      </c>
      <c r="BE60">
        <f t="shared" si="78"/>
        <v>0.18322176087237851</v>
      </c>
      <c r="BF60" t="e">
        <f t="shared" si="79"/>
        <v>#DIV/0!</v>
      </c>
      <c r="BG60">
        <f t="shared" si="80"/>
        <v>0.18322176087237851</v>
      </c>
      <c r="BH60" t="e">
        <f t="shared" si="81"/>
        <v>#DIV/0!</v>
      </c>
      <c r="BI60">
        <f t="shared" si="82"/>
        <v>999.960193548387</v>
      </c>
      <c r="BJ60">
        <f t="shared" si="83"/>
        <v>841.16626552196931</v>
      </c>
      <c r="BK60">
        <f t="shared" si="84"/>
        <v>0.84119975069914243</v>
      </c>
      <c r="BL60">
        <f t="shared" si="85"/>
        <v>0.19239950139828491</v>
      </c>
      <c r="BM60">
        <v>0.76150703156633803</v>
      </c>
      <c r="BN60">
        <v>0.5</v>
      </c>
      <c r="BO60" t="s">
        <v>253</v>
      </c>
      <c r="BP60">
        <v>1675336269.30323</v>
      </c>
      <c r="BQ60">
        <v>399.98245161290299</v>
      </c>
      <c r="BR60">
        <v>401.65641935483899</v>
      </c>
      <c r="BS60">
        <v>15.741664516128999</v>
      </c>
      <c r="BT60">
        <v>15.197232258064499</v>
      </c>
      <c r="BU60">
        <v>500.00977419354803</v>
      </c>
      <c r="BV60">
        <v>96.627680645161306</v>
      </c>
      <c r="BW60">
        <v>0.199937</v>
      </c>
      <c r="BX60">
        <v>27.914812903225801</v>
      </c>
      <c r="BY60">
        <v>28.003145161290298</v>
      </c>
      <c r="BZ60">
        <v>999.9</v>
      </c>
      <c r="CA60">
        <v>10012.7419354839</v>
      </c>
      <c r="CB60">
        <v>0</v>
      </c>
      <c r="CC60">
        <v>390.23680645161301</v>
      </c>
      <c r="CD60">
        <v>999.960193548387</v>
      </c>
      <c r="CE60">
        <v>0.96000432258064505</v>
      </c>
      <c r="CF60">
        <v>3.9995664516129001E-2</v>
      </c>
      <c r="CG60">
        <v>0</v>
      </c>
      <c r="CH60">
        <v>2.3057483870967701</v>
      </c>
      <c r="CI60">
        <v>0</v>
      </c>
      <c r="CJ60">
        <v>624.71858064516096</v>
      </c>
      <c r="CK60">
        <v>9333.9674193548399</v>
      </c>
      <c r="CL60">
        <v>39.628999999999998</v>
      </c>
      <c r="CM60">
        <v>42.753999999999998</v>
      </c>
      <c r="CN60">
        <v>40.870935483871001</v>
      </c>
      <c r="CO60">
        <v>41</v>
      </c>
      <c r="CP60">
        <v>39.608741935483899</v>
      </c>
      <c r="CQ60">
        <v>959.96774193548401</v>
      </c>
      <c r="CR60">
        <v>39.99</v>
      </c>
      <c r="CS60">
        <v>0</v>
      </c>
      <c r="CT60">
        <v>59.400000095367403</v>
      </c>
      <c r="CU60">
        <v>2.28806538461538</v>
      </c>
      <c r="CV60">
        <v>-1.0304717955395599</v>
      </c>
      <c r="CW60">
        <v>-0.26981195782820899</v>
      </c>
      <c r="CX60">
        <v>624.74384615384599</v>
      </c>
      <c r="CY60">
        <v>15</v>
      </c>
      <c r="CZ60">
        <v>1675333396</v>
      </c>
      <c r="DA60" t="s">
        <v>254</v>
      </c>
      <c r="DB60">
        <v>1</v>
      </c>
      <c r="DC60">
        <v>-3.948</v>
      </c>
      <c r="DD60">
        <v>0.38500000000000001</v>
      </c>
      <c r="DE60">
        <v>402</v>
      </c>
      <c r="DF60">
        <v>15</v>
      </c>
      <c r="DG60">
        <v>1.6</v>
      </c>
      <c r="DH60">
        <v>0.26</v>
      </c>
      <c r="DI60">
        <v>-1.67985230769231</v>
      </c>
      <c r="DJ60">
        <v>-9.4330363600136094E-2</v>
      </c>
      <c r="DK60">
        <v>0.13797605357473899</v>
      </c>
      <c r="DL60">
        <v>1</v>
      </c>
      <c r="DM60">
        <v>1.9857</v>
      </c>
      <c r="DN60">
        <v>0</v>
      </c>
      <c r="DO60">
        <v>0</v>
      </c>
      <c r="DP60">
        <v>0</v>
      </c>
      <c r="DQ60">
        <v>0.53856863461538496</v>
      </c>
      <c r="DR60">
        <v>5.4340201276415701E-2</v>
      </c>
      <c r="DS60">
        <v>9.4635923879742897E-3</v>
      </c>
      <c r="DT60">
        <v>1</v>
      </c>
      <c r="DU60">
        <v>2</v>
      </c>
      <c r="DV60">
        <v>3</v>
      </c>
      <c r="DW60" t="s">
        <v>259</v>
      </c>
      <c r="DX60">
        <v>100</v>
      </c>
      <c r="DY60">
        <v>100</v>
      </c>
      <c r="DZ60">
        <v>-3.948</v>
      </c>
      <c r="EA60">
        <v>0.38500000000000001</v>
      </c>
      <c r="EB60">
        <v>2</v>
      </c>
      <c r="EC60">
        <v>517.49199999999996</v>
      </c>
      <c r="ED60">
        <v>431.06700000000001</v>
      </c>
      <c r="EE60">
        <v>25.811</v>
      </c>
      <c r="EF60">
        <v>31.213899999999999</v>
      </c>
      <c r="EG60">
        <v>29.9999</v>
      </c>
      <c r="EH60">
        <v>31.4358</v>
      </c>
      <c r="EI60">
        <v>31.470300000000002</v>
      </c>
      <c r="EJ60">
        <v>19.989799999999999</v>
      </c>
      <c r="EK60">
        <v>38.993400000000001</v>
      </c>
      <c r="EL60">
        <v>45.697499999999998</v>
      </c>
      <c r="EM60">
        <v>25.780799999999999</v>
      </c>
      <c r="EN60">
        <v>401.75200000000001</v>
      </c>
      <c r="EO60">
        <v>15.012</v>
      </c>
      <c r="EP60">
        <v>100.119</v>
      </c>
      <c r="EQ60">
        <v>90.436400000000006</v>
      </c>
    </row>
    <row r="61" spans="1:147" x14ac:dyDescent="0.3">
      <c r="A61">
        <v>45</v>
      </c>
      <c r="B61">
        <v>1675336337.3</v>
      </c>
      <c r="C61">
        <v>2760.2999999523199</v>
      </c>
      <c r="D61" t="s">
        <v>387</v>
      </c>
      <c r="E61" t="s">
        <v>388</v>
      </c>
      <c r="F61">
        <v>1675336329.33548</v>
      </c>
      <c r="G61">
        <f t="shared" si="43"/>
        <v>4.0859143839433081E-3</v>
      </c>
      <c r="H61">
        <f t="shared" si="44"/>
        <v>9.9408284617007663</v>
      </c>
      <c r="I61">
        <f t="shared" si="45"/>
        <v>399.98093548387101</v>
      </c>
      <c r="J61">
        <f t="shared" si="46"/>
        <v>292.7398160546914</v>
      </c>
      <c r="K61">
        <f t="shared" si="47"/>
        <v>28.342853817207182</v>
      </c>
      <c r="L61">
        <f t="shared" si="48"/>
        <v>38.72586017465818</v>
      </c>
      <c r="M61">
        <f t="shared" si="49"/>
        <v>0.1735420116658182</v>
      </c>
      <c r="N61">
        <f t="shared" si="50"/>
        <v>3.393264567632043</v>
      </c>
      <c r="O61">
        <f t="shared" si="51"/>
        <v>0.16875778315584447</v>
      </c>
      <c r="P61">
        <f t="shared" si="52"/>
        <v>0.10589247262178975</v>
      </c>
      <c r="Q61">
        <f t="shared" si="53"/>
        <v>161.84684650357013</v>
      </c>
      <c r="R61">
        <f t="shared" si="54"/>
        <v>27.805789229321164</v>
      </c>
      <c r="S61">
        <f t="shared" si="55"/>
        <v>27.9717129032258</v>
      </c>
      <c r="T61">
        <f t="shared" si="56"/>
        <v>3.7885863346154407</v>
      </c>
      <c r="U61">
        <f t="shared" si="57"/>
        <v>39.985235516612995</v>
      </c>
      <c r="V61">
        <f t="shared" si="58"/>
        <v>1.5085528356303537</v>
      </c>
      <c r="W61">
        <f t="shared" si="59"/>
        <v>3.7727746657977863</v>
      </c>
      <c r="X61">
        <f t="shared" si="60"/>
        <v>2.280033498985087</v>
      </c>
      <c r="Y61">
        <f t="shared" si="61"/>
        <v>-180.18882433189989</v>
      </c>
      <c r="Z61">
        <f t="shared" si="62"/>
        <v>-13.117811853934059</v>
      </c>
      <c r="AA61">
        <f t="shared" si="63"/>
        <v>-0.84212529812200199</v>
      </c>
      <c r="AB61">
        <f t="shared" si="64"/>
        <v>-32.301914980385817</v>
      </c>
      <c r="AC61">
        <v>-4.0089813517957103E-2</v>
      </c>
      <c r="AD61">
        <v>4.5004327734463098E-2</v>
      </c>
      <c r="AE61">
        <v>3.38224125620303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50966.690658288906</v>
      </c>
      <c r="AK61">
        <v>0</v>
      </c>
      <c r="AL61">
        <v>0</v>
      </c>
      <c r="AM61">
        <v>0</v>
      </c>
      <c r="AN61">
        <f t="shared" si="68"/>
        <v>0</v>
      </c>
      <c r="AO61" t="e">
        <f t="shared" si="69"/>
        <v>#DIV/0!</v>
      </c>
      <c r="AP61">
        <v>-1</v>
      </c>
      <c r="AQ61" t="s">
        <v>389</v>
      </c>
      <c r="AR61">
        <v>2.3043038461538501</v>
      </c>
      <c r="AS61">
        <v>1.5640000000000001</v>
      </c>
      <c r="AT61">
        <f t="shared" si="70"/>
        <v>-0.47334005508558175</v>
      </c>
      <c r="AU61">
        <v>0.5</v>
      </c>
      <c r="AV61">
        <f t="shared" si="71"/>
        <v>841.20222239989766</v>
      </c>
      <c r="AW61">
        <f t="shared" si="72"/>
        <v>9.9408284617007663</v>
      </c>
      <c r="AX61">
        <f t="shared" si="73"/>
        <v>-199.08735314444067</v>
      </c>
      <c r="AY61">
        <f t="shared" si="74"/>
        <v>1</v>
      </c>
      <c r="AZ61">
        <f t="shared" si="75"/>
        <v>1.3006181118360889E-2</v>
      </c>
      <c r="BA61">
        <f t="shared" si="76"/>
        <v>-1</v>
      </c>
      <c r="BB61" t="s">
        <v>252</v>
      </c>
      <c r="BC61">
        <v>0</v>
      </c>
      <c r="BD61">
        <f t="shared" si="77"/>
        <v>1.5640000000000001</v>
      </c>
      <c r="BE61">
        <f t="shared" si="78"/>
        <v>-0.47334005508558186</v>
      </c>
      <c r="BF61" t="e">
        <f t="shared" si="79"/>
        <v>#DIV/0!</v>
      </c>
      <c r="BG61">
        <f t="shared" si="80"/>
        <v>-0.47334005508558186</v>
      </c>
      <c r="BH61" t="e">
        <f t="shared" si="81"/>
        <v>#DIV/0!</v>
      </c>
      <c r="BI61">
        <f t="shared" si="82"/>
        <v>1000.00296774194</v>
      </c>
      <c r="BJ61">
        <f t="shared" si="83"/>
        <v>841.20222239989766</v>
      </c>
      <c r="BK61">
        <f t="shared" si="84"/>
        <v>0.84119972593619108</v>
      </c>
      <c r="BL61">
        <f t="shared" si="85"/>
        <v>0.19239945187238228</v>
      </c>
      <c r="BM61">
        <v>0.76150703156633803</v>
      </c>
      <c r="BN61">
        <v>0.5</v>
      </c>
      <c r="BO61" t="s">
        <v>253</v>
      </c>
      <c r="BP61">
        <v>1675336329.33548</v>
      </c>
      <c r="BQ61">
        <v>399.98093548387101</v>
      </c>
      <c r="BR61">
        <v>401.74377419354801</v>
      </c>
      <c r="BS61">
        <v>15.5811225806452</v>
      </c>
      <c r="BT61">
        <v>14.9685516129032</v>
      </c>
      <c r="BU61">
        <v>500.01922580645203</v>
      </c>
      <c r="BV61">
        <v>96.6193161290322</v>
      </c>
      <c r="BW61">
        <v>0.199948838709677</v>
      </c>
      <c r="BX61">
        <v>27.900006451612899</v>
      </c>
      <c r="BY61">
        <v>27.9717129032258</v>
      </c>
      <c r="BZ61">
        <v>999.9</v>
      </c>
      <c r="CA61">
        <v>10006.129032258101</v>
      </c>
      <c r="CB61">
        <v>0</v>
      </c>
      <c r="CC61">
        <v>390.19632258064502</v>
      </c>
      <c r="CD61">
        <v>1000.00296774194</v>
      </c>
      <c r="CE61">
        <v>0.96000716129032304</v>
      </c>
      <c r="CF61">
        <v>3.9993032258064498E-2</v>
      </c>
      <c r="CG61">
        <v>0</v>
      </c>
      <c r="CH61">
        <v>2.30158709677419</v>
      </c>
      <c r="CI61">
        <v>0</v>
      </c>
      <c r="CJ61">
        <v>625.70967741935499</v>
      </c>
      <c r="CK61">
        <v>9334.3783870967709</v>
      </c>
      <c r="CL61">
        <v>39.820129032258102</v>
      </c>
      <c r="CM61">
        <v>42.902999999999999</v>
      </c>
      <c r="CN61">
        <v>41.061999999999998</v>
      </c>
      <c r="CO61">
        <v>41.128999999999998</v>
      </c>
      <c r="CP61">
        <v>39.777999999999999</v>
      </c>
      <c r="CQ61">
        <v>960.01161290322602</v>
      </c>
      <c r="CR61">
        <v>39.990967741935499</v>
      </c>
      <c r="CS61">
        <v>0</v>
      </c>
      <c r="CT61">
        <v>59.400000095367403</v>
      </c>
      <c r="CU61">
        <v>2.3043038461538501</v>
      </c>
      <c r="CV61">
        <v>-0.94167863427287701</v>
      </c>
      <c r="CW61">
        <v>1.34776068609283</v>
      </c>
      <c r="CX61">
        <v>625.69592307692301</v>
      </c>
      <c r="CY61">
        <v>15</v>
      </c>
      <c r="CZ61">
        <v>1675333396</v>
      </c>
      <c r="DA61" t="s">
        <v>254</v>
      </c>
      <c r="DB61">
        <v>1</v>
      </c>
      <c r="DC61">
        <v>-3.948</v>
      </c>
      <c r="DD61">
        <v>0.38500000000000001</v>
      </c>
      <c r="DE61">
        <v>402</v>
      </c>
      <c r="DF61">
        <v>15</v>
      </c>
      <c r="DG61">
        <v>1.6</v>
      </c>
      <c r="DH61">
        <v>0.26</v>
      </c>
      <c r="DI61">
        <v>-1.75555538461538</v>
      </c>
      <c r="DJ61">
        <v>-0.117183029583459</v>
      </c>
      <c r="DK61">
        <v>0.11070034162725299</v>
      </c>
      <c r="DL61">
        <v>1</v>
      </c>
      <c r="DM61">
        <v>2.1661999999999999</v>
      </c>
      <c r="DN61">
        <v>0</v>
      </c>
      <c r="DO61">
        <v>0</v>
      </c>
      <c r="DP61">
        <v>0</v>
      </c>
      <c r="DQ61">
        <v>0.612024384615385</v>
      </c>
      <c r="DR61">
        <v>6.8450448204035504E-3</v>
      </c>
      <c r="DS61">
        <v>2.5712285386998998E-3</v>
      </c>
      <c r="DT61">
        <v>1</v>
      </c>
      <c r="DU61">
        <v>2</v>
      </c>
      <c r="DV61">
        <v>3</v>
      </c>
      <c r="DW61" t="s">
        <v>259</v>
      </c>
      <c r="DX61">
        <v>100</v>
      </c>
      <c r="DY61">
        <v>100</v>
      </c>
      <c r="DZ61">
        <v>-3.948</v>
      </c>
      <c r="EA61">
        <v>0.38500000000000001</v>
      </c>
      <c r="EB61">
        <v>2</v>
      </c>
      <c r="EC61">
        <v>517.04200000000003</v>
      </c>
      <c r="ED61">
        <v>430.77199999999999</v>
      </c>
      <c r="EE61">
        <v>25.813800000000001</v>
      </c>
      <c r="EF61">
        <v>31.200199999999999</v>
      </c>
      <c r="EG61">
        <v>29.9999</v>
      </c>
      <c r="EH61">
        <v>31.427600000000002</v>
      </c>
      <c r="EI61">
        <v>31.4648</v>
      </c>
      <c r="EJ61">
        <v>19.991199999999999</v>
      </c>
      <c r="EK61">
        <v>39.545099999999998</v>
      </c>
      <c r="EL61">
        <v>43.458799999999997</v>
      </c>
      <c r="EM61">
        <v>25.8264</v>
      </c>
      <c r="EN61">
        <v>401.73</v>
      </c>
      <c r="EO61">
        <v>15.0008</v>
      </c>
      <c r="EP61">
        <v>100.124</v>
      </c>
      <c r="EQ61">
        <v>90.444999999999993</v>
      </c>
    </row>
    <row r="62" spans="1:147" x14ac:dyDescent="0.3">
      <c r="A62">
        <v>46</v>
      </c>
      <c r="B62">
        <v>1675336397.3</v>
      </c>
      <c r="C62">
        <v>2820.2999999523199</v>
      </c>
      <c r="D62" t="s">
        <v>390</v>
      </c>
      <c r="E62" t="s">
        <v>391</v>
      </c>
      <c r="F62">
        <v>1675336389.34516</v>
      </c>
      <c r="G62">
        <f t="shared" si="43"/>
        <v>4.2157491785900659E-3</v>
      </c>
      <c r="H62">
        <f t="shared" si="44"/>
        <v>10.259509360672075</v>
      </c>
      <c r="I62">
        <f t="shared" si="45"/>
        <v>399.95964516128998</v>
      </c>
      <c r="J62">
        <f t="shared" si="46"/>
        <v>292.88617762982364</v>
      </c>
      <c r="K62">
        <f t="shared" si="47"/>
        <v>28.357184003610193</v>
      </c>
      <c r="L62">
        <f t="shared" si="48"/>
        <v>38.724016761870061</v>
      </c>
      <c r="M62">
        <f t="shared" si="49"/>
        <v>0.17952903551707275</v>
      </c>
      <c r="N62">
        <f t="shared" si="50"/>
        <v>3.3941492547350114</v>
      </c>
      <c r="O62">
        <f t="shared" si="51"/>
        <v>0.17441554110251734</v>
      </c>
      <c r="P62">
        <f t="shared" si="52"/>
        <v>0.10945700867853622</v>
      </c>
      <c r="Q62">
        <f t="shared" si="53"/>
        <v>161.84811946316427</v>
      </c>
      <c r="R62">
        <f t="shared" si="54"/>
        <v>27.774233967824127</v>
      </c>
      <c r="S62">
        <f t="shared" si="55"/>
        <v>27.9526419354839</v>
      </c>
      <c r="T62">
        <f t="shared" si="56"/>
        <v>3.7843754477080696</v>
      </c>
      <c r="U62">
        <f t="shared" si="57"/>
        <v>39.97918849262453</v>
      </c>
      <c r="V62">
        <f t="shared" si="58"/>
        <v>1.5081328185877094</v>
      </c>
      <c r="W62">
        <f t="shared" si="59"/>
        <v>3.7722947249565455</v>
      </c>
      <c r="X62">
        <f t="shared" si="60"/>
        <v>2.2762426291203601</v>
      </c>
      <c r="Y62">
        <f t="shared" si="61"/>
        <v>-185.91453877582191</v>
      </c>
      <c r="Z62">
        <f t="shared" si="62"/>
        <v>-10.030549906263534</v>
      </c>
      <c r="AA62">
        <f t="shared" si="63"/>
        <v>-0.64369604170089034</v>
      </c>
      <c r="AB62">
        <f t="shared" si="64"/>
        <v>-34.740665260622052</v>
      </c>
      <c r="AC62">
        <v>-4.01029613909527E-2</v>
      </c>
      <c r="AD62">
        <v>4.5019087373717598E-2</v>
      </c>
      <c r="AE62">
        <v>3.3831223280959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50983.100454373394</v>
      </c>
      <c r="AK62">
        <v>0</v>
      </c>
      <c r="AL62">
        <v>0</v>
      </c>
      <c r="AM62">
        <v>0</v>
      </c>
      <c r="AN62">
        <f t="shared" si="68"/>
        <v>0</v>
      </c>
      <c r="AO62" t="e">
        <f t="shared" si="69"/>
        <v>#DIV/0!</v>
      </c>
      <c r="AP62">
        <v>-1</v>
      </c>
      <c r="AQ62" t="s">
        <v>392</v>
      </c>
      <c r="AR62">
        <v>2.3831038461538498</v>
      </c>
      <c r="AS62">
        <v>1.9972000000000001</v>
      </c>
      <c r="AT62">
        <f t="shared" si="70"/>
        <v>-0.19322243448520426</v>
      </c>
      <c r="AU62">
        <v>0.5</v>
      </c>
      <c r="AV62">
        <f t="shared" si="71"/>
        <v>841.20918387096719</v>
      </c>
      <c r="AW62">
        <f t="shared" si="72"/>
        <v>10.259509360672075</v>
      </c>
      <c r="AX62">
        <f t="shared" si="73"/>
        <v>-81.270243209430049</v>
      </c>
      <c r="AY62">
        <f t="shared" si="74"/>
        <v>1</v>
      </c>
      <c r="AZ62">
        <f t="shared" si="75"/>
        <v>1.3384910170451928E-2</v>
      </c>
      <c r="BA62">
        <f t="shared" si="76"/>
        <v>-1</v>
      </c>
      <c r="BB62" t="s">
        <v>252</v>
      </c>
      <c r="BC62">
        <v>0</v>
      </c>
      <c r="BD62">
        <f t="shared" si="77"/>
        <v>1.9972000000000001</v>
      </c>
      <c r="BE62">
        <f t="shared" si="78"/>
        <v>-0.19322243448520415</v>
      </c>
      <c r="BF62" t="e">
        <f t="shared" si="79"/>
        <v>#DIV/0!</v>
      </c>
      <c r="BG62">
        <f t="shared" si="80"/>
        <v>-0.19322243448520415</v>
      </c>
      <c r="BH62" t="e">
        <f t="shared" si="81"/>
        <v>#DIV/0!</v>
      </c>
      <c r="BI62">
        <f t="shared" si="82"/>
        <v>1000.01129032258</v>
      </c>
      <c r="BJ62">
        <f t="shared" si="83"/>
        <v>841.20918387096719</v>
      </c>
      <c r="BK62">
        <f t="shared" si="84"/>
        <v>0.84119968645515297</v>
      </c>
      <c r="BL62">
        <f t="shared" si="85"/>
        <v>0.19239937291030584</v>
      </c>
      <c r="BM62">
        <v>0.76150703156633803</v>
      </c>
      <c r="BN62">
        <v>0.5</v>
      </c>
      <c r="BO62" t="s">
        <v>253</v>
      </c>
      <c r="BP62">
        <v>1675336389.34516</v>
      </c>
      <c r="BQ62">
        <v>399.95964516128998</v>
      </c>
      <c r="BR62">
        <v>401.77896774193601</v>
      </c>
      <c r="BS62">
        <v>15.576696774193501</v>
      </c>
      <c r="BT62">
        <v>14.944638709677401</v>
      </c>
      <c r="BU62">
        <v>500.00412903225799</v>
      </c>
      <c r="BV62">
        <v>96.619854838709699</v>
      </c>
      <c r="BW62">
        <v>0.199954935483871</v>
      </c>
      <c r="BX62">
        <v>27.8978258064516</v>
      </c>
      <c r="BY62">
        <v>27.9526419354839</v>
      </c>
      <c r="BZ62">
        <v>999.9</v>
      </c>
      <c r="CA62">
        <v>10009.3548387097</v>
      </c>
      <c r="CB62">
        <v>0</v>
      </c>
      <c r="CC62">
        <v>390.186225806452</v>
      </c>
      <c r="CD62">
        <v>1000.01129032258</v>
      </c>
      <c r="CE62">
        <v>0.96000964516128995</v>
      </c>
      <c r="CF62">
        <v>3.9990729032258102E-2</v>
      </c>
      <c r="CG62">
        <v>0</v>
      </c>
      <c r="CH62">
        <v>2.37615483870968</v>
      </c>
      <c r="CI62">
        <v>0</v>
      </c>
      <c r="CJ62">
        <v>626.65467741935504</v>
      </c>
      <c r="CK62">
        <v>9334.4596774193597</v>
      </c>
      <c r="CL62">
        <v>40</v>
      </c>
      <c r="CM62">
        <v>43.031999999999996</v>
      </c>
      <c r="CN62">
        <v>41.211387096774203</v>
      </c>
      <c r="CO62">
        <v>41.25</v>
      </c>
      <c r="CP62">
        <v>39.933</v>
      </c>
      <c r="CQ62">
        <v>960.02129032257994</v>
      </c>
      <c r="CR62">
        <v>39.99</v>
      </c>
      <c r="CS62">
        <v>0</v>
      </c>
      <c r="CT62">
        <v>59.399999856948902</v>
      </c>
      <c r="CU62">
        <v>2.3831038461538498</v>
      </c>
      <c r="CV62">
        <v>0.43001368410101298</v>
      </c>
      <c r="CW62">
        <v>1.387692307991</v>
      </c>
      <c r="CX62">
        <v>626.67107692307695</v>
      </c>
      <c r="CY62">
        <v>15</v>
      </c>
      <c r="CZ62">
        <v>1675333396</v>
      </c>
      <c r="DA62" t="s">
        <v>254</v>
      </c>
      <c r="DB62">
        <v>1</v>
      </c>
      <c r="DC62">
        <v>-3.948</v>
      </c>
      <c r="DD62">
        <v>0.38500000000000001</v>
      </c>
      <c r="DE62">
        <v>402</v>
      </c>
      <c r="DF62">
        <v>15</v>
      </c>
      <c r="DG62">
        <v>1.6</v>
      </c>
      <c r="DH62">
        <v>0.26</v>
      </c>
      <c r="DI62">
        <v>-1.7989544230769201</v>
      </c>
      <c r="DJ62">
        <v>-0.17838178800892601</v>
      </c>
      <c r="DK62">
        <v>0.11873398668409101</v>
      </c>
      <c r="DL62">
        <v>1</v>
      </c>
      <c r="DM62">
        <v>2.6164000000000001</v>
      </c>
      <c r="DN62">
        <v>0</v>
      </c>
      <c r="DO62">
        <v>0</v>
      </c>
      <c r="DP62">
        <v>0</v>
      </c>
      <c r="DQ62">
        <v>0.63390959615384601</v>
      </c>
      <c r="DR62">
        <v>-3.1036543983369601E-2</v>
      </c>
      <c r="DS62">
        <v>7.1813242812911599E-3</v>
      </c>
      <c r="DT62">
        <v>1</v>
      </c>
      <c r="DU62">
        <v>2</v>
      </c>
      <c r="DV62">
        <v>3</v>
      </c>
      <c r="DW62" t="s">
        <v>259</v>
      </c>
      <c r="DX62">
        <v>100</v>
      </c>
      <c r="DY62">
        <v>100</v>
      </c>
      <c r="DZ62">
        <v>-3.948</v>
      </c>
      <c r="EA62">
        <v>0.38500000000000001</v>
      </c>
      <c r="EB62">
        <v>2</v>
      </c>
      <c r="EC62">
        <v>516.976</v>
      </c>
      <c r="ED62">
        <v>430.34899999999999</v>
      </c>
      <c r="EE62">
        <v>26.007200000000001</v>
      </c>
      <c r="EF62">
        <v>31.1861</v>
      </c>
      <c r="EG62">
        <v>30.0001</v>
      </c>
      <c r="EH62">
        <v>31.4194</v>
      </c>
      <c r="EI62">
        <v>31.459399999999999</v>
      </c>
      <c r="EJ62">
        <v>19.997499999999999</v>
      </c>
      <c r="EK62">
        <v>39.264000000000003</v>
      </c>
      <c r="EL62">
        <v>41.545999999999999</v>
      </c>
      <c r="EM62">
        <v>26.0259</v>
      </c>
      <c r="EN62">
        <v>401.86599999999999</v>
      </c>
      <c r="EO62">
        <v>15.0024</v>
      </c>
      <c r="EP62">
        <v>100.127</v>
      </c>
      <c r="EQ62">
        <v>90.451599999999999</v>
      </c>
    </row>
    <row r="63" spans="1:147" x14ac:dyDescent="0.3">
      <c r="A63">
        <v>47</v>
      </c>
      <c r="B63">
        <v>1675336457.3</v>
      </c>
      <c r="C63">
        <v>2880.2999999523199</v>
      </c>
      <c r="D63" t="s">
        <v>393</v>
      </c>
      <c r="E63" t="s">
        <v>394</v>
      </c>
      <c r="F63">
        <v>1675336449.36129</v>
      </c>
      <c r="G63">
        <f t="shared" si="43"/>
        <v>4.3916850427976693E-3</v>
      </c>
      <c r="H63">
        <f t="shared" si="44"/>
        <v>10.202657804749224</v>
      </c>
      <c r="I63">
        <f t="shared" si="45"/>
        <v>400.000258064516</v>
      </c>
      <c r="J63">
        <f t="shared" si="46"/>
        <v>297.08313870088648</v>
      </c>
      <c r="K63">
        <f t="shared" si="47"/>
        <v>28.76349456616536</v>
      </c>
      <c r="L63">
        <f t="shared" si="48"/>
        <v>38.727897179272382</v>
      </c>
      <c r="M63">
        <f t="shared" si="49"/>
        <v>0.18719194899256617</v>
      </c>
      <c r="N63">
        <f t="shared" si="50"/>
        <v>3.3914039749167788</v>
      </c>
      <c r="O63">
        <f t="shared" si="51"/>
        <v>0.18163553216671363</v>
      </c>
      <c r="P63">
        <f t="shared" si="52"/>
        <v>0.11400769124591664</v>
      </c>
      <c r="Q63">
        <f t="shared" si="53"/>
        <v>161.84746093063683</v>
      </c>
      <c r="R63">
        <f t="shared" si="54"/>
        <v>27.7714522564399</v>
      </c>
      <c r="S63">
        <f t="shared" si="55"/>
        <v>27.970583870967701</v>
      </c>
      <c r="T63">
        <f t="shared" si="56"/>
        <v>3.7883369294805078</v>
      </c>
      <c r="U63">
        <f t="shared" si="57"/>
        <v>39.980233169041561</v>
      </c>
      <c r="V63">
        <f t="shared" si="58"/>
        <v>1.5114473472104584</v>
      </c>
      <c r="W63">
        <f t="shared" si="59"/>
        <v>3.7804865740023699</v>
      </c>
      <c r="X63">
        <f t="shared" si="60"/>
        <v>2.2768895822700497</v>
      </c>
      <c r="Y63">
        <f t="shared" si="61"/>
        <v>-193.67331038737723</v>
      </c>
      <c r="Z63">
        <f t="shared" si="62"/>
        <v>-6.5037022292595514</v>
      </c>
      <c r="AA63">
        <f t="shared" si="63"/>
        <v>-0.41781833226062781</v>
      </c>
      <c r="AB63">
        <f t="shared" si="64"/>
        <v>-38.747370018260575</v>
      </c>
      <c r="AC63">
        <v>-4.0062166765169202E-2</v>
      </c>
      <c r="AD63">
        <v>4.4973291832470098E-2</v>
      </c>
      <c r="AE63">
        <v>3.3803882653880799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50927.063843276344</v>
      </c>
      <c r="AK63">
        <v>0</v>
      </c>
      <c r="AL63">
        <v>0</v>
      </c>
      <c r="AM63">
        <v>0</v>
      </c>
      <c r="AN63">
        <f t="shared" si="68"/>
        <v>0</v>
      </c>
      <c r="AO63" t="e">
        <f t="shared" si="69"/>
        <v>#DIV/0!</v>
      </c>
      <c r="AP63">
        <v>-1</v>
      </c>
      <c r="AQ63" t="s">
        <v>395</v>
      </c>
      <c r="AR63">
        <v>2.2808423076923101</v>
      </c>
      <c r="AS63">
        <v>1.494</v>
      </c>
      <c r="AT63">
        <f t="shared" si="70"/>
        <v>-0.52666821130676711</v>
      </c>
      <c r="AU63">
        <v>0.5</v>
      </c>
      <c r="AV63">
        <f t="shared" si="71"/>
        <v>841.20564267126861</v>
      </c>
      <c r="AW63">
        <f t="shared" si="72"/>
        <v>10.202657804749224</v>
      </c>
      <c r="AX63">
        <f t="shared" si="73"/>
        <v>-221.51813558341826</v>
      </c>
      <c r="AY63">
        <f t="shared" si="74"/>
        <v>1</v>
      </c>
      <c r="AZ63">
        <f t="shared" si="75"/>
        <v>1.3317383094548578E-2</v>
      </c>
      <c r="BA63">
        <f t="shared" si="76"/>
        <v>-1</v>
      </c>
      <c r="BB63" t="s">
        <v>252</v>
      </c>
      <c r="BC63">
        <v>0</v>
      </c>
      <c r="BD63">
        <f t="shared" si="77"/>
        <v>1.494</v>
      </c>
      <c r="BE63">
        <f t="shared" si="78"/>
        <v>-0.52666821130676711</v>
      </c>
      <c r="BF63" t="e">
        <f t="shared" si="79"/>
        <v>#DIV/0!</v>
      </c>
      <c r="BG63">
        <f t="shared" si="80"/>
        <v>-0.52666821130676711</v>
      </c>
      <c r="BH63" t="e">
        <f t="shared" si="81"/>
        <v>#DIV/0!</v>
      </c>
      <c r="BI63">
        <f t="shared" si="82"/>
        <v>1000.00706451613</v>
      </c>
      <c r="BJ63">
        <f t="shared" si="83"/>
        <v>841.20564267126861</v>
      </c>
      <c r="BK63">
        <f t="shared" si="84"/>
        <v>0.84119970000241939</v>
      </c>
      <c r="BL63">
        <f t="shared" si="85"/>
        <v>0.19239940000483871</v>
      </c>
      <c r="BM63">
        <v>0.76150703156633803</v>
      </c>
      <c r="BN63">
        <v>0.5</v>
      </c>
      <c r="BO63" t="s">
        <v>253</v>
      </c>
      <c r="BP63">
        <v>1675336449.36129</v>
      </c>
      <c r="BQ63">
        <v>400.000258064516</v>
      </c>
      <c r="BR63">
        <v>401.82161290322603</v>
      </c>
      <c r="BS63">
        <v>15.6109516129032</v>
      </c>
      <c r="BT63">
        <v>14.952558064516101</v>
      </c>
      <c r="BU63">
        <v>500.01877419354798</v>
      </c>
      <c r="BV63">
        <v>96.619654838709707</v>
      </c>
      <c r="BW63">
        <v>0.20002564516129001</v>
      </c>
      <c r="BX63">
        <v>27.9350129032258</v>
      </c>
      <c r="BY63">
        <v>27.970583870967701</v>
      </c>
      <c r="BZ63">
        <v>999.9</v>
      </c>
      <c r="CA63">
        <v>9999.1935483871002</v>
      </c>
      <c r="CB63">
        <v>0</v>
      </c>
      <c r="CC63">
        <v>390.144838709677</v>
      </c>
      <c r="CD63">
        <v>1000.00706451613</v>
      </c>
      <c r="CE63">
        <v>0.96001096774193595</v>
      </c>
      <c r="CF63">
        <v>3.9989412903225802E-2</v>
      </c>
      <c r="CG63">
        <v>0</v>
      </c>
      <c r="CH63">
        <v>2.2850193548387101</v>
      </c>
      <c r="CI63">
        <v>0</v>
      </c>
      <c r="CJ63">
        <v>627.30283870967799</v>
      </c>
      <c r="CK63">
        <v>9334.4267741935491</v>
      </c>
      <c r="CL63">
        <v>40.125</v>
      </c>
      <c r="CM63">
        <v>43.140999999999998</v>
      </c>
      <c r="CN63">
        <v>41.375</v>
      </c>
      <c r="CO63">
        <v>41.356709677419403</v>
      </c>
      <c r="CP63">
        <v>40.048000000000002</v>
      </c>
      <c r="CQ63">
        <v>960.01774193548397</v>
      </c>
      <c r="CR63">
        <v>39.990322580645199</v>
      </c>
      <c r="CS63">
        <v>0</v>
      </c>
      <c r="CT63">
        <v>59.199999809265101</v>
      </c>
      <c r="CU63">
        <v>2.2808423076923101</v>
      </c>
      <c r="CV63">
        <v>-0.75335726128612601</v>
      </c>
      <c r="CW63">
        <v>-1.0284102490874101</v>
      </c>
      <c r="CX63">
        <v>627.31226923076895</v>
      </c>
      <c r="CY63">
        <v>15</v>
      </c>
      <c r="CZ63">
        <v>1675333396</v>
      </c>
      <c r="DA63" t="s">
        <v>254</v>
      </c>
      <c r="DB63">
        <v>1</v>
      </c>
      <c r="DC63">
        <v>-3.948</v>
      </c>
      <c r="DD63">
        <v>0.38500000000000001</v>
      </c>
      <c r="DE63">
        <v>402</v>
      </c>
      <c r="DF63">
        <v>15</v>
      </c>
      <c r="DG63">
        <v>1.6</v>
      </c>
      <c r="DH63">
        <v>0.26</v>
      </c>
      <c r="DI63">
        <v>-1.83409596153846</v>
      </c>
      <c r="DJ63">
        <v>4.0645611175344296E-3</v>
      </c>
      <c r="DK63">
        <v>0.122455087689318</v>
      </c>
      <c r="DL63">
        <v>1</v>
      </c>
      <c r="DM63">
        <v>2.1846000000000001</v>
      </c>
      <c r="DN63">
        <v>0</v>
      </c>
      <c r="DO63">
        <v>0</v>
      </c>
      <c r="DP63">
        <v>0</v>
      </c>
      <c r="DQ63">
        <v>0.65251603846153805</v>
      </c>
      <c r="DR63">
        <v>5.9232103260126699E-2</v>
      </c>
      <c r="DS63">
        <v>8.3134372900409807E-3</v>
      </c>
      <c r="DT63">
        <v>1</v>
      </c>
      <c r="DU63">
        <v>2</v>
      </c>
      <c r="DV63">
        <v>3</v>
      </c>
      <c r="DW63" t="s">
        <v>259</v>
      </c>
      <c r="DX63">
        <v>100</v>
      </c>
      <c r="DY63">
        <v>100</v>
      </c>
      <c r="DZ63">
        <v>-3.948</v>
      </c>
      <c r="EA63">
        <v>0.38500000000000001</v>
      </c>
      <c r="EB63">
        <v>2</v>
      </c>
      <c r="EC63">
        <v>517.91800000000001</v>
      </c>
      <c r="ED63">
        <v>430.01499999999999</v>
      </c>
      <c r="EE63">
        <v>26.1158</v>
      </c>
      <c r="EF63">
        <v>31.1676</v>
      </c>
      <c r="EG63">
        <v>30</v>
      </c>
      <c r="EH63">
        <v>31.4085</v>
      </c>
      <c r="EI63">
        <v>31.448499999999999</v>
      </c>
      <c r="EJ63">
        <v>20.002800000000001</v>
      </c>
      <c r="EK63">
        <v>38.985999999999997</v>
      </c>
      <c r="EL63">
        <v>39.258899999999997</v>
      </c>
      <c r="EM63">
        <v>26.134699999999999</v>
      </c>
      <c r="EN63">
        <v>401.863</v>
      </c>
      <c r="EO63">
        <v>15.0024</v>
      </c>
      <c r="EP63">
        <v>100.131</v>
      </c>
      <c r="EQ63">
        <v>90.458500000000001</v>
      </c>
    </row>
    <row r="64" spans="1:147" x14ac:dyDescent="0.3">
      <c r="A64">
        <v>48</v>
      </c>
      <c r="B64">
        <v>1675336517.4000001</v>
      </c>
      <c r="C64">
        <v>2940.4000000953702</v>
      </c>
      <c r="D64" t="s">
        <v>396</v>
      </c>
      <c r="E64" t="s">
        <v>397</v>
      </c>
      <c r="F64">
        <v>1675336509.37097</v>
      </c>
      <c r="G64">
        <f t="shared" si="43"/>
        <v>4.4706509677269199E-3</v>
      </c>
      <c r="H64">
        <f t="shared" si="44"/>
        <v>10.922765474253907</v>
      </c>
      <c r="I64">
        <f t="shared" si="45"/>
        <v>399.98158064516099</v>
      </c>
      <c r="J64">
        <f t="shared" si="46"/>
        <v>292.71745361864055</v>
      </c>
      <c r="K64">
        <f t="shared" si="47"/>
        <v>28.339772317548576</v>
      </c>
      <c r="L64">
        <f t="shared" si="48"/>
        <v>38.724670451202662</v>
      </c>
      <c r="M64">
        <f t="shared" si="49"/>
        <v>0.19099948361024413</v>
      </c>
      <c r="N64">
        <f t="shared" si="50"/>
        <v>3.3910023773147144</v>
      </c>
      <c r="O64">
        <f t="shared" si="51"/>
        <v>0.18521782509564752</v>
      </c>
      <c r="P64">
        <f t="shared" si="52"/>
        <v>0.1162660213055942</v>
      </c>
      <c r="Q64">
        <f t="shared" si="53"/>
        <v>161.84333459369191</v>
      </c>
      <c r="R64">
        <f t="shared" si="54"/>
        <v>27.793247354737051</v>
      </c>
      <c r="S64">
        <f t="shared" si="55"/>
        <v>27.993454838709699</v>
      </c>
      <c r="T64">
        <f t="shared" si="56"/>
        <v>3.7933919598739014</v>
      </c>
      <c r="U64">
        <f t="shared" si="57"/>
        <v>40.130544137784149</v>
      </c>
      <c r="V64">
        <f t="shared" si="58"/>
        <v>1.5206488604464876</v>
      </c>
      <c r="W64">
        <f t="shared" si="59"/>
        <v>3.7892555237364691</v>
      </c>
      <c r="X64">
        <f t="shared" si="60"/>
        <v>2.272743099427414</v>
      </c>
      <c r="Y64">
        <f t="shared" si="61"/>
        <v>-197.15570767675717</v>
      </c>
      <c r="Z64">
        <f t="shared" si="62"/>
        <v>-3.4210128796168493</v>
      </c>
      <c r="AA64">
        <f t="shared" si="63"/>
        <v>-0.21987126637759821</v>
      </c>
      <c r="AB64">
        <f t="shared" si="64"/>
        <v>-38.953257229059709</v>
      </c>
      <c r="AC64">
        <v>-4.0056200208209498E-2</v>
      </c>
      <c r="AD64">
        <v>4.4966593849583701E-2</v>
      </c>
      <c r="AE64">
        <v>3.37998830838271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50912.992505388698</v>
      </c>
      <c r="AK64">
        <v>0</v>
      </c>
      <c r="AL64">
        <v>0</v>
      </c>
      <c r="AM64">
        <v>0</v>
      </c>
      <c r="AN64">
        <f t="shared" si="68"/>
        <v>0</v>
      </c>
      <c r="AO64" t="e">
        <f t="shared" si="69"/>
        <v>#DIV/0!</v>
      </c>
      <c r="AP64">
        <v>-1</v>
      </c>
      <c r="AQ64" t="s">
        <v>398</v>
      </c>
      <c r="AR64">
        <v>2.2350807692307701</v>
      </c>
      <c r="AS64">
        <v>2.0279500000000001</v>
      </c>
      <c r="AT64">
        <f t="shared" si="70"/>
        <v>-0.10213800598178957</v>
      </c>
      <c r="AU64">
        <v>0.5</v>
      </c>
      <c r="AV64">
        <f t="shared" si="71"/>
        <v>841.184009845422</v>
      </c>
      <c r="AW64">
        <f t="shared" si="72"/>
        <v>10.922765474253907</v>
      </c>
      <c r="AX64">
        <f t="shared" si="73"/>
        <v>-42.958428714688722</v>
      </c>
      <c r="AY64">
        <f t="shared" si="74"/>
        <v>1</v>
      </c>
      <c r="AZ64">
        <f t="shared" si="75"/>
        <v>1.4173789961182053E-2</v>
      </c>
      <c r="BA64">
        <f t="shared" si="76"/>
        <v>-1</v>
      </c>
      <c r="BB64" t="s">
        <v>252</v>
      </c>
      <c r="BC64">
        <v>0</v>
      </c>
      <c r="BD64">
        <f t="shared" si="77"/>
        <v>2.0279500000000001</v>
      </c>
      <c r="BE64">
        <f t="shared" si="78"/>
        <v>-0.10213800598178949</v>
      </c>
      <c r="BF64" t="e">
        <f t="shared" si="79"/>
        <v>#DIV/0!</v>
      </c>
      <c r="BG64">
        <f t="shared" si="80"/>
        <v>-0.10213800598178949</v>
      </c>
      <c r="BH64" t="e">
        <f t="shared" si="81"/>
        <v>#DIV/0!</v>
      </c>
      <c r="BI64">
        <f t="shared" si="82"/>
        <v>999.98132258064504</v>
      </c>
      <c r="BJ64">
        <f t="shared" si="83"/>
        <v>841.184009845422</v>
      </c>
      <c r="BK64">
        <f t="shared" si="84"/>
        <v>0.84119972128537768</v>
      </c>
      <c r="BL64">
        <f t="shared" si="85"/>
        <v>0.19239944257075528</v>
      </c>
      <c r="BM64">
        <v>0.76150703156633803</v>
      </c>
      <c r="BN64">
        <v>0.5</v>
      </c>
      <c r="BO64" t="s">
        <v>253</v>
      </c>
      <c r="BP64">
        <v>1675336509.37097</v>
      </c>
      <c r="BQ64">
        <v>399.98158064516099</v>
      </c>
      <c r="BR64">
        <v>401.91745161290299</v>
      </c>
      <c r="BS64">
        <v>15.706564516128999</v>
      </c>
      <c r="BT64">
        <v>15.0363806451613</v>
      </c>
      <c r="BU64">
        <v>500.00609677419402</v>
      </c>
      <c r="BV64">
        <v>96.616174193548403</v>
      </c>
      <c r="BW64">
        <v>0.19996016129032301</v>
      </c>
      <c r="BX64">
        <v>27.974741935483902</v>
      </c>
      <c r="BY64">
        <v>27.993454838709699</v>
      </c>
      <c r="BZ64">
        <v>999.9</v>
      </c>
      <c r="CA64">
        <v>9998.0645161290304</v>
      </c>
      <c r="CB64">
        <v>0</v>
      </c>
      <c r="CC64">
        <v>390.14238709677397</v>
      </c>
      <c r="CD64">
        <v>999.98132258064504</v>
      </c>
      <c r="CE64">
        <v>0.96001129032258103</v>
      </c>
      <c r="CF64">
        <v>3.9989083870967702E-2</v>
      </c>
      <c r="CG64">
        <v>0</v>
      </c>
      <c r="CH64">
        <v>2.2329935483871002</v>
      </c>
      <c r="CI64">
        <v>0</v>
      </c>
      <c r="CJ64">
        <v>627.45774193548402</v>
      </c>
      <c r="CK64">
        <v>9334.1864516129008</v>
      </c>
      <c r="CL64">
        <v>40.25</v>
      </c>
      <c r="CM64">
        <v>43.286000000000001</v>
      </c>
      <c r="CN64">
        <v>41.5</v>
      </c>
      <c r="CO64">
        <v>41.436999999999998</v>
      </c>
      <c r="CP64">
        <v>40.183</v>
      </c>
      <c r="CQ64">
        <v>959.99225806451602</v>
      </c>
      <c r="CR64">
        <v>39.99</v>
      </c>
      <c r="CS64">
        <v>0</v>
      </c>
      <c r="CT64">
        <v>59.599999904632597</v>
      </c>
      <c r="CU64">
        <v>2.2350807692307701</v>
      </c>
      <c r="CV64">
        <v>0.162977778426703</v>
      </c>
      <c r="CW64">
        <v>5.1500512884145602</v>
      </c>
      <c r="CX64">
        <v>627.54526923076901</v>
      </c>
      <c r="CY64">
        <v>15</v>
      </c>
      <c r="CZ64">
        <v>1675333396</v>
      </c>
      <c r="DA64" t="s">
        <v>254</v>
      </c>
      <c r="DB64">
        <v>1</v>
      </c>
      <c r="DC64">
        <v>-3.948</v>
      </c>
      <c r="DD64">
        <v>0.38500000000000001</v>
      </c>
      <c r="DE64">
        <v>402</v>
      </c>
      <c r="DF64">
        <v>15</v>
      </c>
      <c r="DG64">
        <v>1.6</v>
      </c>
      <c r="DH64">
        <v>0.26</v>
      </c>
      <c r="DI64">
        <v>-1.91677115384615</v>
      </c>
      <c r="DJ64">
        <v>-0.16733878535427199</v>
      </c>
      <c r="DK64">
        <v>0.158759564529001</v>
      </c>
      <c r="DL64">
        <v>1</v>
      </c>
      <c r="DM64">
        <v>2.0240999999999998</v>
      </c>
      <c r="DN64">
        <v>0</v>
      </c>
      <c r="DO64">
        <v>0</v>
      </c>
      <c r="DP64">
        <v>0</v>
      </c>
      <c r="DQ64">
        <v>0.66165538461538498</v>
      </c>
      <c r="DR64">
        <v>8.8858434521249294E-2</v>
      </c>
      <c r="DS64">
        <v>1.16412971243194E-2</v>
      </c>
      <c r="DT64">
        <v>1</v>
      </c>
      <c r="DU64">
        <v>2</v>
      </c>
      <c r="DV64">
        <v>3</v>
      </c>
      <c r="DW64" t="s">
        <v>259</v>
      </c>
      <c r="DX64">
        <v>100</v>
      </c>
      <c r="DY64">
        <v>100</v>
      </c>
      <c r="DZ64">
        <v>-3.948</v>
      </c>
      <c r="EA64">
        <v>0.38500000000000001</v>
      </c>
      <c r="EB64">
        <v>2</v>
      </c>
      <c r="EC64">
        <v>517.31700000000001</v>
      </c>
      <c r="ED64">
        <v>429.57400000000001</v>
      </c>
      <c r="EE64">
        <v>26.132100000000001</v>
      </c>
      <c r="EF64">
        <v>31.154</v>
      </c>
      <c r="EG64">
        <v>30.0001</v>
      </c>
      <c r="EH64">
        <v>31.397500000000001</v>
      </c>
      <c r="EI64">
        <v>31.440300000000001</v>
      </c>
      <c r="EJ64">
        <v>20.0077</v>
      </c>
      <c r="EK64">
        <v>38.146700000000003</v>
      </c>
      <c r="EL64">
        <v>37.381</v>
      </c>
      <c r="EM64">
        <v>26.129300000000001</v>
      </c>
      <c r="EN64">
        <v>401.964</v>
      </c>
      <c r="EO64">
        <v>15.0678</v>
      </c>
      <c r="EP64">
        <v>100.137</v>
      </c>
      <c r="EQ64">
        <v>90.4636</v>
      </c>
    </row>
    <row r="65" spans="1:147" x14ac:dyDescent="0.3">
      <c r="A65">
        <v>49</v>
      </c>
      <c r="B65">
        <v>1675336577.4000001</v>
      </c>
      <c r="C65">
        <v>3000.4000000953702</v>
      </c>
      <c r="D65" t="s">
        <v>399</v>
      </c>
      <c r="E65" t="s">
        <v>400</v>
      </c>
      <c r="F65">
        <v>1675336569.4000001</v>
      </c>
      <c r="G65">
        <f t="shared" si="43"/>
        <v>4.6351710521490477E-3</v>
      </c>
      <c r="H65">
        <f t="shared" si="44"/>
        <v>10.629439152866453</v>
      </c>
      <c r="I65">
        <f t="shared" si="45"/>
        <v>400.01212903225797</v>
      </c>
      <c r="J65">
        <f t="shared" si="46"/>
        <v>298.32657907112531</v>
      </c>
      <c r="K65">
        <f t="shared" si="47"/>
        <v>28.883271533681715</v>
      </c>
      <c r="L65">
        <f t="shared" si="48"/>
        <v>38.728225207349951</v>
      </c>
      <c r="M65">
        <f t="shared" si="49"/>
        <v>0.19805760950588031</v>
      </c>
      <c r="N65">
        <f t="shared" si="50"/>
        <v>3.3930441552433233</v>
      </c>
      <c r="O65">
        <f t="shared" si="51"/>
        <v>0.19185183646351972</v>
      </c>
      <c r="P65">
        <f t="shared" si="52"/>
        <v>0.12044876425161646</v>
      </c>
      <c r="Q65">
        <f t="shared" si="53"/>
        <v>161.84631093264986</v>
      </c>
      <c r="R65">
        <f t="shared" si="54"/>
        <v>27.765578082844563</v>
      </c>
      <c r="S65">
        <f t="shared" si="55"/>
        <v>28.000864516128999</v>
      </c>
      <c r="T65">
        <f t="shared" si="56"/>
        <v>3.7950309372863424</v>
      </c>
      <c r="U65">
        <f t="shared" si="57"/>
        <v>40.094125076623897</v>
      </c>
      <c r="V65">
        <f t="shared" si="58"/>
        <v>1.5201088926996638</v>
      </c>
      <c r="W65">
        <f t="shared" si="59"/>
        <v>3.7913507023649555</v>
      </c>
      <c r="X65">
        <f t="shared" si="60"/>
        <v>2.2749220445866785</v>
      </c>
      <c r="Y65">
        <f t="shared" si="61"/>
        <v>-204.41104339977301</v>
      </c>
      <c r="Z65">
        <f t="shared" si="62"/>
        <v>-3.0442393036338586</v>
      </c>
      <c r="AA65">
        <f t="shared" si="63"/>
        <v>-0.19555444704066041</v>
      </c>
      <c r="AB65">
        <f t="shared" si="64"/>
        <v>-45.804526217797658</v>
      </c>
      <c r="AC65">
        <v>-4.0086538057063303E-2</v>
      </c>
      <c r="AD65">
        <v>4.5000650742663698E-2</v>
      </c>
      <c r="AE65">
        <v>3.3820217444527101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50948.401811647418</v>
      </c>
      <c r="AK65">
        <v>0</v>
      </c>
      <c r="AL65">
        <v>0</v>
      </c>
      <c r="AM65">
        <v>0</v>
      </c>
      <c r="AN65">
        <f t="shared" si="68"/>
        <v>0</v>
      </c>
      <c r="AO65" t="e">
        <f t="shared" si="69"/>
        <v>#DIV/0!</v>
      </c>
      <c r="AP65">
        <v>-1</v>
      </c>
      <c r="AQ65" t="s">
        <v>401</v>
      </c>
      <c r="AR65">
        <v>2.3698192307692301</v>
      </c>
      <c r="AS65">
        <v>1.4743999999999999</v>
      </c>
      <c r="AT65">
        <f t="shared" si="70"/>
        <v>-0.60731092700029166</v>
      </c>
      <c r="AU65">
        <v>0.5</v>
      </c>
      <c r="AV65">
        <f t="shared" si="71"/>
        <v>841.19942860698825</v>
      </c>
      <c r="AW65">
        <f t="shared" si="72"/>
        <v>10.629439152866453</v>
      </c>
      <c r="AX65">
        <f t="shared" si="73"/>
        <v>-255.43480238971284</v>
      </c>
      <c r="AY65">
        <f t="shared" si="74"/>
        <v>1</v>
      </c>
      <c r="AZ65">
        <f t="shared" si="75"/>
        <v>1.3824830066901739E-2</v>
      </c>
      <c r="BA65">
        <f t="shared" si="76"/>
        <v>-1</v>
      </c>
      <c r="BB65" t="s">
        <v>252</v>
      </c>
      <c r="BC65">
        <v>0</v>
      </c>
      <c r="BD65">
        <f t="shared" si="77"/>
        <v>1.4743999999999999</v>
      </c>
      <c r="BE65">
        <f t="shared" si="78"/>
        <v>-0.60731092700029177</v>
      </c>
      <c r="BF65" t="e">
        <f t="shared" si="79"/>
        <v>#DIV/0!</v>
      </c>
      <c r="BG65">
        <f t="shared" si="80"/>
        <v>-0.60731092700029177</v>
      </c>
      <c r="BH65" t="e">
        <f t="shared" si="81"/>
        <v>#DIV/0!</v>
      </c>
      <c r="BI65">
        <f t="shared" si="82"/>
        <v>999.99964516129</v>
      </c>
      <c r="BJ65">
        <f t="shared" si="83"/>
        <v>841.19942860698825</v>
      </c>
      <c r="BK65">
        <f t="shared" si="84"/>
        <v>0.84119972709721424</v>
      </c>
      <c r="BL65">
        <f t="shared" si="85"/>
        <v>0.19239945419442872</v>
      </c>
      <c r="BM65">
        <v>0.76150703156633803</v>
      </c>
      <c r="BN65">
        <v>0.5</v>
      </c>
      <c r="BO65" t="s">
        <v>253</v>
      </c>
      <c r="BP65">
        <v>1675336569.4000001</v>
      </c>
      <c r="BQ65">
        <v>400.01212903225797</v>
      </c>
      <c r="BR65">
        <v>401.91335483871001</v>
      </c>
      <c r="BS65">
        <v>15.7007451612903</v>
      </c>
      <c r="BT65">
        <v>15.0059</v>
      </c>
      <c r="BU65">
        <v>500.01012903225802</v>
      </c>
      <c r="BV65">
        <v>96.617651612903202</v>
      </c>
      <c r="BW65">
        <v>0.19997564516128999</v>
      </c>
      <c r="BX65">
        <v>27.984222580645199</v>
      </c>
      <c r="BY65">
        <v>28.000864516128999</v>
      </c>
      <c r="BZ65">
        <v>999.9</v>
      </c>
      <c r="CA65">
        <v>10005.483870967701</v>
      </c>
      <c r="CB65">
        <v>0</v>
      </c>
      <c r="CC65">
        <v>390.27893548387101</v>
      </c>
      <c r="CD65">
        <v>999.99964516129</v>
      </c>
      <c r="CE65">
        <v>0.96001225806451596</v>
      </c>
      <c r="CF65">
        <v>3.9988096774193502E-2</v>
      </c>
      <c r="CG65">
        <v>0</v>
      </c>
      <c r="CH65">
        <v>2.3798096774193498</v>
      </c>
      <c r="CI65">
        <v>0</v>
      </c>
      <c r="CJ65">
        <v>627.51199999999994</v>
      </c>
      <c r="CK65">
        <v>9334.3512903225801</v>
      </c>
      <c r="CL65">
        <v>40.375</v>
      </c>
      <c r="CM65">
        <v>43.378999999999998</v>
      </c>
      <c r="CN65">
        <v>41.625</v>
      </c>
      <c r="CO65">
        <v>41.558</v>
      </c>
      <c r="CP65">
        <v>40.283999999999999</v>
      </c>
      <c r="CQ65">
        <v>960.01064516128997</v>
      </c>
      <c r="CR65">
        <v>39.990967741935499</v>
      </c>
      <c r="CS65">
        <v>0</v>
      </c>
      <c r="CT65">
        <v>59.399999856948902</v>
      </c>
      <c r="CU65">
        <v>2.3698192307692301</v>
      </c>
      <c r="CV65">
        <v>-0.61680341744589395</v>
      </c>
      <c r="CW65">
        <v>0.83446153612201701</v>
      </c>
      <c r="CX65">
        <v>627.52384615384597</v>
      </c>
      <c r="CY65">
        <v>15</v>
      </c>
      <c r="CZ65">
        <v>1675333396</v>
      </c>
      <c r="DA65" t="s">
        <v>254</v>
      </c>
      <c r="DB65">
        <v>1</v>
      </c>
      <c r="DC65">
        <v>-3.948</v>
      </c>
      <c r="DD65">
        <v>0.38500000000000001</v>
      </c>
      <c r="DE65">
        <v>402</v>
      </c>
      <c r="DF65">
        <v>15</v>
      </c>
      <c r="DG65">
        <v>1.6</v>
      </c>
      <c r="DH65">
        <v>0.26</v>
      </c>
      <c r="DI65">
        <v>-1.8900286538461499</v>
      </c>
      <c r="DJ65">
        <v>-6.3085033723209699E-2</v>
      </c>
      <c r="DK65">
        <v>0.12478988383600401</v>
      </c>
      <c r="DL65">
        <v>1</v>
      </c>
      <c r="DM65">
        <v>2.1743000000000001</v>
      </c>
      <c r="DN65">
        <v>0</v>
      </c>
      <c r="DO65">
        <v>0</v>
      </c>
      <c r="DP65">
        <v>0</v>
      </c>
      <c r="DQ65">
        <v>0.69297284615384602</v>
      </c>
      <c r="DR65">
        <v>2.0895060189533101E-2</v>
      </c>
      <c r="DS65">
        <v>3.5154178512147001E-3</v>
      </c>
      <c r="DT65">
        <v>1</v>
      </c>
      <c r="DU65">
        <v>2</v>
      </c>
      <c r="DV65">
        <v>3</v>
      </c>
      <c r="DW65" t="s">
        <v>259</v>
      </c>
      <c r="DX65">
        <v>100</v>
      </c>
      <c r="DY65">
        <v>100</v>
      </c>
      <c r="DZ65">
        <v>-3.948</v>
      </c>
      <c r="EA65">
        <v>0.38500000000000001</v>
      </c>
      <c r="EB65">
        <v>2</v>
      </c>
      <c r="EC65">
        <v>516.846</v>
      </c>
      <c r="ED65">
        <v>429.09399999999999</v>
      </c>
      <c r="EE65">
        <v>26.049399999999999</v>
      </c>
      <c r="EF65">
        <v>31.137599999999999</v>
      </c>
      <c r="EG65">
        <v>30</v>
      </c>
      <c r="EH65">
        <v>31.386600000000001</v>
      </c>
      <c r="EI65">
        <v>31.4268</v>
      </c>
      <c r="EJ65">
        <v>20.014800000000001</v>
      </c>
      <c r="EK65">
        <v>38.146700000000003</v>
      </c>
      <c r="EL65">
        <v>35.129399999999997</v>
      </c>
      <c r="EM65">
        <v>26.04</v>
      </c>
      <c r="EN65">
        <v>401.99900000000002</v>
      </c>
      <c r="EO65">
        <v>15.066599999999999</v>
      </c>
      <c r="EP65">
        <v>100.142</v>
      </c>
      <c r="EQ65">
        <v>90.471100000000007</v>
      </c>
    </row>
    <row r="66" spans="1:147" x14ac:dyDescent="0.3">
      <c r="A66">
        <v>50</v>
      </c>
      <c r="B66">
        <v>1675336637.4000001</v>
      </c>
      <c r="C66">
        <v>3060.4000000953702</v>
      </c>
      <c r="D66" t="s">
        <v>402</v>
      </c>
      <c r="E66" t="s">
        <v>403</v>
      </c>
      <c r="F66">
        <v>1675336629.4000001</v>
      </c>
      <c r="G66">
        <f t="shared" si="43"/>
        <v>4.7043553261412342E-3</v>
      </c>
      <c r="H66">
        <f t="shared" si="44"/>
        <v>10.688494307429341</v>
      </c>
      <c r="I66">
        <f t="shared" si="45"/>
        <v>400.00806451612902</v>
      </c>
      <c r="J66">
        <f t="shared" si="46"/>
        <v>299.2968331245151</v>
      </c>
      <c r="K66">
        <f t="shared" si="47"/>
        <v>28.977225371687968</v>
      </c>
      <c r="L66">
        <f t="shared" si="48"/>
        <v>38.727853265170936</v>
      </c>
      <c r="M66">
        <f t="shared" si="49"/>
        <v>0.20146814424599033</v>
      </c>
      <c r="N66">
        <f t="shared" si="50"/>
        <v>3.3896965734273534</v>
      </c>
      <c r="O66">
        <f t="shared" si="51"/>
        <v>0.19504441198580996</v>
      </c>
      <c r="P66">
        <f t="shared" si="52"/>
        <v>0.12246284249447215</v>
      </c>
      <c r="Q66">
        <f t="shared" si="53"/>
        <v>161.84654157079916</v>
      </c>
      <c r="R66">
        <f t="shared" si="54"/>
        <v>27.763001031644169</v>
      </c>
      <c r="S66">
        <f t="shared" si="55"/>
        <v>27.997170967741901</v>
      </c>
      <c r="T66">
        <f t="shared" si="56"/>
        <v>3.7942138687240003</v>
      </c>
      <c r="U66">
        <f t="shared" si="57"/>
        <v>40.143301972392322</v>
      </c>
      <c r="V66">
        <f t="shared" si="58"/>
        <v>1.5231548117580469</v>
      </c>
      <c r="W66">
        <f t="shared" si="59"/>
        <v>3.7942937848151188</v>
      </c>
      <c r="X66">
        <f t="shared" si="60"/>
        <v>2.2710590569659534</v>
      </c>
      <c r="Y66">
        <f t="shared" si="61"/>
        <v>-207.46206988282842</v>
      </c>
      <c r="Z66">
        <f t="shared" si="62"/>
        <v>6.602411621816949E-2</v>
      </c>
      <c r="AA66">
        <f t="shared" si="63"/>
        <v>4.2456188531259436E-3</v>
      </c>
      <c r="AB66">
        <f t="shared" si="64"/>
        <v>-45.545258576957956</v>
      </c>
      <c r="AC66">
        <v>-4.0036801837000702E-2</v>
      </c>
      <c r="AD66">
        <v>4.4944817478511201E-2</v>
      </c>
      <c r="AE66">
        <v>3.3786878383761598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50885.521005281342</v>
      </c>
      <c r="AK66">
        <v>0</v>
      </c>
      <c r="AL66">
        <v>0</v>
      </c>
      <c r="AM66">
        <v>0</v>
      </c>
      <c r="AN66">
        <f t="shared" si="68"/>
        <v>0</v>
      </c>
      <c r="AO66" t="e">
        <f t="shared" si="69"/>
        <v>#DIV/0!</v>
      </c>
      <c r="AP66">
        <v>-1</v>
      </c>
      <c r="AQ66" t="s">
        <v>404</v>
      </c>
      <c r="AR66">
        <v>2.3889</v>
      </c>
      <c r="AS66">
        <v>1.93655</v>
      </c>
      <c r="AT66">
        <f t="shared" si="70"/>
        <v>-0.23358549998709055</v>
      </c>
      <c r="AU66">
        <v>0.5</v>
      </c>
      <c r="AV66">
        <f t="shared" si="71"/>
        <v>841.20115877489457</v>
      </c>
      <c r="AW66">
        <f t="shared" si="72"/>
        <v>10.688494307429341</v>
      </c>
      <c r="AX66">
        <f t="shared" si="73"/>
        <v>-98.246196631076842</v>
      </c>
      <c r="AY66">
        <f t="shared" si="74"/>
        <v>1</v>
      </c>
      <c r="AZ66">
        <f t="shared" si="75"/>
        <v>1.38950050002929E-2</v>
      </c>
      <c r="BA66">
        <f t="shared" si="76"/>
        <v>-1</v>
      </c>
      <c r="BB66" t="s">
        <v>252</v>
      </c>
      <c r="BC66">
        <v>0</v>
      </c>
      <c r="BD66">
        <f t="shared" si="77"/>
        <v>1.93655</v>
      </c>
      <c r="BE66">
        <f t="shared" si="78"/>
        <v>-0.23358549998709047</v>
      </c>
      <c r="BF66" t="e">
        <f t="shared" si="79"/>
        <v>#DIV/0!</v>
      </c>
      <c r="BG66">
        <f t="shared" si="80"/>
        <v>-0.23358549998709047</v>
      </c>
      <c r="BH66" t="e">
        <f t="shared" si="81"/>
        <v>#DIV/0!</v>
      </c>
      <c r="BI66">
        <f t="shared" si="82"/>
        <v>1000.00177419355</v>
      </c>
      <c r="BJ66">
        <f t="shared" si="83"/>
        <v>841.20115877489457</v>
      </c>
      <c r="BK66">
        <f t="shared" si="84"/>
        <v>0.84119966632387233</v>
      </c>
      <c r="BL66">
        <f t="shared" si="85"/>
        <v>0.19239933264774459</v>
      </c>
      <c r="BM66">
        <v>0.76150703156633803</v>
      </c>
      <c r="BN66">
        <v>0.5</v>
      </c>
      <c r="BO66" t="s">
        <v>253</v>
      </c>
      <c r="BP66">
        <v>1675336629.4000001</v>
      </c>
      <c r="BQ66">
        <v>400.00806451612902</v>
      </c>
      <c r="BR66">
        <v>401.92245161290299</v>
      </c>
      <c r="BS66">
        <v>15.7321967741936</v>
      </c>
      <c r="BT66">
        <v>15.0270193548387</v>
      </c>
      <c r="BU66">
        <v>500.02177419354803</v>
      </c>
      <c r="BV66">
        <v>96.617703225806494</v>
      </c>
      <c r="BW66">
        <v>0.19997796774193499</v>
      </c>
      <c r="BX66">
        <v>27.997532258064499</v>
      </c>
      <c r="BY66">
        <v>27.997170967741901</v>
      </c>
      <c r="BZ66">
        <v>999.9</v>
      </c>
      <c r="CA66">
        <v>9993.0645161290304</v>
      </c>
      <c r="CB66">
        <v>0</v>
      </c>
      <c r="CC66">
        <v>390.36190322580597</v>
      </c>
      <c r="CD66">
        <v>1000.00177419355</v>
      </c>
      <c r="CE66">
        <v>0.96001280645161302</v>
      </c>
      <c r="CF66">
        <v>3.9987519354838699E-2</v>
      </c>
      <c r="CG66">
        <v>0</v>
      </c>
      <c r="CH66">
        <v>2.4055967741935498</v>
      </c>
      <c r="CI66">
        <v>0</v>
      </c>
      <c r="CJ66">
        <v>627.17609677419398</v>
      </c>
      <c r="CK66">
        <v>9334.3829032258109</v>
      </c>
      <c r="CL66">
        <v>40.5</v>
      </c>
      <c r="CM66">
        <v>43.491870967741903</v>
      </c>
      <c r="CN66">
        <v>41.75</v>
      </c>
      <c r="CO66">
        <v>41.628999999999998</v>
      </c>
      <c r="CP66">
        <v>40.375</v>
      </c>
      <c r="CQ66">
        <v>960.01483870967695</v>
      </c>
      <c r="CR66">
        <v>39.989032258064498</v>
      </c>
      <c r="CS66">
        <v>0</v>
      </c>
      <c r="CT66">
        <v>59.199999809265101</v>
      </c>
      <c r="CU66">
        <v>2.3889</v>
      </c>
      <c r="CV66">
        <v>-0.29869402589009098</v>
      </c>
      <c r="CW66">
        <v>5.0501538403610402</v>
      </c>
      <c r="CX66">
        <v>627.18857692307699</v>
      </c>
      <c r="CY66">
        <v>15</v>
      </c>
      <c r="CZ66">
        <v>1675333396</v>
      </c>
      <c r="DA66" t="s">
        <v>254</v>
      </c>
      <c r="DB66">
        <v>1</v>
      </c>
      <c r="DC66">
        <v>-3.948</v>
      </c>
      <c r="DD66">
        <v>0.38500000000000001</v>
      </c>
      <c r="DE66">
        <v>402</v>
      </c>
      <c r="DF66">
        <v>15</v>
      </c>
      <c r="DG66">
        <v>1.6</v>
      </c>
      <c r="DH66">
        <v>0.26</v>
      </c>
      <c r="DI66">
        <v>-1.9171196153846199</v>
      </c>
      <c r="DJ66">
        <v>0.117323691624674</v>
      </c>
      <c r="DK66">
        <v>0.13144696913967199</v>
      </c>
      <c r="DL66">
        <v>1</v>
      </c>
      <c r="DM66">
        <v>2.1124999999999998</v>
      </c>
      <c r="DN66">
        <v>0</v>
      </c>
      <c r="DO66">
        <v>0</v>
      </c>
      <c r="DP66">
        <v>0</v>
      </c>
      <c r="DQ66">
        <v>0.70354859615384602</v>
      </c>
      <c r="DR66">
        <v>1.14516605481085E-2</v>
      </c>
      <c r="DS66">
        <v>3.12407166063046E-3</v>
      </c>
      <c r="DT66">
        <v>1</v>
      </c>
      <c r="DU66">
        <v>2</v>
      </c>
      <c r="DV66">
        <v>3</v>
      </c>
      <c r="DW66" t="s">
        <v>259</v>
      </c>
      <c r="DX66">
        <v>100</v>
      </c>
      <c r="DY66">
        <v>100</v>
      </c>
      <c r="DZ66">
        <v>-3.948</v>
      </c>
      <c r="EA66">
        <v>0.38500000000000001</v>
      </c>
      <c r="EB66">
        <v>2</v>
      </c>
      <c r="EC66">
        <v>517.25199999999995</v>
      </c>
      <c r="ED66">
        <v>429.01499999999999</v>
      </c>
      <c r="EE66">
        <v>25.965499999999999</v>
      </c>
      <c r="EF66">
        <v>31.123999999999999</v>
      </c>
      <c r="EG66">
        <v>29.9999</v>
      </c>
      <c r="EH66">
        <v>31.373100000000001</v>
      </c>
      <c r="EI66">
        <v>31.415900000000001</v>
      </c>
      <c r="EJ66">
        <v>20.023199999999999</v>
      </c>
      <c r="EK66">
        <v>37.873899999999999</v>
      </c>
      <c r="EL66">
        <v>33.2258</v>
      </c>
      <c r="EM66">
        <v>25.959900000000001</v>
      </c>
      <c r="EN66">
        <v>402.00200000000001</v>
      </c>
      <c r="EO66">
        <v>15.0778</v>
      </c>
      <c r="EP66">
        <v>100.14700000000001</v>
      </c>
      <c r="EQ66">
        <v>90.476900000000001</v>
      </c>
    </row>
    <row r="67" spans="1:147" x14ac:dyDescent="0.3">
      <c r="A67">
        <v>51</v>
      </c>
      <c r="B67">
        <v>1675336697.4000001</v>
      </c>
      <c r="C67">
        <v>3120.4000000953702</v>
      </c>
      <c r="D67" t="s">
        <v>405</v>
      </c>
      <c r="E67" t="s">
        <v>406</v>
      </c>
      <c r="F67">
        <v>1675336689.4000001</v>
      </c>
      <c r="G67">
        <f t="shared" si="43"/>
        <v>4.6602087236519967E-3</v>
      </c>
      <c r="H67">
        <f t="shared" si="44"/>
        <v>11.010841186519384</v>
      </c>
      <c r="I67">
        <f t="shared" si="45"/>
        <v>399.994741935484</v>
      </c>
      <c r="J67">
        <f t="shared" si="46"/>
        <v>296.06086497848531</v>
      </c>
      <c r="K67">
        <f t="shared" si="47"/>
        <v>28.662590813307737</v>
      </c>
      <c r="L67">
        <f t="shared" si="48"/>
        <v>38.724758898493917</v>
      </c>
      <c r="M67">
        <f t="shared" si="49"/>
        <v>0.19991672133082303</v>
      </c>
      <c r="N67">
        <f t="shared" si="50"/>
        <v>3.3900470190356886</v>
      </c>
      <c r="O67">
        <f t="shared" si="51"/>
        <v>0.19359050090058907</v>
      </c>
      <c r="P67">
        <f t="shared" si="52"/>
        <v>0.12154577277522036</v>
      </c>
      <c r="Q67">
        <f t="shared" si="53"/>
        <v>161.84700861309381</v>
      </c>
      <c r="R67">
        <f t="shared" si="54"/>
        <v>27.760094545829268</v>
      </c>
      <c r="S67">
        <f t="shared" si="55"/>
        <v>27.990335483871</v>
      </c>
      <c r="T67">
        <f t="shared" si="56"/>
        <v>3.7927021615181418</v>
      </c>
      <c r="U67">
        <f t="shared" si="57"/>
        <v>40.253541043987248</v>
      </c>
      <c r="V67">
        <f t="shared" si="58"/>
        <v>1.5261859200864833</v>
      </c>
      <c r="W67">
        <f t="shared" si="59"/>
        <v>3.7914327050600005</v>
      </c>
      <c r="X67">
        <f t="shared" si="60"/>
        <v>2.2665162414316584</v>
      </c>
      <c r="Y67">
        <f t="shared" si="61"/>
        <v>-205.51520471305307</v>
      </c>
      <c r="Z67">
        <f t="shared" si="62"/>
        <v>-1.0494203306655656</v>
      </c>
      <c r="AA67">
        <f t="shared" si="63"/>
        <v>-6.7468364924891278E-2</v>
      </c>
      <c r="AB67">
        <f t="shared" si="64"/>
        <v>-44.785084795549707</v>
      </c>
      <c r="AC67">
        <v>-4.0042007577864601E-2</v>
      </c>
      <c r="AD67">
        <v>4.4950661378678897E-2</v>
      </c>
      <c r="AE67">
        <v>3.3790368525858998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50893.95711574192</v>
      </c>
      <c r="AK67">
        <v>0</v>
      </c>
      <c r="AL67">
        <v>0</v>
      </c>
      <c r="AM67">
        <v>0</v>
      </c>
      <c r="AN67">
        <f t="shared" si="68"/>
        <v>0</v>
      </c>
      <c r="AO67" t="e">
        <f t="shared" si="69"/>
        <v>#DIV/0!</v>
      </c>
      <c r="AP67">
        <v>-1</v>
      </c>
      <c r="AQ67" t="s">
        <v>407</v>
      </c>
      <c r="AR67">
        <v>2.33878846153846</v>
      </c>
      <c r="AS67">
        <v>1.6275999999999999</v>
      </c>
      <c r="AT67">
        <f t="shared" si="70"/>
        <v>-0.43695530937482197</v>
      </c>
      <c r="AU67">
        <v>0.5</v>
      </c>
      <c r="AV67">
        <f t="shared" si="71"/>
        <v>841.20160269658766</v>
      </c>
      <c r="AW67">
        <f t="shared" si="72"/>
        <v>11.010841186519384</v>
      </c>
      <c r="AX67">
        <f t="shared" si="73"/>
        <v>-183.78375327644176</v>
      </c>
      <c r="AY67">
        <f t="shared" si="74"/>
        <v>1</v>
      </c>
      <c r="AZ67">
        <f t="shared" si="75"/>
        <v>1.4278195795177966E-2</v>
      </c>
      <c r="BA67">
        <f t="shared" si="76"/>
        <v>-1</v>
      </c>
      <c r="BB67" t="s">
        <v>252</v>
      </c>
      <c r="BC67">
        <v>0</v>
      </c>
      <c r="BD67">
        <f t="shared" si="77"/>
        <v>1.6275999999999999</v>
      </c>
      <c r="BE67">
        <f t="shared" si="78"/>
        <v>-0.43695530937482185</v>
      </c>
      <c r="BF67" t="e">
        <f t="shared" si="79"/>
        <v>#DIV/0!</v>
      </c>
      <c r="BG67">
        <f t="shared" si="80"/>
        <v>-0.43695530937482185</v>
      </c>
      <c r="BH67" t="e">
        <f t="shared" si="81"/>
        <v>#DIV/0!</v>
      </c>
      <c r="BI67">
        <f t="shared" si="82"/>
        <v>1000.00203225806</v>
      </c>
      <c r="BJ67">
        <f t="shared" si="83"/>
        <v>841.20160269658766</v>
      </c>
      <c r="BK67">
        <f t="shared" si="84"/>
        <v>0.84119989316132471</v>
      </c>
      <c r="BL67">
        <f t="shared" si="85"/>
        <v>0.19239978632264956</v>
      </c>
      <c r="BM67">
        <v>0.76150703156633803</v>
      </c>
      <c r="BN67">
        <v>0.5</v>
      </c>
      <c r="BO67" t="s">
        <v>253</v>
      </c>
      <c r="BP67">
        <v>1675336689.4000001</v>
      </c>
      <c r="BQ67">
        <v>399.994741935484</v>
      </c>
      <c r="BR67">
        <v>401.95558064516098</v>
      </c>
      <c r="BS67">
        <v>15.7642387096774</v>
      </c>
      <c r="BT67">
        <v>15.065680645161301</v>
      </c>
      <c r="BU67">
        <v>500.00680645161299</v>
      </c>
      <c r="BV67">
        <v>96.613112903225797</v>
      </c>
      <c r="BW67">
        <v>0.20005696774193599</v>
      </c>
      <c r="BX67">
        <v>27.9845935483871</v>
      </c>
      <c r="BY67">
        <v>27.990335483871</v>
      </c>
      <c r="BZ67">
        <v>999.9</v>
      </c>
      <c r="CA67">
        <v>9994.8387096774204</v>
      </c>
      <c r="CB67">
        <v>0</v>
      </c>
      <c r="CC67">
        <v>390.28261290322598</v>
      </c>
      <c r="CD67">
        <v>1000.00203225806</v>
      </c>
      <c r="CE67">
        <v>0.96000196774193602</v>
      </c>
      <c r="CF67">
        <v>3.9998300000000001E-2</v>
      </c>
      <c r="CG67">
        <v>0</v>
      </c>
      <c r="CH67">
        <v>2.3559870967741898</v>
      </c>
      <c r="CI67">
        <v>0</v>
      </c>
      <c r="CJ67">
        <v>626.90548387096806</v>
      </c>
      <c r="CK67">
        <v>9334.3516129032305</v>
      </c>
      <c r="CL67">
        <v>40.625</v>
      </c>
      <c r="CM67">
        <v>43.561999999999998</v>
      </c>
      <c r="CN67">
        <v>41.866870967741903</v>
      </c>
      <c r="CO67">
        <v>41.713419354838699</v>
      </c>
      <c r="CP67">
        <v>40.5</v>
      </c>
      <c r="CQ67">
        <v>960.00387096774205</v>
      </c>
      <c r="CR67">
        <v>39.996451612903201</v>
      </c>
      <c r="CS67">
        <v>0</v>
      </c>
      <c r="CT67">
        <v>59.599999904632597</v>
      </c>
      <c r="CU67">
        <v>2.33878846153846</v>
      </c>
      <c r="CV67">
        <v>-1.24455043407687</v>
      </c>
      <c r="CW67">
        <v>0.82591453874270504</v>
      </c>
      <c r="CX67">
        <v>626.91484615384604</v>
      </c>
      <c r="CY67">
        <v>15</v>
      </c>
      <c r="CZ67">
        <v>1675333396</v>
      </c>
      <c r="DA67" t="s">
        <v>254</v>
      </c>
      <c r="DB67">
        <v>1</v>
      </c>
      <c r="DC67">
        <v>-3.948</v>
      </c>
      <c r="DD67">
        <v>0.38500000000000001</v>
      </c>
      <c r="DE67">
        <v>402</v>
      </c>
      <c r="DF67">
        <v>15</v>
      </c>
      <c r="DG67">
        <v>1.6</v>
      </c>
      <c r="DH67">
        <v>0.26</v>
      </c>
      <c r="DI67">
        <v>-1.95551788461538</v>
      </c>
      <c r="DJ67">
        <v>3.1143345001291298E-3</v>
      </c>
      <c r="DK67">
        <v>0.12261298189106</v>
      </c>
      <c r="DL67">
        <v>1</v>
      </c>
      <c r="DM67">
        <v>2.5552999999999999</v>
      </c>
      <c r="DN67">
        <v>0</v>
      </c>
      <c r="DO67">
        <v>0</v>
      </c>
      <c r="DP67">
        <v>0</v>
      </c>
      <c r="DQ67">
        <v>0.68722126923076898</v>
      </c>
      <c r="DR67">
        <v>0.116382481004012</v>
      </c>
      <c r="DS67">
        <v>1.5217312786018299E-2</v>
      </c>
      <c r="DT67">
        <v>0</v>
      </c>
      <c r="DU67">
        <v>1</v>
      </c>
      <c r="DV67">
        <v>3</v>
      </c>
      <c r="DW67" t="s">
        <v>255</v>
      </c>
      <c r="DX67">
        <v>100</v>
      </c>
      <c r="DY67">
        <v>100</v>
      </c>
      <c r="DZ67">
        <v>-3.948</v>
      </c>
      <c r="EA67">
        <v>0.38500000000000001</v>
      </c>
      <c r="EB67">
        <v>2</v>
      </c>
      <c r="EC67">
        <v>517.80799999999999</v>
      </c>
      <c r="ED67">
        <v>428.68299999999999</v>
      </c>
      <c r="EE67">
        <v>25.927600000000002</v>
      </c>
      <c r="EF67">
        <v>31.113199999999999</v>
      </c>
      <c r="EG67">
        <v>29.9999</v>
      </c>
      <c r="EH67">
        <v>31.362200000000001</v>
      </c>
      <c r="EI67">
        <v>31.405100000000001</v>
      </c>
      <c r="EJ67">
        <v>20.033799999999999</v>
      </c>
      <c r="EK67">
        <v>37.600499999999997</v>
      </c>
      <c r="EL67">
        <v>31.352399999999999</v>
      </c>
      <c r="EM67">
        <v>25.9282</v>
      </c>
      <c r="EN67">
        <v>401.95100000000002</v>
      </c>
      <c r="EO67">
        <v>15.022500000000001</v>
      </c>
      <c r="EP67">
        <v>100.15300000000001</v>
      </c>
      <c r="EQ67">
        <v>90.482600000000005</v>
      </c>
    </row>
    <row r="68" spans="1:147" x14ac:dyDescent="0.3">
      <c r="A68">
        <v>52</v>
      </c>
      <c r="B68">
        <v>1675336757.4000001</v>
      </c>
      <c r="C68">
        <v>3180.4000000953702</v>
      </c>
      <c r="D68" t="s">
        <v>408</v>
      </c>
      <c r="E68" t="s">
        <v>409</v>
      </c>
      <c r="F68">
        <v>1675336749.4000001</v>
      </c>
      <c r="G68">
        <f t="shared" si="43"/>
        <v>4.7995314855722206E-3</v>
      </c>
      <c r="H68">
        <f t="shared" si="44"/>
        <v>10.877820056593482</v>
      </c>
      <c r="I68">
        <f t="shared" si="45"/>
        <v>399.98048387096799</v>
      </c>
      <c r="J68">
        <f t="shared" si="46"/>
        <v>299.54143184320003</v>
      </c>
      <c r="K68">
        <f t="shared" si="47"/>
        <v>28.999251654139975</v>
      </c>
      <c r="L68">
        <f t="shared" si="48"/>
        <v>38.722972769224917</v>
      </c>
      <c r="M68">
        <f t="shared" si="49"/>
        <v>0.20577987864391784</v>
      </c>
      <c r="N68">
        <f t="shared" si="50"/>
        <v>3.3952403338632022</v>
      </c>
      <c r="O68">
        <f t="shared" si="51"/>
        <v>0.19909371861335859</v>
      </c>
      <c r="P68">
        <f t="shared" si="52"/>
        <v>0.12501620169394875</v>
      </c>
      <c r="Q68">
        <f t="shared" si="53"/>
        <v>161.83969027734605</v>
      </c>
      <c r="R68">
        <f t="shared" si="54"/>
        <v>27.722549886019067</v>
      </c>
      <c r="S68">
        <f t="shared" si="55"/>
        <v>27.978838709677401</v>
      </c>
      <c r="T68">
        <f t="shared" si="56"/>
        <v>3.7901607678639384</v>
      </c>
      <c r="U68">
        <f t="shared" si="57"/>
        <v>40.11379053251202</v>
      </c>
      <c r="V68">
        <f t="shared" si="58"/>
        <v>1.5203299689763887</v>
      </c>
      <c r="W68">
        <f t="shared" si="59"/>
        <v>3.7900431467431859</v>
      </c>
      <c r="X68">
        <f t="shared" si="60"/>
        <v>2.2698307988875497</v>
      </c>
      <c r="Y68">
        <f t="shared" si="61"/>
        <v>-211.65933851373492</v>
      </c>
      <c r="Z68">
        <f t="shared" si="62"/>
        <v>-9.7426749948769806E-2</v>
      </c>
      <c r="AA68">
        <f t="shared" si="63"/>
        <v>-6.2535357375085249E-3</v>
      </c>
      <c r="AB68">
        <f t="shared" si="64"/>
        <v>-49.923328522075138</v>
      </c>
      <c r="AC68">
        <v>-4.0119178543454301E-2</v>
      </c>
      <c r="AD68">
        <v>4.5037292548101203E-2</v>
      </c>
      <c r="AE68">
        <v>3.3842089480683399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50989.064948929452</v>
      </c>
      <c r="AK68">
        <v>0</v>
      </c>
      <c r="AL68">
        <v>0</v>
      </c>
      <c r="AM68">
        <v>0</v>
      </c>
      <c r="AN68">
        <f t="shared" si="68"/>
        <v>0</v>
      </c>
      <c r="AO68" t="e">
        <f t="shared" si="69"/>
        <v>#DIV/0!</v>
      </c>
      <c r="AP68">
        <v>-1</v>
      </c>
      <c r="AQ68" t="s">
        <v>410</v>
      </c>
      <c r="AR68">
        <v>2.2695807692307701</v>
      </c>
      <c r="AS68">
        <v>1.6212</v>
      </c>
      <c r="AT68">
        <f t="shared" si="70"/>
        <v>-0.39993879177817049</v>
      </c>
      <c r="AU68">
        <v>0.5</v>
      </c>
      <c r="AV68">
        <f t="shared" si="71"/>
        <v>841.16428997394223</v>
      </c>
      <c r="AW68">
        <f t="shared" si="72"/>
        <v>10.877820056593482</v>
      </c>
      <c r="AX68">
        <f t="shared" si="73"/>
        <v>-168.20711490956054</v>
      </c>
      <c r="AY68">
        <f t="shared" si="74"/>
        <v>1</v>
      </c>
      <c r="AZ68">
        <f t="shared" si="75"/>
        <v>1.4120689855915585E-2</v>
      </c>
      <c r="BA68">
        <f t="shared" si="76"/>
        <v>-1</v>
      </c>
      <c r="BB68" t="s">
        <v>252</v>
      </c>
      <c r="BC68">
        <v>0</v>
      </c>
      <c r="BD68">
        <f t="shared" si="77"/>
        <v>1.6212</v>
      </c>
      <c r="BE68">
        <f t="shared" si="78"/>
        <v>-0.3999387917781706</v>
      </c>
      <c r="BF68" t="e">
        <f t="shared" si="79"/>
        <v>#DIV/0!</v>
      </c>
      <c r="BG68">
        <f t="shared" si="80"/>
        <v>-0.3999387917781706</v>
      </c>
      <c r="BH68" t="e">
        <f t="shared" si="81"/>
        <v>#DIV/0!</v>
      </c>
      <c r="BI68">
        <f t="shared" si="82"/>
        <v>999.95777419354795</v>
      </c>
      <c r="BJ68">
        <f t="shared" si="83"/>
        <v>841.16428997394223</v>
      </c>
      <c r="BK68">
        <f t="shared" si="84"/>
        <v>0.84119981031432012</v>
      </c>
      <c r="BL68">
        <f t="shared" si="85"/>
        <v>0.19239962062864027</v>
      </c>
      <c r="BM68">
        <v>0.76150703156633803</v>
      </c>
      <c r="BN68">
        <v>0.5</v>
      </c>
      <c r="BO68" t="s">
        <v>253</v>
      </c>
      <c r="BP68">
        <v>1675336749.4000001</v>
      </c>
      <c r="BQ68">
        <v>399.98048387096799</v>
      </c>
      <c r="BR68">
        <v>401.92951612903198</v>
      </c>
      <c r="BS68">
        <v>15.703916129032301</v>
      </c>
      <c r="BT68">
        <v>14.9844387096774</v>
      </c>
      <c r="BU68">
        <v>500.01306451612902</v>
      </c>
      <c r="BV68">
        <v>96.612222580645195</v>
      </c>
      <c r="BW68">
        <v>0.19993283870967701</v>
      </c>
      <c r="BX68">
        <v>27.978306451612902</v>
      </c>
      <c r="BY68">
        <v>27.978838709677401</v>
      </c>
      <c r="BZ68">
        <v>999.9</v>
      </c>
      <c r="CA68">
        <v>10014.1935483871</v>
      </c>
      <c r="CB68">
        <v>0</v>
      </c>
      <c r="CC68">
        <v>390.336064516129</v>
      </c>
      <c r="CD68">
        <v>999.95777419354795</v>
      </c>
      <c r="CE68">
        <v>0.960004935483871</v>
      </c>
      <c r="CF68">
        <v>3.99953903225806E-2</v>
      </c>
      <c r="CG68">
        <v>0</v>
      </c>
      <c r="CH68">
        <v>2.27016774193548</v>
      </c>
      <c r="CI68">
        <v>0</v>
      </c>
      <c r="CJ68">
        <v>626.349774193548</v>
      </c>
      <c r="CK68">
        <v>9333.9435483871002</v>
      </c>
      <c r="CL68">
        <v>40.691064516129003</v>
      </c>
      <c r="CM68">
        <v>43.627000000000002</v>
      </c>
      <c r="CN68">
        <v>41.943096774193499</v>
      </c>
      <c r="CO68">
        <v>41.808</v>
      </c>
      <c r="CP68">
        <v>40.561999999999998</v>
      </c>
      <c r="CQ68">
        <v>959.96451612903195</v>
      </c>
      <c r="CR68">
        <v>39.991935483871003</v>
      </c>
      <c r="CS68">
        <v>0</v>
      </c>
      <c r="CT68">
        <v>59.299999952316298</v>
      </c>
      <c r="CU68">
        <v>2.2695807692307701</v>
      </c>
      <c r="CV68">
        <v>2.63590062867248E-3</v>
      </c>
      <c r="CW68">
        <v>-1.0395555664944001</v>
      </c>
      <c r="CX68">
        <v>626.339807692308</v>
      </c>
      <c r="CY68">
        <v>15</v>
      </c>
      <c r="CZ68">
        <v>1675333396</v>
      </c>
      <c r="DA68" t="s">
        <v>254</v>
      </c>
      <c r="DB68">
        <v>1</v>
      </c>
      <c r="DC68">
        <v>-3.948</v>
      </c>
      <c r="DD68">
        <v>0.38500000000000001</v>
      </c>
      <c r="DE68">
        <v>402</v>
      </c>
      <c r="DF68">
        <v>15</v>
      </c>
      <c r="DG68">
        <v>1.6</v>
      </c>
      <c r="DH68">
        <v>0.26</v>
      </c>
      <c r="DI68">
        <v>-1.9336961538461499</v>
      </c>
      <c r="DJ68">
        <v>-0.27046348501665302</v>
      </c>
      <c r="DK68">
        <v>0.102308855454637</v>
      </c>
      <c r="DL68">
        <v>1</v>
      </c>
      <c r="DM68">
        <v>2.1213000000000002</v>
      </c>
      <c r="DN68">
        <v>0</v>
      </c>
      <c r="DO68">
        <v>0</v>
      </c>
      <c r="DP68">
        <v>0</v>
      </c>
      <c r="DQ68">
        <v>0.72206875000000004</v>
      </c>
      <c r="DR68">
        <v>-2.54285819175274E-2</v>
      </c>
      <c r="DS68">
        <v>4.1014476472197798E-3</v>
      </c>
      <c r="DT68">
        <v>1</v>
      </c>
      <c r="DU68">
        <v>2</v>
      </c>
      <c r="DV68">
        <v>3</v>
      </c>
      <c r="DW68" t="s">
        <v>259</v>
      </c>
      <c r="DX68">
        <v>100</v>
      </c>
      <c r="DY68">
        <v>100</v>
      </c>
      <c r="DZ68">
        <v>-3.948</v>
      </c>
      <c r="EA68">
        <v>0.38500000000000001</v>
      </c>
      <c r="EB68">
        <v>2</v>
      </c>
      <c r="EC68">
        <v>516.56600000000003</v>
      </c>
      <c r="ED68">
        <v>428.096</v>
      </c>
      <c r="EE68">
        <v>25.930299999999999</v>
      </c>
      <c r="EF68">
        <v>31.1023</v>
      </c>
      <c r="EG68">
        <v>29.9999</v>
      </c>
      <c r="EH68">
        <v>31.351299999999998</v>
      </c>
      <c r="EI68">
        <v>31.394200000000001</v>
      </c>
      <c r="EJ68">
        <v>20.035399999999999</v>
      </c>
      <c r="EK68">
        <v>38.157800000000002</v>
      </c>
      <c r="EL68">
        <v>29.0855</v>
      </c>
      <c r="EM68">
        <v>25.938300000000002</v>
      </c>
      <c r="EN68">
        <v>401.88</v>
      </c>
      <c r="EO68">
        <v>14.9725</v>
      </c>
      <c r="EP68">
        <v>100.157</v>
      </c>
      <c r="EQ68">
        <v>90.489400000000003</v>
      </c>
    </row>
    <row r="69" spans="1:147" x14ac:dyDescent="0.3">
      <c r="A69">
        <v>53</v>
      </c>
      <c r="B69">
        <v>1675336817.4000001</v>
      </c>
      <c r="C69">
        <v>3240.4000000953702</v>
      </c>
      <c r="D69" t="s">
        <v>411</v>
      </c>
      <c r="E69" t="s">
        <v>412</v>
      </c>
      <c r="F69">
        <v>1675336809.4000001</v>
      </c>
      <c r="G69">
        <f t="shared" si="43"/>
        <v>4.7795338830890575E-3</v>
      </c>
      <c r="H69">
        <f t="shared" si="44"/>
        <v>10.546568308610505</v>
      </c>
      <c r="I69">
        <f t="shared" si="45"/>
        <v>400.00690322580601</v>
      </c>
      <c r="J69">
        <f t="shared" si="46"/>
        <v>301.56339976942888</v>
      </c>
      <c r="K69">
        <f t="shared" si="47"/>
        <v>29.194389609963832</v>
      </c>
      <c r="L69">
        <f t="shared" si="48"/>
        <v>38.7247172182635</v>
      </c>
      <c r="M69">
        <f t="shared" si="49"/>
        <v>0.20434115534235495</v>
      </c>
      <c r="N69">
        <f t="shared" si="50"/>
        <v>3.3930963665210938</v>
      </c>
      <c r="O69">
        <f t="shared" si="51"/>
        <v>0.19774252751486285</v>
      </c>
      <c r="P69">
        <f t="shared" si="52"/>
        <v>0.12416418957797742</v>
      </c>
      <c r="Q69">
        <f t="shared" si="53"/>
        <v>161.8427974912575</v>
      </c>
      <c r="R69">
        <f t="shared" si="54"/>
        <v>27.743843349484461</v>
      </c>
      <c r="S69">
        <f t="shared" si="55"/>
        <v>27.990080645161299</v>
      </c>
      <c r="T69">
        <f t="shared" si="56"/>
        <v>3.7926458126102292</v>
      </c>
      <c r="U69">
        <f t="shared" si="57"/>
        <v>39.982944433612239</v>
      </c>
      <c r="V69">
        <f t="shared" si="58"/>
        <v>1.5168644044544484</v>
      </c>
      <c r="W69">
        <f t="shared" si="59"/>
        <v>3.7937786372213109</v>
      </c>
      <c r="X69">
        <f t="shared" si="60"/>
        <v>2.2757814081557806</v>
      </c>
      <c r="Y69">
        <f t="shared" si="61"/>
        <v>-210.77744424422744</v>
      </c>
      <c r="Z69">
        <f t="shared" si="62"/>
        <v>0.93706656375949438</v>
      </c>
      <c r="AA69">
        <f t="shared" si="63"/>
        <v>6.0193984534795839E-2</v>
      </c>
      <c r="AB69">
        <f t="shared" si="64"/>
        <v>-47.93738620467564</v>
      </c>
      <c r="AC69">
        <v>-4.0087313940117802E-2</v>
      </c>
      <c r="AD69">
        <v>4.5001521739363497E-2</v>
      </c>
      <c r="AE69">
        <v>3.38207374238949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50947.327130743593</v>
      </c>
      <c r="AK69">
        <v>0</v>
      </c>
      <c r="AL69">
        <v>0</v>
      </c>
      <c r="AM69">
        <v>0</v>
      </c>
      <c r="AN69">
        <f t="shared" si="68"/>
        <v>0</v>
      </c>
      <c r="AO69" t="e">
        <f t="shared" si="69"/>
        <v>#DIV/0!</v>
      </c>
      <c r="AP69">
        <v>-1</v>
      </c>
      <c r="AQ69" t="s">
        <v>413</v>
      </c>
      <c r="AR69">
        <v>2.3318846153846202</v>
      </c>
      <c r="AS69">
        <v>1.7156</v>
      </c>
      <c r="AT69">
        <f t="shared" si="70"/>
        <v>-0.35922395394300555</v>
      </c>
      <c r="AU69">
        <v>0.5</v>
      </c>
      <c r="AV69">
        <f t="shared" si="71"/>
        <v>841.18245712245835</v>
      </c>
      <c r="AW69">
        <f t="shared" si="72"/>
        <v>10.546568308610505</v>
      </c>
      <c r="AX69">
        <f t="shared" si="73"/>
        <v>-151.08644411751112</v>
      </c>
      <c r="AY69">
        <f t="shared" si="74"/>
        <v>1</v>
      </c>
      <c r="AZ69">
        <f t="shared" si="75"/>
        <v>1.3726591907431527E-2</v>
      </c>
      <c r="BA69">
        <f t="shared" si="76"/>
        <v>-1</v>
      </c>
      <c r="BB69" t="s">
        <v>252</v>
      </c>
      <c r="BC69">
        <v>0</v>
      </c>
      <c r="BD69">
        <f t="shared" si="77"/>
        <v>1.7156</v>
      </c>
      <c r="BE69">
        <f t="shared" si="78"/>
        <v>-0.35922395394300549</v>
      </c>
      <c r="BF69" t="e">
        <f t="shared" si="79"/>
        <v>#DIV/0!</v>
      </c>
      <c r="BG69">
        <f t="shared" si="80"/>
        <v>-0.35922395394300549</v>
      </c>
      <c r="BH69" t="e">
        <f t="shared" si="81"/>
        <v>#DIV/0!</v>
      </c>
      <c r="BI69">
        <f t="shared" si="82"/>
        <v>999.97964516129002</v>
      </c>
      <c r="BJ69">
        <f t="shared" si="83"/>
        <v>841.18245712245835</v>
      </c>
      <c r="BK69">
        <f t="shared" si="84"/>
        <v>0.84119957960422409</v>
      </c>
      <c r="BL69">
        <f t="shared" si="85"/>
        <v>0.19239915920844819</v>
      </c>
      <c r="BM69">
        <v>0.76150703156633803</v>
      </c>
      <c r="BN69">
        <v>0.5</v>
      </c>
      <c r="BO69" t="s">
        <v>253</v>
      </c>
      <c r="BP69">
        <v>1675336809.4000001</v>
      </c>
      <c r="BQ69">
        <v>400.00690322580601</v>
      </c>
      <c r="BR69">
        <v>401.90429032258101</v>
      </c>
      <c r="BS69">
        <v>15.668448387096801</v>
      </c>
      <c r="BT69">
        <v>14.9519419354839</v>
      </c>
      <c r="BU69">
        <v>500.01238709677398</v>
      </c>
      <c r="BV69">
        <v>96.610177419354798</v>
      </c>
      <c r="BW69">
        <v>0.19994487096774199</v>
      </c>
      <c r="BX69">
        <v>27.995203225806499</v>
      </c>
      <c r="BY69">
        <v>27.990080645161299</v>
      </c>
      <c r="BZ69">
        <v>999.9</v>
      </c>
      <c r="CA69">
        <v>10006.4516129032</v>
      </c>
      <c r="CB69">
        <v>0</v>
      </c>
      <c r="CC69">
        <v>390.37467741935501</v>
      </c>
      <c r="CD69">
        <v>999.97964516129002</v>
      </c>
      <c r="CE69">
        <v>0.96001277419354802</v>
      </c>
      <c r="CF69">
        <v>3.9987477419354801E-2</v>
      </c>
      <c r="CG69">
        <v>0</v>
      </c>
      <c r="CH69">
        <v>2.3124064516129001</v>
      </c>
      <c r="CI69">
        <v>0</v>
      </c>
      <c r="CJ69">
        <v>625.66280645161305</v>
      </c>
      <c r="CK69">
        <v>9334.1761290322593</v>
      </c>
      <c r="CL69">
        <v>40.811999999999998</v>
      </c>
      <c r="CM69">
        <v>43.75</v>
      </c>
      <c r="CN69">
        <v>42.061999999999998</v>
      </c>
      <c r="CO69">
        <v>41.868903225806399</v>
      </c>
      <c r="CP69">
        <v>40.628999999999998</v>
      </c>
      <c r="CQ69">
        <v>959.99419354838699</v>
      </c>
      <c r="CR69">
        <v>39.985161290322601</v>
      </c>
      <c r="CS69">
        <v>0</v>
      </c>
      <c r="CT69">
        <v>59.299999952316298</v>
      </c>
      <c r="CU69">
        <v>2.3318846153846202</v>
      </c>
      <c r="CV69">
        <v>0.87355214075364895</v>
      </c>
      <c r="CW69">
        <v>-5.2991421523510404E-3</v>
      </c>
      <c r="CX69">
        <v>625.65657692307695</v>
      </c>
      <c r="CY69">
        <v>15</v>
      </c>
      <c r="CZ69">
        <v>1675333396</v>
      </c>
      <c r="DA69" t="s">
        <v>254</v>
      </c>
      <c r="DB69">
        <v>1</v>
      </c>
      <c r="DC69">
        <v>-3.948</v>
      </c>
      <c r="DD69">
        <v>0.38500000000000001</v>
      </c>
      <c r="DE69">
        <v>402</v>
      </c>
      <c r="DF69">
        <v>15</v>
      </c>
      <c r="DG69">
        <v>1.6</v>
      </c>
      <c r="DH69">
        <v>0.26</v>
      </c>
      <c r="DI69">
        <v>-1.8993846153846199</v>
      </c>
      <c r="DJ69">
        <v>5.8806454366707697E-4</v>
      </c>
      <c r="DK69">
        <v>0.110648182533329</v>
      </c>
      <c r="DL69">
        <v>1</v>
      </c>
      <c r="DM69">
        <v>2.3534999999999999</v>
      </c>
      <c r="DN69">
        <v>0</v>
      </c>
      <c r="DO69">
        <v>0</v>
      </c>
      <c r="DP69">
        <v>0</v>
      </c>
      <c r="DQ69">
        <v>0.71757150000000003</v>
      </c>
      <c r="DR69">
        <v>-9.4479638009050994E-3</v>
      </c>
      <c r="DS69">
        <v>2.86656517523083E-3</v>
      </c>
      <c r="DT69">
        <v>1</v>
      </c>
      <c r="DU69">
        <v>2</v>
      </c>
      <c r="DV69">
        <v>3</v>
      </c>
      <c r="DW69" t="s">
        <v>259</v>
      </c>
      <c r="DX69">
        <v>100</v>
      </c>
      <c r="DY69">
        <v>100</v>
      </c>
      <c r="DZ69">
        <v>-3.948</v>
      </c>
      <c r="EA69">
        <v>0.38500000000000001</v>
      </c>
      <c r="EB69">
        <v>2</v>
      </c>
      <c r="EC69">
        <v>517.37800000000004</v>
      </c>
      <c r="ED69">
        <v>427.76400000000001</v>
      </c>
      <c r="EE69">
        <v>25.901499999999999</v>
      </c>
      <c r="EF69">
        <v>31.0915</v>
      </c>
      <c r="EG69">
        <v>30</v>
      </c>
      <c r="EH69">
        <v>31.340399999999999</v>
      </c>
      <c r="EI69">
        <v>31.383299999999998</v>
      </c>
      <c r="EJ69">
        <v>20.042999999999999</v>
      </c>
      <c r="EK69">
        <v>38.157800000000002</v>
      </c>
      <c r="EL69">
        <v>27.208400000000001</v>
      </c>
      <c r="EM69">
        <v>25.9057</v>
      </c>
      <c r="EN69">
        <v>401.91800000000001</v>
      </c>
      <c r="EO69">
        <v>15.0031</v>
      </c>
      <c r="EP69">
        <v>100.161</v>
      </c>
      <c r="EQ69">
        <v>90.496099999999998</v>
      </c>
    </row>
    <row r="70" spans="1:147" x14ac:dyDescent="0.3">
      <c r="A70">
        <v>54</v>
      </c>
      <c r="B70">
        <v>1675336877.4000001</v>
      </c>
      <c r="C70">
        <v>3300.4000000953702</v>
      </c>
      <c r="D70" t="s">
        <v>414</v>
      </c>
      <c r="E70" t="s">
        <v>415</v>
      </c>
      <c r="F70">
        <v>1675336869.4000001</v>
      </c>
      <c r="G70">
        <f t="shared" si="43"/>
        <v>4.5161395516877976E-3</v>
      </c>
      <c r="H70">
        <f t="shared" si="44"/>
        <v>11.10550854798448</v>
      </c>
      <c r="I70">
        <f t="shared" si="45"/>
        <v>399.981032258065</v>
      </c>
      <c r="J70">
        <f t="shared" si="46"/>
        <v>291.9391629409626</v>
      </c>
      <c r="K70">
        <f t="shared" si="47"/>
        <v>28.262011707558734</v>
      </c>
      <c r="L70">
        <f t="shared" si="48"/>
        <v>38.721316121485444</v>
      </c>
      <c r="M70">
        <f t="shared" si="49"/>
        <v>0.19265872404399143</v>
      </c>
      <c r="N70">
        <f t="shared" si="50"/>
        <v>3.3915103644982243</v>
      </c>
      <c r="O70">
        <f t="shared" si="51"/>
        <v>0.18677869365943822</v>
      </c>
      <c r="P70">
        <f t="shared" si="52"/>
        <v>0.11725003193788834</v>
      </c>
      <c r="Q70">
        <f t="shared" si="53"/>
        <v>161.84243824925861</v>
      </c>
      <c r="R70">
        <f t="shared" si="54"/>
        <v>27.799509586555928</v>
      </c>
      <c r="S70">
        <f t="shared" si="55"/>
        <v>27.998764516129</v>
      </c>
      <c r="T70">
        <f t="shared" si="56"/>
        <v>3.7945663668150189</v>
      </c>
      <c r="U70">
        <f t="shared" si="57"/>
        <v>40.023769198983544</v>
      </c>
      <c r="V70">
        <f t="shared" si="58"/>
        <v>1.5180668643486839</v>
      </c>
      <c r="W70">
        <f t="shared" si="59"/>
        <v>3.7929132980989637</v>
      </c>
      <c r="X70">
        <f t="shared" si="60"/>
        <v>2.276499502466335</v>
      </c>
      <c r="Y70">
        <f t="shared" si="61"/>
        <v>-199.16175422943186</v>
      </c>
      <c r="Z70">
        <f t="shared" si="62"/>
        <v>-1.3666047689960505</v>
      </c>
      <c r="AA70">
        <f t="shared" si="63"/>
        <v>-8.7829205448570119E-2</v>
      </c>
      <c r="AB70">
        <f t="shared" si="64"/>
        <v>-38.773749954617877</v>
      </c>
      <c r="AC70">
        <v>-4.0063747449984401E-2</v>
      </c>
      <c r="AD70">
        <v>4.4975066289650797E-2</v>
      </c>
      <c r="AE70">
        <v>3.3804942203358999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50919.215140495151</v>
      </c>
      <c r="AK70">
        <v>0</v>
      </c>
      <c r="AL70">
        <v>0</v>
      </c>
      <c r="AM70">
        <v>0</v>
      </c>
      <c r="AN70">
        <f t="shared" si="68"/>
        <v>0</v>
      </c>
      <c r="AO70" t="e">
        <f t="shared" si="69"/>
        <v>#DIV/0!</v>
      </c>
      <c r="AP70">
        <v>-1</v>
      </c>
      <c r="AQ70" t="s">
        <v>416</v>
      </c>
      <c r="AR70">
        <v>2.2933923076923102</v>
      </c>
      <c r="AS70">
        <v>1.8128</v>
      </c>
      <c r="AT70">
        <f t="shared" si="70"/>
        <v>-0.26511049629981809</v>
      </c>
      <c r="AU70">
        <v>0.5</v>
      </c>
      <c r="AV70">
        <f t="shared" si="71"/>
        <v>841.17987913536365</v>
      </c>
      <c r="AW70">
        <f t="shared" si="72"/>
        <v>11.10550854798448</v>
      </c>
      <c r="AX70">
        <f t="shared" si="73"/>
        <v>-111.50280761749863</v>
      </c>
      <c r="AY70">
        <f t="shared" si="74"/>
        <v>1</v>
      </c>
      <c r="AZ70">
        <f t="shared" si="75"/>
        <v>1.4391105693621146E-2</v>
      </c>
      <c r="BA70">
        <f t="shared" si="76"/>
        <v>-1</v>
      </c>
      <c r="BB70" t="s">
        <v>252</v>
      </c>
      <c r="BC70">
        <v>0</v>
      </c>
      <c r="BD70">
        <f t="shared" si="77"/>
        <v>1.8128</v>
      </c>
      <c r="BE70">
        <f t="shared" si="78"/>
        <v>-0.26511049629981809</v>
      </c>
      <c r="BF70" t="e">
        <f t="shared" si="79"/>
        <v>#DIV/0!</v>
      </c>
      <c r="BG70">
        <f t="shared" si="80"/>
        <v>-0.26511049629981809</v>
      </c>
      <c r="BH70" t="e">
        <f t="shared" si="81"/>
        <v>#DIV/0!</v>
      </c>
      <c r="BI70">
        <f t="shared" si="82"/>
        <v>999.97648387096797</v>
      </c>
      <c r="BJ70">
        <f t="shared" si="83"/>
        <v>841.17987913536365</v>
      </c>
      <c r="BK70">
        <f t="shared" si="84"/>
        <v>0.84119966089513099</v>
      </c>
      <c r="BL70">
        <f t="shared" si="85"/>
        <v>0.19239932179026209</v>
      </c>
      <c r="BM70">
        <v>0.76150703156633803</v>
      </c>
      <c r="BN70">
        <v>0.5</v>
      </c>
      <c r="BO70" t="s">
        <v>253</v>
      </c>
      <c r="BP70">
        <v>1675336869.4000001</v>
      </c>
      <c r="BQ70">
        <v>399.981032258065</v>
      </c>
      <c r="BR70">
        <v>401.94748387096797</v>
      </c>
      <c r="BS70">
        <v>15.681232258064499</v>
      </c>
      <c r="BT70">
        <v>15.0042193548387</v>
      </c>
      <c r="BU70">
        <v>500.01161290322602</v>
      </c>
      <c r="BV70">
        <v>96.607883870967697</v>
      </c>
      <c r="BW70">
        <v>0.19999700000000001</v>
      </c>
      <c r="BX70">
        <v>27.9912903225806</v>
      </c>
      <c r="BY70">
        <v>27.998764516129</v>
      </c>
      <c r="BZ70">
        <v>999.9</v>
      </c>
      <c r="CA70">
        <v>10000.8064516129</v>
      </c>
      <c r="CB70">
        <v>0</v>
      </c>
      <c r="CC70">
        <v>390.34967741935498</v>
      </c>
      <c r="CD70">
        <v>999.97648387096797</v>
      </c>
      <c r="CE70">
        <v>0.96001129032258103</v>
      </c>
      <c r="CF70">
        <v>3.9988974193548403E-2</v>
      </c>
      <c r="CG70">
        <v>0</v>
      </c>
      <c r="CH70">
        <v>2.2862290322580598</v>
      </c>
      <c r="CI70">
        <v>0</v>
      </c>
      <c r="CJ70">
        <v>624.51845161290305</v>
      </c>
      <c r="CK70">
        <v>9334.1380645161298</v>
      </c>
      <c r="CL70">
        <v>40.875</v>
      </c>
      <c r="CM70">
        <v>43.811999999999998</v>
      </c>
      <c r="CN70">
        <v>42.125</v>
      </c>
      <c r="CO70">
        <v>41.936999999999998</v>
      </c>
      <c r="CP70">
        <v>40.691064516129003</v>
      </c>
      <c r="CQ70">
        <v>959.98838709677398</v>
      </c>
      <c r="CR70">
        <v>39.987741935483903</v>
      </c>
      <c r="CS70">
        <v>0</v>
      </c>
      <c r="CT70">
        <v>59.099999904632597</v>
      </c>
      <c r="CU70">
        <v>2.2933923076923102</v>
      </c>
      <c r="CV70">
        <v>0.16181196308892901</v>
      </c>
      <c r="CW70">
        <v>-1.5671794851688401</v>
      </c>
      <c r="CX70">
        <v>624.50800000000004</v>
      </c>
      <c r="CY70">
        <v>15</v>
      </c>
      <c r="CZ70">
        <v>1675333396</v>
      </c>
      <c r="DA70" t="s">
        <v>254</v>
      </c>
      <c r="DB70">
        <v>1</v>
      </c>
      <c r="DC70">
        <v>-3.948</v>
      </c>
      <c r="DD70">
        <v>0.38500000000000001</v>
      </c>
      <c r="DE70">
        <v>402</v>
      </c>
      <c r="DF70">
        <v>15</v>
      </c>
      <c r="DG70">
        <v>1.6</v>
      </c>
      <c r="DH70">
        <v>0.26</v>
      </c>
      <c r="DI70">
        <v>-1.9349175000000001</v>
      </c>
      <c r="DJ70">
        <v>-0.34448057713656099</v>
      </c>
      <c r="DK70">
        <v>0.12833604463815099</v>
      </c>
      <c r="DL70">
        <v>1</v>
      </c>
      <c r="DM70">
        <v>2.3033999999999999</v>
      </c>
      <c r="DN70">
        <v>0</v>
      </c>
      <c r="DO70">
        <v>0</v>
      </c>
      <c r="DP70">
        <v>0</v>
      </c>
      <c r="DQ70">
        <v>0.68264640384615405</v>
      </c>
      <c r="DR70">
        <v>-7.65559378468397E-2</v>
      </c>
      <c r="DS70">
        <v>1.39019347107621E-2</v>
      </c>
      <c r="DT70">
        <v>1</v>
      </c>
      <c r="DU70">
        <v>2</v>
      </c>
      <c r="DV70">
        <v>3</v>
      </c>
      <c r="DW70" t="s">
        <v>259</v>
      </c>
      <c r="DX70">
        <v>100</v>
      </c>
      <c r="DY70">
        <v>100</v>
      </c>
      <c r="DZ70">
        <v>-3.948</v>
      </c>
      <c r="EA70">
        <v>0.38500000000000001</v>
      </c>
      <c r="EB70">
        <v>2</v>
      </c>
      <c r="EC70">
        <v>517.31299999999999</v>
      </c>
      <c r="ED70">
        <v>427.83199999999999</v>
      </c>
      <c r="EE70">
        <v>25.856200000000001</v>
      </c>
      <c r="EF70">
        <v>31.0806</v>
      </c>
      <c r="EG70">
        <v>29.9999</v>
      </c>
      <c r="EH70">
        <v>31.3322</v>
      </c>
      <c r="EI70">
        <v>31.3752</v>
      </c>
      <c r="EJ70">
        <v>20.0488</v>
      </c>
      <c r="EK70">
        <v>37.3001</v>
      </c>
      <c r="EL70">
        <v>24.9328</v>
      </c>
      <c r="EM70">
        <v>25.851099999999999</v>
      </c>
      <c r="EN70">
        <v>401.86500000000001</v>
      </c>
      <c r="EO70">
        <v>15.044</v>
      </c>
      <c r="EP70">
        <v>100.166</v>
      </c>
      <c r="EQ70">
        <v>90.499899999999997</v>
      </c>
    </row>
    <row r="71" spans="1:147" x14ac:dyDescent="0.3">
      <c r="A71">
        <v>55</v>
      </c>
      <c r="B71">
        <v>1675336937.4000001</v>
      </c>
      <c r="C71">
        <v>3360.4000000953702</v>
      </c>
      <c r="D71" t="s">
        <v>417</v>
      </c>
      <c r="E71" t="s">
        <v>418</v>
      </c>
      <c r="F71">
        <v>1675336929.4000001</v>
      </c>
      <c r="G71">
        <f t="shared" si="43"/>
        <v>4.6028073135955597E-3</v>
      </c>
      <c r="H71">
        <f t="shared" si="44"/>
        <v>10.908517227499383</v>
      </c>
      <c r="I71">
        <f t="shared" si="45"/>
        <v>399.98164516128998</v>
      </c>
      <c r="J71">
        <f t="shared" si="46"/>
        <v>295.37112863436226</v>
      </c>
      <c r="K71">
        <f t="shared" si="47"/>
        <v>28.593496769132106</v>
      </c>
      <c r="L71">
        <f t="shared" si="48"/>
        <v>38.720351347504618</v>
      </c>
      <c r="M71">
        <f t="shared" si="49"/>
        <v>0.19658359805943712</v>
      </c>
      <c r="N71">
        <f t="shared" si="50"/>
        <v>3.3917006070672704</v>
      </c>
      <c r="O71">
        <f t="shared" si="51"/>
        <v>0.19046597591776504</v>
      </c>
      <c r="P71">
        <f t="shared" si="52"/>
        <v>0.11957502036286469</v>
      </c>
      <c r="Q71">
        <f t="shared" si="53"/>
        <v>161.84649598966462</v>
      </c>
      <c r="R71">
        <f t="shared" si="54"/>
        <v>27.777354919938858</v>
      </c>
      <c r="S71">
        <f t="shared" si="55"/>
        <v>28.000525806451598</v>
      </c>
      <c r="T71">
        <f t="shared" si="56"/>
        <v>3.7949560032089562</v>
      </c>
      <c r="U71">
        <f t="shared" si="57"/>
        <v>40.074704554653401</v>
      </c>
      <c r="V71">
        <f t="shared" si="58"/>
        <v>1.5197732696706172</v>
      </c>
      <c r="W71">
        <f t="shared" si="59"/>
        <v>3.7923505277449236</v>
      </c>
      <c r="X71">
        <f t="shared" si="60"/>
        <v>2.275182733538339</v>
      </c>
      <c r="Y71">
        <f t="shared" si="61"/>
        <v>-202.98380252956417</v>
      </c>
      <c r="Z71">
        <f t="shared" si="62"/>
        <v>-2.1541305875635146</v>
      </c>
      <c r="AA71">
        <f t="shared" si="63"/>
        <v>-0.13843375286495574</v>
      </c>
      <c r="AB71">
        <f t="shared" si="64"/>
        <v>-43.429870880328025</v>
      </c>
      <c r="AC71">
        <v>-4.0066574033144599E-2</v>
      </c>
      <c r="AD71">
        <v>4.4978239376870399E-2</v>
      </c>
      <c r="AE71">
        <v>3.3806836856923899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50923.036653776755</v>
      </c>
      <c r="AK71">
        <v>0</v>
      </c>
      <c r="AL71">
        <v>0</v>
      </c>
      <c r="AM71">
        <v>0</v>
      </c>
      <c r="AN71">
        <f t="shared" si="68"/>
        <v>0</v>
      </c>
      <c r="AO71" t="e">
        <f t="shared" si="69"/>
        <v>#DIV/0!</v>
      </c>
      <c r="AP71">
        <v>-1</v>
      </c>
      <c r="AQ71" t="s">
        <v>419</v>
      </c>
      <c r="AR71">
        <v>2.3116807692307701</v>
      </c>
      <c r="AS71">
        <v>1.5396000000000001</v>
      </c>
      <c r="AT71">
        <f t="shared" si="70"/>
        <v>-0.50148140376121719</v>
      </c>
      <c r="AU71">
        <v>0.5</v>
      </c>
      <c r="AV71">
        <f t="shared" si="71"/>
        <v>841.20115881306367</v>
      </c>
      <c r="AW71">
        <f t="shared" si="72"/>
        <v>10.908517227499383</v>
      </c>
      <c r="AX71">
        <f t="shared" si="73"/>
        <v>-210.92336898356888</v>
      </c>
      <c r="AY71">
        <f t="shared" si="74"/>
        <v>1</v>
      </c>
      <c r="AZ71">
        <f t="shared" si="75"/>
        <v>1.4156563032203048E-2</v>
      </c>
      <c r="BA71">
        <f t="shared" si="76"/>
        <v>-1</v>
      </c>
      <c r="BB71" t="s">
        <v>252</v>
      </c>
      <c r="BC71">
        <v>0</v>
      </c>
      <c r="BD71">
        <f t="shared" si="77"/>
        <v>1.5396000000000001</v>
      </c>
      <c r="BE71">
        <f t="shared" si="78"/>
        <v>-0.50148140376121719</v>
      </c>
      <c r="BF71" t="e">
        <f t="shared" si="79"/>
        <v>#DIV/0!</v>
      </c>
      <c r="BG71">
        <f t="shared" si="80"/>
        <v>-0.50148140376121719</v>
      </c>
      <c r="BH71" t="e">
        <f t="shared" si="81"/>
        <v>#DIV/0!</v>
      </c>
      <c r="BI71">
        <f t="shared" si="82"/>
        <v>1000.00180645161</v>
      </c>
      <c r="BJ71">
        <f t="shared" si="83"/>
        <v>841.20115881306367</v>
      </c>
      <c r="BK71">
        <f t="shared" si="84"/>
        <v>0.841199639226621</v>
      </c>
      <c r="BL71">
        <f t="shared" si="85"/>
        <v>0.19239927845324217</v>
      </c>
      <c r="BM71">
        <v>0.76150703156633803</v>
      </c>
      <c r="BN71">
        <v>0.5</v>
      </c>
      <c r="BO71" t="s">
        <v>253</v>
      </c>
      <c r="BP71">
        <v>1675336929.4000001</v>
      </c>
      <c r="BQ71">
        <v>399.98164516128998</v>
      </c>
      <c r="BR71">
        <v>401.92338709677398</v>
      </c>
      <c r="BS71">
        <v>15.699274193548399</v>
      </c>
      <c r="BT71">
        <v>15.009277419354801</v>
      </c>
      <c r="BU71">
        <v>500.00858064516098</v>
      </c>
      <c r="BV71">
        <v>96.605351612903206</v>
      </c>
      <c r="BW71">
        <v>0.19996887096774199</v>
      </c>
      <c r="BX71">
        <v>27.9887451612903</v>
      </c>
      <c r="BY71">
        <v>28.000525806451598</v>
      </c>
      <c r="BZ71">
        <v>999.9</v>
      </c>
      <c r="CA71">
        <v>10001.774193548399</v>
      </c>
      <c r="CB71">
        <v>0</v>
      </c>
      <c r="CC71">
        <v>390.41370967741898</v>
      </c>
      <c r="CD71">
        <v>1000.00180645161</v>
      </c>
      <c r="CE71">
        <v>0.96001087096774196</v>
      </c>
      <c r="CF71">
        <v>3.9989358064516103E-2</v>
      </c>
      <c r="CG71">
        <v>0</v>
      </c>
      <c r="CH71">
        <v>2.3190967741935502</v>
      </c>
      <c r="CI71">
        <v>0</v>
      </c>
      <c r="CJ71">
        <v>623.50590322580604</v>
      </c>
      <c r="CK71">
        <v>9334.3748387096693</v>
      </c>
      <c r="CL71">
        <v>40.961387096774203</v>
      </c>
      <c r="CM71">
        <v>43.875</v>
      </c>
      <c r="CN71">
        <v>42.186999999999998</v>
      </c>
      <c r="CO71">
        <v>42</v>
      </c>
      <c r="CP71">
        <v>40.811999999999998</v>
      </c>
      <c r="CQ71">
        <v>960.01419354838697</v>
      </c>
      <c r="CR71">
        <v>39.988064516129</v>
      </c>
      <c r="CS71">
        <v>0</v>
      </c>
      <c r="CT71">
        <v>59.599999904632597</v>
      </c>
      <c r="CU71">
        <v>2.3116807692307701</v>
      </c>
      <c r="CV71">
        <v>1.00934359114655</v>
      </c>
      <c r="CW71">
        <v>-1.37924785567598</v>
      </c>
      <c r="CX71">
        <v>623.47519230769205</v>
      </c>
      <c r="CY71">
        <v>15</v>
      </c>
      <c r="CZ71">
        <v>1675333396</v>
      </c>
      <c r="DA71" t="s">
        <v>254</v>
      </c>
      <c r="DB71">
        <v>1</v>
      </c>
      <c r="DC71">
        <v>-3.948</v>
      </c>
      <c r="DD71">
        <v>0.38500000000000001</v>
      </c>
      <c r="DE71">
        <v>402</v>
      </c>
      <c r="DF71">
        <v>15</v>
      </c>
      <c r="DG71">
        <v>1.6</v>
      </c>
      <c r="DH71">
        <v>0.26</v>
      </c>
      <c r="DI71">
        <v>-1.9065294230769201</v>
      </c>
      <c r="DJ71">
        <v>-0.187166754887722</v>
      </c>
      <c r="DK71">
        <v>0.14979835833306901</v>
      </c>
      <c r="DL71">
        <v>1</v>
      </c>
      <c r="DM71">
        <v>2.5817999999999999</v>
      </c>
      <c r="DN71">
        <v>0</v>
      </c>
      <c r="DO71">
        <v>0</v>
      </c>
      <c r="DP71">
        <v>0</v>
      </c>
      <c r="DQ71">
        <v>0.69112378846153799</v>
      </c>
      <c r="DR71">
        <v>-1.2803614786989201E-2</v>
      </c>
      <c r="DS71">
        <v>3.3428397838718002E-3</v>
      </c>
      <c r="DT71">
        <v>1</v>
      </c>
      <c r="DU71">
        <v>2</v>
      </c>
      <c r="DV71">
        <v>3</v>
      </c>
      <c r="DW71" t="s">
        <v>259</v>
      </c>
      <c r="DX71">
        <v>100</v>
      </c>
      <c r="DY71">
        <v>100</v>
      </c>
      <c r="DZ71">
        <v>-3.948</v>
      </c>
      <c r="EA71">
        <v>0.38500000000000001</v>
      </c>
      <c r="EB71">
        <v>2</v>
      </c>
      <c r="EC71">
        <v>517.12</v>
      </c>
      <c r="ED71">
        <v>427.012</v>
      </c>
      <c r="EE71">
        <v>25.6295</v>
      </c>
      <c r="EF71">
        <v>31.075199999999999</v>
      </c>
      <c r="EG71">
        <v>30</v>
      </c>
      <c r="EH71">
        <v>31.324000000000002</v>
      </c>
      <c r="EI71">
        <v>31.367100000000001</v>
      </c>
      <c r="EJ71">
        <v>20.0578</v>
      </c>
      <c r="EK71">
        <v>37.3001</v>
      </c>
      <c r="EL71">
        <v>23.037400000000002</v>
      </c>
      <c r="EM71">
        <v>25.745699999999999</v>
      </c>
      <c r="EN71">
        <v>402.04300000000001</v>
      </c>
      <c r="EO71">
        <v>15.042199999999999</v>
      </c>
      <c r="EP71">
        <v>100.16800000000001</v>
      </c>
      <c r="EQ71">
        <v>90.500500000000002</v>
      </c>
    </row>
    <row r="72" spans="1:147" x14ac:dyDescent="0.3">
      <c r="A72">
        <v>56</v>
      </c>
      <c r="B72">
        <v>1675336997.4000001</v>
      </c>
      <c r="C72">
        <v>3420.4000000953702</v>
      </c>
      <c r="D72" t="s">
        <v>420</v>
      </c>
      <c r="E72" t="s">
        <v>421</v>
      </c>
      <c r="F72">
        <v>1675336989.4000001</v>
      </c>
      <c r="G72">
        <f t="shared" si="43"/>
        <v>4.2377109644871304E-3</v>
      </c>
      <c r="H72">
        <f t="shared" si="44"/>
        <v>10.546270568227541</v>
      </c>
      <c r="I72">
        <f t="shared" si="45"/>
        <v>399.98345161290302</v>
      </c>
      <c r="J72">
        <f t="shared" si="46"/>
        <v>291.0524256177635</v>
      </c>
      <c r="K72">
        <f t="shared" si="47"/>
        <v>28.174561185918204</v>
      </c>
      <c r="L72">
        <f t="shared" si="48"/>
        <v>38.719341393232142</v>
      </c>
      <c r="M72">
        <f t="shared" si="49"/>
        <v>0.18088039031155145</v>
      </c>
      <c r="N72">
        <f t="shared" si="50"/>
        <v>3.3903984574065325</v>
      </c>
      <c r="O72">
        <f t="shared" si="51"/>
        <v>0.17568525965873955</v>
      </c>
      <c r="P72">
        <f t="shared" si="52"/>
        <v>0.11025762050254292</v>
      </c>
      <c r="Q72">
        <f t="shared" si="53"/>
        <v>161.84650431344352</v>
      </c>
      <c r="R72">
        <f t="shared" si="54"/>
        <v>27.827184047038379</v>
      </c>
      <c r="S72">
        <f t="shared" si="55"/>
        <v>27.9767032258064</v>
      </c>
      <c r="T72">
        <f t="shared" si="56"/>
        <v>3.7896888769132246</v>
      </c>
      <c r="U72">
        <f t="shared" si="57"/>
        <v>40.124201547865773</v>
      </c>
      <c r="V72">
        <f t="shared" si="58"/>
        <v>1.5187378199989623</v>
      </c>
      <c r="W72">
        <f t="shared" si="59"/>
        <v>3.7850916938177548</v>
      </c>
      <c r="X72">
        <f t="shared" si="60"/>
        <v>2.2709510569142624</v>
      </c>
      <c r="Y72">
        <f t="shared" si="61"/>
        <v>-186.88305353388245</v>
      </c>
      <c r="Z72">
        <f t="shared" si="62"/>
        <v>-3.8048378775218925</v>
      </c>
      <c r="AA72">
        <f t="shared" si="63"/>
        <v>-0.24454016991249791</v>
      </c>
      <c r="AB72">
        <f t="shared" si="64"/>
        <v>-29.08592726787333</v>
      </c>
      <c r="AC72">
        <v>-4.00472282900236E-2</v>
      </c>
      <c r="AD72">
        <v>4.4956522085437003E-2</v>
      </c>
      <c r="AE72">
        <v>3.37938685544156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50904.94542392622</v>
      </c>
      <c r="AK72">
        <v>0</v>
      </c>
      <c r="AL72">
        <v>0</v>
      </c>
      <c r="AM72">
        <v>0</v>
      </c>
      <c r="AN72">
        <f t="shared" si="68"/>
        <v>0</v>
      </c>
      <c r="AO72" t="e">
        <f t="shared" si="69"/>
        <v>#DIV/0!</v>
      </c>
      <c r="AP72">
        <v>-1</v>
      </c>
      <c r="AQ72" t="s">
        <v>422</v>
      </c>
      <c r="AR72">
        <v>2.3262846153846199</v>
      </c>
      <c r="AS72">
        <v>1.3992</v>
      </c>
      <c r="AT72">
        <f t="shared" si="70"/>
        <v>-0.66258191494040886</v>
      </c>
      <c r="AU72">
        <v>0.5</v>
      </c>
      <c r="AV72">
        <f t="shared" si="71"/>
        <v>841.19846032261819</v>
      </c>
      <c r="AW72">
        <f t="shared" si="72"/>
        <v>10.546270568227541</v>
      </c>
      <c r="AX72">
        <f t="shared" si="73"/>
        <v>-278.68144334274194</v>
      </c>
      <c r="AY72">
        <f t="shared" si="74"/>
        <v>1</v>
      </c>
      <c r="AZ72">
        <f t="shared" si="75"/>
        <v>1.3725976820974317E-2</v>
      </c>
      <c r="BA72">
        <f t="shared" si="76"/>
        <v>-1</v>
      </c>
      <c r="BB72" t="s">
        <v>252</v>
      </c>
      <c r="BC72">
        <v>0</v>
      </c>
      <c r="BD72">
        <f t="shared" si="77"/>
        <v>1.3992</v>
      </c>
      <c r="BE72">
        <f t="shared" si="78"/>
        <v>-0.66258191494040874</v>
      </c>
      <c r="BF72" t="e">
        <f t="shared" si="79"/>
        <v>#DIV/0!</v>
      </c>
      <c r="BG72">
        <f t="shared" si="80"/>
        <v>-0.66258191494040874</v>
      </c>
      <c r="BH72" t="e">
        <f t="shared" si="81"/>
        <v>#DIV/0!</v>
      </c>
      <c r="BI72">
        <f t="shared" si="82"/>
        <v>999.99822580645105</v>
      </c>
      <c r="BJ72">
        <f t="shared" si="83"/>
        <v>841.19846032261819</v>
      </c>
      <c r="BK72">
        <f t="shared" si="84"/>
        <v>0.84119995277414783</v>
      </c>
      <c r="BL72">
        <f t="shared" si="85"/>
        <v>0.1923999055482957</v>
      </c>
      <c r="BM72">
        <v>0.76150703156633803</v>
      </c>
      <c r="BN72">
        <v>0.5</v>
      </c>
      <c r="BO72" t="s">
        <v>253</v>
      </c>
      <c r="BP72">
        <v>1675336989.4000001</v>
      </c>
      <c r="BQ72">
        <v>399.98345161290302</v>
      </c>
      <c r="BR72">
        <v>401.84774193548401</v>
      </c>
      <c r="BS72">
        <v>15.6890580645161</v>
      </c>
      <c r="BT72">
        <v>15.053800000000001</v>
      </c>
      <c r="BU72">
        <v>500.02</v>
      </c>
      <c r="BV72">
        <v>96.602325806451603</v>
      </c>
      <c r="BW72">
        <v>0.200032483870968</v>
      </c>
      <c r="BX72">
        <v>27.955887096774202</v>
      </c>
      <c r="BY72">
        <v>27.9767032258064</v>
      </c>
      <c r="BZ72">
        <v>999.9</v>
      </c>
      <c r="CA72">
        <v>9997.2580645161306</v>
      </c>
      <c r="CB72">
        <v>0</v>
      </c>
      <c r="CC72">
        <v>390.43087096774201</v>
      </c>
      <c r="CD72">
        <v>999.99822580645105</v>
      </c>
      <c r="CE72">
        <v>0.95999977419354798</v>
      </c>
      <c r="CF72">
        <v>4.0000470967741897E-2</v>
      </c>
      <c r="CG72">
        <v>0</v>
      </c>
      <c r="CH72">
        <v>2.34587419354839</v>
      </c>
      <c r="CI72">
        <v>0</v>
      </c>
      <c r="CJ72">
        <v>622.71622580645203</v>
      </c>
      <c r="CK72">
        <v>9334.3022580645193</v>
      </c>
      <c r="CL72">
        <v>41.014000000000003</v>
      </c>
      <c r="CM72">
        <v>43.9491935483871</v>
      </c>
      <c r="CN72">
        <v>42.292000000000002</v>
      </c>
      <c r="CO72">
        <v>42.061999999999998</v>
      </c>
      <c r="CP72">
        <v>40.875</v>
      </c>
      <c r="CQ72">
        <v>960.00064516128998</v>
      </c>
      <c r="CR72">
        <v>39.998387096774202</v>
      </c>
      <c r="CS72">
        <v>0</v>
      </c>
      <c r="CT72">
        <v>59.400000095367403</v>
      </c>
      <c r="CU72">
        <v>2.3262846153846199</v>
      </c>
      <c r="CV72">
        <v>0.23052306598405201</v>
      </c>
      <c r="CW72">
        <v>-2.0607521230711301</v>
      </c>
      <c r="CX72">
        <v>622.69611538461504</v>
      </c>
      <c r="CY72">
        <v>15</v>
      </c>
      <c r="CZ72">
        <v>1675333396</v>
      </c>
      <c r="DA72" t="s">
        <v>254</v>
      </c>
      <c r="DB72">
        <v>1</v>
      </c>
      <c r="DC72">
        <v>-3.948</v>
      </c>
      <c r="DD72">
        <v>0.38500000000000001</v>
      </c>
      <c r="DE72">
        <v>402</v>
      </c>
      <c r="DF72">
        <v>15</v>
      </c>
      <c r="DG72">
        <v>1.6</v>
      </c>
      <c r="DH72">
        <v>0.26</v>
      </c>
      <c r="DI72">
        <v>-1.8744588461538501</v>
      </c>
      <c r="DJ72">
        <v>-9.6563066678143003E-2</v>
      </c>
      <c r="DK72">
        <v>0.147118436755167</v>
      </c>
      <c r="DL72">
        <v>1</v>
      </c>
      <c r="DM72">
        <v>2.0396000000000001</v>
      </c>
      <c r="DN72">
        <v>0</v>
      </c>
      <c r="DO72">
        <v>0</v>
      </c>
      <c r="DP72">
        <v>0</v>
      </c>
      <c r="DQ72">
        <v>0.65412015384615396</v>
      </c>
      <c r="DR72">
        <v>-0.171970429437382</v>
      </c>
      <c r="DS72">
        <v>2.7328661427142902E-2</v>
      </c>
      <c r="DT72">
        <v>0</v>
      </c>
      <c r="DU72">
        <v>1</v>
      </c>
      <c r="DV72">
        <v>3</v>
      </c>
      <c r="DW72" t="s">
        <v>255</v>
      </c>
      <c r="DX72">
        <v>100</v>
      </c>
      <c r="DY72">
        <v>100</v>
      </c>
      <c r="DZ72">
        <v>-3.948</v>
      </c>
      <c r="EA72">
        <v>0.38500000000000001</v>
      </c>
      <c r="EB72">
        <v>2</v>
      </c>
      <c r="EC72">
        <v>517.07799999999997</v>
      </c>
      <c r="ED72">
        <v>426.59300000000002</v>
      </c>
      <c r="EE72">
        <v>25.690200000000001</v>
      </c>
      <c r="EF72">
        <v>31.072399999999998</v>
      </c>
      <c r="EG72">
        <v>30.0001</v>
      </c>
      <c r="EH72">
        <v>31.3186</v>
      </c>
      <c r="EI72">
        <v>31.361599999999999</v>
      </c>
      <c r="EJ72">
        <v>20.062200000000001</v>
      </c>
      <c r="EK72">
        <v>37.015000000000001</v>
      </c>
      <c r="EL72">
        <v>21.161999999999999</v>
      </c>
      <c r="EM72">
        <v>25.7028</v>
      </c>
      <c r="EN72">
        <v>401.87400000000002</v>
      </c>
      <c r="EO72">
        <v>15.060700000000001</v>
      </c>
      <c r="EP72">
        <v>100.172</v>
      </c>
      <c r="EQ72">
        <v>90.506500000000003</v>
      </c>
    </row>
    <row r="73" spans="1:147" x14ac:dyDescent="0.3">
      <c r="A73">
        <v>57</v>
      </c>
      <c r="B73">
        <v>1675337057.4000001</v>
      </c>
      <c r="C73">
        <v>3480.4000000953702</v>
      </c>
      <c r="D73" t="s">
        <v>423</v>
      </c>
      <c r="E73" t="s">
        <v>424</v>
      </c>
      <c r="F73">
        <v>1675337049.4000001</v>
      </c>
      <c r="G73">
        <f t="shared" si="43"/>
        <v>4.3858632410429949E-3</v>
      </c>
      <c r="H73">
        <f t="shared" si="44"/>
        <v>10.473003335548553</v>
      </c>
      <c r="I73">
        <f t="shared" si="45"/>
        <v>400.017258064516</v>
      </c>
      <c r="J73">
        <f t="shared" si="46"/>
        <v>294.92421716243905</v>
      </c>
      <c r="K73">
        <f t="shared" si="47"/>
        <v>28.548187233728118</v>
      </c>
      <c r="L73">
        <f t="shared" si="48"/>
        <v>38.721023623701043</v>
      </c>
      <c r="M73">
        <f t="shared" si="49"/>
        <v>0.18743987193996176</v>
      </c>
      <c r="N73">
        <f t="shared" si="50"/>
        <v>3.3923329894114076</v>
      </c>
      <c r="O73">
        <f t="shared" si="51"/>
        <v>0.18187043979000878</v>
      </c>
      <c r="P73">
        <f t="shared" si="52"/>
        <v>0.11415563169557605</v>
      </c>
      <c r="Q73">
        <f t="shared" si="53"/>
        <v>161.84639175834218</v>
      </c>
      <c r="R73">
        <f t="shared" si="54"/>
        <v>27.794390719696196</v>
      </c>
      <c r="S73">
        <f t="shared" si="55"/>
        <v>27.983577419354798</v>
      </c>
      <c r="T73">
        <f t="shared" si="56"/>
        <v>3.7912080926678637</v>
      </c>
      <c r="U73">
        <f t="shared" si="57"/>
        <v>40.180633268078012</v>
      </c>
      <c r="V73">
        <f t="shared" si="58"/>
        <v>1.5209364692449254</v>
      </c>
      <c r="W73">
        <f t="shared" si="59"/>
        <v>3.7852476318566426</v>
      </c>
      <c r="X73">
        <f t="shared" si="60"/>
        <v>2.2702716234229383</v>
      </c>
      <c r="Y73">
        <f t="shared" si="61"/>
        <v>-193.41656892999606</v>
      </c>
      <c r="Z73">
        <f t="shared" si="62"/>
        <v>-4.935011517691426</v>
      </c>
      <c r="AA73">
        <f t="shared" si="63"/>
        <v>-0.31700849357655597</v>
      </c>
      <c r="AB73">
        <f t="shared" si="64"/>
        <v>-36.822197182921876</v>
      </c>
      <c r="AC73">
        <v>-4.00759703070388E-2</v>
      </c>
      <c r="AD73">
        <v>4.4988787517475398E-2</v>
      </c>
      <c r="AE73">
        <v>3.3813134843863599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50939.781320522939</v>
      </c>
      <c r="AK73">
        <v>0</v>
      </c>
      <c r="AL73">
        <v>0</v>
      </c>
      <c r="AM73">
        <v>0</v>
      </c>
      <c r="AN73">
        <f t="shared" si="68"/>
        <v>0</v>
      </c>
      <c r="AO73" t="e">
        <f t="shared" si="69"/>
        <v>#DIV/0!</v>
      </c>
      <c r="AP73">
        <v>-1</v>
      </c>
      <c r="AQ73" t="s">
        <v>425</v>
      </c>
      <c r="AR73">
        <v>2.3506269230769199</v>
      </c>
      <c r="AS73">
        <v>1.86558</v>
      </c>
      <c r="AT73">
        <f t="shared" si="70"/>
        <v>-0.25999792186715109</v>
      </c>
      <c r="AU73">
        <v>0.5</v>
      </c>
      <c r="AV73">
        <f t="shared" si="71"/>
        <v>841.19474767807014</v>
      </c>
      <c r="AW73">
        <f t="shared" si="72"/>
        <v>10.473003335548553</v>
      </c>
      <c r="AX73">
        <f t="shared" si="73"/>
        <v>-109.35444314093039</v>
      </c>
      <c r="AY73">
        <f t="shared" si="74"/>
        <v>1</v>
      </c>
      <c r="AZ73">
        <f t="shared" si="75"/>
        <v>1.3638938387593611E-2</v>
      </c>
      <c r="BA73">
        <f t="shared" si="76"/>
        <v>-1</v>
      </c>
      <c r="BB73" t="s">
        <v>252</v>
      </c>
      <c r="BC73">
        <v>0</v>
      </c>
      <c r="BD73">
        <f t="shared" si="77"/>
        <v>1.86558</v>
      </c>
      <c r="BE73">
        <f t="shared" si="78"/>
        <v>-0.25999792186715115</v>
      </c>
      <c r="BF73" t="e">
        <f t="shared" si="79"/>
        <v>#DIV/0!</v>
      </c>
      <c r="BG73">
        <f t="shared" si="80"/>
        <v>-0.25999792186715115</v>
      </c>
      <c r="BH73" t="e">
        <f t="shared" si="81"/>
        <v>#DIV/0!</v>
      </c>
      <c r="BI73">
        <f t="shared" si="82"/>
        <v>999.99338709677397</v>
      </c>
      <c r="BJ73">
        <f t="shared" si="83"/>
        <v>841.19474767807014</v>
      </c>
      <c r="BK73">
        <f t="shared" si="84"/>
        <v>0.84120031045431687</v>
      </c>
      <c r="BL73">
        <f t="shared" si="85"/>
        <v>0.19240062090863372</v>
      </c>
      <c r="BM73">
        <v>0.76150703156633803</v>
      </c>
      <c r="BN73">
        <v>0.5</v>
      </c>
      <c r="BO73" t="s">
        <v>253</v>
      </c>
      <c r="BP73">
        <v>1675337049.4000001</v>
      </c>
      <c r="BQ73">
        <v>400.017258064516</v>
      </c>
      <c r="BR73">
        <v>401.87948387096799</v>
      </c>
      <c r="BS73">
        <v>15.712416129032301</v>
      </c>
      <c r="BT73">
        <v>15.0549483870968</v>
      </c>
      <c r="BU73">
        <v>500.00754838709702</v>
      </c>
      <c r="BV73">
        <v>96.598409677419397</v>
      </c>
      <c r="BW73">
        <v>0.19997300000000001</v>
      </c>
      <c r="BX73">
        <v>27.956593548387101</v>
      </c>
      <c r="BY73">
        <v>27.983577419354798</v>
      </c>
      <c r="BZ73">
        <v>999.9</v>
      </c>
      <c r="CA73">
        <v>10004.8387096774</v>
      </c>
      <c r="CB73">
        <v>0</v>
      </c>
      <c r="CC73">
        <v>390.38119354838699</v>
      </c>
      <c r="CD73">
        <v>999.99338709677397</v>
      </c>
      <c r="CE73">
        <v>0.95998732258064601</v>
      </c>
      <c r="CF73">
        <v>4.0012970967741902E-2</v>
      </c>
      <c r="CG73">
        <v>0</v>
      </c>
      <c r="CH73">
        <v>2.3408064516129001</v>
      </c>
      <c r="CI73">
        <v>0</v>
      </c>
      <c r="CJ73">
        <v>621.603322580645</v>
      </c>
      <c r="CK73">
        <v>9334.2216129032295</v>
      </c>
      <c r="CL73">
        <v>41.125</v>
      </c>
      <c r="CM73">
        <v>44.014000000000003</v>
      </c>
      <c r="CN73">
        <v>42.375</v>
      </c>
      <c r="CO73">
        <v>42.131</v>
      </c>
      <c r="CP73">
        <v>40.936999999999998</v>
      </c>
      <c r="CQ73">
        <v>959.981290322581</v>
      </c>
      <c r="CR73">
        <v>40.01</v>
      </c>
      <c r="CS73">
        <v>0</v>
      </c>
      <c r="CT73">
        <v>59.299999952316298</v>
      </c>
      <c r="CU73">
        <v>2.3506269230769199</v>
      </c>
      <c r="CV73">
        <v>-3.4779489676780399E-2</v>
      </c>
      <c r="CW73">
        <v>-0.123384605917895</v>
      </c>
      <c r="CX73">
        <v>621.620038461538</v>
      </c>
      <c r="CY73">
        <v>15</v>
      </c>
      <c r="CZ73">
        <v>1675333396</v>
      </c>
      <c r="DA73" t="s">
        <v>254</v>
      </c>
      <c r="DB73">
        <v>1</v>
      </c>
      <c r="DC73">
        <v>-3.948</v>
      </c>
      <c r="DD73">
        <v>0.38500000000000001</v>
      </c>
      <c r="DE73">
        <v>402</v>
      </c>
      <c r="DF73">
        <v>15</v>
      </c>
      <c r="DG73">
        <v>1.6</v>
      </c>
      <c r="DH73">
        <v>0.26</v>
      </c>
      <c r="DI73">
        <v>-1.8915903846153801</v>
      </c>
      <c r="DJ73">
        <v>0.19207970630922899</v>
      </c>
      <c r="DK73">
        <v>0.17176336766880501</v>
      </c>
      <c r="DL73">
        <v>1</v>
      </c>
      <c r="DM73">
        <v>2.6962000000000002</v>
      </c>
      <c r="DN73">
        <v>0</v>
      </c>
      <c r="DO73">
        <v>0</v>
      </c>
      <c r="DP73">
        <v>0</v>
      </c>
      <c r="DQ73">
        <v>0.65737348076923097</v>
      </c>
      <c r="DR73">
        <v>1.1116929906943101E-3</v>
      </c>
      <c r="DS73">
        <v>2.1909159437794698E-3</v>
      </c>
      <c r="DT73">
        <v>1</v>
      </c>
      <c r="DU73">
        <v>2</v>
      </c>
      <c r="DV73">
        <v>3</v>
      </c>
      <c r="DW73" t="s">
        <v>259</v>
      </c>
      <c r="DX73">
        <v>100</v>
      </c>
      <c r="DY73">
        <v>100</v>
      </c>
      <c r="DZ73">
        <v>-3.948</v>
      </c>
      <c r="EA73">
        <v>0.38500000000000001</v>
      </c>
      <c r="EB73">
        <v>2</v>
      </c>
      <c r="EC73">
        <v>516.928</v>
      </c>
      <c r="ED73">
        <v>426.048</v>
      </c>
      <c r="EE73">
        <v>25.6831</v>
      </c>
      <c r="EF73">
        <v>31.072399999999998</v>
      </c>
      <c r="EG73">
        <v>30.0001</v>
      </c>
      <c r="EH73">
        <v>31.315899999999999</v>
      </c>
      <c r="EI73">
        <v>31.356200000000001</v>
      </c>
      <c r="EJ73">
        <v>20.0688</v>
      </c>
      <c r="EK73">
        <v>37.015000000000001</v>
      </c>
      <c r="EL73">
        <v>19.2559</v>
      </c>
      <c r="EM73">
        <v>25.691800000000001</v>
      </c>
      <c r="EN73">
        <v>401.92500000000001</v>
      </c>
      <c r="EO73">
        <v>15.052099999999999</v>
      </c>
      <c r="EP73">
        <v>100.175</v>
      </c>
      <c r="EQ73">
        <v>90.509900000000002</v>
      </c>
    </row>
    <row r="74" spans="1:147" x14ac:dyDescent="0.3">
      <c r="A74">
        <v>58</v>
      </c>
      <c r="B74">
        <v>1675337117.4000001</v>
      </c>
      <c r="C74">
        <v>3540.4000000953702</v>
      </c>
      <c r="D74" t="s">
        <v>426</v>
      </c>
      <c r="E74" t="s">
        <v>427</v>
      </c>
      <c r="F74">
        <v>1675337109.4000001</v>
      </c>
      <c r="G74">
        <f t="shared" si="43"/>
        <v>4.3090237023955796E-3</v>
      </c>
      <c r="H74">
        <f t="shared" si="44"/>
        <v>10.639988153839854</v>
      </c>
      <c r="I74">
        <f t="shared" si="45"/>
        <v>399.98519354838697</v>
      </c>
      <c r="J74">
        <f t="shared" si="46"/>
        <v>291.59234372567118</v>
      </c>
      <c r="K74">
        <f t="shared" si="47"/>
        <v>28.225260022727188</v>
      </c>
      <c r="L74">
        <f t="shared" si="48"/>
        <v>38.717361193013254</v>
      </c>
      <c r="M74">
        <f t="shared" si="49"/>
        <v>0.18365715532286192</v>
      </c>
      <c r="N74">
        <f t="shared" si="50"/>
        <v>3.3902498349966312</v>
      </c>
      <c r="O74">
        <f t="shared" si="51"/>
        <v>0.17830360942154103</v>
      </c>
      <c r="P74">
        <f t="shared" si="52"/>
        <v>0.11190775197587727</v>
      </c>
      <c r="Q74">
        <f t="shared" si="53"/>
        <v>161.84903454597816</v>
      </c>
      <c r="R74">
        <f t="shared" si="54"/>
        <v>27.81300525386354</v>
      </c>
      <c r="S74">
        <f t="shared" si="55"/>
        <v>27.992596774193501</v>
      </c>
      <c r="T74">
        <f t="shared" si="56"/>
        <v>3.7932022009132891</v>
      </c>
      <c r="U74">
        <f t="shared" si="57"/>
        <v>40.102972032787655</v>
      </c>
      <c r="V74">
        <f t="shared" si="58"/>
        <v>1.5181095977184187</v>
      </c>
      <c r="W74">
        <f t="shared" si="59"/>
        <v>3.7855289041351661</v>
      </c>
      <c r="X74">
        <f t="shared" si="60"/>
        <v>2.2750926031948704</v>
      </c>
      <c r="Y74">
        <f t="shared" si="61"/>
        <v>-190.02794527564507</v>
      </c>
      <c r="Z74">
        <f t="shared" si="62"/>
        <v>-6.3476040492052173</v>
      </c>
      <c r="AA74">
        <f t="shared" si="63"/>
        <v>-0.40802014801195241</v>
      </c>
      <c r="AB74">
        <f t="shared" si="64"/>
        <v>-34.934534926884083</v>
      </c>
      <c r="AC74">
        <v>-4.00450204364858E-2</v>
      </c>
      <c r="AD74">
        <v>4.4954043576422097E-2</v>
      </c>
      <c r="AE74">
        <v>3.3792388401149802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50901.803976945012</v>
      </c>
      <c r="AK74">
        <v>0</v>
      </c>
      <c r="AL74">
        <v>0</v>
      </c>
      <c r="AM74">
        <v>0</v>
      </c>
      <c r="AN74">
        <f t="shared" si="68"/>
        <v>0</v>
      </c>
      <c r="AO74" t="e">
        <f t="shared" si="69"/>
        <v>#DIV/0!</v>
      </c>
      <c r="AP74">
        <v>-1</v>
      </c>
      <c r="AQ74" t="s">
        <v>428</v>
      </c>
      <c r="AR74">
        <v>2.3332538461538501</v>
      </c>
      <c r="AS74">
        <v>1.3684000000000001</v>
      </c>
      <c r="AT74">
        <f t="shared" si="70"/>
        <v>-0.70509635059474562</v>
      </c>
      <c r="AU74">
        <v>0.5</v>
      </c>
      <c r="AV74">
        <f t="shared" si="71"/>
        <v>841.20840572953023</v>
      </c>
      <c r="AW74">
        <f t="shared" si="72"/>
        <v>10.639988153839854</v>
      </c>
      <c r="AX74">
        <f t="shared" si="73"/>
        <v>-296.56648848475794</v>
      </c>
      <c r="AY74">
        <f t="shared" si="74"/>
        <v>1</v>
      </c>
      <c r="AZ74">
        <f t="shared" si="75"/>
        <v>1.3837222826779983E-2</v>
      </c>
      <c r="BA74">
        <f t="shared" si="76"/>
        <v>-1</v>
      </c>
      <c r="BB74" t="s">
        <v>252</v>
      </c>
      <c r="BC74">
        <v>0</v>
      </c>
      <c r="BD74">
        <f t="shared" si="77"/>
        <v>1.3684000000000001</v>
      </c>
      <c r="BE74">
        <f t="shared" si="78"/>
        <v>-0.70509635059474574</v>
      </c>
      <c r="BF74" t="e">
        <f t="shared" si="79"/>
        <v>#DIV/0!</v>
      </c>
      <c r="BG74">
        <f t="shared" si="80"/>
        <v>-0.70509635059474574</v>
      </c>
      <c r="BH74" t="e">
        <f t="shared" si="81"/>
        <v>#DIV/0!</v>
      </c>
      <c r="BI74">
        <f t="shared" si="82"/>
        <v>1000.00961290323</v>
      </c>
      <c r="BJ74">
        <f t="shared" si="83"/>
        <v>841.20840572953023</v>
      </c>
      <c r="BK74">
        <f t="shared" si="84"/>
        <v>0.84120031935226325</v>
      </c>
      <c r="BL74">
        <f t="shared" si="85"/>
        <v>0.19240063870452659</v>
      </c>
      <c r="BM74">
        <v>0.76150703156633803</v>
      </c>
      <c r="BN74">
        <v>0.5</v>
      </c>
      <c r="BO74" t="s">
        <v>253</v>
      </c>
      <c r="BP74">
        <v>1675337109.4000001</v>
      </c>
      <c r="BQ74">
        <v>399.98519354838697</v>
      </c>
      <c r="BR74">
        <v>401.86812903225803</v>
      </c>
      <c r="BS74">
        <v>15.6834387096774</v>
      </c>
      <c r="BT74">
        <v>15.037477419354801</v>
      </c>
      <c r="BU74">
        <v>500.01277419354801</v>
      </c>
      <c r="BV74">
        <v>96.596999999999994</v>
      </c>
      <c r="BW74">
        <v>0.19998603225806399</v>
      </c>
      <c r="BX74">
        <v>27.957867741935502</v>
      </c>
      <c r="BY74">
        <v>27.992596774193501</v>
      </c>
      <c r="BZ74">
        <v>999.9</v>
      </c>
      <c r="CA74">
        <v>9997.2580645161306</v>
      </c>
      <c r="CB74">
        <v>0</v>
      </c>
      <c r="CC74">
        <v>390.457258064516</v>
      </c>
      <c r="CD74">
        <v>1000.00961290323</v>
      </c>
      <c r="CE74">
        <v>0.95998764516129098</v>
      </c>
      <c r="CF74">
        <v>4.00126419354839E-2</v>
      </c>
      <c r="CG74">
        <v>0</v>
      </c>
      <c r="CH74">
        <v>2.3362032258064498</v>
      </c>
      <c r="CI74">
        <v>0</v>
      </c>
      <c r="CJ74">
        <v>620.98348387096803</v>
      </c>
      <c r="CK74">
        <v>9334.3716129032291</v>
      </c>
      <c r="CL74">
        <v>41.186999999999998</v>
      </c>
      <c r="CM74">
        <v>44.118903225806399</v>
      </c>
      <c r="CN74">
        <v>42.436999999999998</v>
      </c>
      <c r="CO74">
        <v>42.1991935483871</v>
      </c>
      <c r="CP74">
        <v>41</v>
      </c>
      <c r="CQ74">
        <v>959.99709677419401</v>
      </c>
      <c r="CR74">
        <v>40.010967741935502</v>
      </c>
      <c r="CS74">
        <v>0</v>
      </c>
      <c r="CT74">
        <v>59.299999952316298</v>
      </c>
      <c r="CU74">
        <v>2.3332538461538501</v>
      </c>
      <c r="CV74">
        <v>0.15790085906205101</v>
      </c>
      <c r="CW74">
        <v>-1.4714871886280501</v>
      </c>
      <c r="CX74">
        <v>620.96380769230802</v>
      </c>
      <c r="CY74">
        <v>15</v>
      </c>
      <c r="CZ74">
        <v>1675333396</v>
      </c>
      <c r="DA74" t="s">
        <v>254</v>
      </c>
      <c r="DB74">
        <v>1</v>
      </c>
      <c r="DC74">
        <v>-3.948</v>
      </c>
      <c r="DD74">
        <v>0.38500000000000001</v>
      </c>
      <c r="DE74">
        <v>402</v>
      </c>
      <c r="DF74">
        <v>15</v>
      </c>
      <c r="DG74">
        <v>1.6</v>
      </c>
      <c r="DH74">
        <v>0.26</v>
      </c>
      <c r="DI74">
        <v>-1.8502640384615401</v>
      </c>
      <c r="DJ74">
        <v>-0.24175553658332199</v>
      </c>
      <c r="DK74">
        <v>0.147742103540903</v>
      </c>
      <c r="DL74">
        <v>1</v>
      </c>
      <c r="DM74">
        <v>2.4762</v>
      </c>
      <c r="DN74">
        <v>0</v>
      </c>
      <c r="DO74">
        <v>0</v>
      </c>
      <c r="DP74">
        <v>0</v>
      </c>
      <c r="DQ74">
        <v>0.64686959615384598</v>
      </c>
      <c r="DR74">
        <v>-1.1104681977290601E-2</v>
      </c>
      <c r="DS74">
        <v>3.1634527221644699E-3</v>
      </c>
      <c r="DT74">
        <v>1</v>
      </c>
      <c r="DU74">
        <v>2</v>
      </c>
      <c r="DV74">
        <v>3</v>
      </c>
      <c r="DW74" t="s">
        <v>259</v>
      </c>
      <c r="DX74">
        <v>100</v>
      </c>
      <c r="DY74">
        <v>100</v>
      </c>
      <c r="DZ74">
        <v>-3.948</v>
      </c>
      <c r="EA74">
        <v>0.38500000000000001</v>
      </c>
      <c r="EB74">
        <v>2</v>
      </c>
      <c r="EC74">
        <v>516.52099999999996</v>
      </c>
      <c r="ED74">
        <v>426.048</v>
      </c>
      <c r="EE74">
        <v>25.659300000000002</v>
      </c>
      <c r="EF74">
        <v>31.075199999999999</v>
      </c>
      <c r="EG74">
        <v>30.0001</v>
      </c>
      <c r="EH74">
        <v>31.313199999999998</v>
      </c>
      <c r="EI74">
        <v>31.356200000000001</v>
      </c>
      <c r="EJ74">
        <v>20.0717</v>
      </c>
      <c r="EK74">
        <v>37.015000000000001</v>
      </c>
      <c r="EL74">
        <v>17.362100000000002</v>
      </c>
      <c r="EM74">
        <v>25.659600000000001</v>
      </c>
      <c r="EN74">
        <v>401.99900000000002</v>
      </c>
      <c r="EO74">
        <v>15.0527</v>
      </c>
      <c r="EP74">
        <v>100.178</v>
      </c>
      <c r="EQ74">
        <v>90.513599999999997</v>
      </c>
    </row>
    <row r="75" spans="1:147" x14ac:dyDescent="0.3">
      <c r="A75">
        <v>59</v>
      </c>
      <c r="B75">
        <v>1675337177.4000001</v>
      </c>
      <c r="C75">
        <v>3600.4000000953702</v>
      </c>
      <c r="D75" t="s">
        <v>429</v>
      </c>
      <c r="E75" t="s">
        <v>430</v>
      </c>
      <c r="F75">
        <v>1675337169.4000001</v>
      </c>
      <c r="G75">
        <f t="shared" si="43"/>
        <v>4.1545058856639807E-3</v>
      </c>
      <c r="H75">
        <f t="shared" si="44"/>
        <v>-0.40683769893283256</v>
      </c>
      <c r="I75">
        <f t="shared" si="45"/>
        <v>400.11087096774202</v>
      </c>
      <c r="J75">
        <f t="shared" si="46"/>
        <v>389.15821667015484</v>
      </c>
      <c r="K75">
        <f t="shared" si="47"/>
        <v>37.669474275013464</v>
      </c>
      <c r="L75">
        <f t="shared" si="48"/>
        <v>38.729661909843159</v>
      </c>
      <c r="M75">
        <f t="shared" si="49"/>
        <v>0.18473200952681892</v>
      </c>
      <c r="N75">
        <f t="shared" si="50"/>
        <v>3.3896048326654089</v>
      </c>
      <c r="O75">
        <f t="shared" si="51"/>
        <v>0.17931561366052523</v>
      </c>
      <c r="P75">
        <f t="shared" si="52"/>
        <v>0.11254567181225307</v>
      </c>
      <c r="Q75">
        <f t="shared" si="53"/>
        <v>0</v>
      </c>
      <c r="R75">
        <f t="shared" si="54"/>
        <v>27.26060316330426</v>
      </c>
      <c r="S75">
        <f t="shared" si="55"/>
        <v>27.558345161290301</v>
      </c>
      <c r="T75">
        <f t="shared" si="56"/>
        <v>3.6982245672693965</v>
      </c>
      <c r="U75">
        <f t="shared" si="57"/>
        <v>39.479502914661559</v>
      </c>
      <c r="V75">
        <f t="shared" si="58"/>
        <v>1.5159613255000912</v>
      </c>
      <c r="W75">
        <f t="shared" si="59"/>
        <v>3.8398693336564445</v>
      </c>
      <c r="X75">
        <f t="shared" si="60"/>
        <v>2.1822632417693053</v>
      </c>
      <c r="Y75">
        <f t="shared" si="61"/>
        <v>-183.21370955778156</v>
      </c>
      <c r="Z75">
        <f t="shared" si="62"/>
        <v>117.71309725968482</v>
      </c>
      <c r="AA75">
        <f t="shared" si="63"/>
        <v>7.5608254737044058</v>
      </c>
      <c r="AB75">
        <f t="shared" si="64"/>
        <v>-57.939786824392343</v>
      </c>
      <c r="AC75">
        <v>-4.0035439098523098E-2</v>
      </c>
      <c r="AD75">
        <v>4.49432876851876E-2</v>
      </c>
      <c r="AE75">
        <v>3.3785964723201398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50848.795038360884</v>
      </c>
      <c r="AK75" t="s">
        <v>431</v>
      </c>
      <c r="AL75">
        <v>2.27842307692308</v>
      </c>
      <c r="AM75">
        <v>2.0628000000000002</v>
      </c>
      <c r="AN75">
        <f t="shared" si="68"/>
        <v>-0.2156230769230798</v>
      </c>
      <c r="AO75">
        <f t="shared" si="69"/>
        <v>-0.10452931788010461</v>
      </c>
      <c r="AP75">
        <v>-0.15490488422152601</v>
      </c>
      <c r="AQ75" t="s">
        <v>252</v>
      </c>
      <c r="AR75">
        <v>0</v>
      </c>
      <c r="AS75">
        <v>0</v>
      </c>
      <c r="AT75" t="e">
        <f t="shared" si="70"/>
        <v>#DIV/0!</v>
      </c>
      <c r="AU75">
        <v>0.5</v>
      </c>
      <c r="AV75">
        <f t="shared" si="71"/>
        <v>0</v>
      </c>
      <c r="AW75">
        <f t="shared" si="72"/>
        <v>-0.40683769893283256</v>
      </c>
      <c r="AX75" t="e">
        <f t="shared" si="73"/>
        <v>#DIV/0!</v>
      </c>
      <c r="AY75" t="e">
        <f t="shared" si="74"/>
        <v>#DIV/0!</v>
      </c>
      <c r="AZ75" t="e">
        <f t="shared" si="75"/>
        <v>#DIV/0!</v>
      </c>
      <c r="BA75" t="e">
        <f t="shared" si="76"/>
        <v>#DIV/0!</v>
      </c>
      <c r="BB75" t="s">
        <v>252</v>
      </c>
      <c r="BC75">
        <v>0</v>
      </c>
      <c r="BD75">
        <f t="shared" si="77"/>
        <v>0</v>
      </c>
      <c r="BE75" t="e">
        <f t="shared" si="78"/>
        <v>#DIV/0!</v>
      </c>
      <c r="BF75">
        <f t="shared" si="79"/>
        <v>1</v>
      </c>
      <c r="BG75">
        <f t="shared" si="80"/>
        <v>0</v>
      </c>
      <c r="BH75">
        <f t="shared" si="81"/>
        <v>-9.5666940173378201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v>0.76150703156633803</v>
      </c>
      <c r="BN75">
        <v>0.5</v>
      </c>
      <c r="BO75" t="s">
        <v>253</v>
      </c>
      <c r="BP75">
        <v>1675337169.4000001</v>
      </c>
      <c r="BQ75">
        <v>400.11087096774202</v>
      </c>
      <c r="BR75">
        <v>400.30206451612901</v>
      </c>
      <c r="BS75">
        <v>15.6611903225806</v>
      </c>
      <c r="BT75">
        <v>15.0383935483871</v>
      </c>
      <c r="BU75">
        <v>500.02480645161302</v>
      </c>
      <c r="BV75">
        <v>96.597264516129002</v>
      </c>
      <c r="BW75">
        <v>0.200060225806452</v>
      </c>
      <c r="BX75">
        <v>28.202500000000001</v>
      </c>
      <c r="BY75">
        <v>27.558345161290301</v>
      </c>
      <c r="BZ75">
        <v>999.9</v>
      </c>
      <c r="CA75">
        <v>9994.8387096774204</v>
      </c>
      <c r="CB75">
        <v>0</v>
      </c>
      <c r="CC75">
        <v>390.46383870967702</v>
      </c>
      <c r="CD75">
        <v>0</v>
      </c>
      <c r="CE75">
        <v>0</v>
      </c>
      <c r="CF75">
        <v>0</v>
      </c>
      <c r="CG75">
        <v>0</v>
      </c>
      <c r="CH75">
        <v>2.28390322580645</v>
      </c>
      <c r="CI75">
        <v>0</v>
      </c>
      <c r="CJ75">
        <v>0.96350645161290305</v>
      </c>
      <c r="CK75">
        <v>0.151367741935484</v>
      </c>
      <c r="CL75">
        <v>40.459483870967702</v>
      </c>
      <c r="CM75">
        <v>44.179000000000002</v>
      </c>
      <c r="CN75">
        <v>42.401000000000003</v>
      </c>
      <c r="CO75">
        <v>42.237806451612897</v>
      </c>
      <c r="CP75">
        <v>40.719419354838699</v>
      </c>
      <c r="CQ75">
        <v>0</v>
      </c>
      <c r="CR75">
        <v>0</v>
      </c>
      <c r="CS75">
        <v>0</v>
      </c>
      <c r="CT75">
        <v>59.399999856948902</v>
      </c>
      <c r="CU75">
        <v>2.27842307692308</v>
      </c>
      <c r="CV75">
        <v>0.31606153306630203</v>
      </c>
      <c r="CW75">
        <v>-1.3520307786875301</v>
      </c>
      <c r="CX75">
        <v>0.92642692307692298</v>
      </c>
      <c r="CY75">
        <v>15</v>
      </c>
      <c r="CZ75">
        <v>1675333396</v>
      </c>
      <c r="DA75" t="s">
        <v>254</v>
      </c>
      <c r="DB75">
        <v>1</v>
      </c>
      <c r="DC75">
        <v>-3.948</v>
      </c>
      <c r="DD75">
        <v>0.38500000000000001</v>
      </c>
      <c r="DE75">
        <v>402</v>
      </c>
      <c r="DF75">
        <v>15</v>
      </c>
      <c r="DG75">
        <v>1.6</v>
      </c>
      <c r="DH75">
        <v>0.26</v>
      </c>
      <c r="DI75">
        <v>-0.17913648326923101</v>
      </c>
      <c r="DJ75">
        <v>-0.32573841217452498</v>
      </c>
      <c r="DK75">
        <v>0.17239552108227299</v>
      </c>
      <c r="DL75">
        <v>1</v>
      </c>
      <c r="DM75">
        <v>2.4872000000000001</v>
      </c>
      <c r="DN75">
        <v>0</v>
      </c>
      <c r="DO75">
        <v>0</v>
      </c>
      <c r="DP75">
        <v>0</v>
      </c>
      <c r="DQ75">
        <v>0.62644250000000001</v>
      </c>
      <c r="DR75">
        <v>-4.9016511568344398E-2</v>
      </c>
      <c r="DS75">
        <v>1.66783174839716E-2</v>
      </c>
      <c r="DT75">
        <v>1</v>
      </c>
      <c r="DU75">
        <v>2</v>
      </c>
      <c r="DV75">
        <v>3</v>
      </c>
      <c r="DW75" t="s">
        <v>259</v>
      </c>
      <c r="DX75">
        <v>100</v>
      </c>
      <c r="DY75">
        <v>100</v>
      </c>
      <c r="DZ75">
        <v>-3.948</v>
      </c>
      <c r="EA75">
        <v>0.38500000000000001</v>
      </c>
      <c r="EB75">
        <v>2</v>
      </c>
      <c r="EC75">
        <v>517.07799999999997</v>
      </c>
      <c r="ED75">
        <v>426.06700000000001</v>
      </c>
      <c r="EE75">
        <v>30.333600000000001</v>
      </c>
      <c r="EF75">
        <v>31.0779</v>
      </c>
      <c r="EG75">
        <v>30.0001</v>
      </c>
      <c r="EH75">
        <v>31.3186</v>
      </c>
      <c r="EI75">
        <v>31.358899999999998</v>
      </c>
      <c r="EJ75">
        <v>20.012799999999999</v>
      </c>
      <c r="EK75">
        <v>36.070799999999998</v>
      </c>
      <c r="EL75">
        <v>15.4863</v>
      </c>
      <c r="EM75">
        <v>30.229800000000001</v>
      </c>
      <c r="EN75">
        <v>400.33199999999999</v>
      </c>
      <c r="EO75">
        <v>15.313599999999999</v>
      </c>
      <c r="EP75">
        <v>100.178</v>
      </c>
      <c r="EQ75">
        <v>90.511700000000005</v>
      </c>
    </row>
    <row r="76" spans="1:147" x14ac:dyDescent="0.3">
      <c r="A76">
        <v>60</v>
      </c>
      <c r="B76">
        <v>1675337237.4000001</v>
      </c>
      <c r="C76">
        <v>3660.4000000953702</v>
      </c>
      <c r="D76" t="s">
        <v>432</v>
      </c>
      <c r="E76" t="s">
        <v>433</v>
      </c>
      <c r="F76">
        <v>1675337229.40323</v>
      </c>
      <c r="G76">
        <f t="shared" si="43"/>
        <v>1.8842400330835931E-3</v>
      </c>
      <c r="H76">
        <f t="shared" si="44"/>
        <v>-0.27912577197362176</v>
      </c>
      <c r="I76">
        <f t="shared" si="45"/>
        <v>400.054967741935</v>
      </c>
      <c r="J76">
        <f t="shared" si="46"/>
        <v>390.46533797885701</v>
      </c>
      <c r="K76">
        <f t="shared" si="47"/>
        <v>37.79488258382041</v>
      </c>
      <c r="L76">
        <f t="shared" si="48"/>
        <v>38.723105644012925</v>
      </c>
      <c r="M76">
        <f t="shared" si="49"/>
        <v>7.8546178947238518E-2</v>
      </c>
      <c r="N76">
        <f t="shared" si="50"/>
        <v>3.3893083385873162</v>
      </c>
      <c r="O76">
        <f t="shared" si="51"/>
        <v>7.7548769662791173E-2</v>
      </c>
      <c r="P76">
        <f t="shared" si="52"/>
        <v>4.8556538993974482E-2</v>
      </c>
      <c r="Q76">
        <f t="shared" si="53"/>
        <v>0</v>
      </c>
      <c r="R76">
        <f t="shared" si="54"/>
        <v>28.448142930457717</v>
      </c>
      <c r="S76">
        <f t="shared" si="55"/>
        <v>28.2821580645161</v>
      </c>
      <c r="T76">
        <f t="shared" si="56"/>
        <v>3.8577101175667656</v>
      </c>
      <c r="U76">
        <f t="shared" si="57"/>
        <v>39.365922809156913</v>
      </c>
      <c r="V76">
        <f t="shared" si="58"/>
        <v>1.571809996275769</v>
      </c>
      <c r="W76">
        <f t="shared" si="59"/>
        <v>3.9928188750859159</v>
      </c>
      <c r="X76">
        <f t="shared" si="60"/>
        <v>2.2859001212909966</v>
      </c>
      <c r="Y76">
        <f t="shared" si="61"/>
        <v>-83.094985458986457</v>
      </c>
      <c r="Z76">
        <f t="shared" si="62"/>
        <v>108.36204772062611</v>
      </c>
      <c r="AA76">
        <f t="shared" si="63"/>
        <v>7.0093805753602076</v>
      </c>
      <c r="AB76">
        <f t="shared" si="64"/>
        <v>32.276442836999863</v>
      </c>
      <c r="AC76">
        <v>-4.0031035011564103E-2</v>
      </c>
      <c r="AD76">
        <v>4.4938343711756999E-2</v>
      </c>
      <c r="AE76">
        <v>3.3783011892135599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50730.070065725391</v>
      </c>
      <c r="AK76" t="s">
        <v>434</v>
      </c>
      <c r="AL76">
        <v>2.2932884615384599</v>
      </c>
      <c r="AM76">
        <v>1.4728000000000001</v>
      </c>
      <c r="AN76">
        <f t="shared" si="68"/>
        <v>-0.82048846153845978</v>
      </c>
      <c r="AO76">
        <f t="shared" si="69"/>
        <v>-0.55709428404295203</v>
      </c>
      <c r="AP76">
        <v>-0.1062781190255</v>
      </c>
      <c r="AQ76" t="s">
        <v>252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-0.27912577197362176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252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-1.7950282899023604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0.76150703156633803</v>
      </c>
      <c r="BN76">
        <v>0.5</v>
      </c>
      <c r="BO76" t="s">
        <v>253</v>
      </c>
      <c r="BP76">
        <v>1675337229.40323</v>
      </c>
      <c r="BQ76">
        <v>400.054967741935</v>
      </c>
      <c r="BR76">
        <v>400.12725806451601</v>
      </c>
      <c r="BS76">
        <v>16.238635483871001</v>
      </c>
      <c r="BT76">
        <v>15.956335483870999</v>
      </c>
      <c r="BU76">
        <v>500.02190322580702</v>
      </c>
      <c r="BV76">
        <v>96.594432258064501</v>
      </c>
      <c r="BW76">
        <v>0.20003041935483901</v>
      </c>
      <c r="BX76">
        <v>28.875193548387099</v>
      </c>
      <c r="BY76">
        <v>28.2821580645161</v>
      </c>
      <c r="BZ76">
        <v>999.9</v>
      </c>
      <c r="CA76">
        <v>9994.0322580645206</v>
      </c>
      <c r="CB76">
        <v>0</v>
      </c>
      <c r="CC76">
        <v>390.591580645161</v>
      </c>
      <c r="CD76">
        <v>0</v>
      </c>
      <c r="CE76">
        <v>0</v>
      </c>
      <c r="CF76">
        <v>0</v>
      </c>
      <c r="CG76">
        <v>0</v>
      </c>
      <c r="CH76">
        <v>2.2964709677419402</v>
      </c>
      <c r="CI76">
        <v>0</v>
      </c>
      <c r="CJ76">
        <v>-0.29915161290322601</v>
      </c>
      <c r="CK76">
        <v>1.3758064516128999E-2</v>
      </c>
      <c r="CL76">
        <v>39.977548387096803</v>
      </c>
      <c r="CM76">
        <v>44.125</v>
      </c>
      <c r="CN76">
        <v>42.155000000000001</v>
      </c>
      <c r="CO76">
        <v>42.186999999999998</v>
      </c>
      <c r="CP76">
        <v>40.372870967741903</v>
      </c>
      <c r="CQ76">
        <v>0</v>
      </c>
      <c r="CR76">
        <v>0</v>
      </c>
      <c r="CS76">
        <v>0</v>
      </c>
      <c r="CT76">
        <v>59.099999904632597</v>
      </c>
      <c r="CU76">
        <v>2.2932884615384599</v>
      </c>
      <c r="CV76">
        <v>-0.122540167313459</v>
      </c>
      <c r="CW76">
        <v>-2.5344546978622602</v>
      </c>
      <c r="CX76">
        <v>-0.30190769230769199</v>
      </c>
      <c r="CY76">
        <v>15</v>
      </c>
      <c r="CZ76">
        <v>1675333396</v>
      </c>
      <c r="DA76" t="s">
        <v>254</v>
      </c>
      <c r="DB76">
        <v>1</v>
      </c>
      <c r="DC76">
        <v>-3.948</v>
      </c>
      <c r="DD76">
        <v>0.38500000000000001</v>
      </c>
      <c r="DE76">
        <v>402</v>
      </c>
      <c r="DF76">
        <v>15</v>
      </c>
      <c r="DG76">
        <v>1.6</v>
      </c>
      <c r="DH76">
        <v>0.26</v>
      </c>
      <c r="DI76">
        <v>-0.10997948092307699</v>
      </c>
      <c r="DJ76">
        <v>0.280083713583967</v>
      </c>
      <c r="DK76">
        <v>0.101353376924644</v>
      </c>
      <c r="DL76">
        <v>1</v>
      </c>
      <c r="DM76">
        <v>2.5127999999999999</v>
      </c>
      <c r="DN76">
        <v>0</v>
      </c>
      <c r="DO76">
        <v>0</v>
      </c>
      <c r="DP76">
        <v>0</v>
      </c>
      <c r="DQ76">
        <v>0.29906957692307701</v>
      </c>
      <c r="DR76">
        <v>-0.142025684991888</v>
      </c>
      <c r="DS76">
        <v>2.3164913600717301E-2</v>
      </c>
      <c r="DT76">
        <v>0</v>
      </c>
      <c r="DU76">
        <v>1</v>
      </c>
      <c r="DV76">
        <v>3</v>
      </c>
      <c r="DW76" t="s">
        <v>255</v>
      </c>
      <c r="DX76">
        <v>100</v>
      </c>
      <c r="DY76">
        <v>100</v>
      </c>
      <c r="DZ76">
        <v>-3.948</v>
      </c>
      <c r="EA76">
        <v>0.38500000000000001</v>
      </c>
      <c r="EB76">
        <v>2</v>
      </c>
      <c r="EC76">
        <v>516.60799999999995</v>
      </c>
      <c r="ED76">
        <v>425.97899999999998</v>
      </c>
      <c r="EE76">
        <v>30.334299999999999</v>
      </c>
      <c r="EF76">
        <v>31.075199999999999</v>
      </c>
      <c r="EG76">
        <v>30.0002</v>
      </c>
      <c r="EH76">
        <v>31.324000000000002</v>
      </c>
      <c r="EI76">
        <v>31.3643</v>
      </c>
      <c r="EJ76">
        <v>20.0291</v>
      </c>
      <c r="EK76">
        <v>31.8874</v>
      </c>
      <c r="EL76">
        <v>13.986000000000001</v>
      </c>
      <c r="EM76">
        <v>30.33</v>
      </c>
      <c r="EN76">
        <v>400.26100000000002</v>
      </c>
      <c r="EO76">
        <v>16.160399999999999</v>
      </c>
      <c r="EP76">
        <v>100.179</v>
      </c>
      <c r="EQ76">
        <v>90.505700000000004</v>
      </c>
    </row>
    <row r="77" spans="1:147" x14ac:dyDescent="0.3">
      <c r="A77">
        <v>61</v>
      </c>
      <c r="B77">
        <v>1675337297.4000001</v>
      </c>
      <c r="C77">
        <v>3720.4000000953702</v>
      </c>
      <c r="D77" t="s">
        <v>435</v>
      </c>
      <c r="E77" t="s">
        <v>436</v>
      </c>
      <c r="F77">
        <v>1675337289.4000001</v>
      </c>
      <c r="G77">
        <f t="shared" si="43"/>
        <v>1.7781670043712909E-3</v>
      </c>
      <c r="H77">
        <f t="shared" si="44"/>
        <v>-0.36265516243477824</v>
      </c>
      <c r="I77">
        <f t="shared" si="45"/>
        <v>400.00887096774198</v>
      </c>
      <c r="J77">
        <f t="shared" si="46"/>
        <v>392.75742856989223</v>
      </c>
      <c r="K77">
        <f t="shared" si="47"/>
        <v>38.016694406133389</v>
      </c>
      <c r="L77">
        <f t="shared" si="48"/>
        <v>38.718592956204162</v>
      </c>
      <c r="M77">
        <f t="shared" si="49"/>
        <v>7.6308405756880859E-2</v>
      </c>
      <c r="N77">
        <f t="shared" si="50"/>
        <v>3.3899168761180452</v>
      </c>
      <c r="O77">
        <f t="shared" si="51"/>
        <v>7.5366818431872609E-2</v>
      </c>
      <c r="P77">
        <f t="shared" si="52"/>
        <v>4.7187891291029425E-2</v>
      </c>
      <c r="Q77">
        <f t="shared" si="53"/>
        <v>0</v>
      </c>
      <c r="R77">
        <f t="shared" si="54"/>
        <v>28.26876009266476</v>
      </c>
      <c r="S77">
        <f t="shared" si="55"/>
        <v>28.1080935483871</v>
      </c>
      <c r="T77">
        <f t="shared" si="56"/>
        <v>3.818818631441943</v>
      </c>
      <c r="U77">
        <f t="shared" si="57"/>
        <v>40.522288737822024</v>
      </c>
      <c r="V77">
        <f t="shared" si="58"/>
        <v>1.599014324875434</v>
      </c>
      <c r="W77">
        <f t="shared" si="59"/>
        <v>3.9460118731718441</v>
      </c>
      <c r="X77">
        <f t="shared" si="60"/>
        <v>2.219804306566509</v>
      </c>
      <c r="Y77">
        <f t="shared" si="61"/>
        <v>-78.417164892773926</v>
      </c>
      <c r="Z77">
        <f t="shared" si="62"/>
        <v>103.01256885350776</v>
      </c>
      <c r="AA77">
        <f t="shared" si="63"/>
        <v>6.6496522918517567</v>
      </c>
      <c r="AB77">
        <f t="shared" si="64"/>
        <v>31.245056252585584</v>
      </c>
      <c r="AC77">
        <v>-4.0040074326543801E-2</v>
      </c>
      <c r="AD77">
        <v>4.4948491134709202E-2</v>
      </c>
      <c r="AE77">
        <v>3.3789072412454701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50775.27695191501</v>
      </c>
      <c r="AK77" t="s">
        <v>437</v>
      </c>
      <c r="AL77">
        <v>2.3521576923076899</v>
      </c>
      <c r="AM77">
        <v>1.91469</v>
      </c>
      <c r="AN77">
        <f t="shared" si="68"/>
        <v>-0.43746769230768989</v>
      </c>
      <c r="AO77">
        <f t="shared" si="69"/>
        <v>-0.22847964542964652</v>
      </c>
      <c r="AP77">
        <v>-0.138082228114669</v>
      </c>
      <c r="AQ77" t="s">
        <v>252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-0.36265516243477824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252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-4.3767574924214427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0.76150703156633803</v>
      </c>
      <c r="BN77">
        <v>0.5</v>
      </c>
      <c r="BO77" t="s">
        <v>253</v>
      </c>
      <c r="BP77">
        <v>1675337289.4000001</v>
      </c>
      <c r="BQ77">
        <v>400.00887096774198</v>
      </c>
      <c r="BR77">
        <v>400.06196774193597</v>
      </c>
      <c r="BS77">
        <v>16.519709677419399</v>
      </c>
      <c r="BT77">
        <v>16.253364516129</v>
      </c>
      <c r="BU77">
        <v>499.99690322580602</v>
      </c>
      <c r="BV77">
        <v>96.594419354838706</v>
      </c>
      <c r="BW77">
        <v>0.19991638709677401</v>
      </c>
      <c r="BX77">
        <v>28.671751612903201</v>
      </c>
      <c r="BY77">
        <v>28.1080935483871</v>
      </c>
      <c r="BZ77">
        <v>999.9</v>
      </c>
      <c r="CA77">
        <v>9996.2903225806494</v>
      </c>
      <c r="CB77">
        <v>0</v>
      </c>
      <c r="CC77">
        <v>390.56112903225801</v>
      </c>
      <c r="CD77">
        <v>0</v>
      </c>
      <c r="CE77">
        <v>0</v>
      </c>
      <c r="CF77">
        <v>0</v>
      </c>
      <c r="CG77">
        <v>0</v>
      </c>
      <c r="CH77">
        <v>2.3507258064516101</v>
      </c>
      <c r="CI77">
        <v>0</v>
      </c>
      <c r="CJ77">
        <v>-2.0174903225806502</v>
      </c>
      <c r="CK77">
        <v>-0.146487096774194</v>
      </c>
      <c r="CL77">
        <v>39.598548387096798</v>
      </c>
      <c r="CM77">
        <v>44.021999999999998</v>
      </c>
      <c r="CN77">
        <v>41.874870967741899</v>
      </c>
      <c r="CO77">
        <v>42.116870967741903</v>
      </c>
      <c r="CP77">
        <v>40.088419354838699</v>
      </c>
      <c r="CQ77">
        <v>0</v>
      </c>
      <c r="CR77">
        <v>0</v>
      </c>
      <c r="CS77">
        <v>0</v>
      </c>
      <c r="CT77">
        <v>59.599999904632597</v>
      </c>
      <c r="CU77">
        <v>2.3521576923076899</v>
      </c>
      <c r="CV77">
        <v>-0.10688206124043</v>
      </c>
      <c r="CW77">
        <v>-2.0103384492008698</v>
      </c>
      <c r="CX77">
        <v>-2.0202307692307699</v>
      </c>
      <c r="CY77">
        <v>15</v>
      </c>
      <c r="CZ77">
        <v>1675333396</v>
      </c>
      <c r="DA77" t="s">
        <v>254</v>
      </c>
      <c r="DB77">
        <v>1</v>
      </c>
      <c r="DC77">
        <v>-3.948</v>
      </c>
      <c r="DD77">
        <v>0.38500000000000001</v>
      </c>
      <c r="DE77">
        <v>402</v>
      </c>
      <c r="DF77">
        <v>15</v>
      </c>
      <c r="DG77">
        <v>1.6</v>
      </c>
      <c r="DH77">
        <v>0.26</v>
      </c>
      <c r="DI77">
        <v>-4.9976035884615397E-2</v>
      </c>
      <c r="DJ77">
        <v>2.0481306141882299E-2</v>
      </c>
      <c r="DK77">
        <v>0.11063882517764401</v>
      </c>
      <c r="DL77">
        <v>1</v>
      </c>
      <c r="DM77">
        <v>2.2864</v>
      </c>
      <c r="DN77">
        <v>0</v>
      </c>
      <c r="DO77">
        <v>0</v>
      </c>
      <c r="DP77">
        <v>0</v>
      </c>
      <c r="DQ77">
        <v>0.24066899999999999</v>
      </c>
      <c r="DR77">
        <v>0.30631822078033899</v>
      </c>
      <c r="DS77">
        <v>4.3884607165137798E-2</v>
      </c>
      <c r="DT77">
        <v>0</v>
      </c>
      <c r="DU77">
        <v>1</v>
      </c>
      <c r="DV77">
        <v>3</v>
      </c>
      <c r="DW77" t="s">
        <v>255</v>
      </c>
      <c r="DX77">
        <v>100</v>
      </c>
      <c r="DY77">
        <v>100</v>
      </c>
      <c r="DZ77">
        <v>-3.948</v>
      </c>
      <c r="EA77">
        <v>0.38500000000000001</v>
      </c>
      <c r="EB77">
        <v>2</v>
      </c>
      <c r="EC77">
        <v>516.52200000000005</v>
      </c>
      <c r="ED77">
        <v>425.892</v>
      </c>
      <c r="EE77">
        <v>26.0946</v>
      </c>
      <c r="EF77">
        <v>31.096900000000002</v>
      </c>
      <c r="EG77">
        <v>29.9999</v>
      </c>
      <c r="EH77">
        <v>31.329499999999999</v>
      </c>
      <c r="EI77">
        <v>31.369800000000001</v>
      </c>
      <c r="EJ77">
        <v>20.032299999999999</v>
      </c>
      <c r="EK77">
        <v>32.227800000000002</v>
      </c>
      <c r="EL77">
        <v>12.8658</v>
      </c>
      <c r="EM77">
        <v>26.143899999999999</v>
      </c>
      <c r="EN77">
        <v>400.09300000000002</v>
      </c>
      <c r="EO77">
        <v>16.032599999999999</v>
      </c>
      <c r="EP77">
        <v>100.181</v>
      </c>
      <c r="EQ77">
        <v>90.500200000000007</v>
      </c>
    </row>
    <row r="78" spans="1:147" x14ac:dyDescent="0.3">
      <c r="A78">
        <v>62</v>
      </c>
      <c r="B78">
        <v>1675337357.4000001</v>
      </c>
      <c r="C78">
        <v>3780.4000000953702</v>
      </c>
      <c r="D78" t="s">
        <v>438</v>
      </c>
      <c r="E78" t="s">
        <v>439</v>
      </c>
      <c r="F78">
        <v>1675337349.4000001</v>
      </c>
      <c r="G78">
        <f t="shared" si="43"/>
        <v>1.9319130211925303E-3</v>
      </c>
      <c r="H78">
        <f t="shared" si="44"/>
        <v>-0.49550938329545058</v>
      </c>
      <c r="I78">
        <f t="shared" si="45"/>
        <v>400.00099999999998</v>
      </c>
      <c r="J78">
        <f t="shared" si="46"/>
        <v>394.74128652866949</v>
      </c>
      <c r="K78">
        <f t="shared" si="47"/>
        <v>38.209144304195924</v>
      </c>
      <c r="L78">
        <f t="shared" si="48"/>
        <v>38.718260421215497</v>
      </c>
      <c r="M78">
        <f t="shared" si="49"/>
        <v>8.3767197533060916E-2</v>
      </c>
      <c r="N78">
        <f t="shared" si="50"/>
        <v>3.3939897382620123</v>
      </c>
      <c r="O78">
        <f t="shared" si="51"/>
        <v>8.2635356636231061E-2</v>
      </c>
      <c r="P78">
        <f t="shared" si="52"/>
        <v>5.1747515165352038E-2</v>
      </c>
      <c r="Q78">
        <f t="shared" si="53"/>
        <v>0</v>
      </c>
      <c r="R78">
        <f t="shared" si="54"/>
        <v>27.922956520989313</v>
      </c>
      <c r="S78">
        <f t="shared" si="55"/>
        <v>27.8559032258065</v>
      </c>
      <c r="T78">
        <f t="shared" si="56"/>
        <v>3.763078283685255</v>
      </c>
      <c r="U78">
        <f t="shared" si="57"/>
        <v>40.316156156392886</v>
      </c>
      <c r="V78">
        <f t="shared" si="58"/>
        <v>1.5623718875210555</v>
      </c>
      <c r="W78">
        <f t="shared" si="59"/>
        <v>3.8752997221767931</v>
      </c>
      <c r="X78">
        <f t="shared" si="60"/>
        <v>2.2007063961641995</v>
      </c>
      <c r="Y78">
        <f t="shared" si="61"/>
        <v>-85.19736423459058</v>
      </c>
      <c r="Z78">
        <f t="shared" si="62"/>
        <v>92.307651137421118</v>
      </c>
      <c r="AA78">
        <f t="shared" si="63"/>
        <v>5.9348013195918323</v>
      </c>
      <c r="AB78">
        <f t="shared" si="64"/>
        <v>13.045088222422365</v>
      </c>
      <c r="AC78">
        <v>-4.0100590614377297E-2</v>
      </c>
      <c r="AD78">
        <v>4.5016425969320303E-2</v>
      </c>
      <c r="AE78">
        <v>3.3829634635044199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50901.432977685872</v>
      </c>
      <c r="AK78" t="s">
        <v>440</v>
      </c>
      <c r="AL78">
        <v>2.2912423076923099</v>
      </c>
      <c r="AM78">
        <v>1.4319999999999999</v>
      </c>
      <c r="AN78">
        <f t="shared" si="68"/>
        <v>-0.85924230769230991</v>
      </c>
      <c r="AO78">
        <f t="shared" si="69"/>
        <v>-0.60002954447787005</v>
      </c>
      <c r="AP78">
        <v>-0.18866693979443</v>
      </c>
      <c r="AQ78" t="s">
        <v>252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-0.49550938329545058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252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-1.6665846027134776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0.76150703156633803</v>
      </c>
      <c r="BN78">
        <v>0.5</v>
      </c>
      <c r="BO78" t="s">
        <v>253</v>
      </c>
      <c r="BP78">
        <v>1675337349.4000001</v>
      </c>
      <c r="BQ78">
        <v>400.00099999999998</v>
      </c>
      <c r="BR78">
        <v>400.04322580645203</v>
      </c>
      <c r="BS78">
        <v>16.1409709677419</v>
      </c>
      <c r="BT78">
        <v>15.851493548387101</v>
      </c>
      <c r="BU78">
        <v>500.011129032258</v>
      </c>
      <c r="BV78">
        <v>96.595464516128999</v>
      </c>
      <c r="BW78">
        <v>0.19994454838709699</v>
      </c>
      <c r="BX78">
        <v>28.3603806451613</v>
      </c>
      <c r="BY78">
        <v>27.8559032258065</v>
      </c>
      <c r="BZ78">
        <v>999.9</v>
      </c>
      <c r="CA78">
        <v>10011.2903225806</v>
      </c>
      <c r="CB78">
        <v>0</v>
      </c>
      <c r="CC78">
        <v>390.56774193548398</v>
      </c>
      <c r="CD78">
        <v>0</v>
      </c>
      <c r="CE78">
        <v>0</v>
      </c>
      <c r="CF78">
        <v>0</v>
      </c>
      <c r="CG78">
        <v>0</v>
      </c>
      <c r="CH78">
        <v>2.3203290322580599</v>
      </c>
      <c r="CI78">
        <v>0</v>
      </c>
      <c r="CJ78">
        <v>-3.5441387096774202</v>
      </c>
      <c r="CK78">
        <v>-0.297767741935484</v>
      </c>
      <c r="CL78">
        <v>39.2900322580645</v>
      </c>
      <c r="CM78">
        <v>43.884999999999998</v>
      </c>
      <c r="CN78">
        <v>41.6046774193548</v>
      </c>
      <c r="CO78">
        <v>42.003999999999998</v>
      </c>
      <c r="CP78">
        <v>39.838419354838699</v>
      </c>
      <c r="CQ78">
        <v>0</v>
      </c>
      <c r="CR78">
        <v>0</v>
      </c>
      <c r="CS78">
        <v>0</v>
      </c>
      <c r="CT78">
        <v>59.400000095367403</v>
      </c>
      <c r="CU78">
        <v>2.2912423076923099</v>
      </c>
      <c r="CV78">
        <v>-0.11778121210761</v>
      </c>
      <c r="CW78">
        <v>-0.399647845690208</v>
      </c>
      <c r="CX78">
        <v>-3.50004230769231</v>
      </c>
      <c r="CY78">
        <v>15</v>
      </c>
      <c r="CZ78">
        <v>1675333396</v>
      </c>
      <c r="DA78" t="s">
        <v>254</v>
      </c>
      <c r="DB78">
        <v>1</v>
      </c>
      <c r="DC78">
        <v>-3.948</v>
      </c>
      <c r="DD78">
        <v>0.38500000000000001</v>
      </c>
      <c r="DE78">
        <v>402</v>
      </c>
      <c r="DF78">
        <v>15</v>
      </c>
      <c r="DG78">
        <v>1.6</v>
      </c>
      <c r="DH78">
        <v>0.26</v>
      </c>
      <c r="DI78">
        <v>-4.79971184615385E-2</v>
      </c>
      <c r="DJ78">
        <v>-0.14525391435149099</v>
      </c>
      <c r="DK78">
        <v>0.115085273555927</v>
      </c>
      <c r="DL78">
        <v>1</v>
      </c>
      <c r="DM78">
        <v>2.2505999999999999</v>
      </c>
      <c r="DN78">
        <v>0</v>
      </c>
      <c r="DO78">
        <v>0</v>
      </c>
      <c r="DP78">
        <v>0</v>
      </c>
      <c r="DQ78">
        <v>0.28796188461538502</v>
      </c>
      <c r="DR78">
        <v>-2.0756455220689401E-2</v>
      </c>
      <c r="DS78">
        <v>1.9554268486065798E-2</v>
      </c>
      <c r="DT78">
        <v>1</v>
      </c>
      <c r="DU78">
        <v>2</v>
      </c>
      <c r="DV78">
        <v>3</v>
      </c>
      <c r="DW78" t="s">
        <v>259</v>
      </c>
      <c r="DX78">
        <v>100</v>
      </c>
      <c r="DY78">
        <v>100</v>
      </c>
      <c r="DZ78">
        <v>-3.948</v>
      </c>
      <c r="EA78">
        <v>0.38500000000000001</v>
      </c>
      <c r="EB78">
        <v>2</v>
      </c>
      <c r="EC78">
        <v>517.18600000000004</v>
      </c>
      <c r="ED78">
        <v>424.74400000000003</v>
      </c>
      <c r="EE78">
        <v>26.4955</v>
      </c>
      <c r="EF78">
        <v>31.1431</v>
      </c>
      <c r="EG78">
        <v>30.000299999999999</v>
      </c>
      <c r="EH78">
        <v>31.348500000000001</v>
      </c>
      <c r="EI78">
        <v>31.386099999999999</v>
      </c>
      <c r="EJ78">
        <v>20.0336</v>
      </c>
      <c r="EK78">
        <v>33.899099999999997</v>
      </c>
      <c r="EL78">
        <v>11.375299999999999</v>
      </c>
      <c r="EM78">
        <v>26.5777</v>
      </c>
      <c r="EN78">
        <v>399.94299999999998</v>
      </c>
      <c r="EO78">
        <v>15.8207</v>
      </c>
      <c r="EP78">
        <v>100.18</v>
      </c>
      <c r="EQ78">
        <v>90.495699999999999</v>
      </c>
    </row>
    <row r="79" spans="1:147" x14ac:dyDescent="0.3">
      <c r="A79">
        <v>63</v>
      </c>
      <c r="B79">
        <v>1675337417.4000001</v>
      </c>
      <c r="C79">
        <v>3840.4000000953702</v>
      </c>
      <c r="D79" t="s">
        <v>441</v>
      </c>
      <c r="E79" t="s">
        <v>442</v>
      </c>
      <c r="F79">
        <v>1675337409.40323</v>
      </c>
      <c r="G79">
        <f t="shared" si="43"/>
        <v>1.7346961616736569E-3</v>
      </c>
      <c r="H79">
        <f t="shared" si="44"/>
        <v>-0.49074500764638407</v>
      </c>
      <c r="I79">
        <f t="shared" si="45"/>
        <v>399.99596774193498</v>
      </c>
      <c r="J79">
        <f t="shared" si="46"/>
        <v>395.67497906405919</v>
      </c>
      <c r="K79">
        <f t="shared" si="47"/>
        <v>38.299066275709045</v>
      </c>
      <c r="L79">
        <f t="shared" si="48"/>
        <v>38.717313171537555</v>
      </c>
      <c r="M79">
        <f t="shared" si="49"/>
        <v>7.459892083996765E-2</v>
      </c>
      <c r="N79">
        <f t="shared" si="50"/>
        <v>3.3913468224189223</v>
      </c>
      <c r="O79">
        <f t="shared" si="51"/>
        <v>7.3699154660539584E-2</v>
      </c>
      <c r="P79">
        <f t="shared" si="52"/>
        <v>4.6141907768531942E-2</v>
      </c>
      <c r="Q79">
        <f t="shared" si="53"/>
        <v>0</v>
      </c>
      <c r="R79">
        <f t="shared" si="54"/>
        <v>27.925738808700988</v>
      </c>
      <c r="S79">
        <f t="shared" si="55"/>
        <v>27.862503225806499</v>
      </c>
      <c r="T79">
        <f t="shared" si="56"/>
        <v>3.7645279518287</v>
      </c>
      <c r="U79">
        <f t="shared" si="57"/>
        <v>40.061665294953805</v>
      </c>
      <c r="V79">
        <f t="shared" si="58"/>
        <v>1.5487609073216644</v>
      </c>
      <c r="W79">
        <f t="shared" si="59"/>
        <v>3.8659424063351344</v>
      </c>
      <c r="X79">
        <f t="shared" si="60"/>
        <v>2.2157670445070359</v>
      </c>
      <c r="Y79">
        <f t="shared" si="61"/>
        <v>-76.500100729808267</v>
      </c>
      <c r="Z79">
        <f t="shared" si="62"/>
        <v>83.427876264943293</v>
      </c>
      <c r="AA79">
        <f t="shared" si="63"/>
        <v>5.367131897212805</v>
      </c>
      <c r="AB79">
        <f t="shared" si="64"/>
        <v>12.294907432347827</v>
      </c>
      <c r="AC79">
        <v>-4.0061317629566502E-2</v>
      </c>
      <c r="AD79">
        <v>4.4972338603367801E-2</v>
      </c>
      <c r="AE79">
        <v>3.3803313463731302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50860.616315357598</v>
      </c>
      <c r="AK79" t="s">
        <v>443</v>
      </c>
      <c r="AL79">
        <v>2.3283846153846199</v>
      </c>
      <c r="AM79">
        <v>2.0179999999999998</v>
      </c>
      <c r="AN79">
        <f t="shared" si="68"/>
        <v>-0.31038461538462014</v>
      </c>
      <c r="AO79">
        <f t="shared" si="69"/>
        <v>-0.15380803537394458</v>
      </c>
      <c r="AP79">
        <v>-0.186852887014541</v>
      </c>
      <c r="AQ79" t="s">
        <v>252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-0.49074500764638407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252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-6.5016109045847816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0.76150703156633803</v>
      </c>
      <c r="BN79">
        <v>0.5</v>
      </c>
      <c r="BO79" t="s">
        <v>253</v>
      </c>
      <c r="BP79">
        <v>1675337409.40323</v>
      </c>
      <c r="BQ79">
        <v>399.99596774193498</v>
      </c>
      <c r="BR79">
        <v>400.026903225806</v>
      </c>
      <c r="BS79">
        <v>16.000545161290301</v>
      </c>
      <c r="BT79">
        <v>15.740583870967701</v>
      </c>
      <c r="BU79">
        <v>500.015548387097</v>
      </c>
      <c r="BV79">
        <v>96.594235483871003</v>
      </c>
      <c r="BW79">
        <v>0.20002319354838699</v>
      </c>
      <c r="BX79">
        <v>28.3188064516129</v>
      </c>
      <c r="BY79">
        <v>27.862503225806499</v>
      </c>
      <c r="BZ79">
        <v>999.9</v>
      </c>
      <c r="CA79">
        <v>10001.6129032258</v>
      </c>
      <c r="CB79">
        <v>0</v>
      </c>
      <c r="CC79">
        <v>390.62451612903197</v>
      </c>
      <c r="CD79">
        <v>0</v>
      </c>
      <c r="CE79">
        <v>0</v>
      </c>
      <c r="CF79">
        <v>0</v>
      </c>
      <c r="CG79">
        <v>0</v>
      </c>
      <c r="CH79">
        <v>2.3309193548387102</v>
      </c>
      <c r="CI79">
        <v>0</v>
      </c>
      <c r="CJ79">
        <v>-4.9534806451612896</v>
      </c>
      <c r="CK79">
        <v>-0.39977096774193499</v>
      </c>
      <c r="CL79">
        <v>39.031999999999996</v>
      </c>
      <c r="CM79">
        <v>43.745935483871001</v>
      </c>
      <c r="CN79">
        <v>41.360774193548401</v>
      </c>
      <c r="CO79">
        <v>41.875</v>
      </c>
      <c r="CP79">
        <v>39.594516129032201</v>
      </c>
      <c r="CQ79">
        <v>0</v>
      </c>
      <c r="CR79">
        <v>0</v>
      </c>
      <c r="CS79">
        <v>0</v>
      </c>
      <c r="CT79">
        <v>59.299999952316298</v>
      </c>
      <c r="CU79">
        <v>2.3283846153846199</v>
      </c>
      <c r="CV79">
        <v>-0.24977776701367899</v>
      </c>
      <c r="CW79">
        <v>-0.40298120224870598</v>
      </c>
      <c r="CX79">
        <v>-4.9502230769230797</v>
      </c>
      <c r="CY79">
        <v>15</v>
      </c>
      <c r="CZ79">
        <v>1675333396</v>
      </c>
      <c r="DA79" t="s">
        <v>254</v>
      </c>
      <c r="DB79">
        <v>1</v>
      </c>
      <c r="DC79">
        <v>-3.948</v>
      </c>
      <c r="DD79">
        <v>0.38500000000000001</v>
      </c>
      <c r="DE79">
        <v>402</v>
      </c>
      <c r="DF79">
        <v>15</v>
      </c>
      <c r="DG79">
        <v>1.6</v>
      </c>
      <c r="DH79">
        <v>0.26</v>
      </c>
      <c r="DI79">
        <v>-1.8507778846153899E-2</v>
      </c>
      <c r="DJ79">
        <v>-6.5432677082104193E-2</v>
      </c>
      <c r="DK79">
        <v>0.11072049366193799</v>
      </c>
      <c r="DL79">
        <v>1</v>
      </c>
      <c r="DM79">
        <v>2.4710000000000001</v>
      </c>
      <c r="DN79">
        <v>0</v>
      </c>
      <c r="DO79">
        <v>0</v>
      </c>
      <c r="DP79">
        <v>0</v>
      </c>
      <c r="DQ79">
        <v>0.27005090384615399</v>
      </c>
      <c r="DR79">
        <v>-0.105756195917021</v>
      </c>
      <c r="DS79">
        <v>1.43171836444877E-2</v>
      </c>
      <c r="DT79">
        <v>0</v>
      </c>
      <c r="DU79">
        <v>1</v>
      </c>
      <c r="DV79">
        <v>3</v>
      </c>
      <c r="DW79" t="s">
        <v>255</v>
      </c>
      <c r="DX79">
        <v>100</v>
      </c>
      <c r="DY79">
        <v>100</v>
      </c>
      <c r="DZ79">
        <v>-3.948</v>
      </c>
      <c r="EA79">
        <v>0.38500000000000001</v>
      </c>
      <c r="EB79">
        <v>2</v>
      </c>
      <c r="EC79">
        <v>517.40200000000004</v>
      </c>
      <c r="ED79">
        <v>425.02499999999998</v>
      </c>
      <c r="EE79">
        <v>27.506</v>
      </c>
      <c r="EF79">
        <v>31.183900000000001</v>
      </c>
      <c r="EG79">
        <v>30.000399999999999</v>
      </c>
      <c r="EH79">
        <v>31.375800000000002</v>
      </c>
      <c r="EI79">
        <v>31.407699999999998</v>
      </c>
      <c r="EJ79">
        <v>20.0366</v>
      </c>
      <c r="EK79">
        <v>34.196899999999999</v>
      </c>
      <c r="EL79">
        <v>9.8741299999999992</v>
      </c>
      <c r="EM79">
        <v>27.5593</v>
      </c>
      <c r="EN79">
        <v>399.96199999999999</v>
      </c>
      <c r="EO79">
        <v>15.7555</v>
      </c>
      <c r="EP79">
        <v>100.179</v>
      </c>
      <c r="EQ79">
        <v>90.491100000000003</v>
      </c>
    </row>
    <row r="80" spans="1:147" x14ac:dyDescent="0.3">
      <c r="A80">
        <v>64</v>
      </c>
      <c r="B80">
        <v>1675337477.5</v>
      </c>
      <c r="C80">
        <v>3900.5</v>
      </c>
      <c r="D80" t="s">
        <v>444</v>
      </c>
      <c r="E80" t="s">
        <v>445</v>
      </c>
      <c r="F80">
        <v>1675337469.4451599</v>
      </c>
      <c r="G80">
        <f t="shared" si="43"/>
        <v>1.5250274874508685E-3</v>
      </c>
      <c r="H80">
        <f t="shared" si="44"/>
        <v>-0.32491810917521374</v>
      </c>
      <c r="I80">
        <f t="shared" si="45"/>
        <v>400.004387096774</v>
      </c>
      <c r="J80">
        <f t="shared" si="46"/>
        <v>393.03721381859106</v>
      </c>
      <c r="K80">
        <f t="shared" si="47"/>
        <v>38.043972120965428</v>
      </c>
      <c r="L80">
        <f t="shared" si="48"/>
        <v>38.718358506371331</v>
      </c>
      <c r="M80">
        <f t="shared" si="49"/>
        <v>6.4837334713481909E-2</v>
      </c>
      <c r="N80">
        <f t="shared" si="50"/>
        <v>3.3868383215382831</v>
      </c>
      <c r="O80">
        <f t="shared" si="51"/>
        <v>6.4155583234731375E-2</v>
      </c>
      <c r="P80">
        <f t="shared" si="52"/>
        <v>4.0157894700983243E-2</v>
      </c>
      <c r="Q80">
        <f t="shared" si="53"/>
        <v>0</v>
      </c>
      <c r="R80">
        <f t="shared" si="54"/>
        <v>28.084052018915575</v>
      </c>
      <c r="S80">
        <f t="shared" si="55"/>
        <v>27.9725838709677</v>
      </c>
      <c r="T80">
        <f t="shared" si="56"/>
        <v>3.7887787426503547</v>
      </c>
      <c r="U80">
        <f t="shared" si="57"/>
        <v>39.870306917448609</v>
      </c>
      <c r="V80">
        <f t="shared" si="58"/>
        <v>1.5513607900326043</v>
      </c>
      <c r="W80">
        <f t="shared" si="59"/>
        <v>3.891017927814536</v>
      </c>
      <c r="X80">
        <f t="shared" si="60"/>
        <v>2.2374179526177507</v>
      </c>
      <c r="Y80">
        <f t="shared" si="61"/>
        <v>-67.253712196583294</v>
      </c>
      <c r="Z80">
        <f t="shared" si="62"/>
        <v>83.523706543584396</v>
      </c>
      <c r="AA80">
        <f t="shared" si="63"/>
        <v>5.3863836705868451</v>
      </c>
      <c r="AB80">
        <f t="shared" si="64"/>
        <v>21.656378017587947</v>
      </c>
      <c r="AC80">
        <v>-3.9994351885654297E-2</v>
      </c>
      <c r="AD80">
        <v>4.4897163689304902E-2</v>
      </c>
      <c r="AE80">
        <v>3.3758412587547499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50760.333453843639</v>
      </c>
      <c r="AK80" t="s">
        <v>446</v>
      </c>
      <c r="AL80">
        <v>2.32789615384615</v>
      </c>
      <c r="AM80">
        <v>1.7</v>
      </c>
      <c r="AN80">
        <f t="shared" si="68"/>
        <v>-0.62789615384615005</v>
      </c>
      <c r="AO80">
        <f t="shared" si="69"/>
        <v>-0.36935067873302946</v>
      </c>
      <c r="AP80">
        <v>-0.12371371241050901</v>
      </c>
      <c r="AQ80" t="s">
        <v>252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-0.32491810917521374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252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-2.7074540743508706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0.76150703156633803</v>
      </c>
      <c r="BN80">
        <v>0.5</v>
      </c>
      <c r="BO80" t="s">
        <v>253</v>
      </c>
      <c r="BP80">
        <v>1675337469.4451599</v>
      </c>
      <c r="BQ80">
        <v>400.004387096774</v>
      </c>
      <c r="BR80">
        <v>400.04780645161298</v>
      </c>
      <c r="BS80">
        <v>16.027309677419399</v>
      </c>
      <c r="BT80">
        <v>15.798777419354799</v>
      </c>
      <c r="BU80">
        <v>500.01970967741897</v>
      </c>
      <c r="BV80">
        <v>96.594774193548403</v>
      </c>
      <c r="BW80">
        <v>0.20006045161290301</v>
      </c>
      <c r="BX80">
        <v>28.430019354838699</v>
      </c>
      <c r="BY80">
        <v>27.9725838709677</v>
      </c>
      <c r="BZ80">
        <v>999.9</v>
      </c>
      <c r="CA80">
        <v>9984.8387096774204</v>
      </c>
      <c r="CB80">
        <v>0</v>
      </c>
      <c r="CC80">
        <v>390.55693548387097</v>
      </c>
      <c r="CD80">
        <v>0</v>
      </c>
      <c r="CE80">
        <v>0</v>
      </c>
      <c r="CF80">
        <v>0</v>
      </c>
      <c r="CG80">
        <v>0</v>
      </c>
      <c r="CH80">
        <v>2.3422322580645201</v>
      </c>
      <c r="CI80">
        <v>0</v>
      </c>
      <c r="CJ80">
        <v>-6.0216064516129002</v>
      </c>
      <c r="CK80">
        <v>-0.54599677419354797</v>
      </c>
      <c r="CL80">
        <v>38.79</v>
      </c>
      <c r="CM80">
        <v>43.570129032258002</v>
      </c>
      <c r="CN80">
        <v>41.133000000000003</v>
      </c>
      <c r="CO80">
        <v>41.75</v>
      </c>
      <c r="CP80">
        <v>39.383000000000003</v>
      </c>
      <c r="CQ80">
        <v>0</v>
      </c>
      <c r="CR80">
        <v>0</v>
      </c>
      <c r="CS80">
        <v>0</v>
      </c>
      <c r="CT80">
        <v>59.399999856948902</v>
      </c>
      <c r="CU80">
        <v>2.32789615384615</v>
      </c>
      <c r="CV80">
        <v>-0.72279315753462803</v>
      </c>
      <c r="CW80">
        <v>-3.6167829068526398</v>
      </c>
      <c r="CX80">
        <v>-6.0455269230769204</v>
      </c>
      <c r="CY80">
        <v>15</v>
      </c>
      <c r="CZ80">
        <v>1675333396</v>
      </c>
      <c r="DA80" t="s">
        <v>254</v>
      </c>
      <c r="DB80">
        <v>1</v>
      </c>
      <c r="DC80">
        <v>-3.948</v>
      </c>
      <c r="DD80">
        <v>0.38500000000000001</v>
      </c>
      <c r="DE80">
        <v>402</v>
      </c>
      <c r="DF80">
        <v>15</v>
      </c>
      <c r="DG80">
        <v>1.6</v>
      </c>
      <c r="DH80">
        <v>0.26</v>
      </c>
      <c r="DI80">
        <v>-2.59387651923077E-2</v>
      </c>
      <c r="DJ80">
        <v>-0.1120507622428</v>
      </c>
      <c r="DK80">
        <v>0.111932196292265</v>
      </c>
      <c r="DL80">
        <v>1</v>
      </c>
      <c r="DM80">
        <v>2.3336000000000001</v>
      </c>
      <c r="DN80">
        <v>0</v>
      </c>
      <c r="DO80">
        <v>0</v>
      </c>
      <c r="DP80">
        <v>0</v>
      </c>
      <c r="DQ80">
        <v>0.22609998076923099</v>
      </c>
      <c r="DR80">
        <v>2.06662120828923E-2</v>
      </c>
      <c r="DS80">
        <v>3.9840893443139997E-3</v>
      </c>
      <c r="DT80">
        <v>1</v>
      </c>
      <c r="DU80">
        <v>2</v>
      </c>
      <c r="DV80">
        <v>3</v>
      </c>
      <c r="DW80" t="s">
        <v>259</v>
      </c>
      <c r="DX80">
        <v>100</v>
      </c>
      <c r="DY80">
        <v>100</v>
      </c>
      <c r="DZ80">
        <v>-3.948</v>
      </c>
      <c r="EA80">
        <v>0.38500000000000001</v>
      </c>
      <c r="EB80">
        <v>2</v>
      </c>
      <c r="EC80">
        <v>517.23199999999997</v>
      </c>
      <c r="ED80">
        <v>424.58699999999999</v>
      </c>
      <c r="EE80">
        <v>27.8749</v>
      </c>
      <c r="EF80">
        <v>31.213899999999999</v>
      </c>
      <c r="EG80">
        <v>30.000599999999999</v>
      </c>
      <c r="EH80">
        <v>31.402999999999999</v>
      </c>
      <c r="EI80">
        <v>31.434899999999999</v>
      </c>
      <c r="EJ80">
        <v>20.042300000000001</v>
      </c>
      <c r="EK80">
        <v>33.351399999999998</v>
      </c>
      <c r="EL80">
        <v>8.3680099999999999</v>
      </c>
      <c r="EM80">
        <v>27.873899999999999</v>
      </c>
      <c r="EN80">
        <v>399.94200000000001</v>
      </c>
      <c r="EO80">
        <v>15.8386</v>
      </c>
      <c r="EP80">
        <v>100.178</v>
      </c>
      <c r="EQ80">
        <v>90.486999999999995</v>
      </c>
    </row>
    <row r="81" spans="1:147" x14ac:dyDescent="0.3">
      <c r="A81">
        <v>65</v>
      </c>
      <c r="B81">
        <v>1675337537.5</v>
      </c>
      <c r="C81">
        <v>3960.5</v>
      </c>
      <c r="D81" t="s">
        <v>447</v>
      </c>
      <c r="E81" t="s">
        <v>448</v>
      </c>
      <c r="F81">
        <v>1675337529.4451599</v>
      </c>
      <c r="G81">
        <f t="shared" ref="G81:G94" si="86">BU81*AH81*(BS81-BT81)/(100*BM81*(1000-AH81*BS81))</f>
        <v>1.239995455506766E-3</v>
      </c>
      <c r="H81">
        <f t="shared" ref="H81:H94" si="87">BU81*AH81*(BR81-BQ81*(1000-AH81*BT81)/(1000-AH81*BS81))/(100*BM81)</f>
        <v>-0.31702071216000721</v>
      </c>
      <c r="I81">
        <f t="shared" ref="I81:I112" si="88">BQ81 - IF(AH81&gt;1, H81*BM81*100/(AJ81*CA81), 0)</f>
        <v>400.00290322580599</v>
      </c>
      <c r="J81">
        <f t="shared" ref="J81:J112" si="89">((P81-G81/2)*I81-H81)/(P81+G81/2)</f>
        <v>394.63176923869304</v>
      </c>
      <c r="K81">
        <f t="shared" ref="K81:K112" si="90">J81*(BV81+BW81)/1000</f>
        <v>38.199648209475562</v>
      </c>
      <c r="L81">
        <f t="shared" ref="L81:L94" si="91">(BQ81 - IF(AH81&gt;1, H81*BM81*100/(AJ81*CA81), 0))*(BV81+BW81)/1000</f>
        <v>38.719564356088618</v>
      </c>
      <c r="M81">
        <f t="shared" ref="M81:M112" si="92">2/((1/O81-1/N81)+SIGN(O81)*SQRT((1/O81-1/N81)*(1/O81-1/N81) + 4*BN81/((BN81+1)*(BN81+1))*(2*1/O81*1/N81-1/N81*1/N81)))</f>
        <v>5.2711255018190808E-2</v>
      </c>
      <c r="N81">
        <f t="shared" ref="N81:N94" si="93">AE81+AD81*BM81+AC81*BM81*BM81</f>
        <v>3.3898051796130231</v>
      </c>
      <c r="O81">
        <f t="shared" ref="O81:O94" si="94">G81*(1000-(1000*0.61365*EXP(17.502*S81/(240.97+S81))/(BV81+BW81)+BS81)/2)/(1000*0.61365*EXP(17.502*S81/(240.97+S81))/(BV81+BW81)-BS81)</f>
        <v>5.2260097559271371E-2</v>
      </c>
      <c r="P81">
        <f t="shared" ref="P81:P94" si="95">1/((BN81+1)/(M81/1.6)+1/(N81/1.37)) + BN81/((BN81+1)/(M81/1.6) + BN81/(N81/1.37))</f>
        <v>3.2702773675629432E-2</v>
      </c>
      <c r="Q81">
        <f t="shared" ref="Q81:Q94" si="96">(BJ81*BL81)</f>
        <v>0</v>
      </c>
      <c r="R81">
        <f t="shared" ref="R81:R112" si="97">(BX81+(Q81+2*0.95*0.0000000567*(((BX81+$B$7)+273)^4-(BX81+273)^4)-44100*G81)/(1.84*29.3*N81+8*0.95*0.0000000567*(BX81+273)^3))</f>
        <v>28.192678809496289</v>
      </c>
      <c r="S81">
        <f t="shared" ref="S81:S112" si="98">($C$7*BY81+$D$7*BZ81+$E$7*R81)</f>
        <v>28.020738709677399</v>
      </c>
      <c r="T81">
        <f t="shared" ref="T81:T112" si="99">0.61365*EXP(17.502*S81/(240.97+S81))</f>
        <v>3.7994300441958124</v>
      </c>
      <c r="U81">
        <f t="shared" ref="U81:U112" si="100">(V81/W81*100)</f>
        <v>40.15260530123436</v>
      </c>
      <c r="V81">
        <f t="shared" ref="V81:V94" si="101">BS81*(BV81+BW81)/1000</f>
        <v>1.5663192870687446</v>
      </c>
      <c r="W81">
        <f t="shared" ref="W81:W94" si="102">0.61365*EXP(17.502*BX81/(240.97+BX81))</f>
        <v>3.9009157072569662</v>
      </c>
      <c r="X81">
        <f t="shared" ref="X81:X94" si="103">(T81-BS81*(BV81+BW81)/1000)</f>
        <v>2.2331107571270676</v>
      </c>
      <c r="Y81">
        <f t="shared" ref="Y81:Y94" si="104">(-G81*44100)</f>
        <v>-54.683799587848384</v>
      </c>
      <c r="Z81">
        <f t="shared" ref="Z81:Z94" si="105">2*29.3*N81*0.92*(BX81-S81)</f>
        <v>82.787462149863728</v>
      </c>
      <c r="AA81">
        <f t="shared" ref="AA81:AA94" si="106">2*0.95*0.0000000567*(((BX81+$B$7)+273)^4-(S81+273)^4)</f>
        <v>5.336672134225557</v>
      </c>
      <c r="AB81">
        <f t="shared" ref="AB81:AB112" si="107">Q81+AA81+Y81+Z81</f>
        <v>33.440334696240903</v>
      </c>
      <c r="AC81">
        <v>-4.00384151181516E-2</v>
      </c>
      <c r="AD81">
        <v>4.4946628527934303E-2</v>
      </c>
      <c r="AE81">
        <v>3.3787960009653402</v>
      </c>
      <c r="AF81">
        <v>0</v>
      </c>
      <c r="AG81">
        <v>0</v>
      </c>
      <c r="AH81">
        <f t="shared" ref="AH81:AH94" si="108">IF(AF81*$H$13&gt;=AJ81,1,(AJ81/(AJ81-AF81*$H$13)))</f>
        <v>1</v>
      </c>
      <c r="AI81">
        <f t="shared" ref="AI81:AI112" si="109">(AH81-1)*100</f>
        <v>0</v>
      </c>
      <c r="AJ81">
        <f t="shared" ref="AJ81:AJ94" si="110">MAX(0,($B$13+$C$13*CA81)/(1+$D$13*CA81)*BV81/(BX81+273)*$E$13)</f>
        <v>50806.687588313369</v>
      </c>
      <c r="AK81" t="s">
        <v>449</v>
      </c>
      <c r="AL81">
        <v>2.3480076923076898</v>
      </c>
      <c r="AM81">
        <v>1.5840000000000001</v>
      </c>
      <c r="AN81">
        <f t="shared" ref="AN81:AN112" si="111">AM81-AL81</f>
        <v>-0.76400769230768972</v>
      </c>
      <c r="AO81">
        <f t="shared" ref="AO81:AO112" si="112">AN81/AM81</f>
        <v>-0.4823280885780869</v>
      </c>
      <c r="AP81">
        <v>-0.120706750733138</v>
      </c>
      <c r="AQ81" t="s">
        <v>252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4" si="114">BJ81</f>
        <v>0</v>
      </c>
      <c r="AW81">
        <f t="shared" ref="AW81:AW94" si="115">H81</f>
        <v>-0.31702071216000721</v>
      </c>
      <c r="AX81" t="e">
        <f t="shared" ref="AX81:AX94" si="116">AT81*AU81*AV81</f>
        <v>#DIV/0!</v>
      </c>
      <c r="AY81" t="e">
        <f t="shared" ref="AY81:AY94" si="117">BD81/AS81</f>
        <v>#DIV/0!</v>
      </c>
      <c r="AZ81" t="e">
        <f t="shared" ref="AZ81:AZ94" si="118">(AW81-AP81)/AV81</f>
        <v>#DIV/0!</v>
      </c>
      <c r="BA81" t="e">
        <f t="shared" ref="BA81:BA94" si="119">(AM81-AS81)/AS81</f>
        <v>#DIV/0!</v>
      </c>
      <c r="BB81" t="s">
        <v>252</v>
      </c>
      <c r="BC81">
        <v>0</v>
      </c>
      <c r="BD81">
        <f t="shared" ref="BD81:BD112" si="120">AS81-BC81</f>
        <v>0</v>
      </c>
      <c r="BE81" t="e">
        <f t="shared" ref="BE81:BE94" si="121">(AS81-AR81)/(AS81-BC81)</f>
        <v>#DIV/0!</v>
      </c>
      <c r="BF81">
        <f t="shared" ref="BF81:BF94" si="122">(AM81-AS81)/(AM81-BC81)</f>
        <v>1</v>
      </c>
      <c r="BG81">
        <f t="shared" ref="BG81:BG94" si="123">(AS81-AR81)/(AS81-AL81)</f>
        <v>0</v>
      </c>
      <c r="BH81">
        <f t="shared" ref="BH81:BH94" si="124">(AM81-AS81)/(AM81-AL81)</f>
        <v>-2.0732775545957121</v>
      </c>
      <c r="BI81">
        <f t="shared" ref="BI81:BI94" si="125">$B$11*CB81+$C$11*CC81+$F$11*CD81</f>
        <v>0</v>
      </c>
      <c r="BJ81">
        <f t="shared" ref="BJ81:BJ112" si="126">BI81*BK81</f>
        <v>0</v>
      </c>
      <c r="BK81">
        <f t="shared" ref="BK81:BK94" si="127">($B$11*$D$9+$C$11*$D$9+$F$11*((CQ81+CI81)/MAX(CQ81+CI81+CR81, 0.1)*$I$9+CR81/MAX(CQ81+CI81+CR81, 0.1)*$J$9))/($B$11+$C$11+$F$11)</f>
        <v>0</v>
      </c>
      <c r="BL81">
        <f t="shared" ref="BL81:BL94" si="128">($B$11*$K$9+$C$11*$K$9+$F$11*((CQ81+CI81)/MAX(CQ81+CI81+CR81, 0.1)*$P$9+CR81/MAX(CQ81+CI81+CR81, 0.1)*$Q$9))/($B$11+$C$11+$F$11)</f>
        <v>0</v>
      </c>
      <c r="BM81">
        <v>0.76150703156633803</v>
      </c>
      <c r="BN81">
        <v>0.5</v>
      </c>
      <c r="BO81" t="s">
        <v>253</v>
      </c>
      <c r="BP81">
        <v>1675337529.4451599</v>
      </c>
      <c r="BQ81">
        <v>400.00290322580599</v>
      </c>
      <c r="BR81">
        <v>400.03016129032301</v>
      </c>
      <c r="BS81">
        <v>16.1812838709677</v>
      </c>
      <c r="BT81">
        <v>15.995493548387101</v>
      </c>
      <c r="BU81">
        <v>500.01841935483901</v>
      </c>
      <c r="BV81">
        <v>96.598209677419305</v>
      </c>
      <c r="BW81">
        <v>0.19999864516129001</v>
      </c>
      <c r="BX81">
        <v>28.473745161290299</v>
      </c>
      <c r="BY81">
        <v>28.020738709677399</v>
      </c>
      <c r="BZ81">
        <v>999.9</v>
      </c>
      <c r="CA81">
        <v>9995.4838709677406</v>
      </c>
      <c r="CB81">
        <v>0</v>
      </c>
      <c r="CC81">
        <v>390.645193548387</v>
      </c>
      <c r="CD81">
        <v>0</v>
      </c>
      <c r="CE81">
        <v>0</v>
      </c>
      <c r="CF81">
        <v>0</v>
      </c>
      <c r="CG81">
        <v>0</v>
      </c>
      <c r="CH81">
        <v>2.34625483870968</v>
      </c>
      <c r="CI81">
        <v>0</v>
      </c>
      <c r="CJ81">
        <v>-7.1050032258064499</v>
      </c>
      <c r="CK81">
        <v>-0.67733870967741905</v>
      </c>
      <c r="CL81">
        <v>38.5945161290323</v>
      </c>
      <c r="CM81">
        <v>43.433</v>
      </c>
      <c r="CN81">
        <v>40.936999999999998</v>
      </c>
      <c r="CO81">
        <v>41.625</v>
      </c>
      <c r="CP81">
        <v>39.191064516129003</v>
      </c>
      <c r="CQ81">
        <v>0</v>
      </c>
      <c r="CR81">
        <v>0</v>
      </c>
      <c r="CS81">
        <v>0</v>
      </c>
      <c r="CT81">
        <v>59.099999904632597</v>
      </c>
      <c r="CU81">
        <v>2.3480076923076898</v>
      </c>
      <c r="CV81">
        <v>0.57159656366042699</v>
      </c>
      <c r="CW81">
        <v>-1.9048478463229099</v>
      </c>
      <c r="CX81">
        <v>-7.1157846153846203</v>
      </c>
      <c r="CY81">
        <v>15</v>
      </c>
      <c r="CZ81">
        <v>1675333396</v>
      </c>
      <c r="DA81" t="s">
        <v>254</v>
      </c>
      <c r="DB81">
        <v>1</v>
      </c>
      <c r="DC81">
        <v>-3.948</v>
      </c>
      <c r="DD81">
        <v>0.38500000000000001</v>
      </c>
      <c r="DE81">
        <v>402</v>
      </c>
      <c r="DF81">
        <v>15</v>
      </c>
      <c r="DG81">
        <v>1.6</v>
      </c>
      <c r="DH81">
        <v>0.26</v>
      </c>
      <c r="DI81">
        <v>-2.79564519230769E-2</v>
      </c>
      <c r="DJ81">
        <v>-1.00316929247036E-2</v>
      </c>
      <c r="DK81">
        <v>0.10993852844440601</v>
      </c>
      <c r="DL81">
        <v>1</v>
      </c>
      <c r="DM81">
        <v>1.9795</v>
      </c>
      <c r="DN81">
        <v>0</v>
      </c>
      <c r="DO81">
        <v>0</v>
      </c>
      <c r="DP81">
        <v>0</v>
      </c>
      <c r="DQ81">
        <v>0.18376280769230799</v>
      </c>
      <c r="DR81">
        <v>2.0575261249277998E-2</v>
      </c>
      <c r="DS81">
        <v>3.81448800394608E-3</v>
      </c>
      <c r="DT81">
        <v>1</v>
      </c>
      <c r="DU81">
        <v>2</v>
      </c>
      <c r="DV81">
        <v>3</v>
      </c>
      <c r="DW81" t="s">
        <v>259</v>
      </c>
      <c r="DX81">
        <v>100</v>
      </c>
      <c r="DY81">
        <v>100</v>
      </c>
      <c r="DZ81">
        <v>-3.948</v>
      </c>
      <c r="EA81">
        <v>0.38500000000000001</v>
      </c>
      <c r="EB81">
        <v>2</v>
      </c>
      <c r="EC81">
        <v>516.14400000000001</v>
      </c>
      <c r="ED81">
        <v>424.50900000000001</v>
      </c>
      <c r="EE81">
        <v>27.448699999999999</v>
      </c>
      <c r="EF81">
        <v>31.241199999999999</v>
      </c>
      <c r="EG81">
        <v>30</v>
      </c>
      <c r="EH81">
        <v>31.427600000000002</v>
      </c>
      <c r="EI81">
        <v>31.459399999999999</v>
      </c>
      <c r="EJ81">
        <v>20.046800000000001</v>
      </c>
      <c r="EK81">
        <v>32.520899999999997</v>
      </c>
      <c r="EL81">
        <v>7.2436600000000002</v>
      </c>
      <c r="EM81">
        <v>27.4375</v>
      </c>
      <c r="EN81">
        <v>400.03300000000002</v>
      </c>
      <c r="EO81">
        <v>15.9442</v>
      </c>
      <c r="EP81">
        <v>100.175</v>
      </c>
      <c r="EQ81">
        <v>90.482600000000005</v>
      </c>
    </row>
    <row r="82" spans="1:147" x14ac:dyDescent="0.3">
      <c r="A82">
        <v>66</v>
      </c>
      <c r="B82">
        <v>1675337597.4000001</v>
      </c>
      <c r="C82">
        <v>4020.4000000953702</v>
      </c>
      <c r="D82" t="s">
        <v>450</v>
      </c>
      <c r="E82" t="s">
        <v>451</v>
      </c>
      <c r="F82">
        <v>1675337589.46452</v>
      </c>
      <c r="G82">
        <f t="shared" si="86"/>
        <v>1.1549630183231541E-3</v>
      </c>
      <c r="H82">
        <f t="shared" si="87"/>
        <v>-0.39039061349801502</v>
      </c>
      <c r="I82">
        <f t="shared" si="88"/>
        <v>399.99809677419398</v>
      </c>
      <c r="J82">
        <f t="shared" si="89"/>
        <v>397.69610725504094</v>
      </c>
      <c r="K82">
        <f t="shared" si="90"/>
        <v>38.497827965793185</v>
      </c>
      <c r="L82">
        <f t="shared" si="91"/>
        <v>38.720665441118484</v>
      </c>
      <c r="M82">
        <f t="shared" si="92"/>
        <v>4.9173071021683917E-2</v>
      </c>
      <c r="N82">
        <f t="shared" si="93"/>
        <v>3.3911321167205024</v>
      </c>
      <c r="O82">
        <f t="shared" si="94"/>
        <v>4.878035655257295E-2</v>
      </c>
      <c r="P82">
        <f t="shared" si="95"/>
        <v>3.0522745090552451E-2</v>
      </c>
      <c r="Q82">
        <f t="shared" si="96"/>
        <v>0</v>
      </c>
      <c r="R82">
        <f t="shared" si="97"/>
        <v>28.164951340575893</v>
      </c>
      <c r="S82">
        <f t="shared" si="98"/>
        <v>27.995935483871001</v>
      </c>
      <c r="T82">
        <f t="shared" si="99"/>
        <v>3.7939405953310219</v>
      </c>
      <c r="U82">
        <f t="shared" si="100"/>
        <v>40.239544934728251</v>
      </c>
      <c r="V82">
        <f t="shared" si="101"/>
        <v>1.5654218117396268</v>
      </c>
      <c r="W82">
        <f t="shared" si="102"/>
        <v>3.8902572439098546</v>
      </c>
      <c r="X82">
        <f t="shared" si="103"/>
        <v>2.2285187835913951</v>
      </c>
      <c r="Y82">
        <f t="shared" si="104"/>
        <v>-50.933869108051098</v>
      </c>
      <c r="Z82">
        <f t="shared" si="105"/>
        <v>78.745281715379718</v>
      </c>
      <c r="AA82">
        <f t="shared" si="106"/>
        <v>5.0723010452167525</v>
      </c>
      <c r="AB82">
        <f t="shared" si="107"/>
        <v>32.883713652545374</v>
      </c>
      <c r="AC82">
        <v>-4.0058127721402798E-2</v>
      </c>
      <c r="AD82">
        <v>4.49687576520027E-2</v>
      </c>
      <c r="AE82">
        <v>3.3801175177890701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50838.70565467159</v>
      </c>
      <c r="AK82" t="s">
        <v>452</v>
      </c>
      <c r="AL82">
        <v>2.3014807692307699</v>
      </c>
      <c r="AM82">
        <v>1.536</v>
      </c>
      <c r="AN82">
        <f t="shared" si="111"/>
        <v>-0.76548076923076991</v>
      </c>
      <c r="AO82">
        <f t="shared" si="112"/>
        <v>-0.49835987580128249</v>
      </c>
      <c r="AP82">
        <v>-0.14864259861683901</v>
      </c>
      <c r="AQ82" t="s">
        <v>252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-0.39039061349801502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252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-2.0065820876774256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0.76150703156633803</v>
      </c>
      <c r="BN82">
        <v>0.5</v>
      </c>
      <c r="BO82" t="s">
        <v>253</v>
      </c>
      <c r="BP82">
        <v>1675337589.46452</v>
      </c>
      <c r="BQ82">
        <v>399.99809677419398</v>
      </c>
      <c r="BR82">
        <v>400.00900000000001</v>
      </c>
      <c r="BS82">
        <v>16.171358064516099</v>
      </c>
      <c r="BT82">
        <v>15.998306451612899</v>
      </c>
      <c r="BU82">
        <v>500.01819354838699</v>
      </c>
      <c r="BV82">
        <v>96.602122580645101</v>
      </c>
      <c r="BW82">
        <v>0.20000161290322599</v>
      </c>
      <c r="BX82">
        <v>28.426654838709698</v>
      </c>
      <c r="BY82">
        <v>27.995935483871001</v>
      </c>
      <c r="BZ82">
        <v>999.9</v>
      </c>
      <c r="CA82">
        <v>10000</v>
      </c>
      <c r="CB82">
        <v>0</v>
      </c>
      <c r="CC82">
        <v>390.58893548387101</v>
      </c>
      <c r="CD82">
        <v>0</v>
      </c>
      <c r="CE82">
        <v>0</v>
      </c>
      <c r="CF82">
        <v>0</v>
      </c>
      <c r="CG82">
        <v>0</v>
      </c>
      <c r="CH82">
        <v>2.3247580645161299</v>
      </c>
      <c r="CI82">
        <v>0</v>
      </c>
      <c r="CJ82">
        <v>-8.1968161290322605</v>
      </c>
      <c r="CK82">
        <v>-0.82104516129032301</v>
      </c>
      <c r="CL82">
        <v>38.414999999999999</v>
      </c>
      <c r="CM82">
        <v>43.302</v>
      </c>
      <c r="CN82">
        <v>40.762</v>
      </c>
      <c r="CO82">
        <v>41.512</v>
      </c>
      <c r="CP82">
        <v>39.06</v>
      </c>
      <c r="CQ82">
        <v>0</v>
      </c>
      <c r="CR82">
        <v>0</v>
      </c>
      <c r="CS82">
        <v>0</v>
      </c>
      <c r="CT82">
        <v>59.599999904632597</v>
      </c>
      <c r="CU82">
        <v>2.3014807692307699</v>
      </c>
      <c r="CV82">
        <v>0.55789059817732001</v>
      </c>
      <c r="CW82">
        <v>-1.1680957341306</v>
      </c>
      <c r="CX82">
        <v>-8.1715769230769197</v>
      </c>
      <c r="CY82">
        <v>15</v>
      </c>
      <c r="CZ82">
        <v>1675333396</v>
      </c>
      <c r="DA82" t="s">
        <v>254</v>
      </c>
      <c r="DB82">
        <v>1</v>
      </c>
      <c r="DC82">
        <v>-3.948</v>
      </c>
      <c r="DD82">
        <v>0.38500000000000001</v>
      </c>
      <c r="DE82">
        <v>402</v>
      </c>
      <c r="DF82">
        <v>15</v>
      </c>
      <c r="DG82">
        <v>1.6</v>
      </c>
      <c r="DH82">
        <v>0.26</v>
      </c>
      <c r="DI82">
        <v>-2.0909820244230801E-2</v>
      </c>
      <c r="DJ82">
        <v>0.13403961758347299</v>
      </c>
      <c r="DK82">
        <v>8.9352450056968E-2</v>
      </c>
      <c r="DL82">
        <v>1</v>
      </c>
      <c r="DM82">
        <v>2.4319000000000002</v>
      </c>
      <c r="DN82">
        <v>0</v>
      </c>
      <c r="DO82">
        <v>0</v>
      </c>
      <c r="DP82">
        <v>0</v>
      </c>
      <c r="DQ82">
        <v>0.175108057692308</v>
      </c>
      <c r="DR82">
        <v>-1.9958195213223302E-2</v>
      </c>
      <c r="DS82">
        <v>3.30839485489601E-3</v>
      </c>
      <c r="DT82">
        <v>1</v>
      </c>
      <c r="DU82">
        <v>2</v>
      </c>
      <c r="DV82">
        <v>3</v>
      </c>
      <c r="DW82" t="s">
        <v>259</v>
      </c>
      <c r="DX82">
        <v>100</v>
      </c>
      <c r="DY82">
        <v>100</v>
      </c>
      <c r="DZ82">
        <v>-3.948</v>
      </c>
      <c r="EA82">
        <v>0.38500000000000001</v>
      </c>
      <c r="EB82">
        <v>2</v>
      </c>
      <c r="EC82">
        <v>516.87199999999996</v>
      </c>
      <c r="ED82">
        <v>424.45</v>
      </c>
      <c r="EE82">
        <v>27.254300000000001</v>
      </c>
      <c r="EF82">
        <v>31.274000000000001</v>
      </c>
      <c r="EG82">
        <v>29.999700000000001</v>
      </c>
      <c r="EH82">
        <v>31.454799999999999</v>
      </c>
      <c r="EI82">
        <v>31.486599999999999</v>
      </c>
      <c r="EJ82">
        <v>20.051500000000001</v>
      </c>
      <c r="EK82">
        <v>32.520899999999997</v>
      </c>
      <c r="EL82">
        <v>5.7371100000000004</v>
      </c>
      <c r="EM82">
        <v>27.277799999999999</v>
      </c>
      <c r="EN82">
        <v>400.06799999999998</v>
      </c>
      <c r="EO82">
        <v>15.940899999999999</v>
      </c>
      <c r="EP82">
        <v>100.17100000000001</v>
      </c>
      <c r="EQ82">
        <v>90.476100000000002</v>
      </c>
    </row>
    <row r="83" spans="1:147" x14ac:dyDescent="0.3">
      <c r="A83">
        <v>67</v>
      </c>
      <c r="B83">
        <v>1675337657.5</v>
      </c>
      <c r="C83">
        <v>4080.5</v>
      </c>
      <c r="D83" t="s">
        <v>453</v>
      </c>
      <c r="E83" t="s">
        <v>454</v>
      </c>
      <c r="F83">
        <v>1675337649.4677401</v>
      </c>
      <c r="G83">
        <f t="shared" si="86"/>
        <v>1.1807065104973979E-3</v>
      </c>
      <c r="H83">
        <f t="shared" si="87"/>
        <v>-0.15309383056063969</v>
      </c>
      <c r="I83">
        <f t="shared" si="88"/>
        <v>400.00958064516101</v>
      </c>
      <c r="J83">
        <f t="shared" si="89"/>
        <v>389.95926094467944</v>
      </c>
      <c r="K83">
        <f t="shared" si="90"/>
        <v>37.748060258402937</v>
      </c>
      <c r="L83">
        <f t="shared" si="91"/>
        <v>38.720931303319119</v>
      </c>
      <c r="M83">
        <f t="shared" si="92"/>
        <v>5.0222878814088767E-2</v>
      </c>
      <c r="N83">
        <f t="shared" si="93"/>
        <v>3.3912892269258359</v>
      </c>
      <c r="O83">
        <f t="shared" si="94"/>
        <v>4.9813311202943515E-2</v>
      </c>
      <c r="P83">
        <f t="shared" si="95"/>
        <v>3.1169838965615738E-2</v>
      </c>
      <c r="Q83">
        <f t="shared" si="96"/>
        <v>0</v>
      </c>
      <c r="R83">
        <f t="shared" si="97"/>
        <v>28.128237672960406</v>
      </c>
      <c r="S83">
        <f t="shared" si="98"/>
        <v>27.989525806451599</v>
      </c>
      <c r="T83">
        <f t="shared" si="99"/>
        <v>3.7925231314382746</v>
      </c>
      <c r="U83">
        <f t="shared" si="100"/>
        <v>40.212428497210951</v>
      </c>
      <c r="V83">
        <f t="shared" si="101"/>
        <v>1.5615612074778218</v>
      </c>
      <c r="W83">
        <f t="shared" si="102"/>
        <v>3.8832800351416936</v>
      </c>
      <c r="X83">
        <f t="shared" si="103"/>
        <v>2.2309619239604528</v>
      </c>
      <c r="Y83">
        <f t="shared" si="104"/>
        <v>-52.069157112935251</v>
      </c>
      <c r="Z83">
        <f t="shared" si="105"/>
        <v>74.273694380789792</v>
      </c>
      <c r="AA83">
        <f t="shared" si="106"/>
        <v>4.783157660381776</v>
      </c>
      <c r="AB83">
        <f t="shared" si="107"/>
        <v>26.987694928236316</v>
      </c>
      <c r="AC83">
        <v>-4.0060461918230698E-2</v>
      </c>
      <c r="AD83">
        <v>4.4971377992428903E-2</v>
      </c>
      <c r="AE83">
        <v>3.38027398617105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50846.710668808686</v>
      </c>
      <c r="AK83" t="s">
        <v>455</v>
      </c>
      <c r="AL83">
        <v>2.2967307692307699</v>
      </c>
      <c r="AM83">
        <v>1.62</v>
      </c>
      <c r="AN83">
        <f t="shared" si="111"/>
        <v>-0.6767307692307698</v>
      </c>
      <c r="AO83">
        <f t="shared" si="112"/>
        <v>-0.41773504273504308</v>
      </c>
      <c r="AP83">
        <v>-5.8291014231102702E-2</v>
      </c>
      <c r="AQ83" t="s">
        <v>252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-0.15309383056063969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252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-2.3938618925831183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0.76150703156633803</v>
      </c>
      <c r="BN83">
        <v>0.5</v>
      </c>
      <c r="BO83" t="s">
        <v>253</v>
      </c>
      <c r="BP83">
        <v>1675337649.4677401</v>
      </c>
      <c r="BQ83">
        <v>400.00958064516101</v>
      </c>
      <c r="BR83">
        <v>400.05819354838701</v>
      </c>
      <c r="BS83">
        <v>16.1318290322581</v>
      </c>
      <c r="BT83">
        <v>15.9549129032258</v>
      </c>
      <c r="BU83">
        <v>500.01767741935498</v>
      </c>
      <c r="BV83">
        <v>96.599961290322597</v>
      </c>
      <c r="BW83">
        <v>0.20004845161290299</v>
      </c>
      <c r="BX83">
        <v>28.395767741935501</v>
      </c>
      <c r="BY83">
        <v>27.989525806451599</v>
      </c>
      <c r="BZ83">
        <v>999.9</v>
      </c>
      <c r="CA83">
        <v>10000.8064516129</v>
      </c>
      <c r="CB83">
        <v>0</v>
      </c>
      <c r="CC83">
        <v>390.58474193548398</v>
      </c>
      <c r="CD83">
        <v>0</v>
      </c>
      <c r="CE83">
        <v>0</v>
      </c>
      <c r="CF83">
        <v>0</v>
      </c>
      <c r="CG83">
        <v>0</v>
      </c>
      <c r="CH83">
        <v>2.3008870967741899</v>
      </c>
      <c r="CI83">
        <v>0</v>
      </c>
      <c r="CJ83">
        <v>-8.9172677419354809</v>
      </c>
      <c r="CK83">
        <v>-0.92455483870967703</v>
      </c>
      <c r="CL83">
        <v>38.265999999999998</v>
      </c>
      <c r="CM83">
        <v>43.177</v>
      </c>
      <c r="CN83">
        <v>40.6148387096774</v>
      </c>
      <c r="CO83">
        <v>41.423000000000002</v>
      </c>
      <c r="CP83">
        <v>38.911000000000001</v>
      </c>
      <c r="CQ83">
        <v>0</v>
      </c>
      <c r="CR83">
        <v>0</v>
      </c>
      <c r="CS83">
        <v>0</v>
      </c>
      <c r="CT83">
        <v>59.399999856948902</v>
      </c>
      <c r="CU83">
        <v>2.2967307692307699</v>
      </c>
      <c r="CV83">
        <v>-0.36041709395555699</v>
      </c>
      <c r="CW83">
        <v>0.54862564165657701</v>
      </c>
      <c r="CX83">
        <v>-8.9178499999999996</v>
      </c>
      <c r="CY83">
        <v>15</v>
      </c>
      <c r="CZ83">
        <v>1675333396</v>
      </c>
      <c r="DA83" t="s">
        <v>254</v>
      </c>
      <c r="DB83">
        <v>1</v>
      </c>
      <c r="DC83">
        <v>-3.948</v>
      </c>
      <c r="DD83">
        <v>0.38500000000000001</v>
      </c>
      <c r="DE83">
        <v>402</v>
      </c>
      <c r="DF83">
        <v>15</v>
      </c>
      <c r="DG83">
        <v>1.6</v>
      </c>
      <c r="DH83">
        <v>0.26</v>
      </c>
      <c r="DI83">
        <v>-5.1075873076923101E-2</v>
      </c>
      <c r="DJ83">
        <v>0.15971496792025999</v>
      </c>
      <c r="DK83">
        <v>0.117103562667115</v>
      </c>
      <c r="DL83">
        <v>1</v>
      </c>
      <c r="DM83">
        <v>2.4278</v>
      </c>
      <c r="DN83">
        <v>0</v>
      </c>
      <c r="DO83">
        <v>0</v>
      </c>
      <c r="DP83">
        <v>0</v>
      </c>
      <c r="DQ83">
        <v>0.17614973076923099</v>
      </c>
      <c r="DR83">
        <v>2.2044993264934299E-2</v>
      </c>
      <c r="DS83">
        <v>6.32489270238994E-3</v>
      </c>
      <c r="DT83">
        <v>1</v>
      </c>
      <c r="DU83">
        <v>2</v>
      </c>
      <c r="DV83">
        <v>3</v>
      </c>
      <c r="DW83" t="s">
        <v>259</v>
      </c>
      <c r="DX83">
        <v>100</v>
      </c>
      <c r="DY83">
        <v>100</v>
      </c>
      <c r="DZ83">
        <v>-3.948</v>
      </c>
      <c r="EA83">
        <v>0.38500000000000001</v>
      </c>
      <c r="EB83">
        <v>2</v>
      </c>
      <c r="EC83">
        <v>515.827</v>
      </c>
      <c r="ED83">
        <v>424.26499999999999</v>
      </c>
      <c r="EE83">
        <v>27.2407</v>
      </c>
      <c r="EF83">
        <v>31.306799999999999</v>
      </c>
      <c r="EG83">
        <v>30.000299999999999</v>
      </c>
      <c r="EH83">
        <v>31.4849</v>
      </c>
      <c r="EI83">
        <v>31.5139</v>
      </c>
      <c r="EJ83">
        <v>20.0581</v>
      </c>
      <c r="EK83">
        <v>33.344200000000001</v>
      </c>
      <c r="EL83">
        <v>4.2310299999999996</v>
      </c>
      <c r="EM83">
        <v>27.249600000000001</v>
      </c>
      <c r="EN83">
        <v>400.03300000000002</v>
      </c>
      <c r="EO83">
        <v>15.8508</v>
      </c>
      <c r="EP83">
        <v>100.17</v>
      </c>
      <c r="EQ83">
        <v>90.473699999999994</v>
      </c>
    </row>
    <row r="84" spans="1:147" x14ac:dyDescent="0.3">
      <c r="A84">
        <v>68</v>
      </c>
      <c r="B84">
        <v>1675337717.5</v>
      </c>
      <c r="C84">
        <v>4140.5</v>
      </c>
      <c r="D84" t="s">
        <v>456</v>
      </c>
      <c r="E84" t="s">
        <v>457</v>
      </c>
      <c r="F84">
        <v>1675337709.5</v>
      </c>
      <c r="G84">
        <f t="shared" si="86"/>
        <v>1.1476398060335019E-3</v>
      </c>
      <c r="H84">
        <f t="shared" si="87"/>
        <v>-0.23624114081474429</v>
      </c>
      <c r="I84">
        <f t="shared" si="88"/>
        <v>400.01003225806397</v>
      </c>
      <c r="J84">
        <f t="shared" si="89"/>
        <v>392.77535049600743</v>
      </c>
      <c r="K84">
        <f t="shared" si="90"/>
        <v>38.021320873228831</v>
      </c>
      <c r="L84">
        <f t="shared" si="91"/>
        <v>38.721650352518914</v>
      </c>
      <c r="M84">
        <f t="shared" si="92"/>
        <v>4.8691759632323528E-2</v>
      </c>
      <c r="N84">
        <f t="shared" si="93"/>
        <v>3.3895984625980349</v>
      </c>
      <c r="O84">
        <f t="shared" si="94"/>
        <v>4.8306490165550407E-2</v>
      </c>
      <c r="P84">
        <f t="shared" si="95"/>
        <v>3.0225917023354389E-2</v>
      </c>
      <c r="Q84">
        <f t="shared" si="96"/>
        <v>0</v>
      </c>
      <c r="R84">
        <f t="shared" si="97"/>
        <v>28.11911210191894</v>
      </c>
      <c r="S84">
        <f t="shared" si="98"/>
        <v>27.980774193548399</v>
      </c>
      <c r="T84">
        <f t="shared" si="99"/>
        <v>3.790588507877179</v>
      </c>
      <c r="U84">
        <f t="shared" si="100"/>
        <v>40.064250895529177</v>
      </c>
      <c r="V84">
        <f t="shared" si="101"/>
        <v>1.5543161370581049</v>
      </c>
      <c r="W84">
        <f t="shared" si="102"/>
        <v>3.8795587146034798</v>
      </c>
      <c r="X84">
        <f t="shared" si="103"/>
        <v>2.2362723708190742</v>
      </c>
      <c r="Y84">
        <f t="shared" si="104"/>
        <v>-50.610915446077435</v>
      </c>
      <c r="Z84">
        <f t="shared" si="105"/>
        <v>72.821902877761104</v>
      </c>
      <c r="AA84">
        <f t="shared" si="106"/>
        <v>4.6914129087908787</v>
      </c>
      <c r="AB84">
        <f t="shared" si="107"/>
        <v>26.90240034047455</v>
      </c>
      <c r="AC84">
        <v>-4.0035344476638202E-2</v>
      </c>
      <c r="AD84">
        <v>4.4943181463832603E-2</v>
      </c>
      <c r="AE84">
        <v>3.3785901282705102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50818.949778266382</v>
      </c>
      <c r="AK84" t="s">
        <v>458</v>
      </c>
      <c r="AL84">
        <v>2.2530923076923099</v>
      </c>
      <c r="AM84">
        <v>1.7128000000000001</v>
      </c>
      <c r="AN84">
        <f t="shared" si="111"/>
        <v>-0.54029230769230985</v>
      </c>
      <c r="AO84">
        <f t="shared" si="112"/>
        <v>-0.31544389753170821</v>
      </c>
      <c r="AP84">
        <v>-8.9949644940256604E-2</v>
      </c>
      <c r="AQ84" t="s">
        <v>252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-0.23624114081474429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252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-3.1701358239129691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0.76150703156633803</v>
      </c>
      <c r="BN84">
        <v>0.5</v>
      </c>
      <c r="BO84" t="s">
        <v>253</v>
      </c>
      <c r="BP84">
        <v>1675337709.5</v>
      </c>
      <c r="BQ84">
        <v>400.01003225806397</v>
      </c>
      <c r="BR84">
        <v>400.043967741936</v>
      </c>
      <c r="BS84">
        <v>16.056703225806501</v>
      </c>
      <c r="BT84">
        <v>15.8847290322581</v>
      </c>
      <c r="BU84">
        <v>500.01877419354798</v>
      </c>
      <c r="BV84">
        <v>96.601712903225803</v>
      </c>
      <c r="BW84">
        <v>0.19998512903225801</v>
      </c>
      <c r="BX84">
        <v>28.379274193548401</v>
      </c>
      <c r="BY84">
        <v>27.980774193548399</v>
      </c>
      <c r="BZ84">
        <v>999.9</v>
      </c>
      <c r="CA84">
        <v>9994.3548387096798</v>
      </c>
      <c r="CB84">
        <v>0</v>
      </c>
      <c r="CC84">
        <v>390.62467741935501</v>
      </c>
      <c r="CD84">
        <v>0</v>
      </c>
      <c r="CE84">
        <v>0</v>
      </c>
      <c r="CF84">
        <v>0</v>
      </c>
      <c r="CG84">
        <v>0</v>
      </c>
      <c r="CH84">
        <v>2.24529032258065</v>
      </c>
      <c r="CI84">
        <v>0</v>
      </c>
      <c r="CJ84">
        <v>-9.2174258064516099</v>
      </c>
      <c r="CK84">
        <v>-1.0219612903225801</v>
      </c>
      <c r="CL84">
        <v>38.134999999999998</v>
      </c>
      <c r="CM84">
        <v>43.05</v>
      </c>
      <c r="CN84">
        <v>40.4491935483871</v>
      </c>
      <c r="CO84">
        <v>41.311999999999998</v>
      </c>
      <c r="CP84">
        <v>38.787999999999997</v>
      </c>
      <c r="CQ84">
        <v>0</v>
      </c>
      <c r="CR84">
        <v>0</v>
      </c>
      <c r="CS84">
        <v>0</v>
      </c>
      <c r="CT84">
        <v>59.099999904632597</v>
      </c>
      <c r="CU84">
        <v>2.2530923076923099</v>
      </c>
      <c r="CV84">
        <v>-2.6714531999630999E-2</v>
      </c>
      <c r="CW84">
        <v>-1.0222324732838299</v>
      </c>
      <c r="CX84">
        <v>-9.2090961538461507</v>
      </c>
      <c r="CY84">
        <v>15</v>
      </c>
      <c r="CZ84">
        <v>1675333396</v>
      </c>
      <c r="DA84" t="s">
        <v>254</v>
      </c>
      <c r="DB84">
        <v>1</v>
      </c>
      <c r="DC84">
        <v>-3.948</v>
      </c>
      <c r="DD84">
        <v>0.38500000000000001</v>
      </c>
      <c r="DE84">
        <v>402</v>
      </c>
      <c r="DF84">
        <v>15</v>
      </c>
      <c r="DG84">
        <v>1.6</v>
      </c>
      <c r="DH84">
        <v>0.26</v>
      </c>
      <c r="DI84">
        <v>-4.4001100019230799E-2</v>
      </c>
      <c r="DJ84">
        <v>0.166849389671309</v>
      </c>
      <c r="DK84">
        <v>0.111340101806559</v>
      </c>
      <c r="DL84">
        <v>1</v>
      </c>
      <c r="DM84">
        <v>2.1198999999999999</v>
      </c>
      <c r="DN84">
        <v>0</v>
      </c>
      <c r="DO84">
        <v>0</v>
      </c>
      <c r="DP84">
        <v>0</v>
      </c>
      <c r="DQ84">
        <v>0.17458246153846199</v>
      </c>
      <c r="DR84">
        <v>-2.9891033893964299E-2</v>
      </c>
      <c r="DS84">
        <v>4.5334429286120097E-3</v>
      </c>
      <c r="DT84">
        <v>1</v>
      </c>
      <c r="DU84">
        <v>2</v>
      </c>
      <c r="DV84">
        <v>3</v>
      </c>
      <c r="DW84" t="s">
        <v>259</v>
      </c>
      <c r="DX84">
        <v>100</v>
      </c>
      <c r="DY84">
        <v>100</v>
      </c>
      <c r="DZ84">
        <v>-3.948</v>
      </c>
      <c r="EA84">
        <v>0.38500000000000001</v>
      </c>
      <c r="EB84">
        <v>2</v>
      </c>
      <c r="EC84">
        <v>516.19299999999998</v>
      </c>
      <c r="ED84">
        <v>423.84699999999998</v>
      </c>
      <c r="EE84">
        <v>27.299099999999999</v>
      </c>
      <c r="EF84">
        <v>31.339700000000001</v>
      </c>
      <c r="EG84">
        <v>30.000399999999999</v>
      </c>
      <c r="EH84">
        <v>31.5151</v>
      </c>
      <c r="EI84">
        <v>31.543900000000001</v>
      </c>
      <c r="EJ84">
        <v>20.063600000000001</v>
      </c>
      <c r="EK84">
        <v>33.631599999999999</v>
      </c>
      <c r="EL84">
        <v>2.7230699999999999</v>
      </c>
      <c r="EM84">
        <v>27.3081</v>
      </c>
      <c r="EN84">
        <v>400.024</v>
      </c>
      <c r="EO84">
        <v>15.870200000000001</v>
      </c>
      <c r="EP84">
        <v>100.16800000000001</v>
      </c>
      <c r="EQ84">
        <v>90.470200000000006</v>
      </c>
    </row>
    <row r="85" spans="1:147" x14ac:dyDescent="0.3">
      <c r="A85">
        <v>69</v>
      </c>
      <c r="B85">
        <v>1675337777.5</v>
      </c>
      <c r="C85">
        <v>4200.5</v>
      </c>
      <c r="D85" t="s">
        <v>459</v>
      </c>
      <c r="E85" t="s">
        <v>460</v>
      </c>
      <c r="F85">
        <v>1675337769.5</v>
      </c>
      <c r="G85">
        <f t="shared" si="86"/>
        <v>1.0538826385574594E-3</v>
      </c>
      <c r="H85">
        <f t="shared" si="87"/>
        <v>-7.310342156361023E-2</v>
      </c>
      <c r="I85">
        <f t="shared" si="88"/>
        <v>399.98283870967703</v>
      </c>
      <c r="J85">
        <f t="shared" si="89"/>
        <v>387.65782022959291</v>
      </c>
      <c r="K85">
        <f t="shared" si="90"/>
        <v>37.526086165146346</v>
      </c>
      <c r="L85">
        <f t="shared" si="91"/>
        <v>38.719173680307868</v>
      </c>
      <c r="M85">
        <f t="shared" si="92"/>
        <v>4.4667370309916098E-2</v>
      </c>
      <c r="N85">
        <f t="shared" si="93"/>
        <v>3.3904351978623501</v>
      </c>
      <c r="O85">
        <f t="shared" si="94"/>
        <v>4.434300480445192E-2</v>
      </c>
      <c r="P85">
        <f t="shared" si="95"/>
        <v>2.7743324436223037E-2</v>
      </c>
      <c r="Q85">
        <f t="shared" si="96"/>
        <v>0</v>
      </c>
      <c r="R85">
        <f t="shared" si="97"/>
        <v>28.134469125966941</v>
      </c>
      <c r="S85">
        <f t="shared" si="98"/>
        <v>27.980770967741901</v>
      </c>
      <c r="T85">
        <f t="shared" si="99"/>
        <v>3.7905877949421107</v>
      </c>
      <c r="U85">
        <f t="shared" si="100"/>
        <v>40.05540928582883</v>
      </c>
      <c r="V85">
        <f t="shared" si="101"/>
        <v>1.5534355557514883</v>
      </c>
      <c r="W85">
        <f t="shared" si="102"/>
        <v>3.8782166589946119</v>
      </c>
      <c r="X85">
        <f t="shared" si="103"/>
        <v>2.2371522391906224</v>
      </c>
      <c r="Y85">
        <f t="shared" si="104"/>
        <v>-46.476224360383959</v>
      </c>
      <c r="Z85">
        <f t="shared" si="105"/>
        <v>71.752602458837174</v>
      </c>
      <c r="AA85">
        <f t="shared" si="106"/>
        <v>4.6212473346262621</v>
      </c>
      <c r="AB85">
        <f t="shared" si="107"/>
        <v>29.897625433079476</v>
      </c>
      <c r="AC85">
        <v>-4.0047774092405598E-2</v>
      </c>
      <c r="AD85">
        <v>4.4957134796425602E-2</v>
      </c>
      <c r="AE85">
        <v>3.3794234458206098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50835.095779627976</v>
      </c>
      <c r="AK85" t="s">
        <v>461</v>
      </c>
      <c r="AL85">
        <v>2.23549615384615</v>
      </c>
      <c r="AM85">
        <v>1.536</v>
      </c>
      <c r="AN85">
        <f t="shared" si="111"/>
        <v>-0.69949615384614994</v>
      </c>
      <c r="AO85">
        <f t="shared" si="112"/>
        <v>-0.45540114182692054</v>
      </c>
      <c r="AP85">
        <v>-2.7834384776265899E-2</v>
      </c>
      <c r="AQ85" t="s">
        <v>252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-7.310342156361023E-2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252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-2.1958662553816333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0.76150703156633803</v>
      </c>
      <c r="BN85">
        <v>0.5</v>
      </c>
      <c r="BO85" t="s">
        <v>253</v>
      </c>
      <c r="BP85">
        <v>1675337769.5</v>
      </c>
      <c r="BQ85">
        <v>399.98283870967703</v>
      </c>
      <c r="BR85">
        <v>400.03590322580601</v>
      </c>
      <c r="BS85">
        <v>16.047541935483899</v>
      </c>
      <c r="BT85">
        <v>15.8896161290323</v>
      </c>
      <c r="BU85">
        <v>500.01977419354802</v>
      </c>
      <c r="BV85">
        <v>96.602083870967803</v>
      </c>
      <c r="BW85">
        <v>0.200003451612903</v>
      </c>
      <c r="BX85">
        <v>28.373322580645201</v>
      </c>
      <c r="BY85">
        <v>27.980770967741901</v>
      </c>
      <c r="BZ85">
        <v>999.9</v>
      </c>
      <c r="CA85">
        <v>9997.4193548387102</v>
      </c>
      <c r="CB85">
        <v>0</v>
      </c>
      <c r="CC85">
        <v>390.62174193548401</v>
      </c>
      <c r="CD85">
        <v>0</v>
      </c>
      <c r="CE85">
        <v>0</v>
      </c>
      <c r="CF85">
        <v>0</v>
      </c>
      <c r="CG85">
        <v>0</v>
      </c>
      <c r="CH85">
        <v>2.23798387096774</v>
      </c>
      <c r="CI85">
        <v>0</v>
      </c>
      <c r="CJ85">
        <v>-10.2936064516129</v>
      </c>
      <c r="CK85">
        <v>-1.1168419354838699</v>
      </c>
      <c r="CL85">
        <v>38.003999999999998</v>
      </c>
      <c r="CM85">
        <v>42.941064516129003</v>
      </c>
      <c r="CN85">
        <v>40.322161290322597</v>
      </c>
      <c r="CO85">
        <v>41.237806451612897</v>
      </c>
      <c r="CP85">
        <v>38.683</v>
      </c>
      <c r="CQ85">
        <v>0</v>
      </c>
      <c r="CR85">
        <v>0</v>
      </c>
      <c r="CS85">
        <v>0</v>
      </c>
      <c r="CT85">
        <v>59.599999904632597</v>
      </c>
      <c r="CU85">
        <v>2.23549615384615</v>
      </c>
      <c r="CV85">
        <v>0.32773675438287703</v>
      </c>
      <c r="CW85">
        <v>1.5430187772439801</v>
      </c>
      <c r="CX85">
        <v>-10.286350000000001</v>
      </c>
      <c r="CY85">
        <v>15</v>
      </c>
      <c r="CZ85">
        <v>1675333396</v>
      </c>
      <c r="DA85" t="s">
        <v>254</v>
      </c>
      <c r="DB85">
        <v>1</v>
      </c>
      <c r="DC85">
        <v>-3.948</v>
      </c>
      <c r="DD85">
        <v>0.38500000000000001</v>
      </c>
      <c r="DE85">
        <v>402</v>
      </c>
      <c r="DF85">
        <v>15</v>
      </c>
      <c r="DG85">
        <v>1.6</v>
      </c>
      <c r="DH85">
        <v>0.26</v>
      </c>
      <c r="DI85">
        <v>-6.1440657307692298E-2</v>
      </c>
      <c r="DJ85">
        <v>-9.5763312217081505E-3</v>
      </c>
      <c r="DK85">
        <v>0.101494021239716</v>
      </c>
      <c r="DL85">
        <v>1</v>
      </c>
      <c r="DM85">
        <v>2.2663000000000002</v>
      </c>
      <c r="DN85">
        <v>0</v>
      </c>
      <c r="DO85">
        <v>0</v>
      </c>
      <c r="DP85">
        <v>0</v>
      </c>
      <c r="DQ85">
        <v>0.15878886538461501</v>
      </c>
      <c r="DR85">
        <v>-1.04922445146416E-2</v>
      </c>
      <c r="DS85">
        <v>2.8419384705408801E-3</v>
      </c>
      <c r="DT85">
        <v>1</v>
      </c>
      <c r="DU85">
        <v>2</v>
      </c>
      <c r="DV85">
        <v>3</v>
      </c>
      <c r="DW85" t="s">
        <v>259</v>
      </c>
      <c r="DX85">
        <v>100</v>
      </c>
      <c r="DY85">
        <v>100</v>
      </c>
      <c r="DZ85">
        <v>-3.948</v>
      </c>
      <c r="EA85">
        <v>0.38500000000000001</v>
      </c>
      <c r="EB85">
        <v>2</v>
      </c>
      <c r="EC85">
        <v>516.55799999999999</v>
      </c>
      <c r="ED85">
        <v>423.80799999999999</v>
      </c>
      <c r="EE85">
        <v>27.3444</v>
      </c>
      <c r="EF85">
        <v>31.372699999999998</v>
      </c>
      <c r="EG85">
        <v>30.000299999999999</v>
      </c>
      <c r="EH85">
        <v>31.545200000000001</v>
      </c>
      <c r="EI85">
        <v>31.574000000000002</v>
      </c>
      <c r="EJ85">
        <v>20.068999999999999</v>
      </c>
      <c r="EK85">
        <v>33.631599999999999</v>
      </c>
      <c r="EL85">
        <v>1.2220599999999999</v>
      </c>
      <c r="EM85">
        <v>27.356200000000001</v>
      </c>
      <c r="EN85">
        <v>400.16</v>
      </c>
      <c r="EO85">
        <v>15.870200000000001</v>
      </c>
      <c r="EP85">
        <v>100.166</v>
      </c>
      <c r="EQ85">
        <v>90.4679</v>
      </c>
    </row>
    <row r="86" spans="1:147" x14ac:dyDescent="0.3">
      <c r="A86">
        <v>70</v>
      </c>
      <c r="B86">
        <v>1675337837.5</v>
      </c>
      <c r="C86">
        <v>4260.5</v>
      </c>
      <c r="D86" t="s">
        <v>462</v>
      </c>
      <c r="E86" t="s">
        <v>463</v>
      </c>
      <c r="F86">
        <v>1675337829.5</v>
      </c>
      <c r="G86">
        <f t="shared" si="86"/>
        <v>1.000817680341671E-3</v>
      </c>
      <c r="H86">
        <f t="shared" si="87"/>
        <v>-0.25904891792466583</v>
      </c>
      <c r="I86">
        <f t="shared" si="88"/>
        <v>399.99983870967702</v>
      </c>
      <c r="J86">
        <f t="shared" si="89"/>
        <v>394.73328313578008</v>
      </c>
      <c r="K86">
        <f t="shared" si="90"/>
        <v>38.210534609965322</v>
      </c>
      <c r="L86">
        <f t="shared" si="91"/>
        <v>38.720341896630011</v>
      </c>
      <c r="M86">
        <f t="shared" si="92"/>
        <v>4.2370539521462719E-2</v>
      </c>
      <c r="N86">
        <f t="shared" si="93"/>
        <v>3.3888800898170772</v>
      </c>
      <c r="O86">
        <f t="shared" si="94"/>
        <v>4.2078423962132731E-2</v>
      </c>
      <c r="P86">
        <f t="shared" si="95"/>
        <v>2.6325092345086412E-2</v>
      </c>
      <c r="Q86">
        <f t="shared" si="96"/>
        <v>0</v>
      </c>
      <c r="R86">
        <f t="shared" si="97"/>
        <v>28.141171545894267</v>
      </c>
      <c r="S86">
        <f t="shared" si="98"/>
        <v>27.9902290322581</v>
      </c>
      <c r="T86">
        <f t="shared" si="99"/>
        <v>3.7926786232779093</v>
      </c>
      <c r="U86">
        <f t="shared" si="100"/>
        <v>40.079376857172242</v>
      </c>
      <c r="V86">
        <f t="shared" si="101"/>
        <v>1.5538929124398151</v>
      </c>
      <c r="W86">
        <f t="shared" si="102"/>
        <v>3.8770386026142631</v>
      </c>
      <c r="X86">
        <f t="shared" si="103"/>
        <v>2.2387857108380942</v>
      </c>
      <c r="Y86">
        <f t="shared" si="104"/>
        <v>-44.136059703067694</v>
      </c>
      <c r="Z86">
        <f t="shared" si="105"/>
        <v>69.036928965268885</v>
      </c>
      <c r="AA86">
        <f t="shared" si="106"/>
        <v>4.4484775798192517</v>
      </c>
      <c r="AB86">
        <f t="shared" si="107"/>
        <v>29.349346842020445</v>
      </c>
      <c r="AC86">
        <v>-4.0024674138422797E-2</v>
      </c>
      <c r="AD86">
        <v>4.4931203074412798E-2</v>
      </c>
      <c r="AE86">
        <v>3.37787468946332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50807.823767494665</v>
      </c>
      <c r="AK86" t="s">
        <v>464</v>
      </c>
      <c r="AL86">
        <v>2.2467961538461498</v>
      </c>
      <c r="AM86">
        <v>1.3648</v>
      </c>
      <c r="AN86">
        <f t="shared" si="111"/>
        <v>-0.88199615384614982</v>
      </c>
      <c r="AO86">
        <f t="shared" si="112"/>
        <v>-0.64624571647578388</v>
      </c>
      <c r="AP86">
        <v>-9.86337862613475E-2</v>
      </c>
      <c r="AQ86" t="s">
        <v>252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-0.25904891792466583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252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-1.5473990380212788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0.76150703156633803</v>
      </c>
      <c r="BN86">
        <v>0.5</v>
      </c>
      <c r="BO86" t="s">
        <v>253</v>
      </c>
      <c r="BP86">
        <v>1675337829.5</v>
      </c>
      <c r="BQ86">
        <v>399.99983870967702</v>
      </c>
      <c r="BR86">
        <v>400.02135483871001</v>
      </c>
      <c r="BS86">
        <v>16.052464516129</v>
      </c>
      <c r="BT86">
        <v>15.902490322580601</v>
      </c>
      <c r="BU86">
        <v>500.01645161290298</v>
      </c>
      <c r="BV86">
        <v>96.600909677419395</v>
      </c>
      <c r="BW86">
        <v>0.19998409677419399</v>
      </c>
      <c r="BX86">
        <v>28.368096774193599</v>
      </c>
      <c r="BY86">
        <v>27.9902290322581</v>
      </c>
      <c r="BZ86">
        <v>999.9</v>
      </c>
      <c r="CA86">
        <v>9991.77419354839</v>
      </c>
      <c r="CB86">
        <v>0</v>
      </c>
      <c r="CC86">
        <v>390.60080645161298</v>
      </c>
      <c r="CD86">
        <v>0</v>
      </c>
      <c r="CE86">
        <v>0</v>
      </c>
      <c r="CF86">
        <v>0</v>
      </c>
      <c r="CG86">
        <v>0</v>
      </c>
      <c r="CH86">
        <v>2.2504677419354802</v>
      </c>
      <c r="CI86">
        <v>0</v>
      </c>
      <c r="CJ86">
        <v>-10.956532258064501</v>
      </c>
      <c r="CK86">
        <v>-1.20553548387097</v>
      </c>
      <c r="CL86">
        <v>37.901000000000003</v>
      </c>
      <c r="CM86">
        <v>42.8343548387097</v>
      </c>
      <c r="CN86">
        <v>40.221548387096803</v>
      </c>
      <c r="CO86">
        <v>41.151000000000003</v>
      </c>
      <c r="CP86">
        <v>38.568096774193499</v>
      </c>
      <c r="CQ86">
        <v>0</v>
      </c>
      <c r="CR86">
        <v>0</v>
      </c>
      <c r="CS86">
        <v>0</v>
      </c>
      <c r="CT86">
        <v>59.399999856948902</v>
      </c>
      <c r="CU86">
        <v>2.2467961538461498</v>
      </c>
      <c r="CV86">
        <v>0.30835897165668003</v>
      </c>
      <c r="CW86">
        <v>1.11520342315875</v>
      </c>
      <c r="CX86">
        <v>-10.9799346153846</v>
      </c>
      <c r="CY86">
        <v>15</v>
      </c>
      <c r="CZ86">
        <v>1675333396</v>
      </c>
      <c r="DA86" t="s">
        <v>254</v>
      </c>
      <c r="DB86">
        <v>1</v>
      </c>
      <c r="DC86">
        <v>-3.948</v>
      </c>
      <c r="DD86">
        <v>0.38500000000000001</v>
      </c>
      <c r="DE86">
        <v>402</v>
      </c>
      <c r="DF86">
        <v>15</v>
      </c>
      <c r="DG86">
        <v>1.6</v>
      </c>
      <c r="DH86">
        <v>0.26</v>
      </c>
      <c r="DI86">
        <v>-2.3253199423076899E-2</v>
      </c>
      <c r="DJ86">
        <v>5.2437363903349701E-2</v>
      </c>
      <c r="DK86">
        <v>0.117891660479779</v>
      </c>
      <c r="DL86">
        <v>1</v>
      </c>
      <c r="DM86">
        <v>2.2970000000000002</v>
      </c>
      <c r="DN86">
        <v>0</v>
      </c>
      <c r="DO86">
        <v>0</v>
      </c>
      <c r="DP86">
        <v>0</v>
      </c>
      <c r="DQ86">
        <v>0.15057846153846199</v>
      </c>
      <c r="DR86">
        <v>-6.25341074020301E-3</v>
      </c>
      <c r="DS86">
        <v>2.72140509141833E-3</v>
      </c>
      <c r="DT86">
        <v>1</v>
      </c>
      <c r="DU86">
        <v>2</v>
      </c>
      <c r="DV86">
        <v>3</v>
      </c>
      <c r="DW86" t="s">
        <v>259</v>
      </c>
      <c r="DX86">
        <v>100</v>
      </c>
      <c r="DY86">
        <v>100</v>
      </c>
      <c r="DZ86">
        <v>-3.948</v>
      </c>
      <c r="EA86">
        <v>0.38500000000000001</v>
      </c>
      <c r="EB86">
        <v>2</v>
      </c>
      <c r="EC86">
        <v>516.17600000000004</v>
      </c>
      <c r="ED86">
        <v>423.15699999999998</v>
      </c>
      <c r="EE86">
        <v>27.3017</v>
      </c>
      <c r="EF86">
        <v>31.4084</v>
      </c>
      <c r="EG86">
        <v>30.000499999999999</v>
      </c>
      <c r="EH86">
        <v>31.578199999999999</v>
      </c>
      <c r="EI86">
        <v>31.6068</v>
      </c>
      <c r="EJ86">
        <v>20.068999999999999</v>
      </c>
      <c r="EK86">
        <v>33.631599999999999</v>
      </c>
      <c r="EL86">
        <v>0</v>
      </c>
      <c r="EM86">
        <v>27.304500000000001</v>
      </c>
      <c r="EN86">
        <v>400.02199999999999</v>
      </c>
      <c r="EO86">
        <v>15.9108</v>
      </c>
      <c r="EP86">
        <v>100.16200000000001</v>
      </c>
      <c r="EQ86">
        <v>90.463499999999996</v>
      </c>
    </row>
    <row r="87" spans="1:147" x14ac:dyDescent="0.3">
      <c r="A87">
        <v>71</v>
      </c>
      <c r="B87">
        <v>1675337897.5999999</v>
      </c>
      <c r="C87">
        <v>4320.5999999046298</v>
      </c>
      <c r="D87" t="s">
        <v>465</v>
      </c>
      <c r="E87" t="s">
        <v>466</v>
      </c>
      <c r="F87">
        <v>1675337889.84516</v>
      </c>
      <c r="G87">
        <f t="shared" si="86"/>
        <v>9.442658719860667E-4</v>
      </c>
      <c r="H87">
        <f t="shared" si="87"/>
        <v>-0.2527514378617054</v>
      </c>
      <c r="I87">
        <f t="shared" si="88"/>
        <v>400.01622580645198</v>
      </c>
      <c r="J87">
        <f t="shared" si="89"/>
        <v>395.08436634694533</v>
      </c>
      <c r="K87">
        <f t="shared" si="90"/>
        <v>38.245547329308799</v>
      </c>
      <c r="L87">
        <f t="shared" si="91"/>
        <v>38.722968559928745</v>
      </c>
      <c r="M87">
        <f t="shared" si="92"/>
        <v>4.0010623988996012E-2</v>
      </c>
      <c r="N87">
        <f t="shared" si="93"/>
        <v>3.3937372403453856</v>
      </c>
      <c r="O87">
        <f t="shared" si="94"/>
        <v>3.9750404557386168E-2</v>
      </c>
      <c r="P87">
        <f t="shared" si="95"/>
        <v>2.4867241276527591E-2</v>
      </c>
      <c r="Q87">
        <f t="shared" si="96"/>
        <v>0</v>
      </c>
      <c r="R87">
        <f t="shared" si="97"/>
        <v>28.144312934837782</v>
      </c>
      <c r="S87">
        <f t="shared" si="98"/>
        <v>27.981519354838699</v>
      </c>
      <c r="T87">
        <f t="shared" si="99"/>
        <v>3.7907531990105614</v>
      </c>
      <c r="U87">
        <f t="shared" si="100"/>
        <v>40.123142251315336</v>
      </c>
      <c r="V87">
        <f t="shared" si="101"/>
        <v>1.5546884804915451</v>
      </c>
      <c r="W87">
        <f t="shared" si="102"/>
        <v>3.8747924346343501</v>
      </c>
      <c r="X87">
        <f t="shared" si="103"/>
        <v>2.2360647185190166</v>
      </c>
      <c r="Y87">
        <f t="shared" si="104"/>
        <v>-41.64212495458554</v>
      </c>
      <c r="Z87">
        <f t="shared" si="105"/>
        <v>68.905697458679285</v>
      </c>
      <c r="AA87">
        <f t="shared" si="106"/>
        <v>4.4332544918693699</v>
      </c>
      <c r="AB87">
        <f t="shared" si="107"/>
        <v>31.696826995963114</v>
      </c>
      <c r="AC87">
        <v>-4.0096838017346301E-2</v>
      </c>
      <c r="AD87">
        <v>4.50122133504074E-2</v>
      </c>
      <c r="AE87">
        <v>3.38271199742212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50897.420880864003</v>
      </c>
      <c r="AK87" t="s">
        <v>467</v>
      </c>
      <c r="AL87">
        <v>2.2591038461538502</v>
      </c>
      <c r="AM87">
        <v>1.43</v>
      </c>
      <c r="AN87">
        <f t="shared" si="111"/>
        <v>-0.82910384615385024</v>
      </c>
      <c r="AO87">
        <f t="shared" si="112"/>
        <v>-0.57979289940828693</v>
      </c>
      <c r="AP87">
        <v>-9.6235998583674306E-2</v>
      </c>
      <c r="AQ87" t="s">
        <v>252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-0.2527514378617054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252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-1.7247537888452229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0.76150703156633803</v>
      </c>
      <c r="BN87">
        <v>0.5</v>
      </c>
      <c r="BO87" t="s">
        <v>253</v>
      </c>
      <c r="BP87">
        <v>1675337889.84516</v>
      </c>
      <c r="BQ87">
        <v>400.01622580645198</v>
      </c>
      <c r="BR87">
        <v>400.03525806451597</v>
      </c>
      <c r="BS87">
        <v>16.060251612903201</v>
      </c>
      <c r="BT87">
        <v>15.918754838709701</v>
      </c>
      <c r="BU87">
        <v>500.02322580645199</v>
      </c>
      <c r="BV87">
        <v>96.603545161290299</v>
      </c>
      <c r="BW87">
        <v>0.19994945161290301</v>
      </c>
      <c r="BX87">
        <v>28.358129032258098</v>
      </c>
      <c r="BY87">
        <v>27.981519354838699</v>
      </c>
      <c r="BZ87">
        <v>999.9</v>
      </c>
      <c r="CA87">
        <v>10009.516129032299</v>
      </c>
      <c r="CB87">
        <v>0</v>
      </c>
      <c r="CC87">
        <v>390.62254838709703</v>
      </c>
      <c r="CD87">
        <v>0</v>
      </c>
      <c r="CE87">
        <v>0</v>
      </c>
      <c r="CF87">
        <v>0</v>
      </c>
      <c r="CG87">
        <v>0</v>
      </c>
      <c r="CH87">
        <v>2.25816451612903</v>
      </c>
      <c r="CI87">
        <v>0</v>
      </c>
      <c r="CJ87">
        <v>-11.2927161290323</v>
      </c>
      <c r="CK87">
        <v>-1.2392806451612901</v>
      </c>
      <c r="CL87">
        <v>37.795999999999999</v>
      </c>
      <c r="CM87">
        <v>42.75</v>
      </c>
      <c r="CN87">
        <v>40.120935483871001</v>
      </c>
      <c r="CO87">
        <v>41.061999999999998</v>
      </c>
      <c r="CP87">
        <v>38.487806451612897</v>
      </c>
      <c r="CQ87">
        <v>0</v>
      </c>
      <c r="CR87">
        <v>0</v>
      </c>
      <c r="CS87">
        <v>0</v>
      </c>
      <c r="CT87">
        <v>59.399999856948902</v>
      </c>
      <c r="CU87">
        <v>2.2591038461538502</v>
      </c>
      <c r="CV87">
        <v>1.16546988002144E-2</v>
      </c>
      <c r="CW87">
        <v>-0.532311121984407</v>
      </c>
      <c r="CX87">
        <v>-11.295680769230801</v>
      </c>
      <c r="CY87">
        <v>15</v>
      </c>
      <c r="CZ87">
        <v>1675333396</v>
      </c>
      <c r="DA87" t="s">
        <v>254</v>
      </c>
      <c r="DB87">
        <v>1</v>
      </c>
      <c r="DC87">
        <v>-3.948</v>
      </c>
      <c r="DD87">
        <v>0.38500000000000001</v>
      </c>
      <c r="DE87">
        <v>402</v>
      </c>
      <c r="DF87">
        <v>15</v>
      </c>
      <c r="DG87">
        <v>1.6</v>
      </c>
      <c r="DH87">
        <v>0.26</v>
      </c>
      <c r="DI87">
        <v>-1.24065701923077E-2</v>
      </c>
      <c r="DJ87">
        <v>-0.10851336539549</v>
      </c>
      <c r="DK87">
        <v>0.102015026157695</v>
      </c>
      <c r="DL87">
        <v>1</v>
      </c>
      <c r="DM87">
        <v>2.2425999999999999</v>
      </c>
      <c r="DN87">
        <v>0</v>
      </c>
      <c r="DO87">
        <v>0</v>
      </c>
      <c r="DP87">
        <v>0</v>
      </c>
      <c r="DQ87">
        <v>0.141990980769231</v>
      </c>
      <c r="DR87">
        <v>-4.4574276703459601E-3</v>
      </c>
      <c r="DS87">
        <v>2.6989160252161699E-3</v>
      </c>
      <c r="DT87">
        <v>1</v>
      </c>
      <c r="DU87">
        <v>2</v>
      </c>
      <c r="DV87">
        <v>3</v>
      </c>
      <c r="DW87" t="s">
        <v>259</v>
      </c>
      <c r="DX87">
        <v>100</v>
      </c>
      <c r="DY87">
        <v>100</v>
      </c>
      <c r="DZ87">
        <v>-3.948</v>
      </c>
      <c r="EA87">
        <v>0.38500000000000001</v>
      </c>
      <c r="EB87">
        <v>2</v>
      </c>
      <c r="EC87">
        <v>516.28499999999997</v>
      </c>
      <c r="ED87">
        <v>422.74</v>
      </c>
      <c r="EE87">
        <v>27.322500000000002</v>
      </c>
      <c r="EF87">
        <v>31.438600000000001</v>
      </c>
      <c r="EG87">
        <v>30.000399999999999</v>
      </c>
      <c r="EH87">
        <v>31.6084</v>
      </c>
      <c r="EI87">
        <v>31.636900000000001</v>
      </c>
      <c r="EJ87">
        <v>20.0686</v>
      </c>
      <c r="EK87">
        <v>33.631599999999999</v>
      </c>
      <c r="EL87">
        <v>0</v>
      </c>
      <c r="EM87">
        <v>27.3325</v>
      </c>
      <c r="EN87">
        <v>399.97899999999998</v>
      </c>
      <c r="EO87">
        <v>15.9108</v>
      </c>
      <c r="EP87">
        <v>100.161</v>
      </c>
      <c r="EQ87">
        <v>90.462900000000005</v>
      </c>
    </row>
    <row r="88" spans="1:147" x14ac:dyDescent="0.3">
      <c r="A88">
        <v>72</v>
      </c>
      <c r="B88">
        <v>1675337957.5999999</v>
      </c>
      <c r="C88">
        <v>4380.5999999046298</v>
      </c>
      <c r="D88" t="s">
        <v>468</v>
      </c>
      <c r="E88" t="s">
        <v>469</v>
      </c>
      <c r="F88">
        <v>1675337949.5999999</v>
      </c>
      <c r="G88">
        <f t="shared" si="86"/>
        <v>9.110508877293199E-4</v>
      </c>
      <c r="H88">
        <f t="shared" si="87"/>
        <v>-0.20070418396541767</v>
      </c>
      <c r="I88">
        <f t="shared" si="88"/>
        <v>400.01612903225799</v>
      </c>
      <c r="J88">
        <f t="shared" si="89"/>
        <v>393.32258667457779</v>
      </c>
      <c r="K88">
        <f t="shared" si="90"/>
        <v>38.074127165878913</v>
      </c>
      <c r="L88">
        <f t="shared" si="91"/>
        <v>38.722070588277305</v>
      </c>
      <c r="M88">
        <f t="shared" si="92"/>
        <v>3.8616842161485788E-2</v>
      </c>
      <c r="N88">
        <f t="shared" si="93"/>
        <v>3.389802708959146</v>
      </c>
      <c r="O88">
        <f t="shared" si="94"/>
        <v>3.8374097788854832E-2</v>
      </c>
      <c r="P88">
        <f t="shared" si="95"/>
        <v>2.4005493362955981E-2</v>
      </c>
      <c r="Q88">
        <f t="shared" si="96"/>
        <v>0</v>
      </c>
      <c r="R88">
        <f t="shared" si="97"/>
        <v>28.147882812824395</v>
      </c>
      <c r="S88">
        <f t="shared" si="98"/>
        <v>27.9794387096774</v>
      </c>
      <c r="T88">
        <f t="shared" si="99"/>
        <v>3.7902933627640127</v>
      </c>
      <c r="U88">
        <f t="shared" si="100"/>
        <v>40.15444279722491</v>
      </c>
      <c r="V88">
        <f t="shared" si="101"/>
        <v>1.5555642972166499</v>
      </c>
      <c r="W88">
        <f t="shared" si="102"/>
        <v>3.8739531390637443</v>
      </c>
      <c r="X88">
        <f t="shared" si="103"/>
        <v>2.2347290655473628</v>
      </c>
      <c r="Y88">
        <f t="shared" si="104"/>
        <v>-40.177344148863007</v>
      </c>
      <c r="Z88">
        <f t="shared" si="105"/>
        <v>68.525156652587626</v>
      </c>
      <c r="AA88">
        <f t="shared" si="106"/>
        <v>4.4137608421955532</v>
      </c>
      <c r="AB88">
        <f t="shared" si="107"/>
        <v>32.761573345920169</v>
      </c>
      <c r="AC88">
        <v>-4.0038378417799898E-2</v>
      </c>
      <c r="AD88">
        <v>4.49465873285744E-2</v>
      </c>
      <c r="AE88">
        <v>3.37879354040279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50826.828250461927</v>
      </c>
      <c r="AK88" t="s">
        <v>470</v>
      </c>
      <c r="AL88">
        <v>2.3079884615384598</v>
      </c>
      <c r="AM88">
        <v>1.6352</v>
      </c>
      <c r="AN88">
        <f t="shared" si="111"/>
        <v>-0.67278846153845984</v>
      </c>
      <c r="AO88">
        <f t="shared" si="112"/>
        <v>-0.41144108460033013</v>
      </c>
      <c r="AP88">
        <v>-7.6418823677366798E-2</v>
      </c>
      <c r="AQ88" t="s">
        <v>252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-0.20070418396541767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252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-2.4304816349864287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0.76150703156633803</v>
      </c>
      <c r="BN88">
        <v>0.5</v>
      </c>
      <c r="BO88" t="s">
        <v>253</v>
      </c>
      <c r="BP88">
        <v>1675337949.5999999</v>
      </c>
      <c r="BQ88">
        <v>400.01612903225799</v>
      </c>
      <c r="BR88">
        <v>400.04106451612898</v>
      </c>
      <c r="BS88">
        <v>16.069667741935501</v>
      </c>
      <c r="BT88">
        <v>15.9331483870968</v>
      </c>
      <c r="BU88">
        <v>500.01919354838702</v>
      </c>
      <c r="BV88">
        <v>96.601238709677403</v>
      </c>
      <c r="BW88">
        <v>0.20003448387096801</v>
      </c>
      <c r="BX88">
        <v>28.3544032258065</v>
      </c>
      <c r="BY88">
        <v>27.9794387096774</v>
      </c>
      <c r="BZ88">
        <v>999.9</v>
      </c>
      <c r="CA88">
        <v>9995.1612903225796</v>
      </c>
      <c r="CB88">
        <v>0</v>
      </c>
      <c r="CC88">
        <v>390.62606451612902</v>
      </c>
      <c r="CD88">
        <v>0</v>
      </c>
      <c r="CE88">
        <v>0</v>
      </c>
      <c r="CF88">
        <v>0</v>
      </c>
      <c r="CG88">
        <v>0</v>
      </c>
      <c r="CH88">
        <v>2.2788419354838698</v>
      </c>
      <c r="CI88">
        <v>0</v>
      </c>
      <c r="CJ88">
        <v>-11.521322580645201</v>
      </c>
      <c r="CK88">
        <v>-1.3449580645161301</v>
      </c>
      <c r="CL88">
        <v>37.686999999999998</v>
      </c>
      <c r="CM88">
        <v>42.686999999999998</v>
      </c>
      <c r="CN88">
        <v>40</v>
      </c>
      <c r="CO88">
        <v>40.995935483871001</v>
      </c>
      <c r="CP88">
        <v>38.383000000000003</v>
      </c>
      <c r="CQ88">
        <v>0</v>
      </c>
      <c r="CR88">
        <v>0</v>
      </c>
      <c r="CS88">
        <v>0</v>
      </c>
      <c r="CT88">
        <v>59.200000047683702</v>
      </c>
      <c r="CU88">
        <v>2.3079884615384598</v>
      </c>
      <c r="CV88">
        <v>0.30705985123330098</v>
      </c>
      <c r="CW88">
        <v>-1.062772674266</v>
      </c>
      <c r="CX88">
        <v>-11.5595269230769</v>
      </c>
      <c r="CY88">
        <v>15</v>
      </c>
      <c r="CZ88">
        <v>1675333396</v>
      </c>
      <c r="DA88" t="s">
        <v>254</v>
      </c>
      <c r="DB88">
        <v>1</v>
      </c>
      <c r="DC88">
        <v>-3.948</v>
      </c>
      <c r="DD88">
        <v>0.38500000000000001</v>
      </c>
      <c r="DE88">
        <v>402</v>
      </c>
      <c r="DF88">
        <v>15</v>
      </c>
      <c r="DG88">
        <v>1.6</v>
      </c>
      <c r="DH88">
        <v>0.26</v>
      </c>
      <c r="DI88">
        <v>-4.0257375192307703E-2</v>
      </c>
      <c r="DJ88">
        <v>5.5953712541618898E-2</v>
      </c>
      <c r="DK88">
        <v>0.123939757289555</v>
      </c>
      <c r="DL88">
        <v>1</v>
      </c>
      <c r="DM88">
        <v>2.1143000000000001</v>
      </c>
      <c r="DN88">
        <v>0</v>
      </c>
      <c r="DO88">
        <v>0</v>
      </c>
      <c r="DP88">
        <v>0</v>
      </c>
      <c r="DQ88">
        <v>0.13674776923076901</v>
      </c>
      <c r="DR88">
        <v>-3.5017604371207502E-3</v>
      </c>
      <c r="DS88">
        <v>2.34516104593287E-3</v>
      </c>
      <c r="DT88">
        <v>1</v>
      </c>
      <c r="DU88">
        <v>2</v>
      </c>
      <c r="DV88">
        <v>3</v>
      </c>
      <c r="DW88" t="s">
        <v>259</v>
      </c>
      <c r="DX88">
        <v>100</v>
      </c>
      <c r="DY88">
        <v>100</v>
      </c>
      <c r="DZ88">
        <v>-3.948</v>
      </c>
      <c r="EA88">
        <v>0.38500000000000001</v>
      </c>
      <c r="EB88">
        <v>2</v>
      </c>
      <c r="EC88">
        <v>516.26700000000005</v>
      </c>
      <c r="ED88">
        <v>422.43</v>
      </c>
      <c r="EE88">
        <v>27.3703</v>
      </c>
      <c r="EF88">
        <v>31.466200000000001</v>
      </c>
      <c r="EG88">
        <v>30.0001</v>
      </c>
      <c r="EH88">
        <v>31.6387</v>
      </c>
      <c r="EI88">
        <v>31.664300000000001</v>
      </c>
      <c r="EJ88">
        <v>20.070900000000002</v>
      </c>
      <c r="EK88">
        <v>33.631599999999999</v>
      </c>
      <c r="EL88">
        <v>0</v>
      </c>
      <c r="EM88">
        <v>27.3825</v>
      </c>
      <c r="EN88">
        <v>400.04199999999997</v>
      </c>
      <c r="EO88">
        <v>15.924200000000001</v>
      </c>
      <c r="EP88">
        <v>100.157</v>
      </c>
      <c r="EQ88">
        <v>90.4589</v>
      </c>
    </row>
    <row r="89" spans="1:147" x14ac:dyDescent="0.3">
      <c r="A89">
        <v>73</v>
      </c>
      <c r="B89">
        <v>1675338017.5999999</v>
      </c>
      <c r="C89">
        <v>4440.5999999046298</v>
      </c>
      <c r="D89" t="s">
        <v>471</v>
      </c>
      <c r="E89" t="s">
        <v>472</v>
      </c>
      <c r="F89">
        <v>1675338009.5999999</v>
      </c>
      <c r="G89">
        <f t="shared" si="86"/>
        <v>8.9834408976443788E-4</v>
      </c>
      <c r="H89">
        <f t="shared" si="87"/>
        <v>-0.2498350527587487</v>
      </c>
      <c r="I89">
        <f t="shared" si="88"/>
        <v>400.00329032258099</v>
      </c>
      <c r="J89">
        <f t="shared" si="89"/>
        <v>395.46462716588019</v>
      </c>
      <c r="K89">
        <f t="shared" si="90"/>
        <v>38.280959580795184</v>
      </c>
      <c r="L89">
        <f t="shared" si="91"/>
        <v>38.720301986960955</v>
      </c>
      <c r="M89">
        <f t="shared" si="92"/>
        <v>3.8087286733229898E-2</v>
      </c>
      <c r="N89">
        <f t="shared" si="93"/>
        <v>3.3909413294963517</v>
      </c>
      <c r="O89">
        <f t="shared" si="94"/>
        <v>3.7851211049491316E-2</v>
      </c>
      <c r="P89">
        <f t="shared" si="95"/>
        <v>2.3678095216006723E-2</v>
      </c>
      <c r="Q89">
        <f t="shared" si="96"/>
        <v>0</v>
      </c>
      <c r="R89">
        <f t="shared" si="97"/>
        <v>28.15090490111945</v>
      </c>
      <c r="S89">
        <f t="shared" si="98"/>
        <v>27.978593548387099</v>
      </c>
      <c r="T89">
        <f t="shared" si="99"/>
        <v>3.7901065904672535</v>
      </c>
      <c r="U89">
        <f t="shared" si="100"/>
        <v>40.169160529741866</v>
      </c>
      <c r="V89">
        <f t="shared" si="101"/>
        <v>1.5561414600940049</v>
      </c>
      <c r="W89">
        <f t="shared" si="102"/>
        <v>3.873970577358254</v>
      </c>
      <c r="X89">
        <f t="shared" si="103"/>
        <v>2.2339651303732486</v>
      </c>
      <c r="Y89">
        <f t="shared" si="104"/>
        <v>-39.616974358611714</v>
      </c>
      <c r="Z89">
        <f t="shared" si="105"/>
        <v>68.716833174438079</v>
      </c>
      <c r="AA89">
        <f t="shared" si="106"/>
        <v>4.4246037601097612</v>
      </c>
      <c r="AB89">
        <f t="shared" si="107"/>
        <v>33.524462575936127</v>
      </c>
      <c r="AC89">
        <v>-4.0055293243198897E-2</v>
      </c>
      <c r="AD89">
        <v>4.4965575701904903E-2</v>
      </c>
      <c r="AE89">
        <v>3.3799275099483399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50847.383875602973</v>
      </c>
      <c r="AK89" t="s">
        <v>473</v>
      </c>
      <c r="AL89">
        <v>2.3068884615384602</v>
      </c>
      <c r="AM89">
        <v>1.6504000000000001</v>
      </c>
      <c r="AN89">
        <f t="shared" si="111"/>
        <v>-0.65648846153846008</v>
      </c>
      <c r="AO89">
        <f t="shared" si="112"/>
        <v>-0.39777536448040479</v>
      </c>
      <c r="AP89">
        <v>-9.5125574701919499E-2</v>
      </c>
      <c r="AQ89" t="s">
        <v>252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-0.2498350527587487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252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-2.5139817326451399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0.76150703156633803</v>
      </c>
      <c r="BN89">
        <v>0.5</v>
      </c>
      <c r="BO89" t="s">
        <v>253</v>
      </c>
      <c r="BP89">
        <v>1675338009.5999999</v>
      </c>
      <c r="BQ89">
        <v>400.00329032258099</v>
      </c>
      <c r="BR89">
        <v>400.01996774193498</v>
      </c>
      <c r="BS89">
        <v>16.075848387096801</v>
      </c>
      <c r="BT89">
        <v>15.941232258064501</v>
      </c>
      <c r="BU89">
        <v>500.01283870967802</v>
      </c>
      <c r="BV89">
        <v>96.599961290322597</v>
      </c>
      <c r="BW89">
        <v>0.199997419354839</v>
      </c>
      <c r="BX89">
        <v>28.354480645161299</v>
      </c>
      <c r="BY89">
        <v>27.978593548387099</v>
      </c>
      <c r="BZ89">
        <v>999.9</v>
      </c>
      <c r="CA89">
        <v>9999.5161290322594</v>
      </c>
      <c r="CB89">
        <v>0</v>
      </c>
      <c r="CC89">
        <v>390.63177419354901</v>
      </c>
      <c r="CD89">
        <v>0</v>
      </c>
      <c r="CE89">
        <v>0</v>
      </c>
      <c r="CF89">
        <v>0</v>
      </c>
      <c r="CG89">
        <v>0</v>
      </c>
      <c r="CH89">
        <v>2.3053677419354801</v>
      </c>
      <c r="CI89">
        <v>0</v>
      </c>
      <c r="CJ89">
        <v>-12.2311741935484</v>
      </c>
      <c r="CK89">
        <v>-1.4147290322580599</v>
      </c>
      <c r="CL89">
        <v>37.6148387096774</v>
      </c>
      <c r="CM89">
        <v>42.602645161290297</v>
      </c>
      <c r="CN89">
        <v>39.936999999999998</v>
      </c>
      <c r="CO89">
        <v>40.918999999999997</v>
      </c>
      <c r="CP89">
        <v>38.311999999999998</v>
      </c>
      <c r="CQ89">
        <v>0</v>
      </c>
      <c r="CR89">
        <v>0</v>
      </c>
      <c r="CS89">
        <v>0</v>
      </c>
      <c r="CT89">
        <v>59.5</v>
      </c>
      <c r="CU89">
        <v>2.3068884615384602</v>
      </c>
      <c r="CV89">
        <v>-0.2621709364425</v>
      </c>
      <c r="CW89">
        <v>-2.2085401687785202</v>
      </c>
      <c r="CX89">
        <v>-12.200330769230799</v>
      </c>
      <c r="CY89">
        <v>15</v>
      </c>
      <c r="CZ89">
        <v>1675333396</v>
      </c>
      <c r="DA89" t="s">
        <v>254</v>
      </c>
      <c r="DB89">
        <v>1</v>
      </c>
      <c r="DC89">
        <v>-3.948</v>
      </c>
      <c r="DD89">
        <v>0.38500000000000001</v>
      </c>
      <c r="DE89">
        <v>402</v>
      </c>
      <c r="DF89">
        <v>15</v>
      </c>
      <c r="DG89">
        <v>1.6</v>
      </c>
      <c r="DH89">
        <v>0.26</v>
      </c>
      <c r="DI89">
        <v>-1.3200100576923101E-2</v>
      </c>
      <c r="DJ89">
        <v>8.1711354068126102E-2</v>
      </c>
      <c r="DK89">
        <v>0.117740473790741</v>
      </c>
      <c r="DL89">
        <v>1</v>
      </c>
      <c r="DM89">
        <v>2.1107999999999998</v>
      </c>
      <c r="DN89">
        <v>0</v>
      </c>
      <c r="DO89">
        <v>0</v>
      </c>
      <c r="DP89">
        <v>0</v>
      </c>
      <c r="DQ89">
        <v>0.134264903846154</v>
      </c>
      <c r="DR89">
        <v>2.6173738581061201E-3</v>
      </c>
      <c r="DS89">
        <v>2.1072306311987099E-3</v>
      </c>
      <c r="DT89">
        <v>1</v>
      </c>
      <c r="DU89">
        <v>2</v>
      </c>
      <c r="DV89">
        <v>3</v>
      </c>
      <c r="DW89" t="s">
        <v>259</v>
      </c>
      <c r="DX89">
        <v>100</v>
      </c>
      <c r="DY89">
        <v>100</v>
      </c>
      <c r="DZ89">
        <v>-3.948</v>
      </c>
      <c r="EA89">
        <v>0.38500000000000001</v>
      </c>
      <c r="EB89">
        <v>2</v>
      </c>
      <c r="EC89">
        <v>516.59</v>
      </c>
      <c r="ED89">
        <v>422.37200000000001</v>
      </c>
      <c r="EE89">
        <v>27.433499999999999</v>
      </c>
      <c r="EF89">
        <v>31.488800000000001</v>
      </c>
      <c r="EG89">
        <v>30.0001</v>
      </c>
      <c r="EH89">
        <v>31.663399999999999</v>
      </c>
      <c r="EI89">
        <v>31.691800000000001</v>
      </c>
      <c r="EJ89">
        <v>20.074000000000002</v>
      </c>
      <c r="EK89">
        <v>33.631599999999999</v>
      </c>
      <c r="EL89">
        <v>0</v>
      </c>
      <c r="EM89">
        <v>27.4434</v>
      </c>
      <c r="EN89">
        <v>400.06200000000001</v>
      </c>
      <c r="EO89">
        <v>15.924200000000001</v>
      </c>
      <c r="EP89">
        <v>100.158</v>
      </c>
      <c r="EQ89">
        <v>90.456599999999995</v>
      </c>
    </row>
    <row r="90" spans="1:147" x14ac:dyDescent="0.3">
      <c r="A90">
        <v>74</v>
      </c>
      <c r="B90">
        <v>1675338077.5999999</v>
      </c>
      <c r="C90">
        <v>4500.5999999046298</v>
      </c>
      <c r="D90" t="s">
        <v>474</v>
      </c>
      <c r="E90" t="s">
        <v>475</v>
      </c>
      <c r="F90">
        <v>1675338069.5999999</v>
      </c>
      <c r="G90">
        <f t="shared" si="86"/>
        <v>8.7112206521024616E-4</v>
      </c>
      <c r="H90">
        <f t="shared" si="87"/>
        <v>-0.20356254229076862</v>
      </c>
      <c r="I90">
        <f t="shared" si="88"/>
        <v>399.991548387097</v>
      </c>
      <c r="J90">
        <f t="shared" si="89"/>
        <v>393.79518683958474</v>
      </c>
      <c r="K90">
        <f t="shared" si="90"/>
        <v>38.120124189684311</v>
      </c>
      <c r="L90">
        <f t="shared" si="91"/>
        <v>38.719943790352957</v>
      </c>
      <c r="M90">
        <f t="shared" si="92"/>
        <v>3.6903110294691364E-2</v>
      </c>
      <c r="N90">
        <f t="shared" si="93"/>
        <v>3.3916061491845562</v>
      </c>
      <c r="O90">
        <f t="shared" si="94"/>
        <v>3.6681483185939043E-2</v>
      </c>
      <c r="P90">
        <f t="shared" si="95"/>
        <v>2.2945728179773361E-2</v>
      </c>
      <c r="Q90">
        <f t="shared" si="96"/>
        <v>0</v>
      </c>
      <c r="R90">
        <f t="shared" si="97"/>
        <v>28.158745773975991</v>
      </c>
      <c r="S90">
        <f t="shared" si="98"/>
        <v>27.9863483870968</v>
      </c>
      <c r="T90">
        <f t="shared" si="99"/>
        <v>3.791820634434508</v>
      </c>
      <c r="U90">
        <f t="shared" si="100"/>
        <v>40.173257203090166</v>
      </c>
      <c r="V90">
        <f t="shared" si="101"/>
        <v>1.5564481622830761</v>
      </c>
      <c r="W90">
        <f t="shared" si="102"/>
        <v>3.8743389773317971</v>
      </c>
      <c r="X90">
        <f t="shared" si="103"/>
        <v>2.2353724721514316</v>
      </c>
      <c r="Y90">
        <f t="shared" si="104"/>
        <v>-38.416483075771858</v>
      </c>
      <c r="Z90">
        <f t="shared" si="105"/>
        <v>67.61139217903677</v>
      </c>
      <c r="AA90">
        <f t="shared" si="106"/>
        <v>4.3527757532170179</v>
      </c>
      <c r="AB90">
        <f t="shared" si="107"/>
        <v>33.547684856481929</v>
      </c>
      <c r="AC90">
        <v>-4.0065170590018698E-2</v>
      </c>
      <c r="AD90">
        <v>4.4976663889013203E-2</v>
      </c>
      <c r="AE90">
        <v>3.3805896137079698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50859.176907306937</v>
      </c>
      <c r="AK90" t="s">
        <v>476</v>
      </c>
      <c r="AL90">
        <v>2.3016999999999999</v>
      </c>
      <c r="AM90">
        <v>1.2692000000000001</v>
      </c>
      <c r="AN90">
        <f t="shared" si="111"/>
        <v>-1.0324999999999998</v>
      </c>
      <c r="AO90">
        <f t="shared" si="112"/>
        <v>-0.81350456980775265</v>
      </c>
      <c r="AP90">
        <v>-7.75071536581175E-2</v>
      </c>
      <c r="AQ90" t="s">
        <v>252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-0.20356254229076862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252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-1.229249394673124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0.76150703156633803</v>
      </c>
      <c r="BN90">
        <v>0.5</v>
      </c>
      <c r="BO90" t="s">
        <v>253</v>
      </c>
      <c r="BP90">
        <v>1675338069.5999999</v>
      </c>
      <c r="BQ90">
        <v>399.991548387097</v>
      </c>
      <c r="BR90">
        <v>400.01361290322598</v>
      </c>
      <c r="BS90">
        <v>16.078693548387101</v>
      </c>
      <c r="BT90">
        <v>15.9481580645161</v>
      </c>
      <c r="BU90">
        <v>500.01693548387101</v>
      </c>
      <c r="BV90">
        <v>96.601967741935496</v>
      </c>
      <c r="BW90">
        <v>0.199937064516129</v>
      </c>
      <c r="BX90">
        <v>28.356116129032301</v>
      </c>
      <c r="BY90">
        <v>27.9863483870968</v>
      </c>
      <c r="BZ90">
        <v>999.9</v>
      </c>
      <c r="CA90">
        <v>10001.774193548399</v>
      </c>
      <c r="CB90">
        <v>0</v>
      </c>
      <c r="CC90">
        <v>390.62893548387098</v>
      </c>
      <c r="CD90">
        <v>0</v>
      </c>
      <c r="CE90">
        <v>0</v>
      </c>
      <c r="CF90">
        <v>0</v>
      </c>
      <c r="CG90">
        <v>0</v>
      </c>
      <c r="CH90">
        <v>2.2802612903225801</v>
      </c>
      <c r="CI90">
        <v>0</v>
      </c>
      <c r="CJ90">
        <v>-12.531480645161301</v>
      </c>
      <c r="CK90">
        <v>-1.48858064516129</v>
      </c>
      <c r="CL90">
        <v>37.5</v>
      </c>
      <c r="CM90">
        <v>42.5</v>
      </c>
      <c r="CN90">
        <v>39.811999999999998</v>
      </c>
      <c r="CO90">
        <v>40.8241935483871</v>
      </c>
      <c r="CP90">
        <v>38.235774193548401</v>
      </c>
      <c r="CQ90">
        <v>0</v>
      </c>
      <c r="CR90">
        <v>0</v>
      </c>
      <c r="CS90">
        <v>0</v>
      </c>
      <c r="CT90">
        <v>59.400000095367403</v>
      </c>
      <c r="CU90">
        <v>2.3016999999999999</v>
      </c>
      <c r="CV90">
        <v>-0.218905982754068</v>
      </c>
      <c r="CW90">
        <v>-2.2641504244488102</v>
      </c>
      <c r="CX90">
        <v>-12.5317461538462</v>
      </c>
      <c r="CY90">
        <v>15</v>
      </c>
      <c r="CZ90">
        <v>1675333396</v>
      </c>
      <c r="DA90" t="s">
        <v>254</v>
      </c>
      <c r="DB90">
        <v>1</v>
      </c>
      <c r="DC90">
        <v>-3.948</v>
      </c>
      <c r="DD90">
        <v>0.38500000000000001</v>
      </c>
      <c r="DE90">
        <v>402</v>
      </c>
      <c r="DF90">
        <v>15</v>
      </c>
      <c r="DG90">
        <v>1.6</v>
      </c>
      <c r="DH90">
        <v>0.26</v>
      </c>
      <c r="DI90">
        <v>-1.9590528557692301E-2</v>
      </c>
      <c r="DJ90">
        <v>5.9010272748225102E-2</v>
      </c>
      <c r="DK90">
        <v>9.9629699409266803E-2</v>
      </c>
      <c r="DL90">
        <v>1</v>
      </c>
      <c r="DM90">
        <v>2.2715999999999998</v>
      </c>
      <c r="DN90">
        <v>0</v>
      </c>
      <c r="DO90">
        <v>0</v>
      </c>
      <c r="DP90">
        <v>0</v>
      </c>
      <c r="DQ90">
        <v>0.13052659615384599</v>
      </c>
      <c r="DR90">
        <v>1.40773328779949E-3</v>
      </c>
      <c r="DS90">
        <v>2.86683451978508E-3</v>
      </c>
      <c r="DT90">
        <v>1</v>
      </c>
      <c r="DU90">
        <v>2</v>
      </c>
      <c r="DV90">
        <v>3</v>
      </c>
      <c r="DW90" t="s">
        <v>259</v>
      </c>
      <c r="DX90">
        <v>100</v>
      </c>
      <c r="DY90">
        <v>100</v>
      </c>
      <c r="DZ90">
        <v>-3.948</v>
      </c>
      <c r="EA90">
        <v>0.38500000000000001</v>
      </c>
      <c r="EB90">
        <v>2</v>
      </c>
      <c r="EC90">
        <v>516.78499999999997</v>
      </c>
      <c r="ED90">
        <v>422.16800000000001</v>
      </c>
      <c r="EE90">
        <v>27.431799999999999</v>
      </c>
      <c r="EF90">
        <v>31.510300000000001</v>
      </c>
      <c r="EG90">
        <v>30.000399999999999</v>
      </c>
      <c r="EH90">
        <v>31.688199999999998</v>
      </c>
      <c r="EI90">
        <v>31.7166</v>
      </c>
      <c r="EJ90">
        <v>20.075399999999998</v>
      </c>
      <c r="EK90">
        <v>33.631599999999999</v>
      </c>
      <c r="EL90">
        <v>0</v>
      </c>
      <c r="EM90">
        <v>27.435600000000001</v>
      </c>
      <c r="EN90">
        <v>399.99200000000002</v>
      </c>
      <c r="EO90">
        <v>15.924200000000001</v>
      </c>
      <c r="EP90">
        <v>100.15600000000001</v>
      </c>
      <c r="EQ90">
        <v>90.454400000000007</v>
      </c>
    </row>
    <row r="91" spans="1:147" x14ac:dyDescent="0.3">
      <c r="A91">
        <v>75</v>
      </c>
      <c r="B91">
        <v>1675338137.5999999</v>
      </c>
      <c r="C91">
        <v>4560.5999999046298</v>
      </c>
      <c r="D91" t="s">
        <v>477</v>
      </c>
      <c r="E91" t="s">
        <v>478</v>
      </c>
      <c r="F91">
        <v>1675338129.5999999</v>
      </c>
      <c r="G91">
        <f t="shared" si="86"/>
        <v>8.4712865884547259E-4</v>
      </c>
      <c r="H91">
        <f t="shared" si="87"/>
        <v>-0.29522247290893411</v>
      </c>
      <c r="I91">
        <f t="shared" si="88"/>
        <v>400.00409677419401</v>
      </c>
      <c r="J91">
        <f t="shared" si="89"/>
        <v>398.08579018366464</v>
      </c>
      <c r="K91">
        <f t="shared" si="90"/>
        <v>38.535256840233359</v>
      </c>
      <c r="L91">
        <f t="shared" si="91"/>
        <v>38.720951579877941</v>
      </c>
      <c r="M91">
        <f t="shared" si="92"/>
        <v>3.589443719246433E-2</v>
      </c>
      <c r="N91">
        <f t="shared" si="93"/>
        <v>3.392984144164727</v>
      </c>
      <c r="O91">
        <f t="shared" si="94"/>
        <v>3.5684807458662454E-2</v>
      </c>
      <c r="P91">
        <f t="shared" si="95"/>
        <v>2.2321736833330025E-2</v>
      </c>
      <c r="Q91">
        <f t="shared" si="96"/>
        <v>0</v>
      </c>
      <c r="R91">
        <f t="shared" si="97"/>
        <v>28.159880495944471</v>
      </c>
      <c r="S91">
        <f t="shared" si="98"/>
        <v>27.9828612903226</v>
      </c>
      <c r="T91">
        <f t="shared" si="99"/>
        <v>3.7910498013846885</v>
      </c>
      <c r="U91">
        <f t="shared" si="100"/>
        <v>40.18575216238991</v>
      </c>
      <c r="V91">
        <f t="shared" si="101"/>
        <v>1.5565363340554745</v>
      </c>
      <c r="W91">
        <f t="shared" si="102"/>
        <v>3.8733537393191968</v>
      </c>
      <c r="X91">
        <f t="shared" si="103"/>
        <v>2.2345134673292142</v>
      </c>
      <c r="Y91">
        <f t="shared" si="104"/>
        <v>-37.35837385508534</v>
      </c>
      <c r="Z91">
        <f t="shared" si="105"/>
        <v>67.476592382712994</v>
      </c>
      <c r="AA91">
        <f t="shared" si="106"/>
        <v>4.3421631386006734</v>
      </c>
      <c r="AB91">
        <f t="shared" si="107"/>
        <v>34.460381666228329</v>
      </c>
      <c r="AC91">
        <v>-4.0085646271589698E-2</v>
      </c>
      <c r="AD91">
        <v>4.4999649635344897E-2</v>
      </c>
      <c r="AE91">
        <v>3.3819619785842598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50884.831836004232</v>
      </c>
      <c r="AK91" t="s">
        <v>479</v>
      </c>
      <c r="AL91">
        <v>2.33251923076923</v>
      </c>
      <c r="AM91">
        <v>1.77</v>
      </c>
      <c r="AN91">
        <f t="shared" si="111"/>
        <v>-0.56251923076922994</v>
      </c>
      <c r="AO91">
        <f t="shared" si="112"/>
        <v>-0.31780747501086437</v>
      </c>
      <c r="AP91">
        <v>-0.112406994497567</v>
      </c>
      <c r="AQ91" t="s">
        <v>252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-0.29522247290893411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252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-3.1465590919968593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0.76150703156633803</v>
      </c>
      <c r="BN91">
        <v>0.5</v>
      </c>
      <c r="BO91" t="s">
        <v>253</v>
      </c>
      <c r="BP91">
        <v>1675338129.5999999</v>
      </c>
      <c r="BQ91">
        <v>400.00409677419401</v>
      </c>
      <c r="BR91">
        <v>400.01074193548402</v>
      </c>
      <c r="BS91">
        <v>16.0796903225806</v>
      </c>
      <c r="BT91">
        <v>15.952748387096801</v>
      </c>
      <c r="BU91">
        <v>500.00932258064501</v>
      </c>
      <c r="BV91">
        <v>96.601487096774207</v>
      </c>
      <c r="BW91">
        <v>0.19990041935483899</v>
      </c>
      <c r="BX91">
        <v>28.351741935483901</v>
      </c>
      <c r="BY91">
        <v>27.9828612903226</v>
      </c>
      <c r="BZ91">
        <v>999.9</v>
      </c>
      <c r="CA91">
        <v>10006.935483871001</v>
      </c>
      <c r="CB91">
        <v>0</v>
      </c>
      <c r="CC91">
        <v>390.66861290322601</v>
      </c>
      <c r="CD91">
        <v>0</v>
      </c>
      <c r="CE91">
        <v>0</v>
      </c>
      <c r="CF91">
        <v>0</v>
      </c>
      <c r="CG91">
        <v>0</v>
      </c>
      <c r="CH91">
        <v>2.33063225806452</v>
      </c>
      <c r="CI91">
        <v>0</v>
      </c>
      <c r="CJ91">
        <v>-12.9297129032258</v>
      </c>
      <c r="CK91">
        <v>-1.5601935483870999</v>
      </c>
      <c r="CL91">
        <v>37.436999999999998</v>
      </c>
      <c r="CM91">
        <v>42.433</v>
      </c>
      <c r="CN91">
        <v>39.75</v>
      </c>
      <c r="CO91">
        <v>40.756</v>
      </c>
      <c r="CP91">
        <v>38.162999999999997</v>
      </c>
      <c r="CQ91">
        <v>0</v>
      </c>
      <c r="CR91">
        <v>0</v>
      </c>
      <c r="CS91">
        <v>0</v>
      </c>
      <c r="CT91">
        <v>59.400000095367403</v>
      </c>
      <c r="CU91">
        <v>2.33251923076923</v>
      </c>
      <c r="CV91">
        <v>8.5452988267257696E-2</v>
      </c>
      <c r="CW91">
        <v>-1.8394905884775601</v>
      </c>
      <c r="CX91">
        <v>-12.9606038461538</v>
      </c>
      <c r="CY91">
        <v>15</v>
      </c>
      <c r="CZ91">
        <v>1675333396</v>
      </c>
      <c r="DA91" t="s">
        <v>254</v>
      </c>
      <c r="DB91">
        <v>1</v>
      </c>
      <c r="DC91">
        <v>-3.948</v>
      </c>
      <c r="DD91">
        <v>0.38500000000000001</v>
      </c>
      <c r="DE91">
        <v>402</v>
      </c>
      <c r="DF91">
        <v>15</v>
      </c>
      <c r="DG91">
        <v>1.6</v>
      </c>
      <c r="DH91">
        <v>0.26</v>
      </c>
      <c r="DI91">
        <v>-8.6364484230769204E-3</v>
      </c>
      <c r="DJ91">
        <v>5.7996261555496802E-2</v>
      </c>
      <c r="DK91">
        <v>0.108123180152328</v>
      </c>
      <c r="DL91">
        <v>1</v>
      </c>
      <c r="DM91">
        <v>2.4468999999999999</v>
      </c>
      <c r="DN91">
        <v>0</v>
      </c>
      <c r="DO91">
        <v>0</v>
      </c>
      <c r="DP91">
        <v>0</v>
      </c>
      <c r="DQ91">
        <v>0.12730869230769201</v>
      </c>
      <c r="DR91">
        <v>-3.9455340220295497E-3</v>
      </c>
      <c r="DS91">
        <v>2.55862715246388E-3</v>
      </c>
      <c r="DT91">
        <v>1</v>
      </c>
      <c r="DU91">
        <v>2</v>
      </c>
      <c r="DV91">
        <v>3</v>
      </c>
      <c r="DW91" t="s">
        <v>259</v>
      </c>
      <c r="DX91">
        <v>100</v>
      </c>
      <c r="DY91">
        <v>100</v>
      </c>
      <c r="DZ91">
        <v>-3.948</v>
      </c>
      <c r="EA91">
        <v>0.38500000000000001</v>
      </c>
      <c r="EB91">
        <v>2</v>
      </c>
      <c r="EC91">
        <v>516.31700000000001</v>
      </c>
      <c r="ED91">
        <v>421.94499999999999</v>
      </c>
      <c r="EE91">
        <v>27.458400000000001</v>
      </c>
      <c r="EF91">
        <v>31.529699999999998</v>
      </c>
      <c r="EG91">
        <v>30.000299999999999</v>
      </c>
      <c r="EH91">
        <v>31.7104</v>
      </c>
      <c r="EI91">
        <v>31.738600000000002</v>
      </c>
      <c r="EJ91">
        <v>20.0761</v>
      </c>
      <c r="EK91">
        <v>33.631599999999999</v>
      </c>
      <c r="EL91">
        <v>0</v>
      </c>
      <c r="EM91">
        <v>27.464700000000001</v>
      </c>
      <c r="EN91">
        <v>400.03699999999998</v>
      </c>
      <c r="EO91">
        <v>15.924200000000001</v>
      </c>
      <c r="EP91">
        <v>100.155</v>
      </c>
      <c r="EQ91">
        <v>90.453000000000003</v>
      </c>
    </row>
    <row r="92" spans="1:147" x14ac:dyDescent="0.3">
      <c r="A92">
        <v>76</v>
      </c>
      <c r="B92">
        <v>1675338197.5999999</v>
      </c>
      <c r="C92">
        <v>4620.5999999046298</v>
      </c>
      <c r="D92" t="s">
        <v>480</v>
      </c>
      <c r="E92" t="s">
        <v>481</v>
      </c>
      <c r="F92">
        <v>1675338189.5999999</v>
      </c>
      <c r="G92">
        <f t="shared" si="86"/>
        <v>8.5022232148880713E-4</v>
      </c>
      <c r="H92">
        <f t="shared" si="87"/>
        <v>-0.33291323823877372</v>
      </c>
      <c r="I92">
        <f t="shared" si="88"/>
        <v>400.03051612903198</v>
      </c>
      <c r="J92">
        <f t="shared" si="89"/>
        <v>399.71480477342368</v>
      </c>
      <c r="K92">
        <f t="shared" si="90"/>
        <v>38.692525549502086</v>
      </c>
      <c r="L92">
        <f t="shared" si="91"/>
        <v>38.723086513337456</v>
      </c>
      <c r="M92">
        <f t="shared" si="92"/>
        <v>3.599794896485977E-2</v>
      </c>
      <c r="N92">
        <f t="shared" si="93"/>
        <v>3.3907785388486689</v>
      </c>
      <c r="O92">
        <f t="shared" si="94"/>
        <v>3.5786975991117589E-2</v>
      </c>
      <c r="P92">
        <f t="shared" si="95"/>
        <v>2.2385711835914791E-2</v>
      </c>
      <c r="Q92">
        <f t="shared" si="96"/>
        <v>0</v>
      </c>
      <c r="R92">
        <f t="shared" si="97"/>
        <v>28.16588231163453</v>
      </c>
      <c r="S92">
        <f t="shared" si="98"/>
        <v>27.9886612903226</v>
      </c>
      <c r="T92">
        <f t="shared" si="99"/>
        <v>3.792331983954202</v>
      </c>
      <c r="U92">
        <f t="shared" si="100"/>
        <v>40.158456140030943</v>
      </c>
      <c r="V92">
        <f t="shared" si="101"/>
        <v>1.5560959279241098</v>
      </c>
      <c r="W92">
        <f t="shared" si="102"/>
        <v>3.8748898177212414</v>
      </c>
      <c r="X92">
        <f t="shared" si="103"/>
        <v>2.2362360560300925</v>
      </c>
      <c r="Y92">
        <f t="shared" si="104"/>
        <v>-37.494804377656394</v>
      </c>
      <c r="Z92">
        <f t="shared" si="105"/>
        <v>67.619071091713082</v>
      </c>
      <c r="AA92">
        <f t="shared" si="106"/>
        <v>4.3544358387002626</v>
      </c>
      <c r="AB92">
        <f t="shared" si="107"/>
        <v>34.47870255275695</v>
      </c>
      <c r="AC92">
        <v>-4.0052874755475802E-2</v>
      </c>
      <c r="AD92">
        <v>4.4962860737564503E-2</v>
      </c>
      <c r="AE92">
        <v>3.37976538430109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50843.75932029172</v>
      </c>
      <c r="AK92" t="s">
        <v>482</v>
      </c>
      <c r="AL92">
        <v>2.3790769230769202</v>
      </c>
      <c r="AM92">
        <v>1.8220000000000001</v>
      </c>
      <c r="AN92">
        <f t="shared" si="111"/>
        <v>-0.55707692307692014</v>
      </c>
      <c r="AO92">
        <f t="shared" si="112"/>
        <v>-0.30575023220467623</v>
      </c>
      <c r="AP92">
        <v>-0.12675788591116799</v>
      </c>
      <c r="AQ92" t="s">
        <v>252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-0.33291323823877372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252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-3.2706434686550852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0.76150703156633803</v>
      </c>
      <c r="BN92">
        <v>0.5</v>
      </c>
      <c r="BO92" t="s">
        <v>253</v>
      </c>
      <c r="BP92">
        <v>1675338189.5999999</v>
      </c>
      <c r="BQ92">
        <v>400.03051612903198</v>
      </c>
      <c r="BR92">
        <v>400.03161290322601</v>
      </c>
      <c r="BS92">
        <v>16.075316129032299</v>
      </c>
      <c r="BT92">
        <v>15.9479129032258</v>
      </c>
      <c r="BU92">
        <v>500.02054838709699</v>
      </c>
      <c r="BV92">
        <v>96.600361290322596</v>
      </c>
      <c r="BW92">
        <v>0.199970064516129</v>
      </c>
      <c r="BX92">
        <v>28.358561290322601</v>
      </c>
      <c r="BY92">
        <v>27.9886612903226</v>
      </c>
      <c r="BZ92">
        <v>999.9</v>
      </c>
      <c r="CA92">
        <v>9998.8709677419392</v>
      </c>
      <c r="CB92">
        <v>0</v>
      </c>
      <c r="CC92">
        <v>390.68525806451601</v>
      </c>
      <c r="CD92">
        <v>0</v>
      </c>
      <c r="CE92">
        <v>0</v>
      </c>
      <c r="CF92">
        <v>0</v>
      </c>
      <c r="CG92">
        <v>0</v>
      </c>
      <c r="CH92">
        <v>2.36665161290323</v>
      </c>
      <c r="CI92">
        <v>0</v>
      </c>
      <c r="CJ92">
        <v>-13.4277032258064</v>
      </c>
      <c r="CK92">
        <v>-1.6090548387096799</v>
      </c>
      <c r="CL92">
        <v>37.375</v>
      </c>
      <c r="CM92">
        <v>42.362806451612897</v>
      </c>
      <c r="CN92">
        <v>39.686999999999998</v>
      </c>
      <c r="CO92">
        <v>40.693096774193499</v>
      </c>
      <c r="CP92">
        <v>38.100612903225802</v>
      </c>
      <c r="CQ92">
        <v>0</v>
      </c>
      <c r="CR92">
        <v>0</v>
      </c>
      <c r="CS92">
        <v>0</v>
      </c>
      <c r="CT92">
        <v>59.300000190734899</v>
      </c>
      <c r="CU92">
        <v>2.3790769230769202</v>
      </c>
      <c r="CV92">
        <v>0.39932991747758401</v>
      </c>
      <c r="CW92">
        <v>-0.272198285511843</v>
      </c>
      <c r="CX92">
        <v>-13.4238153846154</v>
      </c>
      <c r="CY92">
        <v>15</v>
      </c>
      <c r="CZ92">
        <v>1675333396</v>
      </c>
      <c r="DA92" t="s">
        <v>254</v>
      </c>
      <c r="DB92">
        <v>1</v>
      </c>
      <c r="DC92">
        <v>-3.948</v>
      </c>
      <c r="DD92">
        <v>0.38500000000000001</v>
      </c>
      <c r="DE92">
        <v>402</v>
      </c>
      <c r="DF92">
        <v>15</v>
      </c>
      <c r="DG92">
        <v>1.6</v>
      </c>
      <c r="DH92">
        <v>0.26</v>
      </c>
      <c r="DI92">
        <v>-2.5203414134615399E-2</v>
      </c>
      <c r="DJ92">
        <v>0.24842155074703201</v>
      </c>
      <c r="DK92">
        <v>0.102415055143114</v>
      </c>
      <c r="DL92">
        <v>1</v>
      </c>
      <c r="DM92">
        <v>2.5032000000000001</v>
      </c>
      <c r="DN92">
        <v>0</v>
      </c>
      <c r="DO92">
        <v>0</v>
      </c>
      <c r="DP92">
        <v>0</v>
      </c>
      <c r="DQ92">
        <v>0.12686803846153799</v>
      </c>
      <c r="DR92">
        <v>3.3207922820801998E-3</v>
      </c>
      <c r="DS92">
        <v>2.8237560567002701E-3</v>
      </c>
      <c r="DT92">
        <v>1</v>
      </c>
      <c r="DU92">
        <v>2</v>
      </c>
      <c r="DV92">
        <v>3</v>
      </c>
      <c r="DW92" t="s">
        <v>259</v>
      </c>
      <c r="DX92">
        <v>100</v>
      </c>
      <c r="DY92">
        <v>100</v>
      </c>
      <c r="DZ92">
        <v>-3.948</v>
      </c>
      <c r="EA92">
        <v>0.38500000000000001</v>
      </c>
      <c r="EB92">
        <v>2</v>
      </c>
      <c r="EC92">
        <v>516.85400000000004</v>
      </c>
      <c r="ED92">
        <v>421.57799999999997</v>
      </c>
      <c r="EE92">
        <v>27.446300000000001</v>
      </c>
      <c r="EF92">
        <v>31.543500000000002</v>
      </c>
      <c r="EG92">
        <v>30.0002</v>
      </c>
      <c r="EH92">
        <v>31.729700000000001</v>
      </c>
      <c r="EI92">
        <v>31.757899999999999</v>
      </c>
      <c r="EJ92">
        <v>20.076499999999999</v>
      </c>
      <c r="EK92">
        <v>33.631599999999999</v>
      </c>
      <c r="EL92">
        <v>0</v>
      </c>
      <c r="EM92">
        <v>27.452000000000002</v>
      </c>
      <c r="EN92">
        <v>399.99900000000002</v>
      </c>
      <c r="EO92">
        <v>15.924099999999999</v>
      </c>
      <c r="EP92">
        <v>100.155</v>
      </c>
      <c r="EQ92">
        <v>90.452200000000005</v>
      </c>
    </row>
    <row r="93" spans="1:147" x14ac:dyDescent="0.3">
      <c r="A93">
        <v>77</v>
      </c>
      <c r="B93">
        <v>1675338257.5999999</v>
      </c>
      <c r="C93">
        <v>4680.5999999046298</v>
      </c>
      <c r="D93" t="s">
        <v>483</v>
      </c>
      <c r="E93" t="s">
        <v>484</v>
      </c>
      <c r="F93">
        <v>1675338249.5999999</v>
      </c>
      <c r="G93">
        <f t="shared" si="86"/>
        <v>8.4367186921888301E-4</v>
      </c>
      <c r="H93">
        <f t="shared" si="87"/>
        <v>-0.42411203973530343</v>
      </c>
      <c r="I93">
        <f t="shared" si="88"/>
        <v>400.01629032258103</v>
      </c>
      <c r="J93">
        <f t="shared" si="89"/>
        <v>403.84437622067088</v>
      </c>
      <c r="K93">
        <f t="shared" si="90"/>
        <v>39.09209257616677</v>
      </c>
      <c r="L93">
        <f t="shared" si="91"/>
        <v>38.721534269231533</v>
      </c>
      <c r="M93">
        <f t="shared" si="92"/>
        <v>3.5711017878203827E-2</v>
      </c>
      <c r="N93">
        <f t="shared" si="93"/>
        <v>3.3903303128818028</v>
      </c>
      <c r="O93">
        <f t="shared" si="94"/>
        <v>3.5503356984231571E-2</v>
      </c>
      <c r="P93">
        <f t="shared" si="95"/>
        <v>2.2208154788450313E-2</v>
      </c>
      <c r="Q93">
        <f t="shared" si="96"/>
        <v>0</v>
      </c>
      <c r="R93">
        <f t="shared" si="97"/>
        <v>28.161813372079575</v>
      </c>
      <c r="S93">
        <f t="shared" si="98"/>
        <v>27.986212903225798</v>
      </c>
      <c r="T93">
        <f t="shared" si="99"/>
        <v>3.7917906827713108</v>
      </c>
      <c r="U93">
        <f t="shared" si="100"/>
        <v>40.144326784721827</v>
      </c>
      <c r="V93">
        <f t="shared" si="101"/>
        <v>1.5550484452473619</v>
      </c>
      <c r="W93">
        <f t="shared" si="102"/>
        <v>3.8736443472734585</v>
      </c>
      <c r="X93">
        <f t="shared" si="103"/>
        <v>2.236742237523949</v>
      </c>
      <c r="Y93">
        <f t="shared" si="104"/>
        <v>-37.205929432552743</v>
      </c>
      <c r="Z93">
        <f t="shared" si="105"/>
        <v>67.047053802845753</v>
      </c>
      <c r="AA93">
        <f t="shared" si="106"/>
        <v>4.3179991155962725</v>
      </c>
      <c r="AB93">
        <f t="shared" si="107"/>
        <v>34.159123485889282</v>
      </c>
      <c r="AC93">
        <v>-4.0046215967111401E-2</v>
      </c>
      <c r="AD93">
        <v>4.4955385664283601E-2</v>
      </c>
      <c r="AE93">
        <v>3.3793189892706001</v>
      </c>
      <c r="AF93">
        <v>0</v>
      </c>
      <c r="AG93">
        <v>0</v>
      </c>
      <c r="AH93">
        <f t="shared" si="108"/>
        <v>1</v>
      </c>
      <c r="AI93">
        <f t="shared" si="109"/>
        <v>0</v>
      </c>
      <c r="AJ93">
        <f t="shared" si="110"/>
        <v>50836.574056784841</v>
      </c>
      <c r="AK93" t="s">
        <v>485</v>
      </c>
      <c r="AL93">
        <v>2.37979230769231</v>
      </c>
      <c r="AM93">
        <v>1.5840000000000001</v>
      </c>
      <c r="AN93">
        <f t="shared" si="111"/>
        <v>-0.79579230769230991</v>
      </c>
      <c r="AO93">
        <f t="shared" si="112"/>
        <v>-0.50239413364413499</v>
      </c>
      <c r="AP93">
        <v>-0.16148215021532999</v>
      </c>
      <c r="AQ93" t="s">
        <v>252</v>
      </c>
      <c r="AR93">
        <v>0</v>
      </c>
      <c r="AS93">
        <v>0</v>
      </c>
      <c r="AT93" t="e">
        <f t="shared" si="113"/>
        <v>#DIV/0!</v>
      </c>
      <c r="AU93">
        <v>0.5</v>
      </c>
      <c r="AV93">
        <f t="shared" si="114"/>
        <v>0</v>
      </c>
      <c r="AW93">
        <f t="shared" si="115"/>
        <v>-0.42411203973530343</v>
      </c>
      <c r="AX93" t="e">
        <f t="shared" si="116"/>
        <v>#DIV/0!</v>
      </c>
      <c r="AY93" t="e">
        <f t="shared" si="117"/>
        <v>#DIV/0!</v>
      </c>
      <c r="AZ93" t="e">
        <f t="shared" si="118"/>
        <v>#DIV/0!</v>
      </c>
      <c r="BA93" t="e">
        <f t="shared" si="119"/>
        <v>#DIV/0!</v>
      </c>
      <c r="BB93" t="s">
        <v>252</v>
      </c>
      <c r="BC93">
        <v>0</v>
      </c>
      <c r="BD93">
        <f t="shared" si="120"/>
        <v>0</v>
      </c>
      <c r="BE93" t="e">
        <f t="shared" si="121"/>
        <v>#DIV/0!</v>
      </c>
      <c r="BF93">
        <f t="shared" si="122"/>
        <v>1</v>
      </c>
      <c r="BG93">
        <f t="shared" si="123"/>
        <v>0</v>
      </c>
      <c r="BH93">
        <f t="shared" si="124"/>
        <v>-1.9904691019110072</v>
      </c>
      <c r="BI93">
        <f t="shared" si="125"/>
        <v>0</v>
      </c>
      <c r="BJ93">
        <f t="shared" si="126"/>
        <v>0</v>
      </c>
      <c r="BK93">
        <f t="shared" si="127"/>
        <v>0</v>
      </c>
      <c r="BL93">
        <f t="shared" si="128"/>
        <v>0</v>
      </c>
      <c r="BM93">
        <v>0.76150703156633803</v>
      </c>
      <c r="BN93">
        <v>0.5</v>
      </c>
      <c r="BO93" t="s">
        <v>253</v>
      </c>
      <c r="BP93">
        <v>1675338249.5999999</v>
      </c>
      <c r="BQ93">
        <v>400.01629032258103</v>
      </c>
      <c r="BR93">
        <v>400.00309677419398</v>
      </c>
      <c r="BS93">
        <v>16.064567741935502</v>
      </c>
      <c r="BT93">
        <v>15.9381419354839</v>
      </c>
      <c r="BU93">
        <v>500.00961290322601</v>
      </c>
      <c r="BV93">
        <v>96.599883870967702</v>
      </c>
      <c r="BW93">
        <v>0.200009548387097</v>
      </c>
      <c r="BX93">
        <v>28.353032258064498</v>
      </c>
      <c r="BY93">
        <v>27.986212903225798</v>
      </c>
      <c r="BZ93">
        <v>999.9</v>
      </c>
      <c r="CA93">
        <v>9997.2580645161306</v>
      </c>
      <c r="CB93">
        <v>0</v>
      </c>
      <c r="CC93">
        <v>390.57964516128999</v>
      </c>
      <c r="CD93">
        <v>0</v>
      </c>
      <c r="CE93">
        <v>0</v>
      </c>
      <c r="CF93">
        <v>0</v>
      </c>
      <c r="CG93">
        <v>0</v>
      </c>
      <c r="CH93">
        <v>2.3851451612903198</v>
      </c>
      <c r="CI93">
        <v>0</v>
      </c>
      <c r="CJ93">
        <v>-13.784106451612899</v>
      </c>
      <c r="CK93">
        <v>-1.67845483870968</v>
      </c>
      <c r="CL93">
        <v>37.299999999999997</v>
      </c>
      <c r="CM93">
        <v>42.304000000000002</v>
      </c>
      <c r="CN93">
        <v>39.625</v>
      </c>
      <c r="CO93">
        <v>40.625</v>
      </c>
      <c r="CP93">
        <v>38.037999999999997</v>
      </c>
      <c r="CQ93">
        <v>0</v>
      </c>
      <c r="CR93">
        <v>0</v>
      </c>
      <c r="CS93">
        <v>0</v>
      </c>
      <c r="CT93">
        <v>59.400000095367403</v>
      </c>
      <c r="CU93">
        <v>2.37979230769231</v>
      </c>
      <c r="CV93">
        <v>0.830345295740883</v>
      </c>
      <c r="CW93">
        <v>-1.26835556524982</v>
      </c>
      <c r="CX93">
        <v>-13.808438461538501</v>
      </c>
      <c r="CY93">
        <v>15</v>
      </c>
      <c r="CZ93">
        <v>1675333396</v>
      </c>
      <c r="DA93" t="s">
        <v>254</v>
      </c>
      <c r="DB93">
        <v>1</v>
      </c>
      <c r="DC93">
        <v>-3.948</v>
      </c>
      <c r="DD93">
        <v>0.38500000000000001</v>
      </c>
      <c r="DE93">
        <v>402</v>
      </c>
      <c r="DF93">
        <v>15</v>
      </c>
      <c r="DG93">
        <v>1.6</v>
      </c>
      <c r="DH93">
        <v>0.26</v>
      </c>
      <c r="DI93">
        <v>-3.0960061538461502E-2</v>
      </c>
      <c r="DJ93">
        <v>0.37199150482366</v>
      </c>
      <c r="DK93">
        <v>0.105148916439505</v>
      </c>
      <c r="DL93">
        <v>1</v>
      </c>
      <c r="DM93">
        <v>2.4445999999999999</v>
      </c>
      <c r="DN93">
        <v>0</v>
      </c>
      <c r="DO93">
        <v>0</v>
      </c>
      <c r="DP93">
        <v>0</v>
      </c>
      <c r="DQ93">
        <v>0.126323269230769</v>
      </c>
      <c r="DR93">
        <v>3.6953812003766198E-4</v>
      </c>
      <c r="DS93">
        <v>2.5133123494656098E-3</v>
      </c>
      <c r="DT93">
        <v>1</v>
      </c>
      <c r="DU93">
        <v>2</v>
      </c>
      <c r="DV93">
        <v>3</v>
      </c>
      <c r="DW93" t="s">
        <v>259</v>
      </c>
      <c r="DX93">
        <v>100</v>
      </c>
      <c r="DY93">
        <v>100</v>
      </c>
      <c r="DZ93">
        <v>-3.948</v>
      </c>
      <c r="EA93">
        <v>0.38500000000000001</v>
      </c>
      <c r="EB93">
        <v>2</v>
      </c>
      <c r="EC93">
        <v>516.72699999999998</v>
      </c>
      <c r="ED93">
        <v>421.71300000000002</v>
      </c>
      <c r="EE93">
        <v>27.45</v>
      </c>
      <c r="EF93">
        <v>31.557300000000001</v>
      </c>
      <c r="EG93">
        <v>30.0001</v>
      </c>
      <c r="EH93">
        <v>31.746300000000002</v>
      </c>
      <c r="EI93">
        <v>31.777100000000001</v>
      </c>
      <c r="EJ93">
        <v>20.082699999999999</v>
      </c>
      <c r="EK93">
        <v>33.631599999999999</v>
      </c>
      <c r="EL93">
        <v>0</v>
      </c>
      <c r="EM93">
        <v>27.463100000000001</v>
      </c>
      <c r="EN93">
        <v>399.93400000000003</v>
      </c>
      <c r="EO93">
        <v>15.934699999999999</v>
      </c>
      <c r="EP93">
        <v>100.157</v>
      </c>
      <c r="EQ93">
        <v>90.452799999999996</v>
      </c>
    </row>
    <row r="94" spans="1:147" x14ac:dyDescent="0.3">
      <c r="A94">
        <v>78</v>
      </c>
      <c r="B94">
        <v>1675338317.5999999</v>
      </c>
      <c r="C94">
        <v>4740.5999999046298</v>
      </c>
      <c r="D94" t="s">
        <v>486</v>
      </c>
      <c r="E94" t="s">
        <v>487</v>
      </c>
      <c r="F94">
        <v>1675338309.6064501</v>
      </c>
      <c r="G94">
        <f t="shared" si="86"/>
        <v>8.3583761916061175E-4</v>
      </c>
      <c r="H94">
        <f t="shared" si="87"/>
        <v>7.0042927191543161E-2</v>
      </c>
      <c r="I94">
        <f t="shared" si="88"/>
        <v>399.97632258064499</v>
      </c>
      <c r="J94">
        <f t="shared" si="89"/>
        <v>381.95012274979729</v>
      </c>
      <c r="K94">
        <f t="shared" si="90"/>
        <v>36.972188804515582</v>
      </c>
      <c r="L94">
        <f t="shared" si="91"/>
        <v>38.717097429693872</v>
      </c>
      <c r="M94">
        <f t="shared" si="92"/>
        <v>3.5396911498949045E-2</v>
      </c>
      <c r="N94">
        <f t="shared" si="93"/>
        <v>3.3901164687054473</v>
      </c>
      <c r="O94">
        <f t="shared" si="94"/>
        <v>3.5192863565562151E-2</v>
      </c>
      <c r="P94">
        <f t="shared" si="95"/>
        <v>2.2013774402097057E-2</v>
      </c>
      <c r="Q94">
        <f t="shared" si="96"/>
        <v>0</v>
      </c>
      <c r="R94">
        <f t="shared" si="97"/>
        <v>28.157302874641864</v>
      </c>
      <c r="S94">
        <f t="shared" si="98"/>
        <v>27.975051612903201</v>
      </c>
      <c r="T94">
        <f t="shared" si="99"/>
        <v>3.7893239450478382</v>
      </c>
      <c r="U94">
        <f t="shared" si="100"/>
        <v>40.126492814080407</v>
      </c>
      <c r="V94">
        <f t="shared" si="101"/>
        <v>1.553790672392225</v>
      </c>
      <c r="W94">
        <f t="shared" si="102"/>
        <v>3.8722314446753718</v>
      </c>
      <c r="X94">
        <f t="shared" si="103"/>
        <v>2.235533272655613</v>
      </c>
      <c r="Y94">
        <f t="shared" si="104"/>
        <v>-36.860439004982979</v>
      </c>
      <c r="Z94">
        <f t="shared" si="105"/>
        <v>67.936029531039225</v>
      </c>
      <c r="AA94">
        <f t="shared" si="106"/>
        <v>4.375147465319972</v>
      </c>
      <c r="AB94">
        <f t="shared" si="107"/>
        <v>35.450737991376215</v>
      </c>
      <c r="AC94">
        <v>-4.00430392537151E-2</v>
      </c>
      <c r="AD94">
        <v>4.4951819525200901E-2</v>
      </c>
      <c r="AE94">
        <v>3.3791060185805</v>
      </c>
      <c r="AF94">
        <v>0</v>
      </c>
      <c r="AG94">
        <v>0</v>
      </c>
      <c r="AH94">
        <f t="shared" si="108"/>
        <v>1</v>
      </c>
      <c r="AI94">
        <f t="shared" si="109"/>
        <v>0</v>
      </c>
      <c r="AJ94">
        <f t="shared" si="110"/>
        <v>50833.733589777316</v>
      </c>
      <c r="AK94" t="s">
        <v>488</v>
      </c>
      <c r="AL94">
        <v>2.3430499999999999</v>
      </c>
      <c r="AM94">
        <v>1.45455</v>
      </c>
      <c r="AN94">
        <f t="shared" si="111"/>
        <v>-0.88849999999999985</v>
      </c>
      <c r="AO94">
        <f t="shared" si="112"/>
        <v>-0.61084184111924644</v>
      </c>
      <c r="AP94">
        <v>2.6669090784493098E-2</v>
      </c>
      <c r="AQ94" t="s">
        <v>252</v>
      </c>
      <c r="AR94">
        <v>0</v>
      </c>
      <c r="AS94">
        <v>0</v>
      </c>
      <c r="AT94" t="e">
        <f t="shared" si="113"/>
        <v>#DIV/0!</v>
      </c>
      <c r="AU94">
        <v>0.5</v>
      </c>
      <c r="AV94">
        <f t="shared" si="114"/>
        <v>0</v>
      </c>
      <c r="AW94">
        <f t="shared" si="115"/>
        <v>7.0042927191543161E-2</v>
      </c>
      <c r="AX94" t="e">
        <f t="shared" si="116"/>
        <v>#DIV/0!</v>
      </c>
      <c r="AY94" t="e">
        <f t="shared" si="117"/>
        <v>#DIV/0!</v>
      </c>
      <c r="AZ94" t="e">
        <f t="shared" si="118"/>
        <v>#DIV/0!</v>
      </c>
      <c r="BA94" t="e">
        <f t="shared" si="119"/>
        <v>#DIV/0!</v>
      </c>
      <c r="BB94" t="s">
        <v>252</v>
      </c>
      <c r="BC94">
        <v>0</v>
      </c>
      <c r="BD94">
        <f t="shared" si="120"/>
        <v>0</v>
      </c>
      <c r="BE94" t="e">
        <f t="shared" si="121"/>
        <v>#DIV/0!</v>
      </c>
      <c r="BF94">
        <f t="shared" si="122"/>
        <v>1</v>
      </c>
      <c r="BG94">
        <f t="shared" si="123"/>
        <v>0</v>
      </c>
      <c r="BH94">
        <f t="shared" si="124"/>
        <v>-1.6370849746764213</v>
      </c>
      <c r="BI94">
        <f t="shared" si="125"/>
        <v>0</v>
      </c>
      <c r="BJ94">
        <f t="shared" si="126"/>
        <v>0</v>
      </c>
      <c r="BK94">
        <f t="shared" si="127"/>
        <v>0</v>
      </c>
      <c r="BL94">
        <f t="shared" si="128"/>
        <v>0</v>
      </c>
      <c r="BM94">
        <v>0.76150703156633803</v>
      </c>
      <c r="BN94">
        <v>0.5</v>
      </c>
      <c r="BO94" t="s">
        <v>253</v>
      </c>
      <c r="BP94">
        <v>1675338309.6064501</v>
      </c>
      <c r="BQ94">
        <v>399.97632258064499</v>
      </c>
      <c r="BR94">
        <v>400.03790322580602</v>
      </c>
      <c r="BS94">
        <v>16.051809677419399</v>
      </c>
      <c r="BT94">
        <v>15.926561290322599</v>
      </c>
      <c r="BU94">
        <v>500.02983870967699</v>
      </c>
      <c r="BV94">
        <v>96.598454838709699</v>
      </c>
      <c r="BW94">
        <v>0.20001858064516101</v>
      </c>
      <c r="BX94">
        <v>28.346758064516099</v>
      </c>
      <c r="BY94">
        <v>27.975051612903201</v>
      </c>
      <c r="BZ94">
        <v>999.9</v>
      </c>
      <c r="CA94">
        <v>9996.6129032258104</v>
      </c>
      <c r="CB94">
        <v>0</v>
      </c>
      <c r="CC94">
        <v>390.56258064516101</v>
      </c>
      <c r="CD94">
        <v>0</v>
      </c>
      <c r="CE94">
        <v>0</v>
      </c>
      <c r="CF94">
        <v>0</v>
      </c>
      <c r="CG94">
        <v>0</v>
      </c>
      <c r="CH94">
        <v>2.3529806451612898</v>
      </c>
      <c r="CI94">
        <v>0</v>
      </c>
      <c r="CJ94">
        <v>-14.5764451612903</v>
      </c>
      <c r="CK94">
        <v>-1.6912935483871001</v>
      </c>
      <c r="CL94">
        <v>37.247967741935497</v>
      </c>
      <c r="CM94">
        <v>42.25</v>
      </c>
      <c r="CN94">
        <v>39.554000000000002</v>
      </c>
      <c r="CO94">
        <v>40.598580645161299</v>
      </c>
      <c r="CP94">
        <v>37.981709677419303</v>
      </c>
      <c r="CQ94">
        <v>0</v>
      </c>
      <c r="CR94">
        <v>0</v>
      </c>
      <c r="CS94">
        <v>0</v>
      </c>
      <c r="CT94">
        <v>59.400000095367403</v>
      </c>
      <c r="CU94">
        <v>2.3430499999999999</v>
      </c>
      <c r="CV94">
        <v>-0.17674187272501099</v>
      </c>
      <c r="CW94">
        <v>-0.46931281611383502</v>
      </c>
      <c r="CX94">
        <v>-14.567907692307701</v>
      </c>
      <c r="CY94">
        <v>15</v>
      </c>
      <c r="CZ94">
        <v>1675333396</v>
      </c>
      <c r="DA94" t="s">
        <v>254</v>
      </c>
      <c r="DB94">
        <v>1</v>
      </c>
      <c r="DC94">
        <v>-3.948</v>
      </c>
      <c r="DD94">
        <v>0.38500000000000001</v>
      </c>
      <c r="DE94">
        <v>402</v>
      </c>
      <c r="DF94">
        <v>15</v>
      </c>
      <c r="DG94">
        <v>1.6</v>
      </c>
      <c r="DH94">
        <v>0.26</v>
      </c>
      <c r="DI94">
        <v>-3.7144575484615402E-2</v>
      </c>
      <c r="DJ94">
        <v>-0.23472786237533899</v>
      </c>
      <c r="DK94">
        <v>0.111447163851178</v>
      </c>
      <c r="DL94">
        <v>1</v>
      </c>
      <c r="DM94">
        <v>2.4462999999999999</v>
      </c>
      <c r="DN94">
        <v>0</v>
      </c>
      <c r="DO94">
        <v>0</v>
      </c>
      <c r="DP94">
        <v>0</v>
      </c>
      <c r="DQ94">
        <v>0.12538630769230799</v>
      </c>
      <c r="DR94">
        <v>5.7376071165236896E-4</v>
      </c>
      <c r="DS94">
        <v>2.9861662103933002E-3</v>
      </c>
      <c r="DT94">
        <v>1</v>
      </c>
      <c r="DU94">
        <v>2</v>
      </c>
      <c r="DV94">
        <v>3</v>
      </c>
      <c r="DW94" t="s">
        <v>259</v>
      </c>
      <c r="DX94">
        <v>100</v>
      </c>
      <c r="DY94">
        <v>100</v>
      </c>
      <c r="DZ94">
        <v>-3.948</v>
      </c>
      <c r="EA94">
        <v>0.38500000000000001</v>
      </c>
      <c r="EB94">
        <v>2</v>
      </c>
      <c r="EC94">
        <v>516.45100000000002</v>
      </c>
      <c r="ED94">
        <v>421.30700000000002</v>
      </c>
      <c r="EE94">
        <v>27.4756</v>
      </c>
      <c r="EF94">
        <v>31.5684</v>
      </c>
      <c r="EG94">
        <v>29.9999</v>
      </c>
      <c r="EH94">
        <v>31.760100000000001</v>
      </c>
      <c r="EI94">
        <v>31.791</v>
      </c>
      <c r="EJ94">
        <v>20.081299999999999</v>
      </c>
      <c r="EK94">
        <v>33.631599999999999</v>
      </c>
      <c r="EL94">
        <v>0</v>
      </c>
      <c r="EM94">
        <v>27.494900000000001</v>
      </c>
      <c r="EN94">
        <v>400.005</v>
      </c>
      <c r="EO94">
        <v>15.934699999999999</v>
      </c>
      <c r="EP94">
        <v>100.157</v>
      </c>
      <c r="EQ94">
        <v>90.453199999999995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</cp:lastModifiedBy>
  <dcterms:created xsi:type="dcterms:W3CDTF">2023-02-02T12:47:17Z</dcterms:created>
  <dcterms:modified xsi:type="dcterms:W3CDTF">2023-02-08T20:50:45Z</dcterms:modified>
</cp:coreProperties>
</file>