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705F701B-E98C-4AD4-963F-C077D1C5A9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2" i="1" l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/>
  <c r="I92" i="1" s="1"/>
  <c r="W92" i="1"/>
  <c r="V92" i="1"/>
  <c r="U92" i="1"/>
  <c r="N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N91" i="1"/>
  <c r="AO91" i="1" s="1"/>
  <c r="AJ91" i="1"/>
  <c r="AH91" i="1"/>
  <c r="W91" i="1"/>
  <c r="V91" i="1"/>
  <c r="U91" i="1"/>
  <c r="N91" i="1"/>
  <c r="BL90" i="1"/>
  <c r="BK90" i="1"/>
  <c r="BI90" i="1"/>
  <c r="BH90" i="1"/>
  <c r="BG90" i="1"/>
  <c r="BF90" i="1"/>
  <c r="BE90" i="1"/>
  <c r="BD90" i="1"/>
  <c r="BA90" i="1"/>
  <c r="AY90" i="1"/>
  <c r="AT90" i="1"/>
  <c r="AN90" i="1"/>
  <c r="AO90" i="1" s="1"/>
  <c r="AJ90" i="1"/>
  <c r="AI90" i="1"/>
  <c r="AH90" i="1"/>
  <c r="Y90" i="1"/>
  <c r="W90" i="1"/>
  <c r="V90" i="1"/>
  <c r="U90" i="1" s="1"/>
  <c r="N90" i="1"/>
  <c r="L90" i="1"/>
  <c r="I90" i="1"/>
  <c r="H90" i="1"/>
  <c r="AW90" i="1" s="1"/>
  <c r="G90" i="1"/>
  <c r="BL89" i="1"/>
  <c r="BK89" i="1"/>
  <c r="BI89" i="1"/>
  <c r="BJ89" i="1" s="1"/>
  <c r="Q89" i="1" s="1"/>
  <c r="BH89" i="1"/>
  <c r="BG89" i="1"/>
  <c r="BF89" i="1"/>
  <c r="BE89" i="1"/>
  <c r="BD89" i="1"/>
  <c r="AY89" i="1" s="1"/>
  <c r="BA89" i="1"/>
  <c r="AT89" i="1"/>
  <c r="AO89" i="1"/>
  <c r="AN89" i="1"/>
  <c r="AJ89" i="1"/>
  <c r="AH89" i="1" s="1"/>
  <c r="W89" i="1"/>
  <c r="V89" i="1"/>
  <c r="U89" i="1" s="1"/>
  <c r="N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H88" i="1" s="1"/>
  <c r="AI88" i="1" s="1"/>
  <c r="W88" i="1"/>
  <c r="V88" i="1"/>
  <c r="U88" i="1" s="1"/>
  <c r="N88" i="1"/>
  <c r="BL87" i="1"/>
  <c r="Q87" i="1" s="1"/>
  <c r="BK87" i="1"/>
  <c r="BJ87" i="1"/>
  <c r="AV87" i="1" s="1"/>
  <c r="BI87" i="1"/>
  <c r="BH87" i="1"/>
  <c r="BG87" i="1"/>
  <c r="BF87" i="1"/>
  <c r="BE87" i="1"/>
  <c r="BD87" i="1"/>
  <c r="AY87" i="1" s="1"/>
  <c r="BA87" i="1"/>
  <c r="AT87" i="1"/>
  <c r="AX87" i="1" s="1"/>
  <c r="AO87" i="1"/>
  <c r="AN87" i="1"/>
  <c r="AJ87" i="1"/>
  <c r="AH87" i="1" s="1"/>
  <c r="W87" i="1"/>
  <c r="U87" i="1" s="1"/>
  <c r="V87" i="1"/>
  <c r="N87" i="1"/>
  <c r="BL86" i="1"/>
  <c r="BK86" i="1"/>
  <c r="BJ86" i="1"/>
  <c r="AV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U86" i="1" s="1"/>
  <c r="V86" i="1"/>
  <c r="N86" i="1"/>
  <c r="L86" i="1"/>
  <c r="BL85" i="1"/>
  <c r="BK85" i="1"/>
  <c r="BJ85" i="1"/>
  <c r="BI85" i="1"/>
  <c r="BH85" i="1"/>
  <c r="BG85" i="1"/>
  <c r="BF85" i="1"/>
  <c r="BE85" i="1"/>
  <c r="BD85" i="1"/>
  <c r="AY85" i="1" s="1"/>
  <c r="BA85" i="1"/>
  <c r="AT85" i="1"/>
  <c r="AN85" i="1"/>
  <c r="AO85" i="1" s="1"/>
  <c r="AJ85" i="1"/>
  <c r="AH85" i="1" s="1"/>
  <c r="W85" i="1"/>
  <c r="U85" i="1" s="1"/>
  <c r="V85" i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H84" i="1"/>
  <c r="I84" i="1" s="1"/>
  <c r="W84" i="1"/>
  <c r="V84" i="1"/>
  <c r="U84" i="1"/>
  <c r="N84" i="1"/>
  <c r="H84" i="1"/>
  <c r="AW84" i="1" s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N83" i="1"/>
  <c r="AO83" i="1" s="1"/>
  <c r="AJ83" i="1"/>
  <c r="AH83" i="1"/>
  <c r="W83" i="1"/>
  <c r="V83" i="1"/>
  <c r="U83" i="1"/>
  <c r="N83" i="1"/>
  <c r="BL82" i="1"/>
  <c r="BK82" i="1"/>
  <c r="BI82" i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W82" i="1"/>
  <c r="V82" i="1"/>
  <c r="U82" i="1" s="1"/>
  <c r="N82" i="1"/>
  <c r="H82" i="1"/>
  <c r="AW82" i="1" s="1"/>
  <c r="BL81" i="1"/>
  <c r="BK81" i="1"/>
  <c r="BI81" i="1"/>
  <c r="BJ81" i="1" s="1"/>
  <c r="Q81" i="1" s="1"/>
  <c r="BH81" i="1"/>
  <c r="BG81" i="1"/>
  <c r="BF81" i="1"/>
  <c r="BE81" i="1"/>
  <c r="BD81" i="1"/>
  <c r="AY81" i="1" s="1"/>
  <c r="BA81" i="1"/>
  <c r="AT81" i="1"/>
  <c r="AO81" i="1"/>
  <c r="AN81" i="1"/>
  <c r="AJ81" i="1"/>
  <c r="AH81" i="1" s="1"/>
  <c r="W81" i="1"/>
  <c r="V81" i="1"/>
  <c r="U81" i="1" s="1"/>
  <c r="N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H80" i="1" s="1"/>
  <c r="AI80" i="1"/>
  <c r="W80" i="1"/>
  <c r="V80" i="1"/>
  <c r="U80" i="1" s="1"/>
  <c r="N80" i="1"/>
  <c r="L80" i="1"/>
  <c r="BL79" i="1"/>
  <c r="Q79" i="1" s="1"/>
  <c r="BK79" i="1"/>
  <c r="BJ79" i="1"/>
  <c r="AV79" i="1" s="1"/>
  <c r="BI79" i="1"/>
  <c r="BH79" i="1"/>
  <c r="BG79" i="1"/>
  <c r="BF79" i="1"/>
  <c r="BE79" i="1"/>
  <c r="BD79" i="1"/>
  <c r="AY79" i="1" s="1"/>
  <c r="BA79" i="1"/>
  <c r="AT79" i="1"/>
  <c r="AX79" i="1" s="1"/>
  <c r="AO79" i="1"/>
  <c r="AN79" i="1"/>
  <c r="AJ79" i="1"/>
  <c r="AH79" i="1" s="1"/>
  <c r="W79" i="1"/>
  <c r="U79" i="1" s="1"/>
  <c r="V79" i="1"/>
  <c r="N79" i="1"/>
  <c r="G79" i="1"/>
  <c r="BL78" i="1"/>
  <c r="BK78" i="1"/>
  <c r="BJ78" i="1"/>
  <c r="AV78" i="1" s="1"/>
  <c r="BI78" i="1"/>
  <c r="BH78" i="1"/>
  <c r="BG78" i="1"/>
  <c r="BF78" i="1"/>
  <c r="BE78" i="1"/>
  <c r="BD78" i="1"/>
  <c r="AY78" i="1" s="1"/>
  <c r="BA78" i="1"/>
  <c r="AT78" i="1"/>
  <c r="AX78" i="1" s="1"/>
  <c r="AN78" i="1"/>
  <c r="AO78" i="1" s="1"/>
  <c r="AJ78" i="1"/>
  <c r="AH78" i="1" s="1"/>
  <c r="W78" i="1"/>
  <c r="U78" i="1" s="1"/>
  <c r="V78" i="1"/>
  <c r="N78" i="1"/>
  <c r="L78" i="1"/>
  <c r="BL77" i="1"/>
  <c r="BK77" i="1"/>
  <c r="BJ77" i="1"/>
  <c r="BI77" i="1"/>
  <c r="BH77" i="1"/>
  <c r="BG77" i="1"/>
  <c r="BF77" i="1"/>
  <c r="BE77" i="1"/>
  <c r="BD77" i="1"/>
  <c r="AY77" i="1" s="1"/>
  <c r="BA77" i="1"/>
  <c r="AT77" i="1"/>
  <c r="AN77" i="1"/>
  <c r="AO77" i="1" s="1"/>
  <c r="AJ77" i="1"/>
  <c r="AH77" i="1" s="1"/>
  <c r="W77" i="1"/>
  <c r="U77" i="1" s="1"/>
  <c r="V77" i="1"/>
  <c r="N77" i="1"/>
  <c r="BL76" i="1"/>
  <c r="BK76" i="1"/>
  <c r="BI76" i="1"/>
  <c r="BH76" i="1"/>
  <c r="BG76" i="1"/>
  <c r="BF76" i="1"/>
  <c r="BE76" i="1"/>
  <c r="BD76" i="1"/>
  <c r="AY76" i="1" s="1"/>
  <c r="BA76" i="1"/>
  <c r="AT76" i="1"/>
  <c r="AN76" i="1"/>
  <c r="AO76" i="1" s="1"/>
  <c r="AJ76" i="1"/>
  <c r="AH76" i="1"/>
  <c r="I76" i="1" s="1"/>
  <c r="W76" i="1"/>
  <c r="V76" i="1"/>
  <c r="U76" i="1"/>
  <c r="N76" i="1"/>
  <c r="H76" i="1"/>
  <c r="AW76" i="1" s="1"/>
  <c r="BL75" i="1"/>
  <c r="BK75" i="1"/>
  <c r="BI75" i="1"/>
  <c r="BJ75" i="1" s="1"/>
  <c r="BH75" i="1"/>
  <c r="BG75" i="1"/>
  <c r="BF75" i="1"/>
  <c r="BE75" i="1"/>
  <c r="BD75" i="1"/>
  <c r="BA75" i="1"/>
  <c r="AY75" i="1"/>
  <c r="AT75" i="1"/>
  <c r="AN75" i="1"/>
  <c r="AO75" i="1" s="1"/>
  <c r="AJ75" i="1"/>
  <c r="AH75" i="1"/>
  <c r="W75" i="1"/>
  <c r="V75" i="1"/>
  <c r="U75" i="1"/>
  <c r="N75" i="1"/>
  <c r="BL74" i="1"/>
  <c r="BK74" i="1"/>
  <c r="BI74" i="1"/>
  <c r="BJ74" i="1" s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AI74" i="1"/>
  <c r="W74" i="1"/>
  <c r="V74" i="1"/>
  <c r="U74" i="1" s="1"/>
  <c r="N74" i="1"/>
  <c r="H74" i="1"/>
  <c r="AW74" i="1" s="1"/>
  <c r="BL73" i="1"/>
  <c r="Q73" i="1" s="1"/>
  <c r="BK73" i="1"/>
  <c r="BI73" i="1"/>
  <c r="BJ73" i="1" s="1"/>
  <c r="BH73" i="1"/>
  <c r="BG73" i="1"/>
  <c r="BF73" i="1"/>
  <c r="BE73" i="1"/>
  <c r="BD73" i="1"/>
  <c r="AY73" i="1" s="1"/>
  <c r="BA73" i="1"/>
  <c r="AV73" i="1"/>
  <c r="AX73" i="1" s="1"/>
  <c r="AT73" i="1"/>
  <c r="AO73" i="1"/>
  <c r="AN73" i="1"/>
  <c r="AJ73" i="1"/>
  <c r="AH73" i="1" s="1"/>
  <c r="W73" i="1"/>
  <c r="V73" i="1"/>
  <c r="U73" i="1" s="1"/>
  <c r="N73" i="1"/>
  <c r="I73" i="1"/>
  <c r="BL72" i="1"/>
  <c r="BK72" i="1"/>
  <c r="BI72" i="1"/>
  <c r="BJ72" i="1" s="1"/>
  <c r="AV72" i="1" s="1"/>
  <c r="BH72" i="1"/>
  <c r="BG72" i="1"/>
  <c r="BF72" i="1"/>
  <c r="BE72" i="1"/>
  <c r="BD72" i="1"/>
  <c r="AY72" i="1" s="1"/>
  <c r="BA72" i="1"/>
  <c r="AX72" i="1"/>
  <c r="AT72" i="1"/>
  <c r="AO72" i="1"/>
  <c r="AN72" i="1"/>
  <c r="AJ72" i="1"/>
  <c r="AH72" i="1"/>
  <c r="L72" i="1" s="1"/>
  <c r="W72" i="1"/>
  <c r="V72" i="1"/>
  <c r="U72" i="1"/>
  <c r="Q72" i="1"/>
  <c r="N72" i="1"/>
  <c r="BL71" i="1"/>
  <c r="BK71" i="1"/>
  <c r="BJ71" i="1"/>
  <c r="BI71" i="1"/>
  <c r="BH71" i="1"/>
  <c r="BG71" i="1"/>
  <c r="BF71" i="1"/>
  <c r="BE71" i="1"/>
  <c r="BD71" i="1"/>
  <c r="AY71" i="1" s="1"/>
  <c r="BA71" i="1"/>
  <c r="AW71" i="1"/>
  <c r="AT71" i="1"/>
  <c r="AN71" i="1"/>
  <c r="AO71" i="1" s="1"/>
  <c r="AJ71" i="1"/>
  <c r="AH71" i="1" s="1"/>
  <c r="AI71" i="1" s="1"/>
  <c r="W71" i="1"/>
  <c r="U71" i="1" s="1"/>
  <c r="V71" i="1"/>
  <c r="N71" i="1"/>
  <c r="L71" i="1"/>
  <c r="I71" i="1"/>
  <c r="H71" i="1"/>
  <c r="G71" i="1"/>
  <c r="Y71" i="1" s="1"/>
  <c r="BL70" i="1"/>
  <c r="BK70" i="1"/>
  <c r="BJ70" i="1"/>
  <c r="Q70" i="1" s="1"/>
  <c r="BI70" i="1"/>
  <c r="BH70" i="1"/>
  <c r="BG70" i="1"/>
  <c r="BF70" i="1"/>
  <c r="BE70" i="1"/>
  <c r="BD70" i="1"/>
  <c r="BA70" i="1"/>
  <c r="AY70" i="1"/>
  <c r="AT70" i="1"/>
  <c r="AN70" i="1"/>
  <c r="AO70" i="1" s="1"/>
  <c r="AJ70" i="1"/>
  <c r="AH70" i="1" s="1"/>
  <c r="W70" i="1"/>
  <c r="V70" i="1"/>
  <c r="U70" i="1"/>
  <c r="N70" i="1"/>
  <c r="BL69" i="1"/>
  <c r="BK69" i="1"/>
  <c r="BI69" i="1"/>
  <c r="BJ69" i="1" s="1"/>
  <c r="Q69" i="1" s="1"/>
  <c r="BH69" i="1"/>
  <c r="BG69" i="1"/>
  <c r="BF69" i="1"/>
  <c r="BE69" i="1"/>
  <c r="BD69" i="1"/>
  <c r="AY69" i="1" s="1"/>
  <c r="BA69" i="1"/>
  <c r="AV69" i="1"/>
  <c r="AT69" i="1"/>
  <c r="AN69" i="1"/>
  <c r="AO69" i="1" s="1"/>
  <c r="AJ69" i="1"/>
  <c r="AH69" i="1" s="1"/>
  <c r="Y69" i="1"/>
  <c r="W69" i="1"/>
  <c r="V69" i="1"/>
  <c r="U69" i="1" s="1"/>
  <c r="N69" i="1"/>
  <c r="H69" i="1"/>
  <c r="AW69" i="1" s="1"/>
  <c r="G69" i="1"/>
  <c r="BL68" i="1"/>
  <c r="BK68" i="1"/>
  <c r="BI68" i="1"/>
  <c r="BH68" i="1"/>
  <c r="BG68" i="1"/>
  <c r="BF68" i="1"/>
  <c r="BE68" i="1"/>
  <c r="BD68" i="1"/>
  <c r="AY68" i="1" s="1"/>
  <c r="BA68" i="1"/>
  <c r="AT68" i="1"/>
  <c r="AN68" i="1"/>
  <c r="AO68" i="1" s="1"/>
  <c r="AJ68" i="1"/>
  <c r="AH68" i="1" s="1"/>
  <c r="W68" i="1"/>
  <c r="V68" i="1"/>
  <c r="U68" i="1" s="1"/>
  <c r="N68" i="1"/>
  <c r="H68" i="1"/>
  <c r="AW68" i="1" s="1"/>
  <c r="BL67" i="1"/>
  <c r="BK67" i="1"/>
  <c r="BI67" i="1"/>
  <c r="BJ67" i="1" s="1"/>
  <c r="Q67" i="1" s="1"/>
  <c r="BH67" i="1"/>
  <c r="BG67" i="1"/>
  <c r="BF67" i="1"/>
  <c r="BE67" i="1"/>
  <c r="BD67" i="1"/>
  <c r="AY67" i="1" s="1"/>
  <c r="BA67" i="1"/>
  <c r="AV67" i="1"/>
  <c r="AT67" i="1"/>
  <c r="AO67" i="1"/>
  <c r="AN67" i="1"/>
  <c r="AJ67" i="1"/>
  <c r="AH67" i="1" s="1"/>
  <c r="W67" i="1"/>
  <c r="V67" i="1"/>
  <c r="U67" i="1" s="1"/>
  <c r="N67" i="1"/>
  <c r="L67" i="1"/>
  <c r="BL66" i="1"/>
  <c r="BK66" i="1"/>
  <c r="BJ66" i="1"/>
  <c r="BI66" i="1"/>
  <c r="BH66" i="1"/>
  <c r="BG66" i="1"/>
  <c r="BF66" i="1"/>
  <c r="BE66" i="1"/>
  <c r="BD66" i="1"/>
  <c r="BA66" i="1"/>
  <c r="AY66" i="1"/>
  <c r="AT66" i="1"/>
  <c r="AO66" i="1"/>
  <c r="AN66" i="1"/>
  <c r="AJ66" i="1"/>
  <c r="AH66" i="1" s="1"/>
  <c r="W66" i="1"/>
  <c r="V66" i="1"/>
  <c r="U66" i="1" s="1"/>
  <c r="N66" i="1"/>
  <c r="BL65" i="1"/>
  <c r="Q65" i="1" s="1"/>
  <c r="BK65" i="1"/>
  <c r="BJ65" i="1"/>
  <c r="AV65" i="1" s="1"/>
  <c r="BI65" i="1"/>
  <c r="BH65" i="1"/>
  <c r="BG65" i="1"/>
  <c r="BF65" i="1"/>
  <c r="BE65" i="1"/>
  <c r="BD65" i="1"/>
  <c r="AY65" i="1" s="1"/>
  <c r="BA65" i="1"/>
  <c r="AT65" i="1"/>
  <c r="AX65" i="1" s="1"/>
  <c r="AO65" i="1"/>
  <c r="AN65" i="1"/>
  <c r="AJ65" i="1"/>
  <c r="AH65" i="1" s="1"/>
  <c r="I65" i="1" s="1"/>
  <c r="W65" i="1"/>
  <c r="V65" i="1"/>
  <c r="U65" i="1" s="1"/>
  <c r="N65" i="1"/>
  <c r="BL64" i="1"/>
  <c r="BK64" i="1"/>
  <c r="BJ64" i="1" s="1"/>
  <c r="BI64" i="1"/>
  <c r="BH64" i="1"/>
  <c r="BG64" i="1"/>
  <c r="BF64" i="1"/>
  <c r="BE64" i="1"/>
  <c r="BD64" i="1"/>
  <c r="AY64" i="1" s="1"/>
  <c r="BA64" i="1"/>
  <c r="AT64" i="1"/>
  <c r="AO64" i="1"/>
  <c r="AN64" i="1"/>
  <c r="AJ64" i="1"/>
  <c r="AH64" i="1"/>
  <c r="W64" i="1"/>
  <c r="V64" i="1"/>
  <c r="U64" i="1"/>
  <c r="N64" i="1"/>
  <c r="L64" i="1"/>
  <c r="BL63" i="1"/>
  <c r="BK63" i="1"/>
  <c r="BJ63" i="1"/>
  <c r="BI63" i="1"/>
  <c r="BH63" i="1"/>
  <c r="BG63" i="1"/>
  <c r="BF63" i="1"/>
  <c r="BE63" i="1"/>
  <c r="BD63" i="1"/>
  <c r="BA63" i="1"/>
  <c r="AY63" i="1"/>
  <c r="AT63" i="1"/>
  <c r="AN63" i="1"/>
  <c r="AO63" i="1" s="1"/>
  <c r="AJ63" i="1"/>
  <c r="AH63" i="1" s="1"/>
  <c r="W63" i="1"/>
  <c r="U63" i="1" s="1"/>
  <c r="V63" i="1"/>
  <c r="N63" i="1"/>
  <c r="BL62" i="1"/>
  <c r="BK62" i="1"/>
  <c r="BJ62" i="1" s="1"/>
  <c r="Q62" i="1" s="1"/>
  <c r="BI62" i="1"/>
  <c r="BH62" i="1"/>
  <c r="BG62" i="1"/>
  <c r="BF62" i="1"/>
  <c r="BE62" i="1"/>
  <c r="BD62" i="1"/>
  <c r="AY62" i="1" s="1"/>
  <c r="BA62" i="1"/>
  <c r="AV62" i="1"/>
  <c r="AT62" i="1"/>
  <c r="AN62" i="1"/>
  <c r="AO62" i="1" s="1"/>
  <c r="AJ62" i="1"/>
  <c r="AH62" i="1" s="1"/>
  <c r="W62" i="1"/>
  <c r="V62" i="1"/>
  <c r="U62" i="1" s="1"/>
  <c r="N62" i="1"/>
  <c r="BL61" i="1"/>
  <c r="BK61" i="1"/>
  <c r="BI61" i="1"/>
  <c r="BJ61" i="1" s="1"/>
  <c r="Q61" i="1" s="1"/>
  <c r="BH61" i="1"/>
  <c r="BG61" i="1"/>
  <c r="BF61" i="1"/>
  <c r="BE61" i="1"/>
  <c r="BD61" i="1"/>
  <c r="BA61" i="1"/>
  <c r="AY61" i="1"/>
  <c r="AV61" i="1"/>
  <c r="AX61" i="1" s="1"/>
  <c r="AT61" i="1"/>
  <c r="AO61" i="1"/>
  <c r="AN61" i="1"/>
  <c r="AJ61" i="1"/>
  <c r="AI61" i="1"/>
  <c r="AH61" i="1"/>
  <c r="W61" i="1"/>
  <c r="V61" i="1"/>
  <c r="U61" i="1" s="1"/>
  <c r="N61" i="1"/>
  <c r="BL60" i="1"/>
  <c r="BK60" i="1"/>
  <c r="BI60" i="1"/>
  <c r="BJ60" i="1" s="1"/>
  <c r="BH60" i="1"/>
  <c r="BG60" i="1"/>
  <c r="BF60" i="1"/>
  <c r="BE60" i="1"/>
  <c r="BD60" i="1"/>
  <c r="BA60" i="1"/>
  <c r="AY60" i="1"/>
  <c r="AT60" i="1"/>
  <c r="AN60" i="1"/>
  <c r="AO60" i="1" s="1"/>
  <c r="AJ60" i="1"/>
  <c r="AH60" i="1" s="1"/>
  <c r="H60" i="1" s="1"/>
  <c r="AW60" i="1" s="1"/>
  <c r="AI60" i="1"/>
  <c r="W60" i="1"/>
  <c r="V60" i="1"/>
  <c r="U60" i="1" s="1"/>
  <c r="N60" i="1"/>
  <c r="I60" i="1"/>
  <c r="BL59" i="1"/>
  <c r="BK59" i="1"/>
  <c r="BJ59" i="1" s="1"/>
  <c r="BI59" i="1"/>
  <c r="BH59" i="1"/>
  <c r="BG59" i="1"/>
  <c r="BF59" i="1"/>
  <c r="BE59" i="1"/>
  <c r="BD59" i="1"/>
  <c r="AY59" i="1" s="1"/>
  <c r="BA59" i="1"/>
  <c r="AV59" i="1"/>
  <c r="AT59" i="1"/>
  <c r="AO59" i="1"/>
  <c r="AN59" i="1"/>
  <c r="AJ59" i="1"/>
  <c r="AH59" i="1" s="1"/>
  <c r="W59" i="1"/>
  <c r="V59" i="1"/>
  <c r="U59" i="1" s="1"/>
  <c r="N59" i="1"/>
  <c r="L59" i="1"/>
  <c r="I59" i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O58" i="1"/>
  <c r="AN58" i="1"/>
  <c r="AJ58" i="1"/>
  <c r="AH58" i="1" s="1"/>
  <c r="AI58" i="1"/>
  <c r="W58" i="1"/>
  <c r="V58" i="1"/>
  <c r="N58" i="1"/>
  <c r="L58" i="1"/>
  <c r="G58" i="1"/>
  <c r="Y58" i="1" s="1"/>
  <c r="BL57" i="1"/>
  <c r="BK57" i="1"/>
  <c r="BJ57" i="1"/>
  <c r="AV57" i="1" s="1"/>
  <c r="BI57" i="1"/>
  <c r="BH57" i="1"/>
  <c r="BG57" i="1"/>
  <c r="BF57" i="1"/>
  <c r="BE57" i="1"/>
  <c r="BD57" i="1"/>
  <c r="AY57" i="1" s="1"/>
  <c r="BA57" i="1"/>
  <c r="AT57" i="1"/>
  <c r="AX57" i="1" s="1"/>
  <c r="AO57" i="1"/>
  <c r="AN57" i="1"/>
  <c r="AJ57" i="1"/>
  <c r="AH57" i="1" s="1"/>
  <c r="W57" i="1"/>
  <c r="U57" i="1" s="1"/>
  <c r="V57" i="1"/>
  <c r="Q57" i="1"/>
  <c r="N57" i="1"/>
  <c r="I57" i="1"/>
  <c r="H57" i="1"/>
  <c r="AW57" i="1" s="1"/>
  <c r="AZ57" i="1" s="1"/>
  <c r="G57" i="1"/>
  <c r="BL56" i="1"/>
  <c r="BK56" i="1"/>
  <c r="BI56" i="1"/>
  <c r="BJ56" i="1" s="1"/>
  <c r="Q56" i="1" s="1"/>
  <c r="BH56" i="1"/>
  <c r="BG56" i="1"/>
  <c r="BF56" i="1"/>
  <c r="BE56" i="1"/>
  <c r="BD56" i="1"/>
  <c r="AY56" i="1" s="1"/>
  <c r="BA56" i="1"/>
  <c r="AV56" i="1"/>
  <c r="AT56" i="1"/>
  <c r="AX56" i="1" s="1"/>
  <c r="AN56" i="1"/>
  <c r="AO56" i="1" s="1"/>
  <c r="AJ56" i="1"/>
  <c r="AH56" i="1"/>
  <c r="W56" i="1"/>
  <c r="V56" i="1"/>
  <c r="U56" i="1"/>
  <c r="N56" i="1"/>
  <c r="BL55" i="1"/>
  <c r="BK55" i="1"/>
  <c r="BJ55" i="1" s="1"/>
  <c r="BI55" i="1"/>
  <c r="BH55" i="1"/>
  <c r="BG55" i="1"/>
  <c r="BF55" i="1"/>
  <c r="BE55" i="1"/>
  <c r="BD55" i="1"/>
  <c r="BA55" i="1"/>
  <c r="AY55" i="1"/>
  <c r="AT55" i="1"/>
  <c r="AN55" i="1"/>
  <c r="AO55" i="1" s="1"/>
  <c r="AJ55" i="1"/>
  <c r="AI55" i="1"/>
  <c r="AH55" i="1"/>
  <c r="W55" i="1"/>
  <c r="V55" i="1"/>
  <c r="U55" i="1"/>
  <c r="N55" i="1"/>
  <c r="H55" i="1"/>
  <c r="AW55" i="1" s="1"/>
  <c r="BL54" i="1"/>
  <c r="BK54" i="1"/>
  <c r="BI54" i="1"/>
  <c r="BH54" i="1"/>
  <c r="BG54" i="1"/>
  <c r="BF54" i="1"/>
  <c r="BE54" i="1"/>
  <c r="BD54" i="1"/>
  <c r="AY54" i="1" s="1"/>
  <c r="BA54" i="1"/>
  <c r="AT54" i="1"/>
  <c r="AN54" i="1"/>
  <c r="AO54" i="1" s="1"/>
  <c r="AJ54" i="1"/>
  <c r="AH54" i="1" s="1"/>
  <c r="W54" i="1"/>
  <c r="V54" i="1"/>
  <c r="U54" i="1" s="1"/>
  <c r="N54" i="1"/>
  <c r="H54" i="1"/>
  <c r="AW54" i="1" s="1"/>
  <c r="BL53" i="1"/>
  <c r="BK53" i="1"/>
  <c r="BI53" i="1"/>
  <c r="BJ53" i="1" s="1"/>
  <c r="Q53" i="1" s="1"/>
  <c r="BH53" i="1"/>
  <c r="BG53" i="1"/>
  <c r="BF53" i="1"/>
  <c r="BE53" i="1"/>
  <c r="BD53" i="1"/>
  <c r="BA53" i="1"/>
  <c r="AY53" i="1"/>
  <c r="AV53" i="1"/>
  <c r="AX53" i="1" s="1"/>
  <c r="AT53" i="1"/>
  <c r="AO53" i="1"/>
  <c r="AN53" i="1"/>
  <c r="AJ53" i="1"/>
  <c r="AI53" i="1"/>
  <c r="AH53" i="1"/>
  <c r="W53" i="1"/>
  <c r="V53" i="1"/>
  <c r="U53" i="1"/>
  <c r="N53" i="1"/>
  <c r="L53" i="1"/>
  <c r="BL52" i="1"/>
  <c r="BK52" i="1"/>
  <c r="BI52" i="1"/>
  <c r="BJ52" i="1" s="1"/>
  <c r="BH52" i="1"/>
  <c r="BG52" i="1"/>
  <c r="BF52" i="1"/>
  <c r="BE52" i="1"/>
  <c r="BD52" i="1"/>
  <c r="BA52" i="1"/>
  <c r="AY52" i="1"/>
  <c r="AT52" i="1"/>
  <c r="AN52" i="1"/>
  <c r="AO52" i="1" s="1"/>
  <c r="AJ52" i="1"/>
  <c r="AH52" i="1" s="1"/>
  <c r="L52" i="1" s="1"/>
  <c r="W52" i="1"/>
  <c r="V52" i="1"/>
  <c r="N52" i="1"/>
  <c r="I52" i="1"/>
  <c r="H52" i="1"/>
  <c r="AW52" i="1" s="1"/>
  <c r="G52" i="1"/>
  <c r="BL51" i="1"/>
  <c r="BK51" i="1"/>
  <c r="BJ51" i="1"/>
  <c r="BI51" i="1"/>
  <c r="BH51" i="1"/>
  <c r="BG51" i="1"/>
  <c r="BF51" i="1"/>
  <c r="BE51" i="1"/>
  <c r="BD51" i="1"/>
  <c r="AY51" i="1" s="1"/>
  <c r="BA51" i="1"/>
  <c r="AV51" i="1"/>
  <c r="AT51" i="1"/>
  <c r="AO51" i="1"/>
  <c r="AN51" i="1"/>
  <c r="AJ51" i="1"/>
  <c r="AH51" i="1" s="1"/>
  <c r="W51" i="1"/>
  <c r="V51" i="1"/>
  <c r="U51" i="1" s="1"/>
  <c r="Q51" i="1"/>
  <c r="N51" i="1"/>
  <c r="BL50" i="1"/>
  <c r="BK50" i="1"/>
  <c r="BI50" i="1"/>
  <c r="BJ50" i="1" s="1"/>
  <c r="BH50" i="1"/>
  <c r="BG50" i="1"/>
  <c r="BF50" i="1"/>
  <c r="BE50" i="1"/>
  <c r="BD50" i="1"/>
  <c r="BA50" i="1"/>
  <c r="AY50" i="1"/>
  <c r="AT50" i="1"/>
  <c r="AO50" i="1"/>
  <c r="AN50" i="1"/>
  <c r="AJ50" i="1"/>
  <c r="AH50" i="1"/>
  <c r="W50" i="1"/>
  <c r="V50" i="1"/>
  <c r="U50" i="1" s="1"/>
  <c r="N50" i="1"/>
  <c r="H50" i="1"/>
  <c r="AW50" i="1" s="1"/>
  <c r="G50" i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T49" i="1"/>
  <c r="AN49" i="1"/>
  <c r="AO49" i="1" s="1"/>
  <c r="AJ49" i="1"/>
  <c r="AH49" i="1" s="1"/>
  <c r="W49" i="1"/>
  <c r="V49" i="1"/>
  <c r="U49" i="1" s="1"/>
  <c r="N49" i="1"/>
  <c r="L49" i="1"/>
  <c r="BL48" i="1"/>
  <c r="BK48" i="1"/>
  <c r="BI48" i="1"/>
  <c r="BJ48" i="1" s="1"/>
  <c r="BH48" i="1"/>
  <c r="BG48" i="1"/>
  <c r="BF48" i="1"/>
  <c r="BE48" i="1"/>
  <c r="BD48" i="1"/>
  <c r="BA48" i="1"/>
  <c r="AY48" i="1"/>
  <c r="AT48" i="1"/>
  <c r="AN48" i="1"/>
  <c r="AO48" i="1" s="1"/>
  <c r="AJ48" i="1"/>
  <c r="AH48" i="1" s="1"/>
  <c r="AI48" i="1"/>
  <c r="W48" i="1"/>
  <c r="V48" i="1"/>
  <c r="U48" i="1"/>
  <c r="N48" i="1"/>
  <c r="G48" i="1"/>
  <c r="Y48" i="1" s="1"/>
  <c r="BL47" i="1"/>
  <c r="BK47" i="1"/>
  <c r="BI47" i="1"/>
  <c r="BJ47" i="1" s="1"/>
  <c r="AV47" i="1" s="1"/>
  <c r="BH47" i="1"/>
  <c r="BG47" i="1"/>
  <c r="BF47" i="1"/>
  <c r="BE47" i="1"/>
  <c r="BD47" i="1"/>
  <c r="AY47" i="1" s="1"/>
  <c r="BA47" i="1"/>
  <c r="AT47" i="1"/>
  <c r="AN47" i="1"/>
  <c r="AO47" i="1" s="1"/>
  <c r="AJ47" i="1"/>
  <c r="AH47" i="1"/>
  <c r="G47" i="1" s="1"/>
  <c r="R47" i="1" s="1"/>
  <c r="S47" i="1" s="1"/>
  <c r="W47" i="1"/>
  <c r="V47" i="1"/>
  <c r="U47" i="1"/>
  <c r="Q47" i="1"/>
  <c r="N47" i="1"/>
  <c r="L47" i="1"/>
  <c r="I47" i="1"/>
  <c r="H47" i="1"/>
  <c r="AW47" i="1" s="1"/>
  <c r="AZ47" i="1" s="1"/>
  <c r="BL46" i="1"/>
  <c r="BK46" i="1"/>
  <c r="BI46" i="1"/>
  <c r="BJ46" i="1" s="1"/>
  <c r="Q46" i="1" s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/>
  <c r="L46" i="1" s="1"/>
  <c r="W46" i="1"/>
  <c r="V46" i="1"/>
  <c r="U46" i="1"/>
  <c r="N46" i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N45" i="1"/>
  <c r="AO45" i="1" s="1"/>
  <c r="AJ45" i="1"/>
  <c r="AH45" i="1" s="1"/>
  <c r="AI45" i="1"/>
  <c r="W45" i="1"/>
  <c r="V45" i="1"/>
  <c r="U45" i="1" s="1"/>
  <c r="N45" i="1"/>
  <c r="H45" i="1"/>
  <c r="AW45" i="1" s="1"/>
  <c r="G45" i="1"/>
  <c r="BL44" i="1"/>
  <c r="Q44" i="1" s="1"/>
  <c r="BK44" i="1"/>
  <c r="BI44" i="1"/>
  <c r="BJ44" i="1" s="1"/>
  <c r="AV44" i="1" s="1"/>
  <c r="BH44" i="1"/>
  <c r="BG44" i="1"/>
  <c r="BF44" i="1"/>
  <c r="BE44" i="1"/>
  <c r="BD44" i="1"/>
  <c r="AY44" i="1" s="1"/>
  <c r="BA44" i="1"/>
  <c r="AT44" i="1"/>
  <c r="AO44" i="1"/>
  <c r="AN44" i="1"/>
  <c r="AJ44" i="1"/>
  <c r="AH44" i="1" s="1"/>
  <c r="W44" i="1"/>
  <c r="V44" i="1"/>
  <c r="U44" i="1" s="1"/>
  <c r="N44" i="1"/>
  <c r="BL43" i="1"/>
  <c r="BK43" i="1"/>
  <c r="BI43" i="1"/>
  <c r="BJ43" i="1" s="1"/>
  <c r="BH43" i="1"/>
  <c r="BG43" i="1"/>
  <c r="BF43" i="1"/>
  <c r="BE43" i="1"/>
  <c r="BD43" i="1"/>
  <c r="BA43" i="1"/>
  <c r="AY43" i="1"/>
  <c r="AT43" i="1"/>
  <c r="AO43" i="1"/>
  <c r="AN43" i="1"/>
  <c r="AJ43" i="1"/>
  <c r="AH43" i="1"/>
  <c r="W43" i="1"/>
  <c r="V43" i="1"/>
  <c r="U43" i="1"/>
  <c r="N43" i="1"/>
  <c r="L43" i="1"/>
  <c r="BL42" i="1"/>
  <c r="BK42" i="1"/>
  <c r="BJ42" i="1" s="1"/>
  <c r="AV42" i="1" s="1"/>
  <c r="AX42" i="1" s="1"/>
  <c r="BI42" i="1"/>
  <c r="BH42" i="1"/>
  <c r="BG42" i="1"/>
  <c r="BF42" i="1"/>
  <c r="BE42" i="1"/>
  <c r="BD42" i="1"/>
  <c r="AY42" i="1" s="1"/>
  <c r="BA42" i="1"/>
  <c r="AT42" i="1"/>
  <c r="AO42" i="1"/>
  <c r="AN42" i="1"/>
  <c r="AJ42" i="1"/>
  <c r="AH42" i="1" s="1"/>
  <c r="W42" i="1"/>
  <c r="U42" i="1" s="1"/>
  <c r="V42" i="1"/>
  <c r="N42" i="1"/>
  <c r="I42" i="1"/>
  <c r="H42" i="1"/>
  <c r="AW42" i="1" s="1"/>
  <c r="G42" i="1"/>
  <c r="BL41" i="1"/>
  <c r="BK41" i="1"/>
  <c r="BJ41" i="1" s="1"/>
  <c r="BI41" i="1"/>
  <c r="BH41" i="1"/>
  <c r="BG41" i="1"/>
  <c r="BF41" i="1"/>
  <c r="BE41" i="1"/>
  <c r="BD41" i="1"/>
  <c r="BA41" i="1"/>
  <c r="AY41" i="1"/>
  <c r="AT41" i="1"/>
  <c r="AN41" i="1"/>
  <c r="AO41" i="1" s="1"/>
  <c r="AJ41" i="1"/>
  <c r="AH41" i="1" s="1"/>
  <c r="L41" i="1" s="1"/>
  <c r="W41" i="1"/>
  <c r="V41" i="1"/>
  <c r="U41" i="1" s="1"/>
  <c r="N41" i="1"/>
  <c r="BL40" i="1"/>
  <c r="BK40" i="1"/>
  <c r="BI40" i="1"/>
  <c r="BJ40" i="1" s="1"/>
  <c r="BH40" i="1"/>
  <c r="BG40" i="1"/>
  <c r="BF40" i="1"/>
  <c r="BE40" i="1"/>
  <c r="BD40" i="1"/>
  <c r="BA40" i="1"/>
  <c r="AY40" i="1"/>
  <c r="AT40" i="1"/>
  <c r="AO40" i="1"/>
  <c r="AN40" i="1"/>
  <c r="AJ40" i="1"/>
  <c r="AH40" i="1"/>
  <c r="W40" i="1"/>
  <c r="V40" i="1"/>
  <c r="U40" i="1" s="1"/>
  <c r="N40" i="1"/>
  <c r="BL39" i="1"/>
  <c r="BK39" i="1"/>
  <c r="BI39" i="1"/>
  <c r="BJ39" i="1" s="1"/>
  <c r="AV39" i="1" s="1"/>
  <c r="BH39" i="1"/>
  <c r="BG39" i="1"/>
  <c r="BF39" i="1"/>
  <c r="BE39" i="1"/>
  <c r="BD39" i="1"/>
  <c r="AY39" i="1" s="1"/>
  <c r="BA39" i="1"/>
  <c r="AT39" i="1"/>
  <c r="AO39" i="1"/>
  <c r="AN39" i="1"/>
  <c r="AJ39" i="1"/>
  <c r="AH39" i="1"/>
  <c r="G39" i="1" s="1"/>
  <c r="W39" i="1"/>
  <c r="V39" i="1"/>
  <c r="U39" i="1"/>
  <c r="Q39" i="1"/>
  <c r="N39" i="1"/>
  <c r="I39" i="1"/>
  <c r="H39" i="1"/>
  <c r="AW39" i="1" s="1"/>
  <c r="AZ39" i="1" s="1"/>
  <c r="BL38" i="1"/>
  <c r="BK38" i="1"/>
  <c r="BJ38" i="1" s="1"/>
  <c r="BI38" i="1"/>
  <c r="BH38" i="1"/>
  <c r="BG38" i="1"/>
  <c r="BF38" i="1"/>
  <c r="BE38" i="1"/>
  <c r="BD38" i="1"/>
  <c r="AY38" i="1" s="1"/>
  <c r="BA38" i="1"/>
  <c r="AT38" i="1"/>
  <c r="AN38" i="1"/>
  <c r="AO38" i="1" s="1"/>
  <c r="AJ38" i="1"/>
  <c r="AH38" i="1"/>
  <c r="W38" i="1"/>
  <c r="V38" i="1"/>
  <c r="U38" i="1"/>
  <c r="N38" i="1"/>
  <c r="BL37" i="1"/>
  <c r="BK37" i="1"/>
  <c r="BI37" i="1"/>
  <c r="BJ37" i="1" s="1"/>
  <c r="BH37" i="1"/>
  <c r="BG37" i="1"/>
  <c r="BF37" i="1"/>
  <c r="BE37" i="1"/>
  <c r="BD37" i="1"/>
  <c r="BA37" i="1"/>
  <c r="AY37" i="1"/>
  <c r="AT37" i="1"/>
  <c r="AN37" i="1"/>
  <c r="AO37" i="1" s="1"/>
  <c r="AJ37" i="1"/>
  <c r="AH37" i="1" s="1"/>
  <c r="W37" i="1"/>
  <c r="V37" i="1"/>
  <c r="U37" i="1" s="1"/>
  <c r="N37" i="1"/>
  <c r="H37" i="1"/>
  <c r="AW37" i="1" s="1"/>
  <c r="BL36" i="1"/>
  <c r="BK36" i="1"/>
  <c r="BI36" i="1"/>
  <c r="BJ36" i="1" s="1"/>
  <c r="Q36" i="1" s="1"/>
  <c r="BH36" i="1"/>
  <c r="BG36" i="1"/>
  <c r="BF36" i="1"/>
  <c r="BE36" i="1"/>
  <c r="BD36" i="1"/>
  <c r="BA36" i="1"/>
  <c r="AY36" i="1"/>
  <c r="AV36" i="1"/>
  <c r="AT36" i="1"/>
  <c r="AX36" i="1" s="1"/>
  <c r="AO36" i="1"/>
  <c r="AN36" i="1"/>
  <c r="AJ36" i="1"/>
  <c r="AH36" i="1" s="1"/>
  <c r="W36" i="1"/>
  <c r="U36" i="1" s="1"/>
  <c r="V36" i="1"/>
  <c r="N36" i="1"/>
  <c r="BL35" i="1"/>
  <c r="BK35" i="1"/>
  <c r="BI35" i="1"/>
  <c r="BH35" i="1"/>
  <c r="BG35" i="1"/>
  <c r="BF35" i="1"/>
  <c r="BE35" i="1"/>
  <c r="BD35" i="1"/>
  <c r="BA35" i="1"/>
  <c r="AY35" i="1"/>
  <c r="AT35" i="1"/>
  <c r="AN35" i="1"/>
  <c r="AO35" i="1" s="1"/>
  <c r="AJ35" i="1"/>
  <c r="AH35" i="1" s="1"/>
  <c r="W35" i="1"/>
  <c r="V35" i="1"/>
  <c r="U35" i="1" s="1"/>
  <c r="N35" i="1"/>
  <c r="BL34" i="1"/>
  <c r="BK34" i="1"/>
  <c r="BJ34" i="1"/>
  <c r="AV34" i="1" s="1"/>
  <c r="BI34" i="1"/>
  <c r="BH34" i="1"/>
  <c r="BG34" i="1"/>
  <c r="BF34" i="1"/>
  <c r="BE34" i="1"/>
  <c r="BD34" i="1"/>
  <c r="BA34" i="1"/>
  <c r="AY34" i="1"/>
  <c r="AT34" i="1"/>
  <c r="AO34" i="1"/>
  <c r="AN34" i="1"/>
  <c r="AJ34" i="1"/>
  <c r="AH34" i="1" s="1"/>
  <c r="AI34" i="1"/>
  <c r="W34" i="1"/>
  <c r="V34" i="1"/>
  <c r="N34" i="1"/>
  <c r="I34" i="1"/>
  <c r="G34" i="1"/>
  <c r="Y34" i="1" s="1"/>
  <c r="BL33" i="1"/>
  <c r="BK33" i="1"/>
  <c r="BI33" i="1"/>
  <c r="BJ33" i="1" s="1"/>
  <c r="AV33" i="1" s="1"/>
  <c r="BH33" i="1"/>
  <c r="BG33" i="1"/>
  <c r="BF33" i="1"/>
  <c r="BE33" i="1"/>
  <c r="BD33" i="1"/>
  <c r="AY33" i="1" s="1"/>
  <c r="BA33" i="1"/>
  <c r="AW33" i="1"/>
  <c r="AZ33" i="1" s="1"/>
  <c r="AT33" i="1"/>
  <c r="AX33" i="1" s="1"/>
  <c r="AO33" i="1"/>
  <c r="AN33" i="1"/>
  <c r="AJ33" i="1"/>
  <c r="AH33" i="1"/>
  <c r="H33" i="1" s="1"/>
  <c r="W33" i="1"/>
  <c r="V33" i="1"/>
  <c r="U33" i="1"/>
  <c r="N33" i="1"/>
  <c r="L33" i="1"/>
  <c r="I33" i="1"/>
  <c r="BL32" i="1"/>
  <c r="BK32" i="1"/>
  <c r="BJ32" i="1"/>
  <c r="BI32" i="1"/>
  <c r="BH32" i="1"/>
  <c r="BG32" i="1"/>
  <c r="BF32" i="1"/>
  <c r="BE32" i="1"/>
  <c r="BD32" i="1"/>
  <c r="BA32" i="1"/>
  <c r="AY32" i="1"/>
  <c r="AT32" i="1"/>
  <c r="AN32" i="1"/>
  <c r="AO32" i="1" s="1"/>
  <c r="AJ32" i="1"/>
  <c r="AH32" i="1"/>
  <c r="W32" i="1"/>
  <c r="V32" i="1"/>
  <c r="U32" i="1"/>
  <c r="N32" i="1"/>
  <c r="L32" i="1"/>
  <c r="G32" i="1"/>
  <c r="Y32" i="1" s="1"/>
  <c r="BL31" i="1"/>
  <c r="BK31" i="1"/>
  <c r="BJ31" i="1" s="1"/>
  <c r="BI31" i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W31" i="1"/>
  <c r="U31" i="1" s="1"/>
  <c r="V31" i="1"/>
  <c r="N31" i="1"/>
  <c r="H31" i="1"/>
  <c r="AW31" i="1" s="1"/>
  <c r="G31" i="1"/>
  <c r="Y31" i="1" s="1"/>
  <c r="BL30" i="1"/>
  <c r="BK30" i="1"/>
  <c r="BI30" i="1"/>
  <c r="BJ30" i="1" s="1"/>
  <c r="Q30" i="1" s="1"/>
  <c r="BH30" i="1"/>
  <c r="BG30" i="1"/>
  <c r="BF30" i="1"/>
  <c r="BE30" i="1"/>
  <c r="BD30" i="1"/>
  <c r="BA30" i="1"/>
  <c r="AY30" i="1"/>
  <c r="AV30" i="1"/>
  <c r="AT30" i="1"/>
  <c r="AX30" i="1" s="1"/>
  <c r="AN30" i="1"/>
  <c r="AO30" i="1" s="1"/>
  <c r="AJ30" i="1"/>
  <c r="AH30" i="1"/>
  <c r="W30" i="1"/>
  <c r="V30" i="1"/>
  <c r="U30" i="1"/>
  <c r="N30" i="1"/>
  <c r="BL29" i="1"/>
  <c r="BK29" i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I29" i="1"/>
  <c r="AH29" i="1"/>
  <c r="W29" i="1"/>
  <c r="V29" i="1"/>
  <c r="U29" i="1"/>
  <c r="N29" i="1"/>
  <c r="H29" i="1"/>
  <c r="AW29" i="1" s="1"/>
  <c r="BL28" i="1"/>
  <c r="BK28" i="1"/>
  <c r="BI28" i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/>
  <c r="G28" i="1" s="1"/>
  <c r="W28" i="1"/>
  <c r="V28" i="1"/>
  <c r="U28" i="1"/>
  <c r="N28" i="1"/>
  <c r="L28" i="1"/>
  <c r="I28" i="1"/>
  <c r="H28" i="1"/>
  <c r="AW28" i="1" s="1"/>
  <c r="BL27" i="1"/>
  <c r="BK27" i="1"/>
  <c r="BI27" i="1"/>
  <c r="BJ27" i="1" s="1"/>
  <c r="Q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 s="1"/>
  <c r="AI27" i="1"/>
  <c r="W27" i="1"/>
  <c r="V27" i="1"/>
  <c r="U27" i="1" s="1"/>
  <c r="N27" i="1"/>
  <c r="L27" i="1"/>
  <c r="BL26" i="1"/>
  <c r="BK26" i="1"/>
  <c r="BI26" i="1"/>
  <c r="BJ26" i="1" s="1"/>
  <c r="BH26" i="1"/>
  <c r="BG26" i="1"/>
  <c r="BF26" i="1"/>
  <c r="BE26" i="1"/>
  <c r="BD26" i="1"/>
  <c r="AY26" i="1" s="1"/>
  <c r="BA26" i="1"/>
  <c r="AT26" i="1"/>
  <c r="AO26" i="1"/>
  <c r="AN26" i="1"/>
  <c r="AJ26" i="1"/>
  <c r="AH26" i="1" s="1"/>
  <c r="AI26" i="1" s="1"/>
  <c r="W26" i="1"/>
  <c r="V26" i="1"/>
  <c r="U26" i="1" s="1"/>
  <c r="N26" i="1"/>
  <c r="BL25" i="1"/>
  <c r="BK25" i="1"/>
  <c r="BI25" i="1"/>
  <c r="BJ25" i="1" s="1"/>
  <c r="AV25" i="1" s="1"/>
  <c r="BH25" i="1"/>
  <c r="BG25" i="1"/>
  <c r="BF25" i="1"/>
  <c r="BE25" i="1"/>
  <c r="BD25" i="1"/>
  <c r="AY25" i="1" s="1"/>
  <c r="BA25" i="1"/>
  <c r="AT25" i="1"/>
  <c r="AX25" i="1" s="1"/>
  <c r="AO25" i="1"/>
  <c r="AN25" i="1"/>
  <c r="AJ25" i="1"/>
  <c r="AH25" i="1"/>
  <c r="H25" i="1" s="1"/>
  <c r="AW25" i="1" s="1"/>
  <c r="AZ25" i="1" s="1"/>
  <c r="W25" i="1"/>
  <c r="V25" i="1"/>
  <c r="U25" i="1"/>
  <c r="Q25" i="1"/>
  <c r="N25" i="1"/>
  <c r="L25" i="1"/>
  <c r="I25" i="1"/>
  <c r="BL24" i="1"/>
  <c r="BK24" i="1"/>
  <c r="BJ24" i="1"/>
  <c r="BI24" i="1"/>
  <c r="BH24" i="1"/>
  <c r="BG24" i="1"/>
  <c r="BF24" i="1"/>
  <c r="BE24" i="1"/>
  <c r="BD24" i="1"/>
  <c r="BA24" i="1"/>
  <c r="AY24" i="1"/>
  <c r="AT24" i="1"/>
  <c r="AN24" i="1"/>
  <c r="AO24" i="1" s="1"/>
  <c r="AJ24" i="1"/>
  <c r="AH24" i="1"/>
  <c r="W24" i="1"/>
  <c r="V24" i="1"/>
  <c r="U24" i="1"/>
  <c r="N24" i="1"/>
  <c r="BL23" i="1"/>
  <c r="BK23" i="1"/>
  <c r="BJ23" i="1"/>
  <c r="Q23" i="1" s="1"/>
  <c r="BI23" i="1"/>
  <c r="BH23" i="1"/>
  <c r="BG23" i="1"/>
  <c r="BF23" i="1"/>
  <c r="BE23" i="1"/>
  <c r="BD23" i="1"/>
  <c r="AY23" i="1" s="1"/>
  <c r="BA23" i="1"/>
  <c r="AV23" i="1"/>
  <c r="AT23" i="1"/>
  <c r="AN23" i="1"/>
  <c r="AO23" i="1" s="1"/>
  <c r="AJ23" i="1"/>
  <c r="AH23" i="1" s="1"/>
  <c r="W23" i="1"/>
  <c r="U23" i="1" s="1"/>
  <c r="V23" i="1"/>
  <c r="N23" i="1"/>
  <c r="H23" i="1"/>
  <c r="AW23" i="1" s="1"/>
  <c r="AZ23" i="1" s="1"/>
  <c r="G23" i="1"/>
  <c r="Y23" i="1" s="1"/>
  <c r="BL22" i="1"/>
  <c r="BK22" i="1"/>
  <c r="BI22" i="1"/>
  <c r="BJ22" i="1" s="1"/>
  <c r="Q22" i="1" s="1"/>
  <c r="BH22" i="1"/>
  <c r="BG22" i="1"/>
  <c r="BF22" i="1"/>
  <c r="BE22" i="1"/>
  <c r="BD22" i="1"/>
  <c r="BA22" i="1"/>
  <c r="AY22" i="1"/>
  <c r="AT22" i="1"/>
  <c r="AN22" i="1"/>
  <c r="AO22" i="1" s="1"/>
  <c r="AJ22" i="1"/>
  <c r="AI22" i="1"/>
  <c r="AH22" i="1"/>
  <c r="W22" i="1"/>
  <c r="V22" i="1"/>
  <c r="U22" i="1"/>
  <c r="N22" i="1"/>
  <c r="BL21" i="1"/>
  <c r="BK21" i="1"/>
  <c r="BI21" i="1"/>
  <c r="BJ21" i="1" s="1"/>
  <c r="AV21" i="1" s="1"/>
  <c r="AX21" i="1" s="1"/>
  <c r="BH21" i="1"/>
  <c r="BG21" i="1"/>
  <c r="BF21" i="1"/>
  <c r="BE21" i="1"/>
  <c r="BD21" i="1"/>
  <c r="BA21" i="1"/>
  <c r="AY21" i="1"/>
  <c r="AT21" i="1"/>
  <c r="AO21" i="1"/>
  <c r="AN21" i="1"/>
  <c r="AJ21" i="1"/>
  <c r="AH21" i="1"/>
  <c r="L21" i="1" s="1"/>
  <c r="W21" i="1"/>
  <c r="V21" i="1"/>
  <c r="U21" i="1" s="1"/>
  <c r="N21" i="1"/>
  <c r="I21" i="1"/>
  <c r="BL20" i="1"/>
  <c r="BK20" i="1"/>
  <c r="BI20" i="1"/>
  <c r="BJ20" i="1" s="1"/>
  <c r="BH20" i="1"/>
  <c r="BG20" i="1"/>
  <c r="BF20" i="1"/>
  <c r="BE20" i="1"/>
  <c r="BD20" i="1"/>
  <c r="AY20" i="1" s="1"/>
  <c r="BA20" i="1"/>
  <c r="AV20" i="1"/>
  <c r="AT20" i="1"/>
  <c r="AX20" i="1" s="1"/>
  <c r="AO20" i="1"/>
  <c r="AN20" i="1"/>
  <c r="AJ20" i="1"/>
  <c r="AH20" i="1"/>
  <c r="G20" i="1" s="1"/>
  <c r="Y20" i="1" s="1"/>
  <c r="W20" i="1"/>
  <c r="V20" i="1"/>
  <c r="U20" i="1"/>
  <c r="Q20" i="1"/>
  <c r="N20" i="1"/>
  <c r="L20" i="1"/>
  <c r="I20" i="1"/>
  <c r="H20" i="1"/>
  <c r="AW20" i="1" s="1"/>
  <c r="AZ20" i="1" s="1"/>
  <c r="BL19" i="1"/>
  <c r="BK19" i="1"/>
  <c r="BI19" i="1"/>
  <c r="BJ19" i="1" s="1"/>
  <c r="BH19" i="1"/>
  <c r="BG19" i="1"/>
  <c r="BF19" i="1"/>
  <c r="BE19" i="1"/>
  <c r="BD19" i="1"/>
  <c r="BA19" i="1"/>
  <c r="AY19" i="1"/>
  <c r="AT19" i="1"/>
  <c r="AO19" i="1"/>
  <c r="AN19" i="1"/>
  <c r="AJ19" i="1"/>
  <c r="AH19" i="1"/>
  <c r="AI19" i="1" s="1"/>
  <c r="W19" i="1"/>
  <c r="V19" i="1"/>
  <c r="U19" i="1" s="1"/>
  <c r="N19" i="1"/>
  <c r="H19" i="1"/>
  <c r="AW19" i="1" s="1"/>
  <c r="G19" i="1"/>
  <c r="Y19" i="1" s="1"/>
  <c r="BL18" i="1"/>
  <c r="BK18" i="1"/>
  <c r="BI18" i="1"/>
  <c r="BJ18" i="1" s="1"/>
  <c r="BH18" i="1"/>
  <c r="BG18" i="1"/>
  <c r="BF18" i="1"/>
  <c r="BE18" i="1"/>
  <c r="BD18" i="1"/>
  <c r="AY18" i="1" s="1"/>
  <c r="BA18" i="1"/>
  <c r="AT18" i="1"/>
  <c r="AN18" i="1"/>
  <c r="AO18" i="1" s="1"/>
  <c r="AJ18" i="1"/>
  <c r="AH18" i="1" s="1"/>
  <c r="AI18" i="1" s="1"/>
  <c r="W18" i="1"/>
  <c r="V18" i="1"/>
  <c r="N18" i="1"/>
  <c r="L18" i="1"/>
  <c r="BL17" i="1"/>
  <c r="BK17" i="1"/>
  <c r="BJ17" i="1"/>
  <c r="AV17" i="1" s="1"/>
  <c r="BI17" i="1"/>
  <c r="BH17" i="1"/>
  <c r="BG17" i="1"/>
  <c r="BF17" i="1"/>
  <c r="BE17" i="1"/>
  <c r="BD17" i="1"/>
  <c r="AY17" i="1" s="1"/>
  <c r="BA17" i="1"/>
  <c r="AT17" i="1"/>
  <c r="AX17" i="1" s="1"/>
  <c r="AO17" i="1"/>
  <c r="AN17" i="1"/>
  <c r="AJ17" i="1"/>
  <c r="AH17" i="1" s="1"/>
  <c r="W17" i="1"/>
  <c r="V17" i="1"/>
  <c r="U17" i="1" s="1"/>
  <c r="N17" i="1"/>
  <c r="Y47" i="1" l="1"/>
  <c r="AV55" i="1"/>
  <c r="Q55" i="1"/>
  <c r="AV19" i="1"/>
  <c r="AX19" i="1" s="1"/>
  <c r="Q19" i="1"/>
  <c r="AV31" i="1"/>
  <c r="AZ31" i="1" s="1"/>
  <c r="Q31" i="1"/>
  <c r="H17" i="1"/>
  <c r="AW17" i="1" s="1"/>
  <c r="AZ17" i="1" s="1"/>
  <c r="AI17" i="1"/>
  <c r="L17" i="1"/>
  <c r="I17" i="1"/>
  <c r="G17" i="1"/>
  <c r="AV26" i="1"/>
  <c r="Q26" i="1"/>
  <c r="AV18" i="1"/>
  <c r="Q18" i="1"/>
  <c r="I35" i="1"/>
  <c r="H35" i="1"/>
  <c r="AW35" i="1" s="1"/>
  <c r="G35" i="1"/>
  <c r="AI35" i="1"/>
  <c r="L35" i="1"/>
  <c r="U18" i="1"/>
  <c r="AX23" i="1"/>
  <c r="G26" i="1"/>
  <c r="U34" i="1"/>
  <c r="BJ35" i="1"/>
  <c r="L37" i="1"/>
  <c r="I37" i="1"/>
  <c r="G37" i="1"/>
  <c r="Q41" i="1"/>
  <c r="AV41" i="1"/>
  <c r="Y57" i="1"/>
  <c r="R57" i="1"/>
  <c r="S57" i="1" s="1"/>
  <c r="G62" i="1"/>
  <c r="AI62" i="1"/>
  <c r="L62" i="1"/>
  <c r="I62" i="1"/>
  <c r="H62" i="1"/>
  <c r="AW62" i="1" s="1"/>
  <c r="AZ62" i="1" s="1"/>
  <c r="L66" i="1"/>
  <c r="I66" i="1"/>
  <c r="H66" i="1"/>
  <c r="AW66" i="1" s="1"/>
  <c r="AI66" i="1"/>
  <c r="G66" i="1"/>
  <c r="L26" i="1"/>
  <c r="H26" i="1"/>
  <c r="AW26" i="1" s="1"/>
  <c r="AZ26" i="1" s="1"/>
  <c r="I24" i="1"/>
  <c r="AI24" i="1"/>
  <c r="I30" i="1"/>
  <c r="H30" i="1"/>
  <c r="AW30" i="1" s="1"/>
  <c r="AZ30" i="1" s="1"/>
  <c r="G30" i="1"/>
  <c r="AI30" i="1"/>
  <c r="L30" i="1"/>
  <c r="H36" i="1"/>
  <c r="AW36" i="1" s="1"/>
  <c r="AZ36" i="1" s="1"/>
  <c r="AI36" i="1"/>
  <c r="I36" i="1"/>
  <c r="G36" i="1"/>
  <c r="AV37" i="1"/>
  <c r="AX37" i="1" s="1"/>
  <c r="Q37" i="1"/>
  <c r="AV40" i="1"/>
  <c r="AX40" i="1" s="1"/>
  <c r="Q40" i="1"/>
  <c r="Y42" i="1"/>
  <c r="Y45" i="1"/>
  <c r="T47" i="1"/>
  <c r="X47" i="1" s="1"/>
  <c r="AA47" i="1"/>
  <c r="AB47" i="1" s="1"/>
  <c r="I56" i="1"/>
  <c r="H56" i="1"/>
  <c r="AW56" i="1" s="1"/>
  <c r="AZ56" i="1" s="1"/>
  <c r="G56" i="1"/>
  <c r="AI56" i="1"/>
  <c r="L56" i="1"/>
  <c r="Q64" i="1"/>
  <c r="AV64" i="1"/>
  <c r="AX64" i="1" s="1"/>
  <c r="Q17" i="1"/>
  <c r="G18" i="1"/>
  <c r="AX18" i="1"/>
  <c r="R20" i="1"/>
  <c r="S20" i="1" s="1"/>
  <c r="I27" i="1"/>
  <c r="H27" i="1"/>
  <c r="AW27" i="1" s="1"/>
  <c r="G27" i="1"/>
  <c r="Q33" i="1"/>
  <c r="Y39" i="1"/>
  <c r="AZ42" i="1"/>
  <c r="AV45" i="1"/>
  <c r="AX45" i="1" s="1"/>
  <c r="Q45" i="1"/>
  <c r="AV49" i="1"/>
  <c r="Y52" i="1"/>
  <c r="AV52" i="1"/>
  <c r="AX52" i="1" s="1"/>
  <c r="Q52" i="1"/>
  <c r="Q38" i="1"/>
  <c r="AV38" i="1"/>
  <c r="AX38" i="1" s="1"/>
  <c r="H18" i="1"/>
  <c r="AW18" i="1" s="1"/>
  <c r="AZ18" i="1" s="1"/>
  <c r="I19" i="1"/>
  <c r="AI21" i="1"/>
  <c r="AV22" i="1"/>
  <c r="AX22" i="1" s="1"/>
  <c r="AX26" i="1"/>
  <c r="BJ28" i="1"/>
  <c r="BJ29" i="1"/>
  <c r="AV32" i="1"/>
  <c r="AX32" i="1" s="1"/>
  <c r="Q32" i="1"/>
  <c r="L34" i="1"/>
  <c r="H34" i="1"/>
  <c r="AW34" i="1" s="1"/>
  <c r="AZ34" i="1" s="1"/>
  <c r="L36" i="1"/>
  <c r="I38" i="1"/>
  <c r="H38" i="1"/>
  <c r="AW38" i="1" s="1"/>
  <c r="AZ38" i="1" s="1"/>
  <c r="G38" i="1"/>
  <c r="AI38" i="1"/>
  <c r="AI51" i="1"/>
  <c r="H51" i="1"/>
  <c r="AW51" i="1" s="1"/>
  <c r="AZ51" i="1" s="1"/>
  <c r="G51" i="1"/>
  <c r="L51" i="1"/>
  <c r="AZ52" i="1"/>
  <c r="AX69" i="1"/>
  <c r="R69" i="1"/>
  <c r="S69" i="1" s="1"/>
  <c r="O69" i="1" s="1"/>
  <c r="M69" i="1" s="1"/>
  <c r="P69" i="1" s="1"/>
  <c r="J69" i="1" s="1"/>
  <c r="K69" i="1" s="1"/>
  <c r="I18" i="1"/>
  <c r="Q21" i="1"/>
  <c r="G24" i="1"/>
  <c r="AI31" i="1"/>
  <c r="L31" i="1"/>
  <c r="I31" i="1"/>
  <c r="I32" i="1"/>
  <c r="H32" i="1"/>
  <c r="AW32" i="1" s="1"/>
  <c r="AZ32" i="1" s="1"/>
  <c r="AI32" i="1"/>
  <c r="H44" i="1"/>
  <c r="AW44" i="1" s="1"/>
  <c r="AZ44" i="1" s="1"/>
  <c r="G44" i="1"/>
  <c r="AI44" i="1"/>
  <c r="L44" i="1"/>
  <c r="I44" i="1"/>
  <c r="L48" i="1"/>
  <c r="I48" i="1"/>
  <c r="H48" i="1"/>
  <c r="AW48" i="1" s="1"/>
  <c r="AV71" i="1"/>
  <c r="AZ71" i="1" s="1"/>
  <c r="Q71" i="1"/>
  <c r="AV24" i="1"/>
  <c r="AX24" i="1" s="1"/>
  <c r="Q24" i="1"/>
  <c r="I26" i="1"/>
  <c r="AV46" i="1"/>
  <c r="AX46" i="1" s="1"/>
  <c r="L63" i="1"/>
  <c r="I63" i="1"/>
  <c r="AI63" i="1"/>
  <c r="H63" i="1"/>
  <c r="AW63" i="1" s="1"/>
  <c r="G63" i="1"/>
  <c r="L19" i="1"/>
  <c r="O20" i="1"/>
  <c r="M20" i="1" s="1"/>
  <c r="P20" i="1" s="1"/>
  <c r="J20" i="1" s="1"/>
  <c r="K20" i="1" s="1"/>
  <c r="G21" i="1"/>
  <c r="AI23" i="1"/>
  <c r="L23" i="1"/>
  <c r="I23" i="1"/>
  <c r="H24" i="1"/>
  <c r="AW24" i="1" s="1"/>
  <c r="AV27" i="1"/>
  <c r="AX27" i="1" s="1"/>
  <c r="Y28" i="1"/>
  <c r="L38" i="1"/>
  <c r="I51" i="1"/>
  <c r="AZ37" i="1"/>
  <c r="H21" i="1"/>
  <c r="AW21" i="1" s="1"/>
  <c r="AZ21" i="1" s="1"/>
  <c r="I22" i="1"/>
  <c r="H22" i="1"/>
  <c r="AW22" i="1" s="1"/>
  <c r="AZ22" i="1" s="1"/>
  <c r="G22" i="1"/>
  <c r="L22" i="1"/>
  <c r="R23" i="1"/>
  <c r="S23" i="1" s="1"/>
  <c r="O23" i="1" s="1"/>
  <c r="M23" i="1" s="1"/>
  <c r="P23" i="1" s="1"/>
  <c r="J23" i="1" s="1"/>
  <c r="K23" i="1" s="1"/>
  <c r="L24" i="1"/>
  <c r="R27" i="1"/>
  <c r="S27" i="1" s="1"/>
  <c r="Z27" i="1" s="1"/>
  <c r="L29" i="1"/>
  <c r="I29" i="1"/>
  <c r="G29" i="1"/>
  <c r="AX31" i="1"/>
  <c r="Q34" i="1"/>
  <c r="AX34" i="1"/>
  <c r="AI37" i="1"/>
  <c r="R39" i="1"/>
  <c r="S39" i="1" s="1"/>
  <c r="Q42" i="1"/>
  <c r="Z47" i="1"/>
  <c r="AV48" i="1"/>
  <c r="AX48" i="1" s="1"/>
  <c r="Q48" i="1"/>
  <c r="L45" i="1"/>
  <c r="I45" i="1"/>
  <c r="O47" i="1"/>
  <c r="M47" i="1" s="1"/>
  <c r="P47" i="1" s="1"/>
  <c r="J47" i="1" s="1"/>
  <c r="K47" i="1" s="1"/>
  <c r="L55" i="1"/>
  <c r="I55" i="1"/>
  <c r="G55" i="1"/>
  <c r="AV58" i="1"/>
  <c r="AX58" i="1" s="1"/>
  <c r="Q58" i="1"/>
  <c r="Q59" i="1"/>
  <c r="AI68" i="1"/>
  <c r="L68" i="1"/>
  <c r="G68" i="1"/>
  <c r="AX39" i="1"/>
  <c r="I41" i="1"/>
  <c r="H41" i="1"/>
  <c r="AW41" i="1" s="1"/>
  <c r="AZ41" i="1" s="1"/>
  <c r="G41" i="1"/>
  <c r="AI41" i="1"/>
  <c r="AV43" i="1"/>
  <c r="AX43" i="1" s="1"/>
  <c r="Q43" i="1"/>
  <c r="I46" i="1"/>
  <c r="H46" i="1"/>
  <c r="AW46" i="1" s="1"/>
  <c r="AZ46" i="1" s="1"/>
  <c r="G46" i="1"/>
  <c r="AI46" i="1"/>
  <c r="Y50" i="1"/>
  <c r="AV60" i="1"/>
  <c r="AX60" i="1" s="1"/>
  <c r="Q60" i="1"/>
  <c r="Y79" i="1"/>
  <c r="AI85" i="1"/>
  <c r="L85" i="1"/>
  <c r="I85" i="1"/>
  <c r="H85" i="1"/>
  <c r="AW85" i="1" s="1"/>
  <c r="G85" i="1"/>
  <c r="AI25" i="1"/>
  <c r="AI33" i="1"/>
  <c r="L40" i="1"/>
  <c r="I40" i="1"/>
  <c r="H40" i="1"/>
  <c r="AW40" i="1" s="1"/>
  <c r="AZ40" i="1" s="1"/>
  <c r="I43" i="1"/>
  <c r="H43" i="1"/>
  <c r="AW43" i="1" s="1"/>
  <c r="G43" i="1"/>
  <c r="I49" i="1"/>
  <c r="H49" i="1"/>
  <c r="AW49" i="1" s="1"/>
  <c r="AZ49" i="1" s="1"/>
  <c r="G49" i="1"/>
  <c r="R49" i="1" s="1"/>
  <c r="S49" i="1" s="1"/>
  <c r="AI49" i="1"/>
  <c r="Q50" i="1"/>
  <c r="AV50" i="1"/>
  <c r="AX50" i="1" s="1"/>
  <c r="I68" i="1"/>
  <c r="Q75" i="1"/>
  <c r="AV75" i="1"/>
  <c r="AX75" i="1" s="1"/>
  <c r="AI77" i="1"/>
  <c r="L77" i="1"/>
  <c r="I77" i="1"/>
  <c r="H77" i="1"/>
  <c r="AW77" i="1" s="1"/>
  <c r="G77" i="1"/>
  <c r="R79" i="1"/>
  <c r="S79" i="1" s="1"/>
  <c r="O79" i="1" s="1"/>
  <c r="M79" i="1" s="1"/>
  <c r="P79" i="1" s="1"/>
  <c r="J79" i="1" s="1"/>
  <c r="K79" i="1" s="1"/>
  <c r="I81" i="1"/>
  <c r="H81" i="1"/>
  <c r="AW81" i="1" s="1"/>
  <c r="G81" i="1"/>
  <c r="R81" i="1" s="1"/>
  <c r="S81" i="1" s="1"/>
  <c r="AI81" i="1"/>
  <c r="L81" i="1"/>
  <c r="AI20" i="1"/>
  <c r="G25" i="1"/>
  <c r="AI28" i="1"/>
  <c r="G33" i="1"/>
  <c r="G40" i="1"/>
  <c r="AI40" i="1"/>
  <c r="AX41" i="1"/>
  <c r="AI42" i="1"/>
  <c r="L42" i="1"/>
  <c r="AI43" i="1"/>
  <c r="AX44" i="1"/>
  <c r="AX47" i="1"/>
  <c r="I50" i="1"/>
  <c r="L50" i="1"/>
  <c r="I67" i="1"/>
  <c r="H67" i="1"/>
  <c r="AW67" i="1" s="1"/>
  <c r="AZ67" i="1" s="1"/>
  <c r="G67" i="1"/>
  <c r="AI67" i="1"/>
  <c r="AX49" i="1"/>
  <c r="AI50" i="1"/>
  <c r="G54" i="1"/>
  <c r="AI54" i="1"/>
  <c r="L54" i="1"/>
  <c r="I54" i="1"/>
  <c r="AX51" i="1"/>
  <c r="AI52" i="1"/>
  <c r="U58" i="1"/>
  <c r="I61" i="1"/>
  <c r="H61" i="1"/>
  <c r="AW61" i="1" s="1"/>
  <c r="AZ61" i="1" s="1"/>
  <c r="G61" i="1"/>
  <c r="L61" i="1"/>
  <c r="AX62" i="1"/>
  <c r="I64" i="1"/>
  <c r="H64" i="1"/>
  <c r="AW64" i="1" s="1"/>
  <c r="AZ64" i="1" s="1"/>
  <c r="G64" i="1"/>
  <c r="AI64" i="1"/>
  <c r="I70" i="1"/>
  <c r="H70" i="1"/>
  <c r="AW70" i="1" s="1"/>
  <c r="AI70" i="1"/>
  <c r="L70" i="1"/>
  <c r="G70" i="1"/>
  <c r="BJ76" i="1"/>
  <c r="AV80" i="1"/>
  <c r="AX80" i="1" s="1"/>
  <c r="Q80" i="1"/>
  <c r="L39" i="1"/>
  <c r="BJ54" i="1"/>
  <c r="H59" i="1"/>
  <c r="AW59" i="1" s="1"/>
  <c r="AZ59" i="1" s="1"/>
  <c r="G59" i="1"/>
  <c r="AI59" i="1"/>
  <c r="G65" i="1"/>
  <c r="AI65" i="1"/>
  <c r="L65" i="1"/>
  <c r="H65" i="1"/>
  <c r="AW65" i="1" s="1"/>
  <c r="AZ65" i="1" s="1"/>
  <c r="AX67" i="1"/>
  <c r="AV74" i="1"/>
  <c r="AX74" i="1" s="1"/>
  <c r="Q74" i="1"/>
  <c r="AX84" i="1"/>
  <c r="Q84" i="1"/>
  <c r="AV84" i="1"/>
  <c r="L60" i="1"/>
  <c r="G60" i="1"/>
  <c r="AV66" i="1"/>
  <c r="AX66" i="1" s="1"/>
  <c r="Q66" i="1"/>
  <c r="R67" i="1"/>
  <c r="S67" i="1" s="1"/>
  <c r="H79" i="1"/>
  <c r="AW79" i="1" s="1"/>
  <c r="AZ79" i="1" s="1"/>
  <c r="AI79" i="1"/>
  <c r="L79" i="1"/>
  <c r="I79" i="1"/>
  <c r="AI39" i="1"/>
  <c r="AI47" i="1"/>
  <c r="AV63" i="1"/>
  <c r="AX63" i="1" s="1"/>
  <c r="Q63" i="1"/>
  <c r="R51" i="1"/>
  <c r="S51" i="1" s="1"/>
  <c r="U52" i="1"/>
  <c r="I53" i="1"/>
  <c r="H53" i="1"/>
  <c r="AW53" i="1" s="1"/>
  <c r="AZ53" i="1" s="1"/>
  <c r="G53" i="1"/>
  <c r="R53" i="1" s="1"/>
  <c r="S53" i="1" s="1"/>
  <c r="AI57" i="1"/>
  <c r="L57" i="1"/>
  <c r="I58" i="1"/>
  <c r="H58" i="1"/>
  <c r="AW58" i="1" s="1"/>
  <c r="AX59" i="1"/>
  <c r="AZ69" i="1"/>
  <c r="L69" i="1"/>
  <c r="AI69" i="1"/>
  <c r="I69" i="1"/>
  <c r="AI72" i="1"/>
  <c r="G74" i="1"/>
  <c r="L74" i="1"/>
  <c r="I74" i="1"/>
  <c r="AV77" i="1"/>
  <c r="AX77" i="1" s="1"/>
  <c r="Q77" i="1"/>
  <c r="BJ82" i="1"/>
  <c r="L83" i="1"/>
  <c r="I83" i="1"/>
  <c r="H83" i="1"/>
  <c r="AW83" i="1" s="1"/>
  <c r="G83" i="1"/>
  <c r="AI83" i="1"/>
  <c r="AX86" i="1"/>
  <c r="I89" i="1"/>
  <c r="H89" i="1"/>
  <c r="AW89" i="1" s="1"/>
  <c r="G89" i="1"/>
  <c r="R89" i="1" s="1"/>
  <c r="S89" i="1" s="1"/>
  <c r="AI89" i="1"/>
  <c r="L89" i="1"/>
  <c r="AV91" i="1"/>
  <c r="AX91" i="1" s="1"/>
  <c r="Q91" i="1"/>
  <c r="H87" i="1"/>
  <c r="AW87" i="1" s="1"/>
  <c r="AZ87" i="1" s="1"/>
  <c r="G87" i="1"/>
  <c r="AI87" i="1"/>
  <c r="L87" i="1"/>
  <c r="H73" i="1"/>
  <c r="AW73" i="1" s="1"/>
  <c r="AZ73" i="1" s="1"/>
  <c r="G73" i="1"/>
  <c r="R73" i="1" s="1"/>
  <c r="S73" i="1" s="1"/>
  <c r="AI73" i="1"/>
  <c r="L73" i="1"/>
  <c r="AV70" i="1"/>
  <c r="AX70" i="1" s="1"/>
  <c r="I72" i="1"/>
  <c r="I78" i="1"/>
  <c r="H78" i="1"/>
  <c r="AW78" i="1" s="1"/>
  <c r="AZ78" i="1" s="1"/>
  <c r="G78" i="1"/>
  <c r="AI78" i="1"/>
  <c r="AV83" i="1"/>
  <c r="AX83" i="1" s="1"/>
  <c r="Q83" i="1"/>
  <c r="I87" i="1"/>
  <c r="L88" i="1"/>
  <c r="I88" i="1"/>
  <c r="H88" i="1"/>
  <c r="AW88" i="1" s="1"/>
  <c r="G88" i="1"/>
  <c r="AV89" i="1"/>
  <c r="AX89" i="1" s="1"/>
  <c r="BJ90" i="1"/>
  <c r="L91" i="1"/>
  <c r="I91" i="1"/>
  <c r="H91" i="1"/>
  <c r="AW91" i="1" s="1"/>
  <c r="AZ91" i="1" s="1"/>
  <c r="G91" i="1"/>
  <c r="AI91" i="1"/>
  <c r="L75" i="1"/>
  <c r="I75" i="1"/>
  <c r="H75" i="1"/>
  <c r="AW75" i="1" s="1"/>
  <c r="AZ75" i="1" s="1"/>
  <c r="G75" i="1"/>
  <c r="AI75" i="1"/>
  <c r="AV85" i="1"/>
  <c r="AX85" i="1" s="1"/>
  <c r="Q85" i="1"/>
  <c r="AX92" i="1"/>
  <c r="Q92" i="1"/>
  <c r="AV92" i="1"/>
  <c r="BJ68" i="1"/>
  <c r="I80" i="1"/>
  <c r="H80" i="1"/>
  <c r="AW80" i="1" s="1"/>
  <c r="G80" i="1"/>
  <c r="AV81" i="1"/>
  <c r="AX81" i="1" s="1"/>
  <c r="G82" i="1"/>
  <c r="AI82" i="1"/>
  <c r="L82" i="1"/>
  <c r="I82" i="1"/>
  <c r="I86" i="1"/>
  <c r="H86" i="1"/>
  <c r="AW86" i="1" s="1"/>
  <c r="AZ86" i="1" s="1"/>
  <c r="G86" i="1"/>
  <c r="AI86" i="1"/>
  <c r="AX71" i="1"/>
  <c r="H72" i="1"/>
  <c r="AW72" i="1" s="1"/>
  <c r="AZ72" i="1" s="1"/>
  <c r="G72" i="1"/>
  <c r="AZ84" i="1"/>
  <c r="AX88" i="1"/>
  <c r="AV88" i="1"/>
  <c r="Q88" i="1"/>
  <c r="L76" i="1"/>
  <c r="L84" i="1"/>
  <c r="L92" i="1"/>
  <c r="AI76" i="1"/>
  <c r="AI84" i="1"/>
  <c r="AI92" i="1"/>
  <c r="G76" i="1"/>
  <c r="Q78" i="1"/>
  <c r="G84" i="1"/>
  <c r="Q86" i="1"/>
  <c r="G92" i="1"/>
  <c r="H92" i="1"/>
  <c r="AW92" i="1" s="1"/>
  <c r="AZ92" i="1" s="1"/>
  <c r="T81" i="1" l="1"/>
  <c r="X81" i="1" s="1"/>
  <c r="AA81" i="1"/>
  <c r="Z81" i="1"/>
  <c r="T49" i="1"/>
  <c r="X49" i="1" s="1"/>
  <c r="Z49" i="1"/>
  <c r="AA49" i="1"/>
  <c r="T73" i="1"/>
  <c r="X73" i="1" s="1"/>
  <c r="AA73" i="1"/>
  <c r="AB73" i="1" s="1"/>
  <c r="Z73" i="1"/>
  <c r="R86" i="1"/>
  <c r="S86" i="1" s="1"/>
  <c r="AA53" i="1"/>
  <c r="T53" i="1"/>
  <c r="X53" i="1" s="1"/>
  <c r="Y65" i="1"/>
  <c r="Y61" i="1"/>
  <c r="R75" i="1"/>
  <c r="S75" i="1" s="1"/>
  <c r="Y29" i="1"/>
  <c r="Y17" i="1"/>
  <c r="Y84" i="1"/>
  <c r="Y83" i="1"/>
  <c r="Y53" i="1"/>
  <c r="O53" i="1"/>
  <c r="M53" i="1" s="1"/>
  <c r="P53" i="1" s="1"/>
  <c r="J53" i="1" s="1"/>
  <c r="K53" i="1" s="1"/>
  <c r="R63" i="1"/>
  <c r="S63" i="1" s="1"/>
  <c r="AZ74" i="1"/>
  <c r="R25" i="1"/>
  <c r="S25" i="1" s="1"/>
  <c r="Y25" i="1"/>
  <c r="Y68" i="1"/>
  <c r="Y63" i="1"/>
  <c r="O63" i="1"/>
  <c r="M63" i="1" s="1"/>
  <c r="P63" i="1" s="1"/>
  <c r="J63" i="1" s="1"/>
  <c r="K63" i="1" s="1"/>
  <c r="R38" i="1"/>
  <c r="S38" i="1" s="1"/>
  <c r="AZ45" i="1"/>
  <c r="Y37" i="1"/>
  <c r="R18" i="1"/>
  <c r="S18" i="1" s="1"/>
  <c r="AZ19" i="1"/>
  <c r="Y72" i="1"/>
  <c r="R80" i="1"/>
  <c r="S80" i="1" s="1"/>
  <c r="T39" i="1"/>
  <c r="X39" i="1" s="1"/>
  <c r="AA39" i="1"/>
  <c r="AB39" i="1" s="1"/>
  <c r="Z39" i="1"/>
  <c r="R78" i="1"/>
  <c r="S78" i="1" s="1"/>
  <c r="AV68" i="1"/>
  <c r="Q68" i="1"/>
  <c r="Y88" i="1"/>
  <c r="O88" i="1"/>
  <c r="M88" i="1" s="1"/>
  <c r="P88" i="1" s="1"/>
  <c r="J88" i="1" s="1"/>
  <c r="K88" i="1" s="1"/>
  <c r="T89" i="1"/>
  <c r="X89" i="1" s="1"/>
  <c r="AA89" i="1"/>
  <c r="AZ83" i="1"/>
  <c r="Y54" i="1"/>
  <c r="Y67" i="1"/>
  <c r="O67" i="1"/>
  <c r="M67" i="1" s="1"/>
  <c r="P67" i="1" s="1"/>
  <c r="J67" i="1" s="1"/>
  <c r="K67" i="1" s="1"/>
  <c r="Y77" i="1"/>
  <c r="O77" i="1"/>
  <c r="M77" i="1" s="1"/>
  <c r="P77" i="1" s="1"/>
  <c r="J77" i="1" s="1"/>
  <c r="K77" i="1" s="1"/>
  <c r="Y43" i="1"/>
  <c r="Y85" i="1"/>
  <c r="R65" i="1"/>
  <c r="S65" i="1" s="1"/>
  <c r="O65" i="1" s="1"/>
  <c r="M65" i="1" s="1"/>
  <c r="P65" i="1" s="1"/>
  <c r="J65" i="1" s="1"/>
  <c r="K65" i="1" s="1"/>
  <c r="Y55" i="1"/>
  <c r="AZ24" i="1"/>
  <c r="AZ63" i="1"/>
  <c r="R71" i="1"/>
  <c r="S71" i="1" s="1"/>
  <c r="Y44" i="1"/>
  <c r="T69" i="1"/>
  <c r="X69" i="1" s="1"/>
  <c r="AA69" i="1"/>
  <c r="Z69" i="1"/>
  <c r="R52" i="1"/>
  <c r="S52" i="1" s="1"/>
  <c r="T20" i="1"/>
  <c r="X20" i="1" s="1"/>
  <c r="AA20" i="1"/>
  <c r="Z20" i="1"/>
  <c r="Y56" i="1"/>
  <c r="R56" i="1"/>
  <c r="S56" i="1" s="1"/>
  <c r="O56" i="1" s="1"/>
  <c r="M56" i="1" s="1"/>
  <c r="P56" i="1" s="1"/>
  <c r="J56" i="1" s="1"/>
  <c r="K56" i="1" s="1"/>
  <c r="Y66" i="1"/>
  <c r="R77" i="1"/>
  <c r="S77" i="1" s="1"/>
  <c r="R43" i="1"/>
  <c r="S43" i="1" s="1"/>
  <c r="O43" i="1" s="1"/>
  <c r="M43" i="1" s="1"/>
  <c r="P43" i="1" s="1"/>
  <c r="J43" i="1" s="1"/>
  <c r="K43" i="1" s="1"/>
  <c r="Y36" i="1"/>
  <c r="R41" i="1"/>
  <c r="S41" i="1" s="1"/>
  <c r="Y76" i="1"/>
  <c r="R88" i="1"/>
  <c r="S88" i="1" s="1"/>
  <c r="Y91" i="1"/>
  <c r="AZ88" i="1"/>
  <c r="Y78" i="1"/>
  <c r="O78" i="1"/>
  <c r="M78" i="1" s="1"/>
  <c r="P78" i="1" s="1"/>
  <c r="J78" i="1" s="1"/>
  <c r="K78" i="1" s="1"/>
  <c r="Y89" i="1"/>
  <c r="O89" i="1"/>
  <c r="M89" i="1" s="1"/>
  <c r="P89" i="1" s="1"/>
  <c r="J89" i="1" s="1"/>
  <c r="K89" i="1" s="1"/>
  <c r="Z67" i="1"/>
  <c r="AA67" i="1"/>
  <c r="T67" i="1"/>
  <c r="X67" i="1" s="1"/>
  <c r="R84" i="1"/>
  <c r="S84" i="1" s="1"/>
  <c r="Y59" i="1"/>
  <c r="Q76" i="1"/>
  <c r="AV76" i="1"/>
  <c r="Y64" i="1"/>
  <c r="AZ77" i="1"/>
  <c r="AZ43" i="1"/>
  <c r="AZ85" i="1"/>
  <c r="Y46" i="1"/>
  <c r="Y41" i="1"/>
  <c r="O41" i="1"/>
  <c r="M41" i="1" s="1"/>
  <c r="P41" i="1" s="1"/>
  <c r="J41" i="1" s="1"/>
  <c r="K41" i="1" s="1"/>
  <c r="R36" i="1"/>
  <c r="S36" i="1" s="1"/>
  <c r="R40" i="1"/>
  <c r="S40" i="1" s="1"/>
  <c r="Y62" i="1"/>
  <c r="R62" i="1"/>
  <c r="S62" i="1" s="1"/>
  <c r="O62" i="1" s="1"/>
  <c r="M62" i="1" s="1"/>
  <c r="P62" i="1" s="1"/>
  <c r="J62" i="1" s="1"/>
  <c r="K62" i="1" s="1"/>
  <c r="R44" i="1"/>
  <c r="S44" i="1" s="1"/>
  <c r="T79" i="1"/>
  <c r="X79" i="1" s="1"/>
  <c r="AA79" i="1"/>
  <c r="AB79" i="1" s="1"/>
  <c r="Z79" i="1"/>
  <c r="R58" i="1"/>
  <c r="S58" i="1" s="1"/>
  <c r="Y22" i="1"/>
  <c r="R22" i="1"/>
  <c r="S22" i="1" s="1"/>
  <c r="R24" i="1"/>
  <c r="S24" i="1" s="1"/>
  <c r="AV28" i="1"/>
  <c r="Q28" i="1"/>
  <c r="Y82" i="1"/>
  <c r="R92" i="1"/>
  <c r="S92" i="1" s="1"/>
  <c r="Z89" i="1"/>
  <c r="Y87" i="1"/>
  <c r="AZ89" i="1"/>
  <c r="O74" i="1"/>
  <c r="M74" i="1" s="1"/>
  <c r="P74" i="1" s="1"/>
  <c r="J74" i="1" s="1"/>
  <c r="K74" i="1" s="1"/>
  <c r="Y74" i="1"/>
  <c r="AZ58" i="1"/>
  <c r="Z53" i="1"/>
  <c r="R66" i="1"/>
  <c r="S66" i="1" s="1"/>
  <c r="O66" i="1" s="1"/>
  <c r="M66" i="1" s="1"/>
  <c r="P66" i="1" s="1"/>
  <c r="J66" i="1" s="1"/>
  <c r="K66" i="1" s="1"/>
  <c r="Y70" i="1"/>
  <c r="R70" i="1"/>
  <c r="S70" i="1" s="1"/>
  <c r="O70" i="1" s="1"/>
  <c r="M70" i="1" s="1"/>
  <c r="P70" i="1" s="1"/>
  <c r="J70" i="1" s="1"/>
  <c r="K70" i="1" s="1"/>
  <c r="R60" i="1"/>
  <c r="S60" i="1" s="1"/>
  <c r="O60" i="1" s="1"/>
  <c r="M60" i="1" s="1"/>
  <c r="P60" i="1" s="1"/>
  <c r="J60" i="1" s="1"/>
  <c r="K60" i="1" s="1"/>
  <c r="R48" i="1"/>
  <c r="S48" i="1" s="1"/>
  <c r="R34" i="1"/>
  <c r="S34" i="1" s="1"/>
  <c r="T27" i="1"/>
  <c r="X27" i="1" s="1"/>
  <c r="AA27" i="1"/>
  <c r="AZ48" i="1"/>
  <c r="Y24" i="1"/>
  <c r="O39" i="1"/>
  <c r="M39" i="1" s="1"/>
  <c r="P39" i="1" s="1"/>
  <c r="J39" i="1" s="1"/>
  <c r="K39" i="1" s="1"/>
  <c r="Y18" i="1"/>
  <c r="O18" i="1"/>
  <c r="M18" i="1" s="1"/>
  <c r="P18" i="1" s="1"/>
  <c r="J18" i="1" s="1"/>
  <c r="K18" i="1" s="1"/>
  <c r="AZ66" i="1"/>
  <c r="T57" i="1"/>
  <c r="X57" i="1" s="1"/>
  <c r="AA57" i="1"/>
  <c r="Z57" i="1"/>
  <c r="AV35" i="1"/>
  <c r="AX35" i="1" s="1"/>
  <c r="Q35" i="1"/>
  <c r="R55" i="1"/>
  <c r="S55" i="1" s="1"/>
  <c r="O55" i="1" s="1"/>
  <c r="M55" i="1" s="1"/>
  <c r="P55" i="1" s="1"/>
  <c r="J55" i="1" s="1"/>
  <c r="K55" i="1" s="1"/>
  <c r="AV82" i="1"/>
  <c r="Q82" i="1"/>
  <c r="Y81" i="1"/>
  <c r="O81" i="1"/>
  <c r="M81" i="1" s="1"/>
  <c r="P81" i="1" s="1"/>
  <c r="J81" i="1" s="1"/>
  <c r="K81" i="1" s="1"/>
  <c r="R50" i="1"/>
  <c r="S50" i="1" s="1"/>
  <c r="R61" i="1"/>
  <c r="S61" i="1" s="1"/>
  <c r="R32" i="1"/>
  <c r="S32" i="1" s="1"/>
  <c r="R33" i="1"/>
  <c r="S33" i="1" s="1"/>
  <c r="R17" i="1"/>
  <c r="S17" i="1" s="1"/>
  <c r="O17" i="1" s="1"/>
  <c r="M17" i="1" s="1"/>
  <c r="P17" i="1" s="1"/>
  <c r="J17" i="1" s="1"/>
  <c r="K17" i="1" s="1"/>
  <c r="R37" i="1"/>
  <c r="S37" i="1" s="1"/>
  <c r="O37" i="1" s="1"/>
  <c r="M37" i="1" s="1"/>
  <c r="P37" i="1" s="1"/>
  <c r="J37" i="1" s="1"/>
  <c r="K37" i="1" s="1"/>
  <c r="Y35" i="1"/>
  <c r="R31" i="1"/>
  <c r="S31" i="1" s="1"/>
  <c r="AX55" i="1"/>
  <c r="AZ55" i="1"/>
  <c r="Y86" i="1"/>
  <c r="O86" i="1"/>
  <c r="M86" i="1" s="1"/>
  <c r="P86" i="1" s="1"/>
  <c r="J86" i="1" s="1"/>
  <c r="K86" i="1" s="1"/>
  <c r="Y80" i="1"/>
  <c r="O80" i="1"/>
  <c r="M80" i="1" s="1"/>
  <c r="P80" i="1" s="1"/>
  <c r="J80" i="1" s="1"/>
  <c r="K80" i="1" s="1"/>
  <c r="R85" i="1"/>
  <c r="S85" i="1" s="1"/>
  <c r="Y75" i="1"/>
  <c r="O75" i="1"/>
  <c r="M75" i="1" s="1"/>
  <c r="P75" i="1" s="1"/>
  <c r="J75" i="1" s="1"/>
  <c r="K75" i="1" s="1"/>
  <c r="R91" i="1"/>
  <c r="S91" i="1" s="1"/>
  <c r="R72" i="1"/>
  <c r="S72" i="1" s="1"/>
  <c r="O72" i="1" s="1"/>
  <c r="M72" i="1" s="1"/>
  <c r="P72" i="1" s="1"/>
  <c r="J72" i="1" s="1"/>
  <c r="K72" i="1" s="1"/>
  <c r="AA51" i="1"/>
  <c r="Z51" i="1"/>
  <c r="T51" i="1"/>
  <c r="X51" i="1" s="1"/>
  <c r="Y40" i="1"/>
  <c r="AZ81" i="1"/>
  <c r="AZ60" i="1"/>
  <c r="T23" i="1"/>
  <c r="X23" i="1" s="1"/>
  <c r="AA23" i="1"/>
  <c r="Z23" i="1"/>
  <c r="Y21" i="1"/>
  <c r="Y27" i="1"/>
  <c r="O27" i="1"/>
  <c r="M27" i="1" s="1"/>
  <c r="P27" i="1" s="1"/>
  <c r="J27" i="1" s="1"/>
  <c r="K27" i="1" s="1"/>
  <c r="Y30" i="1"/>
  <c r="R30" i="1"/>
  <c r="S30" i="1" s="1"/>
  <c r="O57" i="1"/>
  <c r="M57" i="1" s="1"/>
  <c r="P57" i="1" s="1"/>
  <c r="J57" i="1" s="1"/>
  <c r="K57" i="1" s="1"/>
  <c r="R26" i="1"/>
  <c r="S26" i="1" s="1"/>
  <c r="AV54" i="1"/>
  <c r="Q54" i="1"/>
  <c r="Y92" i="1"/>
  <c r="O92" i="1"/>
  <c r="M92" i="1" s="1"/>
  <c r="P92" i="1" s="1"/>
  <c r="J92" i="1" s="1"/>
  <c r="K92" i="1" s="1"/>
  <c r="AZ80" i="1"/>
  <c r="AV90" i="1"/>
  <c r="Q90" i="1"/>
  <c r="R83" i="1"/>
  <c r="S83" i="1" s="1"/>
  <c r="O83" i="1" s="1"/>
  <c r="M83" i="1" s="1"/>
  <c r="P83" i="1" s="1"/>
  <c r="J83" i="1" s="1"/>
  <c r="K83" i="1" s="1"/>
  <c r="O73" i="1"/>
  <c r="M73" i="1" s="1"/>
  <c r="P73" i="1" s="1"/>
  <c r="J73" i="1" s="1"/>
  <c r="K73" i="1" s="1"/>
  <c r="Y73" i="1"/>
  <c r="Y60" i="1"/>
  <c r="R74" i="1"/>
  <c r="S74" i="1" s="1"/>
  <c r="AZ70" i="1"/>
  <c r="Y33" i="1"/>
  <c r="Y49" i="1"/>
  <c r="O49" i="1"/>
  <c r="M49" i="1" s="1"/>
  <c r="P49" i="1" s="1"/>
  <c r="J49" i="1" s="1"/>
  <c r="K49" i="1" s="1"/>
  <c r="AZ50" i="1"/>
  <c r="R87" i="1"/>
  <c r="S87" i="1" s="1"/>
  <c r="O87" i="1" s="1"/>
  <c r="M87" i="1" s="1"/>
  <c r="P87" i="1" s="1"/>
  <c r="J87" i="1" s="1"/>
  <c r="K87" i="1" s="1"/>
  <c r="R59" i="1"/>
  <c r="S59" i="1" s="1"/>
  <c r="O59" i="1" s="1"/>
  <c r="M59" i="1" s="1"/>
  <c r="P59" i="1" s="1"/>
  <c r="J59" i="1" s="1"/>
  <c r="K59" i="1" s="1"/>
  <c r="R42" i="1"/>
  <c r="S42" i="1" s="1"/>
  <c r="R21" i="1"/>
  <c r="S21" i="1" s="1"/>
  <c r="O51" i="1"/>
  <c r="M51" i="1" s="1"/>
  <c r="P51" i="1" s="1"/>
  <c r="J51" i="1" s="1"/>
  <c r="K51" i="1" s="1"/>
  <c r="Y51" i="1"/>
  <c r="Y38" i="1"/>
  <c r="AV29" i="1"/>
  <c r="Q29" i="1"/>
  <c r="R46" i="1"/>
  <c r="S46" i="1" s="1"/>
  <c r="R45" i="1"/>
  <c r="S45" i="1" s="1"/>
  <c r="AZ27" i="1"/>
  <c r="R64" i="1"/>
  <c r="S64" i="1" s="1"/>
  <c r="O64" i="1" s="1"/>
  <c r="M64" i="1" s="1"/>
  <c r="P64" i="1" s="1"/>
  <c r="J64" i="1" s="1"/>
  <c r="K64" i="1" s="1"/>
  <c r="Y26" i="1"/>
  <c r="O26" i="1"/>
  <c r="M26" i="1" s="1"/>
  <c r="P26" i="1" s="1"/>
  <c r="J26" i="1" s="1"/>
  <c r="K26" i="1" s="1"/>
  <c r="R19" i="1"/>
  <c r="S19" i="1" s="1"/>
  <c r="AB27" i="1" l="1"/>
  <c r="AB67" i="1"/>
  <c r="T38" i="1"/>
  <c r="X38" i="1" s="1"/>
  <c r="AA38" i="1"/>
  <c r="Z38" i="1"/>
  <c r="AB23" i="1"/>
  <c r="AZ82" i="1"/>
  <c r="AX82" i="1"/>
  <c r="R28" i="1"/>
  <c r="S28" i="1" s="1"/>
  <c r="AA58" i="1"/>
  <c r="O58" i="1"/>
  <c r="M58" i="1" s="1"/>
  <c r="P58" i="1" s="1"/>
  <c r="J58" i="1" s="1"/>
  <c r="K58" i="1" s="1"/>
  <c r="T58" i="1"/>
  <c r="X58" i="1" s="1"/>
  <c r="Z58" i="1"/>
  <c r="T40" i="1"/>
  <c r="X40" i="1" s="1"/>
  <c r="AA40" i="1"/>
  <c r="Z40" i="1"/>
  <c r="T84" i="1"/>
  <c r="X84" i="1" s="1"/>
  <c r="AA84" i="1"/>
  <c r="Z84" i="1"/>
  <c r="T52" i="1"/>
  <c r="X52" i="1" s="1"/>
  <c r="AA52" i="1"/>
  <c r="O52" i="1"/>
  <c r="M52" i="1" s="1"/>
  <c r="P52" i="1" s="1"/>
  <c r="J52" i="1" s="1"/>
  <c r="K52" i="1" s="1"/>
  <c r="Z52" i="1"/>
  <c r="AA71" i="1"/>
  <c r="AB71" i="1" s="1"/>
  <c r="T71" i="1"/>
  <c r="X71" i="1" s="1"/>
  <c r="O71" i="1"/>
  <c r="M71" i="1" s="1"/>
  <c r="P71" i="1" s="1"/>
  <c r="J71" i="1" s="1"/>
  <c r="K71" i="1" s="1"/>
  <c r="Z71" i="1"/>
  <c r="AA78" i="1"/>
  <c r="T78" i="1"/>
  <c r="X78" i="1" s="1"/>
  <c r="Z78" i="1"/>
  <c r="T63" i="1"/>
  <c r="X63" i="1" s="1"/>
  <c r="AA63" i="1"/>
  <c r="Z63" i="1"/>
  <c r="AA33" i="1"/>
  <c r="T33" i="1"/>
  <c r="X33" i="1" s="1"/>
  <c r="Z33" i="1"/>
  <c r="R82" i="1"/>
  <c r="S82" i="1" s="1"/>
  <c r="T21" i="1"/>
  <c r="X21" i="1" s="1"/>
  <c r="AA21" i="1"/>
  <c r="Z21" i="1"/>
  <c r="T30" i="1"/>
  <c r="X30" i="1" s="1"/>
  <c r="AA30" i="1"/>
  <c r="AB30" i="1" s="1"/>
  <c r="Z30" i="1"/>
  <c r="AB51" i="1"/>
  <c r="AA70" i="1"/>
  <c r="AB70" i="1" s="1"/>
  <c r="Z70" i="1"/>
  <c r="T70" i="1"/>
  <c r="X70" i="1" s="1"/>
  <c r="O19" i="1"/>
  <c r="M19" i="1" s="1"/>
  <c r="P19" i="1" s="1"/>
  <c r="J19" i="1" s="1"/>
  <c r="K19" i="1" s="1"/>
  <c r="T19" i="1"/>
  <c r="X19" i="1" s="1"/>
  <c r="AA19" i="1"/>
  <c r="AB19" i="1" s="1"/>
  <c r="Z19" i="1"/>
  <c r="T46" i="1"/>
  <c r="X46" i="1" s="1"/>
  <c r="AA46" i="1"/>
  <c r="AB46" i="1" s="1"/>
  <c r="Z46" i="1"/>
  <c r="O30" i="1"/>
  <c r="M30" i="1" s="1"/>
  <c r="P30" i="1" s="1"/>
  <c r="J30" i="1" s="1"/>
  <c r="K30" i="1" s="1"/>
  <c r="AA72" i="1"/>
  <c r="AB72" i="1" s="1"/>
  <c r="T72" i="1"/>
  <c r="X72" i="1" s="1"/>
  <c r="Z72" i="1"/>
  <c r="AA32" i="1"/>
  <c r="T32" i="1"/>
  <c r="X32" i="1" s="1"/>
  <c r="Z32" i="1"/>
  <c r="O32" i="1"/>
  <c r="M32" i="1" s="1"/>
  <c r="P32" i="1" s="1"/>
  <c r="J32" i="1" s="1"/>
  <c r="K32" i="1" s="1"/>
  <c r="T55" i="1"/>
  <c r="X55" i="1" s="1"/>
  <c r="AA55" i="1"/>
  <c r="AB55" i="1" s="1"/>
  <c r="Z55" i="1"/>
  <c r="T34" i="1"/>
  <c r="X34" i="1" s="1"/>
  <c r="AA34" i="1"/>
  <c r="Z34" i="1"/>
  <c r="O34" i="1"/>
  <c r="M34" i="1" s="1"/>
  <c r="P34" i="1" s="1"/>
  <c r="J34" i="1" s="1"/>
  <c r="K34" i="1" s="1"/>
  <c r="AZ28" i="1"/>
  <c r="AX28" i="1"/>
  <c r="T41" i="1"/>
  <c r="X41" i="1" s="1"/>
  <c r="AA41" i="1"/>
  <c r="Z41" i="1"/>
  <c r="AB89" i="1"/>
  <c r="T18" i="1"/>
  <c r="X18" i="1" s="1"/>
  <c r="AA18" i="1"/>
  <c r="AB18" i="1" s="1"/>
  <c r="Z18" i="1"/>
  <c r="AB49" i="1"/>
  <c r="T42" i="1"/>
  <c r="X42" i="1" s="1"/>
  <c r="AA42" i="1"/>
  <c r="Z42" i="1"/>
  <c r="O42" i="1"/>
  <c r="M42" i="1" s="1"/>
  <c r="P42" i="1" s="1"/>
  <c r="J42" i="1" s="1"/>
  <c r="K42" i="1" s="1"/>
  <c r="T91" i="1"/>
  <c r="X91" i="1" s="1"/>
  <c r="AA91" i="1"/>
  <c r="AB91" i="1" s="1"/>
  <c r="Z91" i="1"/>
  <c r="T61" i="1"/>
  <c r="X61" i="1" s="1"/>
  <c r="AA61" i="1"/>
  <c r="AB61" i="1" s="1"/>
  <c r="Z61" i="1"/>
  <c r="AA24" i="1"/>
  <c r="T24" i="1"/>
  <c r="X24" i="1" s="1"/>
  <c r="Z24" i="1"/>
  <c r="AB69" i="1"/>
  <c r="AB53" i="1"/>
  <c r="R29" i="1"/>
  <c r="S29" i="1" s="1"/>
  <c r="R35" i="1"/>
  <c r="S35" i="1" s="1"/>
  <c r="O38" i="1"/>
  <c r="M38" i="1" s="1"/>
  <c r="P38" i="1" s="1"/>
  <c r="J38" i="1" s="1"/>
  <c r="K38" i="1" s="1"/>
  <c r="T26" i="1"/>
  <c r="X26" i="1" s="1"/>
  <c r="AA26" i="1"/>
  <c r="Z26" i="1"/>
  <c r="O40" i="1"/>
  <c r="M40" i="1" s="1"/>
  <c r="P40" i="1" s="1"/>
  <c r="J40" i="1" s="1"/>
  <c r="K40" i="1" s="1"/>
  <c r="T17" i="1"/>
  <c r="X17" i="1" s="1"/>
  <c r="AA17" i="1"/>
  <c r="AB17" i="1" s="1"/>
  <c r="Z17" i="1"/>
  <c r="O24" i="1"/>
  <c r="M24" i="1" s="1"/>
  <c r="P24" i="1" s="1"/>
  <c r="J24" i="1" s="1"/>
  <c r="K24" i="1" s="1"/>
  <c r="T92" i="1"/>
  <c r="X92" i="1" s="1"/>
  <c r="AA92" i="1"/>
  <c r="Z92" i="1"/>
  <c r="T22" i="1"/>
  <c r="X22" i="1" s="1"/>
  <c r="AA22" i="1"/>
  <c r="Z22" i="1"/>
  <c r="T44" i="1"/>
  <c r="X44" i="1" s="1"/>
  <c r="AA44" i="1"/>
  <c r="AB44" i="1" s="1"/>
  <c r="Z44" i="1"/>
  <c r="AX76" i="1"/>
  <c r="AZ76" i="1"/>
  <c r="T88" i="1"/>
  <c r="X88" i="1" s="1"/>
  <c r="AA88" i="1"/>
  <c r="Z88" i="1"/>
  <c r="T80" i="1"/>
  <c r="X80" i="1" s="1"/>
  <c r="AA80" i="1"/>
  <c r="AB80" i="1" s="1"/>
  <c r="Z80" i="1"/>
  <c r="T75" i="1"/>
  <c r="X75" i="1" s="1"/>
  <c r="AA75" i="1"/>
  <c r="Z75" i="1"/>
  <c r="T45" i="1"/>
  <c r="X45" i="1" s="1"/>
  <c r="AA45" i="1"/>
  <c r="O45" i="1"/>
  <c r="M45" i="1" s="1"/>
  <c r="P45" i="1" s="1"/>
  <c r="J45" i="1" s="1"/>
  <c r="K45" i="1" s="1"/>
  <c r="Z45" i="1"/>
  <c r="R54" i="1"/>
  <c r="S54" i="1" s="1"/>
  <c r="T37" i="1"/>
  <c r="X37" i="1" s="1"/>
  <c r="AA37" i="1"/>
  <c r="Z37" i="1"/>
  <c r="T66" i="1"/>
  <c r="X66" i="1" s="1"/>
  <c r="AA66" i="1"/>
  <c r="Z66" i="1"/>
  <c r="AA36" i="1"/>
  <c r="T36" i="1"/>
  <c r="X36" i="1" s="1"/>
  <c r="Z36" i="1"/>
  <c r="O91" i="1"/>
  <c r="M91" i="1" s="1"/>
  <c r="P91" i="1" s="1"/>
  <c r="J91" i="1" s="1"/>
  <c r="K91" i="1" s="1"/>
  <c r="O36" i="1"/>
  <c r="M36" i="1" s="1"/>
  <c r="P36" i="1" s="1"/>
  <c r="J36" i="1" s="1"/>
  <c r="K36" i="1" s="1"/>
  <c r="T83" i="1"/>
  <c r="X83" i="1" s="1"/>
  <c r="AA83" i="1"/>
  <c r="Z83" i="1"/>
  <c r="T48" i="1"/>
  <c r="X48" i="1" s="1"/>
  <c r="AA48" i="1"/>
  <c r="O48" i="1"/>
  <c r="M48" i="1" s="1"/>
  <c r="P48" i="1" s="1"/>
  <c r="J48" i="1" s="1"/>
  <c r="K48" i="1" s="1"/>
  <c r="Z48" i="1"/>
  <c r="Z64" i="1"/>
  <c r="AA64" i="1"/>
  <c r="T64" i="1"/>
  <c r="X64" i="1" s="1"/>
  <c r="Z59" i="1"/>
  <c r="T59" i="1"/>
  <c r="X59" i="1" s="1"/>
  <c r="AA59" i="1"/>
  <c r="T74" i="1"/>
  <c r="X74" i="1" s="1"/>
  <c r="AA74" i="1"/>
  <c r="Z74" i="1"/>
  <c r="R90" i="1"/>
  <c r="S90" i="1" s="1"/>
  <c r="T60" i="1"/>
  <c r="X60" i="1" s="1"/>
  <c r="AA60" i="1"/>
  <c r="Z60" i="1"/>
  <c r="O22" i="1"/>
  <c r="M22" i="1" s="1"/>
  <c r="P22" i="1" s="1"/>
  <c r="J22" i="1" s="1"/>
  <c r="K22" i="1" s="1"/>
  <c r="T62" i="1"/>
  <c r="X62" i="1" s="1"/>
  <c r="Z62" i="1"/>
  <c r="AA62" i="1"/>
  <c r="O46" i="1"/>
  <c r="M46" i="1" s="1"/>
  <c r="P46" i="1" s="1"/>
  <c r="J46" i="1" s="1"/>
  <c r="K46" i="1" s="1"/>
  <c r="R76" i="1"/>
  <c r="S76" i="1" s="1"/>
  <c r="AA43" i="1"/>
  <c r="T43" i="1"/>
  <c r="X43" i="1" s="1"/>
  <c r="Z43" i="1"/>
  <c r="T65" i="1"/>
  <c r="X65" i="1" s="1"/>
  <c r="AA65" i="1"/>
  <c r="Z65" i="1"/>
  <c r="R68" i="1"/>
  <c r="S68" i="1" s="1"/>
  <c r="AA25" i="1"/>
  <c r="Z25" i="1"/>
  <c r="T25" i="1"/>
  <c r="X25" i="1" s="1"/>
  <c r="AA86" i="1"/>
  <c r="AB86" i="1" s="1"/>
  <c r="Z86" i="1"/>
  <c r="T86" i="1"/>
  <c r="X86" i="1" s="1"/>
  <c r="AB81" i="1"/>
  <c r="AA56" i="1"/>
  <c r="Z56" i="1"/>
  <c r="T56" i="1"/>
  <c r="X56" i="1" s="1"/>
  <c r="AX29" i="1"/>
  <c r="AZ29" i="1"/>
  <c r="O33" i="1"/>
  <c r="M33" i="1" s="1"/>
  <c r="P33" i="1" s="1"/>
  <c r="J33" i="1" s="1"/>
  <c r="K33" i="1" s="1"/>
  <c r="AX54" i="1"/>
  <c r="AZ54" i="1"/>
  <c r="AA50" i="1"/>
  <c r="T50" i="1"/>
  <c r="X50" i="1" s="1"/>
  <c r="Z50" i="1"/>
  <c r="O50" i="1"/>
  <c r="M50" i="1" s="1"/>
  <c r="P50" i="1" s="1"/>
  <c r="J50" i="1" s="1"/>
  <c r="K50" i="1" s="1"/>
  <c r="T87" i="1"/>
  <c r="X87" i="1" s="1"/>
  <c r="AA87" i="1"/>
  <c r="Z87" i="1"/>
  <c r="AZ90" i="1"/>
  <c r="AX90" i="1"/>
  <c r="AZ35" i="1"/>
  <c r="O21" i="1"/>
  <c r="M21" i="1" s="1"/>
  <c r="P21" i="1" s="1"/>
  <c r="J21" i="1" s="1"/>
  <c r="K21" i="1" s="1"/>
  <c r="T85" i="1"/>
  <c r="X85" i="1" s="1"/>
  <c r="AA85" i="1"/>
  <c r="AB85" i="1" s="1"/>
  <c r="Z85" i="1"/>
  <c r="T31" i="1"/>
  <c r="X31" i="1" s="1"/>
  <c r="AA31" i="1"/>
  <c r="AB31" i="1" s="1"/>
  <c r="Z31" i="1"/>
  <c r="O31" i="1"/>
  <c r="M31" i="1" s="1"/>
  <c r="P31" i="1" s="1"/>
  <c r="J31" i="1" s="1"/>
  <c r="K31" i="1" s="1"/>
  <c r="AB57" i="1"/>
  <c r="T77" i="1"/>
  <c r="X77" i="1" s="1"/>
  <c r="AA77" i="1"/>
  <c r="AB77" i="1" s="1"/>
  <c r="Z77" i="1"/>
  <c r="AB20" i="1"/>
  <c r="O44" i="1"/>
  <c r="M44" i="1" s="1"/>
  <c r="P44" i="1" s="1"/>
  <c r="J44" i="1" s="1"/>
  <c r="K44" i="1" s="1"/>
  <c r="O85" i="1"/>
  <c r="M85" i="1" s="1"/>
  <c r="P85" i="1" s="1"/>
  <c r="J85" i="1" s="1"/>
  <c r="K85" i="1" s="1"/>
  <c r="AX68" i="1"/>
  <c r="AZ68" i="1"/>
  <c r="O25" i="1"/>
  <c r="M25" i="1" s="1"/>
  <c r="P25" i="1" s="1"/>
  <c r="J25" i="1" s="1"/>
  <c r="K25" i="1" s="1"/>
  <c r="O84" i="1"/>
  <c r="M84" i="1" s="1"/>
  <c r="P84" i="1" s="1"/>
  <c r="J84" i="1" s="1"/>
  <c r="K84" i="1" s="1"/>
  <c r="O61" i="1"/>
  <c r="M61" i="1" s="1"/>
  <c r="P61" i="1" s="1"/>
  <c r="J61" i="1" s="1"/>
  <c r="K61" i="1" s="1"/>
  <c r="AB25" i="1" l="1"/>
  <c r="AB88" i="1"/>
  <c r="AB22" i="1"/>
  <c r="AB92" i="1"/>
  <c r="AB26" i="1"/>
  <c r="AB34" i="1"/>
  <c r="AB59" i="1"/>
  <c r="AB24" i="1"/>
  <c r="AB33" i="1"/>
  <c r="AB74" i="1"/>
  <c r="AB21" i="1"/>
  <c r="AB75" i="1"/>
  <c r="AB40" i="1"/>
  <c r="AB37" i="1"/>
  <c r="AB43" i="1"/>
  <c r="AB48" i="1"/>
  <c r="T54" i="1"/>
  <c r="X54" i="1" s="1"/>
  <c r="Z54" i="1"/>
  <c r="AA54" i="1"/>
  <c r="AB54" i="1" s="1"/>
  <c r="O54" i="1"/>
  <c r="M54" i="1" s="1"/>
  <c r="P54" i="1" s="1"/>
  <c r="J54" i="1" s="1"/>
  <c r="K54" i="1" s="1"/>
  <c r="T82" i="1"/>
  <c r="X82" i="1" s="1"/>
  <c r="AA82" i="1"/>
  <c r="Z82" i="1"/>
  <c r="O82" i="1"/>
  <c r="M82" i="1" s="1"/>
  <c r="P82" i="1" s="1"/>
  <c r="J82" i="1" s="1"/>
  <c r="K82" i="1" s="1"/>
  <c r="T29" i="1"/>
  <c r="X29" i="1" s="1"/>
  <c r="AA29" i="1"/>
  <c r="Z29" i="1"/>
  <c r="O29" i="1"/>
  <c r="M29" i="1" s="1"/>
  <c r="P29" i="1" s="1"/>
  <c r="J29" i="1" s="1"/>
  <c r="K29" i="1" s="1"/>
  <c r="T28" i="1"/>
  <c r="X28" i="1" s="1"/>
  <c r="Z28" i="1"/>
  <c r="AA28" i="1"/>
  <c r="O28" i="1"/>
  <c r="M28" i="1" s="1"/>
  <c r="P28" i="1" s="1"/>
  <c r="J28" i="1" s="1"/>
  <c r="K28" i="1" s="1"/>
  <c r="AB50" i="1"/>
  <c r="AB56" i="1"/>
  <c r="T68" i="1"/>
  <c r="X68" i="1" s="1"/>
  <c r="AA68" i="1"/>
  <c r="Z68" i="1"/>
  <c r="O68" i="1"/>
  <c r="M68" i="1" s="1"/>
  <c r="P68" i="1" s="1"/>
  <c r="J68" i="1" s="1"/>
  <c r="K68" i="1" s="1"/>
  <c r="T76" i="1"/>
  <c r="X76" i="1" s="1"/>
  <c r="AA76" i="1"/>
  <c r="Z76" i="1"/>
  <c r="O76" i="1"/>
  <c r="M76" i="1" s="1"/>
  <c r="P76" i="1" s="1"/>
  <c r="J76" i="1" s="1"/>
  <c r="K76" i="1" s="1"/>
  <c r="AB60" i="1"/>
  <c r="AB36" i="1"/>
  <c r="AB52" i="1"/>
  <c r="AB32" i="1"/>
  <c r="AB78" i="1"/>
  <c r="AB63" i="1"/>
  <c r="T90" i="1"/>
  <c r="X90" i="1" s="1"/>
  <c r="AA90" i="1"/>
  <c r="O90" i="1"/>
  <c r="M90" i="1" s="1"/>
  <c r="P90" i="1" s="1"/>
  <c r="J90" i="1" s="1"/>
  <c r="K90" i="1" s="1"/>
  <c r="Z90" i="1"/>
  <c r="AB83" i="1"/>
  <c r="AB66" i="1"/>
  <c r="AB38" i="1"/>
  <c r="AB87" i="1"/>
  <c r="AB65" i="1"/>
  <c r="AB62" i="1"/>
  <c r="AB64" i="1"/>
  <c r="AB45" i="1"/>
  <c r="AA35" i="1"/>
  <c r="T35" i="1"/>
  <c r="X35" i="1" s="1"/>
  <c r="Z35" i="1"/>
  <c r="O35" i="1"/>
  <c r="M35" i="1" s="1"/>
  <c r="P35" i="1" s="1"/>
  <c r="J35" i="1" s="1"/>
  <c r="K35" i="1" s="1"/>
  <c r="AB42" i="1"/>
  <c r="AB41" i="1"/>
  <c r="AB84" i="1"/>
  <c r="AB58" i="1"/>
  <c r="AB82" i="1" l="1"/>
  <c r="AB68" i="1"/>
  <c r="AB28" i="1"/>
  <c r="AB76" i="1"/>
  <c r="AB35" i="1"/>
  <c r="AB90" i="1"/>
  <c r="AB29" i="1"/>
</calcChain>
</file>

<file path=xl/sharedStrings.xml><?xml version="1.0" encoding="utf-8"?>
<sst xmlns="http://schemas.openxmlformats.org/spreadsheetml/2006/main" count="1078" uniqueCount="484">
  <si>
    <t>File opened</t>
  </si>
  <si>
    <t>2023-02-02 12:52:26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</si>
  <si>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</si>
  <si>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</si>
  <si>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</si>
  <si>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</si>
  <si>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</si>
  <si>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</si>
  <si>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</si>
  <si>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</si>
  <si>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</si>
  <si>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</si>
  <si>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</si>
  <si>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{"h2obspan2b": "0.0691233", "co2aspanconc2": "301.5", "co2aspan2a": "0.288024", "ssa_ref": "34202.9", "co2bzero": "0.956083", "flowazero": "0.31195", "co2bspan2b": "0.287104", "h2oazero": "1.09778", "oxygen": "21", "tbzero": "0.305447", "tazero": "0.200024", "co2aspan2b": "0.285496", "co2aspanconc1": "2500", "flowmeterzero": "0.987779", "h2obspan2a": "0.0692186", "co2bspan2a": "0.289677", "co2bspan1": "0.999307", "h2obspan1": "0.998622", "h2obspanconc1": "12.27", "h2oaspan1": "1.00238", "co2bspanconc2": "301.5", "h2oaspanconc2": "0", "h2oaspan2a": "0.0688822", "ssb_ref": "34260.8", "h2oaspan2": "0", "h2oaspanconc1": "12.27", "chamberpressurezero": "2.51199", "co2azero": "0.956047", "co2aspan2": "-0.0280352", "co2aspan1": "0.999297", "co2bspanconc1": "2500", "h2obspanconc2": "0", "h2oaspan2b": "0.0690461", "h2obzero": "1.10204", "co2bspan2": "-0.0282607", "h2obspan2": "0", "flowbzero": "0.28845"}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</si>
  <si>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</si>
  <si>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</si>
  <si>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</si>
  <si>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</si>
  <si>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</si>
  <si>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</si>
  <si>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</si>
  <si>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</si>
  <si>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</si>
  <si>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</si>
  <si>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12:52:26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</si>
  <si>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</si>
  <si>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</si>
  <si>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</si>
  <si>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</si>
  <si>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</si>
  <si>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</si>
  <si>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</si>
  <si>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</si>
  <si>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</si>
  <si>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</si>
  <si>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</si>
  <si>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</si>
  <si>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</si>
  <si>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</si>
  <si>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</si>
  <si>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</si>
  <si>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</si>
  <si>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</si>
  <si>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</si>
  <si>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</si>
  <si>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</si>
  <si>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</si>
  <si>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</si>
  <si>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</si>
  <si>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</si>
  <si>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</si>
  <si>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</si>
  <si>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</si>
  <si>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</si>
  <si>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</si>
  <si>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</si>
  <si>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</si>
  <si>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</si>
  <si>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</si>
  <si>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</si>
  <si>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</si>
  <si>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</si>
  <si>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</si>
  <si>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</si>
  <si>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</si>
  <si>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</si>
  <si>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</si>
  <si>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</si>
  <si>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</si>
  <si>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</si>
  <si>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</si>
  <si>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</si>
  <si>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</si>
  <si>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</si>
  <si>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</si>
  <si>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</si>
  <si>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</si>
  <si>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</si>
  <si>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</si>
  <si>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</si>
  <si>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</si>
  <si>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</si>
  <si>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</si>
  <si>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</si>
  <si>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</si>
  <si>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</si>
  <si>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</si>
  <si>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</si>
  <si>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</si>
  <si>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</si>
  <si>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</si>
  <si>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</si>
  <si>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</si>
  <si>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</si>
  <si>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</si>
  <si>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</si>
  <si>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</si>
  <si>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</si>
  <si>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</si>
  <si>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</si>
  <si>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</si>
  <si>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</si>
  <si>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</si>
  <si>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</si>
  <si>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</si>
  <si>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</si>
  <si>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</si>
  <si>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</si>
  <si>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</si>
  <si>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</si>
  <si>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</si>
  <si>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</si>
  <si>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</si>
  <si>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</si>
  <si>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</si>
  <si>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</si>
  <si>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</si>
  <si>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</si>
  <si>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</si>
  <si>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</si>
  <si>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</si>
  <si>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</si>
  <si>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</si>
  <si>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</si>
  <si>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</si>
  <si>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</si>
  <si>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</si>
  <si>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</si>
  <si>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</si>
  <si>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</si>
  <si>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</si>
  <si>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</si>
  <si>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</si>
  <si>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</si>
  <si>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</si>
  <si>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</si>
  <si>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</si>
  <si>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</si>
  <si>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</si>
  <si>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</si>
  <si>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</si>
  <si>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</si>
  <si>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</si>
  <si>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</si>
  <si>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</si>
  <si>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</si>
  <si>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</si>
  <si>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</si>
  <si>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</si>
  <si>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</si>
  <si>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</si>
  <si>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</si>
  <si>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</si>
  <si>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</si>
  <si>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</si>
  <si>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</si>
  <si>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</si>
  <si>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</si>
  <si>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</si>
  <si>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</si>
  <si>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</si>
  <si>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</si>
  <si>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</si>
  <si>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</si>
  <si>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</si>
  <si>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</si>
  <si>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</si>
  <si>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</si>
  <si>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</si>
  <si>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</si>
  <si>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</si>
  <si>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</si>
  <si>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</si>
  <si>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</si>
  <si>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</si>
  <si>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</si>
  <si>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</si>
  <si>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</si>
  <si>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</si>
  <si>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</si>
  <si>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</si>
  <si>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</si>
  <si>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</si>
  <si>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</si>
  <si>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</si>
  <si>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</si>
  <si>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</si>
  <si>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</si>
  <si>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</si>
  <si>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</si>
  <si>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</si>
  <si>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</si>
  <si>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</si>
  <si>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</si>
  <si>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</si>
  <si>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</si>
  <si>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</si>
  <si>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</si>
  <si>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</si>
  <si>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</si>
  <si>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</si>
  <si>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</si>
  <si>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</si>
  <si>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</si>
  <si>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</si>
  <si>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</si>
  <si>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</si>
  <si>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</si>
  <si>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</si>
  <si>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</si>
  <si>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</si>
  <si>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</si>
  <si>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</si>
  <si>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</si>
  <si>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</si>
  <si>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</si>
  <si>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</si>
  <si>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</si>
  <si>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</si>
  <si>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</si>
  <si>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</si>
  <si>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</si>
  <si>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</si>
  <si>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</si>
  <si>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</si>
  <si>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</si>
  <si>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</si>
  <si>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</si>
  <si>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</si>
  <si>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</si>
  <si>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</si>
  <si>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</si>
  <si>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</si>
  <si>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</si>
  <si>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</si>
  <si>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</si>
  <si>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</si>
  <si>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</si>
  <si>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</si>
  <si>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</si>
  <si>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</si>
  <si>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</si>
  <si>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</si>
  <si>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</si>
  <si>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</si>
  <si>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</si>
  <si>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</si>
  <si>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</si>
  <si>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</si>
  <si>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20230202 12:55:59</t>
  </si>
  <si>
    <t>12:55:59</t>
  </si>
  <si>
    <t>MPF-8464-20230202-12_45_19</t>
  </si>
  <si>
    <t>MPF-8465-20230202-12_56_00</t>
  </si>
  <si>
    <t>-</t>
  </si>
  <si>
    <t>0: Broadleaf</t>
  </si>
  <si>
    <t>12:54:36</t>
  </si>
  <si>
    <t>1/3</t>
  </si>
  <si>
    <t>20230202 12:56:59</t>
  </si>
  <si>
    <t>12:56:59</t>
  </si>
  <si>
    <t>MPF-8466-20230202-12_57_00</t>
  </si>
  <si>
    <t>20230202 12:57:59</t>
  </si>
  <si>
    <t>12:57:59</t>
  </si>
  <si>
    <t>MPF-8467-20230202-12_58_00</t>
  </si>
  <si>
    <t>20230202 12:58:59</t>
  </si>
  <si>
    <t>12:58:59</t>
  </si>
  <si>
    <t>MPF-8468-20230202-12_59_00</t>
  </si>
  <si>
    <t>20230202 12:59:59</t>
  </si>
  <si>
    <t>12:59:59</t>
  </si>
  <si>
    <t>MPF-8469-20230202-13_00_00</t>
  </si>
  <si>
    <t>2/3</t>
  </si>
  <si>
    <t>20230202 13:00:59</t>
  </si>
  <si>
    <t>13:00:59</t>
  </si>
  <si>
    <t>MPF-8470-20230202-13_01_00</t>
  </si>
  <si>
    <t>20230202 13:01:59</t>
  </si>
  <si>
    <t>13:01:59</t>
  </si>
  <si>
    <t>MPF-8471-20230202-13_02_00</t>
  </si>
  <si>
    <t>20230202 13:02:59</t>
  </si>
  <si>
    <t>13:02:59</t>
  </si>
  <si>
    <t>MPF-8472-20230202-13_03_00</t>
  </si>
  <si>
    <t>20230202 13:03:59</t>
  </si>
  <si>
    <t>13:03:59</t>
  </si>
  <si>
    <t>MPF-8473-20230202-13_04_00</t>
  </si>
  <si>
    <t>20230202 13:04:59</t>
  </si>
  <si>
    <t>13:04:59</t>
  </si>
  <si>
    <t>MPF-8474-20230202-13_05_00</t>
  </si>
  <si>
    <t>20230202 13:05:59</t>
  </si>
  <si>
    <t>13:05:59</t>
  </si>
  <si>
    <t>MPF-8475-20230202-13_06_00</t>
  </si>
  <si>
    <t>20230202 13:06:59</t>
  </si>
  <si>
    <t>13:06:59</t>
  </si>
  <si>
    <t>MPF-8476-20230202-13_07_00</t>
  </si>
  <si>
    <t>20230202 13:07:59</t>
  </si>
  <si>
    <t>13:07:59</t>
  </si>
  <si>
    <t>MPF-8477-20230202-13_08_00</t>
  </si>
  <si>
    <t>20230202 13:08:59</t>
  </si>
  <si>
    <t>13:08:59</t>
  </si>
  <si>
    <t>MPF-8478-20230202-13_09_00</t>
  </si>
  <si>
    <t>20230202 13:09:59</t>
  </si>
  <si>
    <t>13:09:59</t>
  </si>
  <si>
    <t>MPF-8479-20230202-13_10_00</t>
  </si>
  <si>
    <t>20230202 13:10:59</t>
  </si>
  <si>
    <t>13:10:59</t>
  </si>
  <si>
    <t>MPF-8480-20230202-13_11_01</t>
  </si>
  <si>
    <t>20230202 13:11:59</t>
  </si>
  <si>
    <t>13:11:59</t>
  </si>
  <si>
    <t>MPF-8481-20230202-13_12_01</t>
  </si>
  <si>
    <t>20230202 13:12:59</t>
  </si>
  <si>
    <t>13:12:59</t>
  </si>
  <si>
    <t>MPF-8482-20230202-13_13_01</t>
  </si>
  <si>
    <t>20230202 13:13:59</t>
  </si>
  <si>
    <t>13:13:59</t>
  </si>
  <si>
    <t>MPF-8483-20230202-13_14_01</t>
  </si>
  <si>
    <t>20230202 13:15:59</t>
  </si>
  <si>
    <t>13:15:59</t>
  </si>
  <si>
    <t>MPF-8484-20230202-13_16_00</t>
  </si>
  <si>
    <t>20230202 13:16:59</t>
  </si>
  <si>
    <t>13:16:59</t>
  </si>
  <si>
    <t>MPF-8485-20230202-13_17_00</t>
  </si>
  <si>
    <t>20230202 13:17:59</t>
  </si>
  <si>
    <t>13:17:59</t>
  </si>
  <si>
    <t>MPF-8486-20230202-13_18_00</t>
  </si>
  <si>
    <t>20230202 13:18:59</t>
  </si>
  <si>
    <t>13:18:59</t>
  </si>
  <si>
    <t>MPF-8487-20230202-13_19_00</t>
  </si>
  <si>
    <t>20230202 13:19:59</t>
  </si>
  <si>
    <t>13:19:59</t>
  </si>
  <si>
    <t>MPF-8488-20230202-13_20_00</t>
  </si>
  <si>
    <t>20230202 13:20:59</t>
  </si>
  <si>
    <t>13:20:59</t>
  </si>
  <si>
    <t>MPF-8489-20230202-13_21_00</t>
  </si>
  <si>
    <t>20230202 13:21:59</t>
  </si>
  <si>
    <t>13:21:59</t>
  </si>
  <si>
    <t>MPF-8490-20230202-13_22_00</t>
  </si>
  <si>
    <t>20230202 13:22:59</t>
  </si>
  <si>
    <t>13:22:59</t>
  </si>
  <si>
    <t>MPF-8491-20230202-13_23_00</t>
  </si>
  <si>
    <t>20230202 13:23:59</t>
  </si>
  <si>
    <t>13:23:59</t>
  </si>
  <si>
    <t>MPF-8492-20230202-13_24_00</t>
  </si>
  <si>
    <t>20230202 13:24:59</t>
  </si>
  <si>
    <t>13:24:59</t>
  </si>
  <si>
    <t>MPF-8493-20230202-13_25_00</t>
  </si>
  <si>
    <t>20230202 13:25:59</t>
  </si>
  <si>
    <t>13:25:59</t>
  </si>
  <si>
    <t>MPF-8494-20230202-13_26_00</t>
  </si>
  <si>
    <t>20230202 13:26:59</t>
  </si>
  <si>
    <t>13:26:59</t>
  </si>
  <si>
    <t>MPF-8495-20230202-13_27_00</t>
  </si>
  <si>
    <t>20230202 13:27:59</t>
  </si>
  <si>
    <t>13:27:59</t>
  </si>
  <si>
    <t>MPF-8496-20230202-13_28_00</t>
  </si>
  <si>
    <t>20230202 13:28:59</t>
  </si>
  <si>
    <t>13:28:59</t>
  </si>
  <si>
    <t>MPF-8497-20230202-13_29_00</t>
  </si>
  <si>
    <t>20230202 13:29:59</t>
  </si>
  <si>
    <t>13:29:59</t>
  </si>
  <si>
    <t>MPF-8498-20230202-13_30_01</t>
  </si>
  <si>
    <t>20230202 13:30:59</t>
  </si>
  <si>
    <t>13:30:59</t>
  </si>
  <si>
    <t>MPF-8499-20230202-13_31_01</t>
  </si>
  <si>
    <t>20230202 13:32:00</t>
  </si>
  <si>
    <t>13:32:00</t>
  </si>
  <si>
    <t>MPF-8500-20230202-13_32_01</t>
  </si>
  <si>
    <t>20230202 13:33:00</t>
  </si>
  <si>
    <t>13:33:00</t>
  </si>
  <si>
    <t>MPF-8501-20230202-13_33_01</t>
  </si>
  <si>
    <t>20230202 13:34:00</t>
  </si>
  <si>
    <t>13:34:00</t>
  </si>
  <si>
    <t>MPF-8502-20230202-13_34_01</t>
  </si>
  <si>
    <t>20230202 13:35:59</t>
  </si>
  <si>
    <t>13:35:59</t>
  </si>
  <si>
    <t>MPF-8503-20230202-13_36_01</t>
  </si>
  <si>
    <t>0/3</t>
  </si>
  <si>
    <t>20230202 13:36:59</t>
  </si>
  <si>
    <t>13:36:59</t>
  </si>
  <si>
    <t>MPF-8504-20230202-13_37_01</t>
  </si>
  <si>
    <t>20230202 13:37:59</t>
  </si>
  <si>
    <t>13:37:59</t>
  </si>
  <si>
    <t>MPF-8505-20230202-13_38_01</t>
  </si>
  <si>
    <t>20230202 13:38:59</t>
  </si>
  <si>
    <t>13:38:59</t>
  </si>
  <si>
    <t>MPF-8506-20230202-13_39_01</t>
  </si>
  <si>
    <t>20230202 13:39:59</t>
  </si>
  <si>
    <t>13:39:59</t>
  </si>
  <si>
    <t>MPF-8507-20230202-13_40_01</t>
  </si>
  <si>
    <t>20230202 13:40:59</t>
  </si>
  <si>
    <t>13:40:59</t>
  </si>
  <si>
    <t>MPF-8508-20230202-13_41_01</t>
  </si>
  <si>
    <t>20230202 13:41:59</t>
  </si>
  <si>
    <t>13:41:59</t>
  </si>
  <si>
    <t>MPF-8509-20230202-13_42_01</t>
  </si>
  <si>
    <t>20230202 13:42:59</t>
  </si>
  <si>
    <t>13:42:59</t>
  </si>
  <si>
    <t>MPF-8510-20230202-13_43_01</t>
  </si>
  <si>
    <t>20230202 13:43:59</t>
  </si>
  <si>
    <t>13:43:59</t>
  </si>
  <si>
    <t>MPF-8511-20230202-13_44_01</t>
  </si>
  <si>
    <t>20230202 13:44:59</t>
  </si>
  <si>
    <t>13:44:59</t>
  </si>
  <si>
    <t>MPF-8512-20230202-13_45_01</t>
  </si>
  <si>
    <t>20230202 13:45:59</t>
  </si>
  <si>
    <t>13:45:59</t>
  </si>
  <si>
    <t>MPF-8513-20230202-13_46_01</t>
  </si>
  <si>
    <t>20230202 13:46:59</t>
  </si>
  <si>
    <t>13:46:59</t>
  </si>
  <si>
    <t>MPF-8514-20230202-13_47_01</t>
  </si>
  <si>
    <t>20230202 13:47:59</t>
  </si>
  <si>
    <t>13:47:59</t>
  </si>
  <si>
    <t>MPF-8515-20230202-13_48_01</t>
  </si>
  <si>
    <t>20230202 13:49:00</t>
  </si>
  <si>
    <t>13:49:00</t>
  </si>
  <si>
    <t>MPF-8516-20230202-13_49_01</t>
  </si>
  <si>
    <t>20230202 13:50:00</t>
  </si>
  <si>
    <t>13:50:00</t>
  </si>
  <si>
    <t>MPF-8517-20230202-13_50_01</t>
  </si>
  <si>
    <t>20230202 13:51:00</t>
  </si>
  <si>
    <t>13:51:00</t>
  </si>
  <si>
    <t>MPF-8518-20230202-13_51_01</t>
  </si>
  <si>
    <t>20230202 13:52:00</t>
  </si>
  <si>
    <t>13:52:00</t>
  </si>
  <si>
    <t>MPF-8519-20230202-13_52_01</t>
  </si>
  <si>
    <t>20230202 13:53:00</t>
  </si>
  <si>
    <t>13:53:00</t>
  </si>
  <si>
    <t>MPF-8520-20230202-13_53_01</t>
  </si>
  <si>
    <t>20230202 13:54:00</t>
  </si>
  <si>
    <t>13:54:00</t>
  </si>
  <si>
    <t>MPF-8521-20230202-13_54_01</t>
  </si>
  <si>
    <t>20230202 13:55:59</t>
  </si>
  <si>
    <t>13:55:59</t>
  </si>
  <si>
    <t>MPF-8522-20230202-13_56_01</t>
  </si>
  <si>
    <t>20230202 13:56:59</t>
  </si>
  <si>
    <t>13:56:59</t>
  </si>
  <si>
    <t>MPF-8523-20230202-13_57_01</t>
  </si>
  <si>
    <t>20230202 13:57:59</t>
  </si>
  <si>
    <t>13:57:59</t>
  </si>
  <si>
    <t>MPF-8524-20230202-13_58_01</t>
  </si>
  <si>
    <t>20230202 13:58:59</t>
  </si>
  <si>
    <t>13:58:59</t>
  </si>
  <si>
    <t>MPF-8525-20230202-13_59_01</t>
  </si>
  <si>
    <t>20230202 13:59:59</t>
  </si>
  <si>
    <t>13:59:59</t>
  </si>
  <si>
    <t>MPF-8526-20230202-14_00_01</t>
  </si>
  <si>
    <t>20230202 14:00:59</t>
  </si>
  <si>
    <t>14:00:59</t>
  </si>
  <si>
    <t>MPF-8527-20230202-14_01_01</t>
  </si>
  <si>
    <t>20230202 14:01:59</t>
  </si>
  <si>
    <t>14:01:59</t>
  </si>
  <si>
    <t>MPF-8528-20230202-14_02_01</t>
  </si>
  <si>
    <t>20230202 14:02:59</t>
  </si>
  <si>
    <t>14:02:59</t>
  </si>
  <si>
    <t>MPF-8529-20230202-14_03_01</t>
  </si>
  <si>
    <t>20230202 14:03:59</t>
  </si>
  <si>
    <t>14:03:59</t>
  </si>
  <si>
    <t>MPF-8530-20230202-14_04_01</t>
  </si>
  <si>
    <t>20230202 14:04:59</t>
  </si>
  <si>
    <t>14:04:59</t>
  </si>
  <si>
    <t>MPF-8531-20230202-14_05_01</t>
  </si>
  <si>
    <t>20230202 14:05:59</t>
  </si>
  <si>
    <t>14:05:59</t>
  </si>
  <si>
    <t>MPF-8532-20230202-14_06_01</t>
  </si>
  <si>
    <t>20230202 14:06:59</t>
  </si>
  <si>
    <t>14:06:59</t>
  </si>
  <si>
    <t>MPF-8533-20230202-14_07_01</t>
  </si>
  <si>
    <t>20230202 14:08:00</t>
  </si>
  <si>
    <t>14:08:00</t>
  </si>
  <si>
    <t>MPF-8534-20230202-14_08_01</t>
  </si>
  <si>
    <t>20230202 14:09:00</t>
  </si>
  <si>
    <t>14:09:00</t>
  </si>
  <si>
    <t>MPF-8535-20230202-14_09_01</t>
  </si>
  <si>
    <t>20230202 14:10:00</t>
  </si>
  <si>
    <t>14:10:00</t>
  </si>
  <si>
    <t>MPF-8536-20230202-14_10_02</t>
  </si>
  <si>
    <t>20230202 14:11:00</t>
  </si>
  <si>
    <t>14:11:00</t>
  </si>
  <si>
    <t>MPF-8537-20230202-14_11_02</t>
  </si>
  <si>
    <t>20230202 14:12:00</t>
  </si>
  <si>
    <t>14:12:00</t>
  </si>
  <si>
    <t>MPF-8538-20230202-14_12_02</t>
  </si>
  <si>
    <t>20230202 14:13:00</t>
  </si>
  <si>
    <t>14:13:00</t>
  </si>
  <si>
    <t>MPF-8539-20230202-14_13_02</t>
  </si>
  <si>
    <t>20230202 14:14:00</t>
  </si>
  <si>
    <t>14:14:00</t>
  </si>
  <si>
    <t>MPF-8540-20230202-14_14_02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</si>
</sst>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Measurements!$A$17:$A$92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Measurements!$M$17:$M$92</c:f>
              <c:numCache>
                <c:formatCode>General</c:formatCode>
                <c:ptCount val="76"/>
                <c:pt idx="0">
                  <c:v>0.56761638222430633</c:v>
                </c:pt>
                <c:pt idx="1">
                  <c:v>0.50886646388573031</c:v>
                </c:pt>
                <c:pt idx="2">
                  <c:v>0.45224506369702955</c:v>
                </c:pt>
                <c:pt idx="3">
                  <c:v>0.42270987450665615</c:v>
                </c:pt>
                <c:pt idx="4">
                  <c:v>0.39874873609675021</c:v>
                </c:pt>
                <c:pt idx="5">
                  <c:v>0.3941791877737475</c:v>
                </c:pt>
                <c:pt idx="6">
                  <c:v>0.39740812084505489</c:v>
                </c:pt>
                <c:pt idx="7">
                  <c:v>0.39802926229860203</c:v>
                </c:pt>
                <c:pt idx="8">
                  <c:v>0.39355153291095851</c:v>
                </c:pt>
                <c:pt idx="9">
                  <c:v>0.41246628913557604</c:v>
                </c:pt>
                <c:pt idx="10">
                  <c:v>0.42035112753168613</c:v>
                </c:pt>
                <c:pt idx="11">
                  <c:v>0.42686999026733308</c:v>
                </c:pt>
                <c:pt idx="12">
                  <c:v>0.41900499089624493</c:v>
                </c:pt>
                <c:pt idx="13">
                  <c:v>0.43023489604754656</c:v>
                </c:pt>
                <c:pt idx="14">
                  <c:v>0.4274967348280419</c:v>
                </c:pt>
                <c:pt idx="15">
                  <c:v>0.4288023092157987</c:v>
                </c:pt>
                <c:pt idx="16">
                  <c:v>0.42814010075590436</c:v>
                </c:pt>
                <c:pt idx="17">
                  <c:v>0.41937858003707429</c:v>
                </c:pt>
                <c:pt idx="18">
                  <c:v>0.42513192694280066</c:v>
                </c:pt>
                <c:pt idx="19">
                  <c:v>0.41940770129450822</c:v>
                </c:pt>
                <c:pt idx="20">
                  <c:v>0.36048410732905212</c:v>
                </c:pt>
                <c:pt idx="21">
                  <c:v>0.3670604742169451</c:v>
                </c:pt>
                <c:pt idx="22">
                  <c:v>0.36942876115015671</c:v>
                </c:pt>
                <c:pt idx="23">
                  <c:v>0.33787014004583998</c:v>
                </c:pt>
                <c:pt idx="24">
                  <c:v>0.29271932806812351</c:v>
                </c:pt>
                <c:pt idx="25">
                  <c:v>0.25593498671464732</c:v>
                </c:pt>
                <c:pt idx="26">
                  <c:v>0.23232829484164058</c:v>
                </c:pt>
                <c:pt idx="27">
                  <c:v>0.2020676940500605</c:v>
                </c:pt>
                <c:pt idx="28">
                  <c:v>0.17940361856440393</c:v>
                </c:pt>
                <c:pt idx="29">
                  <c:v>0.17300866634694298</c:v>
                </c:pt>
                <c:pt idx="30">
                  <c:v>0.14432582420590051</c:v>
                </c:pt>
                <c:pt idx="31">
                  <c:v>0.1371896569128733</c:v>
                </c:pt>
                <c:pt idx="32">
                  <c:v>0.13118111162294699</c:v>
                </c:pt>
                <c:pt idx="33">
                  <c:v>0.12913151922009269</c:v>
                </c:pt>
                <c:pt idx="34">
                  <c:v>0.12811203345106772</c:v>
                </c:pt>
                <c:pt idx="35">
                  <c:v>0.12227683459751032</c:v>
                </c:pt>
                <c:pt idx="36">
                  <c:v>0.12609294591108339</c:v>
                </c:pt>
                <c:pt idx="37">
                  <c:v>0.12285682875634429</c:v>
                </c:pt>
                <c:pt idx="38">
                  <c:v>0.14596332330237086</c:v>
                </c:pt>
                <c:pt idx="39">
                  <c:v>0.21500469746104528</c:v>
                </c:pt>
                <c:pt idx="40">
                  <c:v>0.21775645188136264</c:v>
                </c:pt>
                <c:pt idx="41">
                  <c:v>0.18871066697293448</c:v>
                </c:pt>
                <c:pt idx="42">
                  <c:v>0.22329329185475266</c:v>
                </c:pt>
                <c:pt idx="43">
                  <c:v>0.24277788675529197</c:v>
                </c:pt>
                <c:pt idx="44">
                  <c:v>0.26483439625328198</c:v>
                </c:pt>
                <c:pt idx="45">
                  <c:v>0.29827922932258299</c:v>
                </c:pt>
                <c:pt idx="46">
                  <c:v>0.32241298124905676</c:v>
                </c:pt>
                <c:pt idx="47">
                  <c:v>0.33759867976237551</c:v>
                </c:pt>
                <c:pt idx="48">
                  <c:v>0.35600662280742579</c:v>
                </c:pt>
                <c:pt idx="49">
                  <c:v>0.35734061566080688</c:v>
                </c:pt>
                <c:pt idx="50">
                  <c:v>0.37661669286098537</c:v>
                </c:pt>
                <c:pt idx="51">
                  <c:v>0.38341951818657005</c:v>
                </c:pt>
                <c:pt idx="52">
                  <c:v>0.38820751948997617</c:v>
                </c:pt>
                <c:pt idx="53">
                  <c:v>0.39156182807394563</c:v>
                </c:pt>
                <c:pt idx="54">
                  <c:v>0.38869025608059882</c:v>
                </c:pt>
                <c:pt idx="55">
                  <c:v>0.39130820828324697</c:v>
                </c:pt>
                <c:pt idx="56">
                  <c:v>0.39162640034138435</c:v>
                </c:pt>
                <c:pt idx="57">
                  <c:v>0.37196509519236365</c:v>
                </c:pt>
                <c:pt idx="58">
                  <c:v>0.30459557550036764</c:v>
                </c:pt>
                <c:pt idx="59">
                  <c:v>0.30578147166429615</c:v>
                </c:pt>
                <c:pt idx="60">
                  <c:v>0.28132866343597901</c:v>
                </c:pt>
                <c:pt idx="61">
                  <c:v>0.23770661709648983</c:v>
                </c:pt>
                <c:pt idx="62">
                  <c:v>0.17605896536407126</c:v>
                </c:pt>
                <c:pt idx="63">
                  <c:v>0.13547653921222452</c:v>
                </c:pt>
                <c:pt idx="64">
                  <c:v>0.11424472411799388</c:v>
                </c:pt>
                <c:pt idx="65">
                  <c:v>0.10061793119605593</c:v>
                </c:pt>
                <c:pt idx="66">
                  <c:v>7.5086298265246126E-2</c:v>
                </c:pt>
                <c:pt idx="67">
                  <c:v>6.2940843562186988E-2</c:v>
                </c:pt>
                <c:pt idx="68">
                  <c:v>4.9767098034783921E-2</c:v>
                </c:pt>
                <c:pt idx="69">
                  <c:v>4.4062715436999841E-2</c:v>
                </c:pt>
                <c:pt idx="70">
                  <c:v>3.906147292689973E-2</c:v>
                </c:pt>
                <c:pt idx="71">
                  <c:v>3.6431541866409692E-2</c:v>
                </c:pt>
                <c:pt idx="72">
                  <c:v>3.1578250511283677E-2</c:v>
                </c:pt>
                <c:pt idx="73">
                  <c:v>3.4086943728649018E-2</c:v>
                </c:pt>
                <c:pt idx="74">
                  <c:v>3.1800487402358669E-2</c:v>
                </c:pt>
                <c:pt idx="75">
                  <c:v>3.3238344989443808E-2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9-407A-84A6-33D91F04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03391"/>
        <c:axId val="1226006303"/>
      </c:scatterChart>
      <c:valAx>
        <c:axId val="12260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006303"/>
        <c:crosses val="autoZero"/>
        <c:crossBetween val="midCat"/>
      </c:valAx>
      <c:valAx>
        <c:axId val="12260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600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5161F0-08CA-5CDC-F4B5-96E56324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2"/>
  <sheetViews>
    <sheetView tabSelected="1" topLeftCell="A10" workbookViewId="0">
      <selection activeCell="BM17" sqref="BM17:BM92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1675338959.2</v>
      </c>
      <c r="C17">
        <v>0</v>
      </c>
      <c r="D17" t="s">
        <v>249</v>
      </c>
      <c r="E17" t="s">
        <v>250</v>
      </c>
      <c r="F17">
        <v>1675338951.2</v>
      </c>
      <c r="G17">
        <f t="shared" ref="G17:G48" si="0">BU17*AH17*(BS17-BT17)/(100*BM17*(1000-AH17*BS17))</f>
        <v>1.1608794743378016E-2</v>
      </c>
      <c r="H17">
        <f t="shared" ref="H17:H48" si="1">BU17*AH17*(BR17-BQ17*(1000-AH17*BT17)/(1000-AH17*BS17))/(100*BM17)</f>
        <v>23.628451933840616</v>
      </c>
      <c r="I17">
        <f t="shared" ref="I17:I48" si="2">BQ17 - IF(AH17&gt;1, H17*BM17*100/(AJ17*CA17), 0)</f>
        <v>399.89106451612901</v>
      </c>
      <c r="J17">
        <f t="shared" ref="J17:J48" si="3">((P17-G17/2)*I17-H17)/(P17+G17/2)</f>
        <v>315.39378906230081</v>
      </c>
      <c r="K17">
        <f t="shared" ref="K17:K48" si="4">J17*(BV17+BW17)/1000</f>
        <v>30.539781785618015</v>
      </c>
      <c r="L17">
        <f t="shared" ref="L17:L48" si="5">(BQ17 - IF(AH17&gt;1, H17*BM17*100/(AJ17*CA17), 0))*(BV17+BW17)/1000</f>
        <v>38.721706868896774</v>
      </c>
      <c r="M17">
        <f t="shared" ref="M17:M48" si="6">2/((1/O17-1/N17)+SIGN(O17)*SQRT((1/O17-1/N17)*(1/O17-1/N17) + 4*BN17/((BN17+1)*(BN17+1))*(2*1/O17*1/N17-1/N17*1/N17)))</f>
        <v>0.56761638222430633</v>
      </c>
      <c r="N17">
        <f t="shared" ref="N17:N48" si="7">AE17+AD17*BM17+AC17*BM17*BM17</f>
        <v>3.395287039212076</v>
      </c>
      <c r="O17">
        <f t="shared" ref="O17:O48" si="8">G17*(1000-(1000*0.61365*EXP(17.502*S17/(240.97+S17))/(BV17+BW17)+BS17)/2)/(1000*0.61365*EXP(17.502*S17/(240.97+S17))/(BV17+BW17)-BS17)</f>
        <v>0.51968378434852247</v>
      </c>
      <c r="P17">
        <f t="shared" ref="P17:P48" si="9">1/((BN17+1)/(M17/1.6)+1/(N17/1.37)) + BN17/((BN17+1)/(M17/1.6) + BN17/(N17/1.37))</f>
        <v>0.32877094922593286</v>
      </c>
      <c r="Q17">
        <f t="shared" ref="Q17:Q48" si="10">(BJ17*BL17)</f>
        <v>161.84611569989954</v>
      </c>
      <c r="R17">
        <f t="shared" ref="R17:R48" si="11">(BX17+(Q17+2*0.95*0.0000000567*(((BX17+$B$7)+273)^4-(BX17+273)^4)-44100*G17)/(1.84*29.3*N17+8*0.95*0.0000000567*(BX17+273)^3))</f>
        <v>28.070825770873846</v>
      </c>
      <c r="S17">
        <f t="shared" ref="S17:S48" si="12">($C$7*BY17+$D$7*BZ17+$E$7*R17)</f>
        <v>28.0475806451613</v>
      </c>
      <c r="T17">
        <f t="shared" ref="T17:T48" si="13">0.61365*EXP(17.502*S17/(240.97+S17))</f>
        <v>3.8053785062581449</v>
      </c>
      <c r="U17">
        <f t="shared" ref="U17:U48" si="14">(V17/W17*100)</f>
        <v>40.302260761404391</v>
      </c>
      <c r="V17">
        <f t="shared" ref="V17:V48" si="15">BS17*(BV17+BW17)/1000</f>
        <v>1.7038909399985964</v>
      </c>
      <c r="W17">
        <f t="shared" ref="W17:W48" si="16">0.61365*EXP(17.502*BX17/(240.97+BX17))</f>
        <v>4.2277800495756157</v>
      </c>
      <c r="X17">
        <f t="shared" ref="X17:X48" si="17">(T17-BS17*(BV17+BW17)/1000)</f>
        <v>2.1014875662595482</v>
      </c>
      <c r="Y17">
        <f t="shared" ref="Y17:Y48" si="18">(-G17*44100)</f>
        <v>-511.94784818297052</v>
      </c>
      <c r="Z17">
        <f t="shared" ref="Z17:Z48" si="19">2*29.3*N17*0.92*(BX17-S17)</f>
        <v>332.86513670980526</v>
      </c>
      <c r="AA17">
        <f t="shared" ref="AA17:AA48" si="20">2*0.95*0.0000000567*(((BX17+$B$7)+273)^4-(S17+273)^4)</f>
        <v>21.574536445126924</v>
      </c>
      <c r="AB17">
        <f t="shared" ref="AB17:AB48" si="21">Q17+AA17+Y17+Z17</f>
        <v>4.3379406718611904</v>
      </c>
      <c r="AC17">
        <v>-4.0109397628121601E-2</v>
      </c>
      <c r="AD17">
        <v>4.5026312613785098E-2</v>
      </c>
      <c r="AE17">
        <v>3.3835536015201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50659.806816047334</v>
      </c>
      <c r="AK17" t="s">
        <v>251</v>
      </c>
      <c r="AL17">
        <v>2.3430499999999999</v>
      </c>
      <c r="AM17">
        <v>1.45455</v>
      </c>
      <c r="AN17">
        <f t="shared" ref="AN17:AN48" si="25">AM17-AL17</f>
        <v>-0.88849999999999985</v>
      </c>
      <c r="AO17">
        <f t="shared" ref="AO17:AO48" si="26">AN17/AM17</f>
        <v>-0.61084184111924644</v>
      </c>
      <c r="AP17">
        <v>2.6669090784493098E-2</v>
      </c>
      <c r="AQ17" t="s">
        <v>252</v>
      </c>
      <c r="AR17">
        <v>2.2856923076923099</v>
      </c>
      <c r="AS17">
        <v>1.6192</v>
      </c>
      <c r="AT17">
        <f t="shared" ref="AT17:AT48" si="27">1-AR17/AS17</f>
        <v>-0.41161827303131782</v>
      </c>
      <c r="AU17">
        <v>0.5</v>
      </c>
      <c r="AV17">
        <f t="shared" ref="AV17:AV48" si="28">BJ17</f>
        <v>841.19292023118078</v>
      </c>
      <c r="AW17">
        <f t="shared" ref="AW17:AW48" si="29">H17</f>
        <v>23.628451933840616</v>
      </c>
      <c r="AX17">
        <f t="shared" ref="AX17:AX48" si="30">AT17*AU17*AV17</f>
        <v>-173.12518855586487</v>
      </c>
      <c r="AY17">
        <f t="shared" ref="AY17:AY48" si="31">BD17/AS17</f>
        <v>1</v>
      </c>
      <c r="AZ17">
        <f t="shared" ref="AZ17:AZ48" si="32">(AW17-AP17)/AV17</f>
        <v>2.8057514840436084E-2</v>
      </c>
      <c r="BA17">
        <f t="shared" ref="BA17:BA48" si="33">(AM17-AS17)/AS17</f>
        <v>-0.10168601778656125</v>
      </c>
      <c r="BB17" t="s">
        <v>253</v>
      </c>
      <c r="BC17">
        <v>0</v>
      </c>
      <c r="BD17">
        <f t="shared" ref="BD17:BD48" si="34">AS17-BC17</f>
        <v>1.6192</v>
      </c>
      <c r="BE17">
        <f t="shared" ref="BE17:BE48" si="35">(AS17-AR17)/(AS17-BC17)</f>
        <v>-0.41161827303131793</v>
      </c>
      <c r="BF17">
        <f t="shared" ref="BF17:BF48" si="36">(AM17-AS17)/(AM17-BC17)</f>
        <v>-0.11319652126087103</v>
      </c>
      <c r="BG17">
        <f t="shared" ref="BG17:BG48" si="37">(AS17-AR17)/(AS17-AL17)</f>
        <v>0.92076025100823378</v>
      </c>
      <c r="BH17">
        <f t="shared" ref="BH17:BH48" si="38">(AM17-AS17)/(AM17-AL17)</f>
        <v>0.18531232414181203</v>
      </c>
      <c r="BI17">
        <f t="shared" ref="BI17:BI48" si="39">$B$11*CB17+$C$11*CC17+$F$11*CD17</f>
        <v>999.99116129032302</v>
      </c>
      <c r="BJ17">
        <f t="shared" ref="BJ17:BJ48" si="40">BI17*BK17</f>
        <v>841.19292023118078</v>
      </c>
      <c r="BK17">
        <f t="shared" ref="BK17:BK48" si="41">($B$11*$D$9+$C$11*$D$9+$F$11*((CQ17+CI17)/MAX(CQ17+CI17+CR17, 0.1)*$I$9+CR17/MAX(CQ17+CI17+CR17, 0.1)*$J$9))/($B$11+$C$11+$F$11)</f>
        <v>0.84120035535690196</v>
      </c>
      <c r="BL17">
        <f t="shared" ref="BL17:BL48" si="42">($B$11*$K$9+$C$11*$K$9+$F$11*((CQ17+CI17)/MAX(CQ17+CI17+CR17, 0.1)*$P$9+CR17/MAX(CQ17+CI17+CR17, 0.1)*$Q$9))/($B$11+$C$11+$F$11)</f>
        <v>0.19240071071380416</v>
      </c>
      <c r="BM17">
        <v>0.71134332286046487</v>
      </c>
      <c r="BN17">
        <v>0.5</v>
      </c>
      <c r="BO17" t="s">
        <v>254</v>
      </c>
      <c r="BP17">
        <v>1675338951.2</v>
      </c>
      <c r="BQ17">
        <v>399.89106451612901</v>
      </c>
      <c r="BR17">
        <v>403.91274193548401</v>
      </c>
      <c r="BS17">
        <v>17.596609677419401</v>
      </c>
      <c r="BT17">
        <v>15.9742483870968</v>
      </c>
      <c r="BU17">
        <v>500.04451612903199</v>
      </c>
      <c r="BV17">
        <v>96.630690322580605</v>
      </c>
      <c r="BW17">
        <v>0.19994758064516099</v>
      </c>
      <c r="BX17">
        <v>29.866051612903199</v>
      </c>
      <c r="BY17">
        <v>28.0475806451613</v>
      </c>
      <c r="BZ17">
        <v>999.9</v>
      </c>
      <c r="CA17">
        <v>10009.8387096774</v>
      </c>
      <c r="CB17">
        <v>0</v>
      </c>
      <c r="CC17">
        <v>388.74332258064499</v>
      </c>
      <c r="CD17">
        <v>999.99116129032302</v>
      </c>
      <c r="CE17">
        <v>0.95999190322580696</v>
      </c>
      <c r="CF17">
        <v>4.0007838709677397E-2</v>
      </c>
      <c r="CG17">
        <v>0</v>
      </c>
      <c r="CH17">
        <v>2.2691258064516102</v>
      </c>
      <c r="CI17">
        <v>0</v>
      </c>
      <c r="CJ17">
        <v>1439.39709677419</v>
      </c>
      <c r="CK17">
        <v>9334.2122580645191</v>
      </c>
      <c r="CL17">
        <v>38.310193548387097</v>
      </c>
      <c r="CM17">
        <v>41.875</v>
      </c>
      <c r="CN17">
        <v>39.590451612903202</v>
      </c>
      <c r="CO17">
        <v>40.375</v>
      </c>
      <c r="CP17">
        <v>38.610774193548401</v>
      </c>
      <c r="CQ17">
        <v>959.98258064516097</v>
      </c>
      <c r="CR17">
        <v>40.011612903225803</v>
      </c>
      <c r="CS17">
        <v>0</v>
      </c>
      <c r="CT17">
        <v>640.5</v>
      </c>
      <c r="CU17">
        <v>2.2856923076923099</v>
      </c>
      <c r="CV17">
        <v>-7.18905846719083E-2</v>
      </c>
      <c r="CW17">
        <v>-61.067350431860802</v>
      </c>
      <c r="CX17">
        <v>1439.17</v>
      </c>
      <c r="CY17">
        <v>15</v>
      </c>
      <c r="CZ17">
        <v>1675338876.2</v>
      </c>
      <c r="DA17" t="s">
        <v>255</v>
      </c>
      <c r="DB17">
        <v>2</v>
      </c>
      <c r="DC17">
        <v>-3.8660000000000001</v>
      </c>
      <c r="DD17">
        <v>0.39400000000000002</v>
      </c>
      <c r="DE17">
        <v>404</v>
      </c>
      <c r="DF17">
        <v>16</v>
      </c>
      <c r="DG17">
        <v>2.13</v>
      </c>
      <c r="DH17">
        <v>0.16</v>
      </c>
      <c r="DI17">
        <v>-4.0292701923076901</v>
      </c>
      <c r="DJ17">
        <v>0.212149765218037</v>
      </c>
      <c r="DK17">
        <v>0.31922651166223598</v>
      </c>
      <c r="DL17">
        <v>1</v>
      </c>
      <c r="DM17">
        <v>2.1943999999999999</v>
      </c>
      <c r="DN17">
        <v>0</v>
      </c>
      <c r="DO17">
        <v>0</v>
      </c>
      <c r="DP17">
        <v>0</v>
      </c>
      <c r="DQ17">
        <v>1.6371788461538499</v>
      </c>
      <c r="DR17">
        <v>-0.16262422948859501</v>
      </c>
      <c r="DS17">
        <v>2.5589603632203001E-2</v>
      </c>
      <c r="DT17">
        <v>0</v>
      </c>
      <c r="DU17">
        <v>1</v>
      </c>
      <c r="DV17">
        <v>3</v>
      </c>
      <c r="DW17" t="s">
        <v>256</v>
      </c>
      <c r="DX17">
        <v>100</v>
      </c>
      <c r="DY17">
        <v>100</v>
      </c>
      <c r="DZ17">
        <v>-3.8660000000000001</v>
      </c>
      <c r="EA17">
        <v>0.39400000000000002</v>
      </c>
      <c r="EB17">
        <v>2</v>
      </c>
      <c r="EC17">
        <v>518.70500000000004</v>
      </c>
      <c r="ED17">
        <v>420.03899999999999</v>
      </c>
      <c r="EE17">
        <v>28.015699999999999</v>
      </c>
      <c r="EF17">
        <v>31.883400000000002</v>
      </c>
      <c r="EG17">
        <v>30.000699999999998</v>
      </c>
      <c r="EH17">
        <v>31.932400000000001</v>
      </c>
      <c r="EI17">
        <v>31.933700000000002</v>
      </c>
      <c r="EJ17">
        <v>20.2896</v>
      </c>
      <c r="EK17">
        <v>33.217799999999997</v>
      </c>
      <c r="EL17">
        <v>0</v>
      </c>
      <c r="EM17">
        <v>28.035499999999999</v>
      </c>
      <c r="EN17">
        <v>404.33100000000002</v>
      </c>
      <c r="EO17">
        <v>15.8651</v>
      </c>
      <c r="EP17">
        <v>100.154</v>
      </c>
      <c r="EQ17">
        <v>90.438800000000001</v>
      </c>
    </row>
    <row r="18" spans="1:147" x14ac:dyDescent="0.3">
      <c r="A18">
        <v>2</v>
      </c>
      <c r="B18">
        <v>1675339019.2</v>
      </c>
      <c r="C18">
        <v>60</v>
      </c>
      <c r="D18" t="s">
        <v>257</v>
      </c>
      <c r="E18" t="s">
        <v>258</v>
      </c>
      <c r="F18">
        <v>1675339011.2</v>
      </c>
      <c r="G18">
        <f t="shared" si="0"/>
        <v>1.060454391036428E-2</v>
      </c>
      <c r="H18">
        <f t="shared" si="1"/>
        <v>24.800649419741497</v>
      </c>
      <c r="I18">
        <f t="shared" si="2"/>
        <v>400.00464516129</v>
      </c>
      <c r="J18">
        <f t="shared" si="3"/>
        <v>303.92161328912363</v>
      </c>
      <c r="K18">
        <f t="shared" si="4"/>
        <v>29.418953342760943</v>
      </c>
      <c r="L18">
        <f t="shared" si="5"/>
        <v>38.719582544769167</v>
      </c>
      <c r="M18">
        <f t="shared" si="6"/>
        <v>0.50886646388573031</v>
      </c>
      <c r="N18">
        <f t="shared" si="7"/>
        <v>3.3918045246617816</v>
      </c>
      <c r="O18">
        <f t="shared" si="8"/>
        <v>0.46994210009318221</v>
      </c>
      <c r="P18">
        <f t="shared" si="9"/>
        <v>0.29696250547548486</v>
      </c>
      <c r="Q18">
        <f t="shared" si="10"/>
        <v>161.84471193255865</v>
      </c>
      <c r="R18">
        <f t="shared" si="11"/>
        <v>28.051900456743077</v>
      </c>
      <c r="S18">
        <f t="shared" si="12"/>
        <v>28.016251612903201</v>
      </c>
      <c r="T18">
        <f t="shared" si="13"/>
        <v>3.7984364470334415</v>
      </c>
      <c r="U18">
        <f t="shared" si="14"/>
        <v>40.20128761559635</v>
      </c>
      <c r="V18">
        <f t="shared" si="15"/>
        <v>1.6758974032592679</v>
      </c>
      <c r="W18">
        <f t="shared" si="16"/>
        <v>4.1687654865290753</v>
      </c>
      <c r="X18">
        <f t="shared" si="17"/>
        <v>2.1225390437741734</v>
      </c>
      <c r="Y18">
        <f t="shared" si="18"/>
        <v>-467.66038644706475</v>
      </c>
      <c r="Z18">
        <f t="shared" si="19"/>
        <v>293.58596784044471</v>
      </c>
      <c r="AA18">
        <f t="shared" si="20"/>
        <v>19.022104508901318</v>
      </c>
      <c r="AB18">
        <f t="shared" si="21"/>
        <v>6.7923978348399032</v>
      </c>
      <c r="AC18">
        <v>-4.0057660853428899E-2</v>
      </c>
      <c r="AD18">
        <v>4.4968233551802003E-2</v>
      </c>
      <c r="AE18">
        <v>3.3800862218324101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50637.273962027757</v>
      </c>
      <c r="AK18" t="s">
        <v>251</v>
      </c>
      <c r="AL18">
        <v>2.3430499999999999</v>
      </c>
      <c r="AM18">
        <v>1.45455</v>
      </c>
      <c r="AN18">
        <f t="shared" si="25"/>
        <v>-0.88849999999999985</v>
      </c>
      <c r="AO18">
        <f t="shared" si="26"/>
        <v>-0.61084184111924644</v>
      </c>
      <c r="AP18">
        <v>2.6669090784493098E-2</v>
      </c>
      <c r="AQ18" t="s">
        <v>259</v>
      </c>
      <c r="AR18">
        <v>2.3576961538461498</v>
      </c>
      <c r="AS18">
        <v>1.8260000000000001</v>
      </c>
      <c r="AT18">
        <f t="shared" si="27"/>
        <v>-0.29118080714466021</v>
      </c>
      <c r="AU18">
        <v>0.5</v>
      </c>
      <c r="AV18">
        <f t="shared" si="28"/>
        <v>841.1884945161512</v>
      </c>
      <c r="AW18">
        <f t="shared" si="29"/>
        <v>24.800649419741497</v>
      </c>
      <c r="AX18">
        <f t="shared" si="30"/>
        <v>-122.46897239700725</v>
      </c>
      <c r="AY18">
        <f t="shared" si="31"/>
        <v>1</v>
      </c>
      <c r="AZ18">
        <f t="shared" si="32"/>
        <v>2.9451164026211406E-2</v>
      </c>
      <c r="BA18">
        <f t="shared" si="33"/>
        <v>-0.2034227820372399</v>
      </c>
      <c r="BB18" t="s">
        <v>253</v>
      </c>
      <c r="BC18">
        <v>0</v>
      </c>
      <c r="BD18">
        <f t="shared" si="34"/>
        <v>1.8260000000000001</v>
      </c>
      <c r="BE18">
        <f t="shared" si="35"/>
        <v>-0.29118080714466033</v>
      </c>
      <c r="BF18">
        <f t="shared" si="36"/>
        <v>-0.25537107696538452</v>
      </c>
      <c r="BG18">
        <f t="shared" si="37"/>
        <v>1.0283263781958225</v>
      </c>
      <c r="BH18">
        <f t="shared" si="38"/>
        <v>0.41806415306696693</v>
      </c>
      <c r="BI18">
        <f t="shared" si="39"/>
        <v>999.986290322581</v>
      </c>
      <c r="BJ18">
        <f t="shared" si="40"/>
        <v>841.1884945161512</v>
      </c>
      <c r="BK18">
        <f t="shared" si="41"/>
        <v>0.84120002709716757</v>
      </c>
      <c r="BL18">
        <f t="shared" si="42"/>
        <v>0.19240005419433512</v>
      </c>
      <c r="BM18">
        <v>0.71134332286046487</v>
      </c>
      <c r="BN18">
        <v>0.5</v>
      </c>
      <c r="BO18" t="s">
        <v>254</v>
      </c>
      <c r="BP18">
        <v>1675339011.2</v>
      </c>
      <c r="BQ18">
        <v>400.00464516129</v>
      </c>
      <c r="BR18">
        <v>404.13622580645199</v>
      </c>
      <c r="BS18">
        <v>17.313377419354801</v>
      </c>
      <c r="BT18">
        <v>15.8308967741935</v>
      </c>
      <c r="BU18">
        <v>500.03138709677398</v>
      </c>
      <c r="BV18">
        <v>96.597880645161297</v>
      </c>
      <c r="BW18">
        <v>0.19995161290322599</v>
      </c>
      <c r="BX18">
        <v>29.6217838709677</v>
      </c>
      <c r="BY18">
        <v>28.016251612903201</v>
      </c>
      <c r="BZ18">
        <v>999.9</v>
      </c>
      <c r="CA18">
        <v>10000.322580645199</v>
      </c>
      <c r="CB18">
        <v>0</v>
      </c>
      <c r="CC18">
        <v>390.67322580645202</v>
      </c>
      <c r="CD18">
        <v>999.986290322581</v>
      </c>
      <c r="CE18">
        <v>0.95999674193548401</v>
      </c>
      <c r="CF18">
        <v>4.0002903225806401E-2</v>
      </c>
      <c r="CG18">
        <v>0</v>
      </c>
      <c r="CH18">
        <v>2.3368419354838701</v>
      </c>
      <c r="CI18">
        <v>0</v>
      </c>
      <c r="CJ18">
        <v>1398.92709677419</v>
      </c>
      <c r="CK18">
        <v>9334.1819354838699</v>
      </c>
      <c r="CL18">
        <v>38.727645161290297</v>
      </c>
      <c r="CM18">
        <v>42.054000000000002</v>
      </c>
      <c r="CN18">
        <v>39.927064516129001</v>
      </c>
      <c r="CO18">
        <v>40.515999999999998</v>
      </c>
      <c r="CP18">
        <v>38.9491935483871</v>
      </c>
      <c r="CQ18">
        <v>959.98516129032305</v>
      </c>
      <c r="CR18">
        <v>40.000322580645197</v>
      </c>
      <c r="CS18">
        <v>0</v>
      </c>
      <c r="CT18">
        <v>59.400000095367403</v>
      </c>
      <c r="CU18">
        <v>2.3576961538461498</v>
      </c>
      <c r="CV18">
        <v>-0.820358972173441</v>
      </c>
      <c r="CW18">
        <v>-12.0529914525751</v>
      </c>
      <c r="CX18">
        <v>1398.7950000000001</v>
      </c>
      <c r="CY18">
        <v>15</v>
      </c>
      <c r="CZ18">
        <v>1675338876.2</v>
      </c>
      <c r="DA18" t="s">
        <v>255</v>
      </c>
      <c r="DB18">
        <v>2</v>
      </c>
      <c r="DC18">
        <v>-3.8660000000000001</v>
      </c>
      <c r="DD18">
        <v>0.39400000000000002</v>
      </c>
      <c r="DE18">
        <v>404</v>
      </c>
      <c r="DF18">
        <v>16</v>
      </c>
      <c r="DG18">
        <v>2.13</v>
      </c>
      <c r="DH18">
        <v>0.16</v>
      </c>
      <c r="DI18">
        <v>-4.1451786538461501</v>
      </c>
      <c r="DJ18">
        <v>0.103322274395986</v>
      </c>
      <c r="DK18">
        <v>0.11941213021472601</v>
      </c>
      <c r="DL18">
        <v>1</v>
      </c>
      <c r="DM18">
        <v>1.9357</v>
      </c>
      <c r="DN18">
        <v>0</v>
      </c>
      <c r="DO18">
        <v>0</v>
      </c>
      <c r="DP18">
        <v>0</v>
      </c>
      <c r="DQ18">
        <v>1.50010057692308</v>
      </c>
      <c r="DR18">
        <v>-0.178796158114921</v>
      </c>
      <c r="DS18">
        <v>2.2748766527293601E-2</v>
      </c>
      <c r="DT18">
        <v>0</v>
      </c>
      <c r="DU18">
        <v>1</v>
      </c>
      <c r="DV18">
        <v>3</v>
      </c>
      <c r="DW18" t="s">
        <v>256</v>
      </c>
      <c r="DX18">
        <v>100</v>
      </c>
      <c r="DY18">
        <v>100</v>
      </c>
      <c r="DZ18">
        <v>-3.8660000000000001</v>
      </c>
      <c r="EA18">
        <v>0.39400000000000002</v>
      </c>
      <c r="EB18">
        <v>2</v>
      </c>
      <c r="EC18">
        <v>517.95799999999997</v>
      </c>
      <c r="ED18">
        <v>416.928</v>
      </c>
      <c r="EE18">
        <v>27.644500000000001</v>
      </c>
      <c r="EF18">
        <v>31.9114</v>
      </c>
      <c r="EG18">
        <v>30</v>
      </c>
      <c r="EH18">
        <v>31.968599999999999</v>
      </c>
      <c r="EI18">
        <v>31.9726</v>
      </c>
      <c r="EJ18">
        <v>20.281500000000001</v>
      </c>
      <c r="EK18">
        <v>32.368499999999997</v>
      </c>
      <c r="EL18">
        <v>0</v>
      </c>
      <c r="EM18">
        <v>27.650099999999998</v>
      </c>
      <c r="EN18">
        <v>404.11700000000002</v>
      </c>
      <c r="EO18">
        <v>15.8925</v>
      </c>
      <c r="EP18">
        <v>100.148</v>
      </c>
      <c r="EQ18">
        <v>90.437100000000001</v>
      </c>
    </row>
    <row r="19" spans="1:147" x14ac:dyDescent="0.3">
      <c r="A19">
        <v>3</v>
      </c>
      <c r="B19">
        <v>1675339079.2</v>
      </c>
      <c r="C19">
        <v>120</v>
      </c>
      <c r="D19" t="s">
        <v>260</v>
      </c>
      <c r="E19" t="s">
        <v>261</v>
      </c>
      <c r="F19">
        <v>1675339071.2</v>
      </c>
      <c r="G19">
        <f t="shared" si="0"/>
        <v>9.5895050878065276E-3</v>
      </c>
      <c r="H19">
        <f t="shared" si="1"/>
        <v>25.200771294508197</v>
      </c>
      <c r="I19">
        <f t="shared" si="2"/>
        <v>400.00929032258102</v>
      </c>
      <c r="J19">
        <f t="shared" si="3"/>
        <v>292.73060466798415</v>
      </c>
      <c r="K19">
        <f t="shared" si="4"/>
        <v>28.334462625470966</v>
      </c>
      <c r="L19">
        <f t="shared" si="5"/>
        <v>38.718357786133929</v>
      </c>
      <c r="M19">
        <f t="shared" si="6"/>
        <v>0.45224506369702955</v>
      </c>
      <c r="N19">
        <f t="shared" si="7"/>
        <v>3.3917322902568552</v>
      </c>
      <c r="O19">
        <f t="shared" si="8"/>
        <v>0.42121736815118482</v>
      </c>
      <c r="P19">
        <f t="shared" si="9"/>
        <v>0.26587096490080209</v>
      </c>
      <c r="Q19">
        <f t="shared" si="10"/>
        <v>161.84944969576179</v>
      </c>
      <c r="R19">
        <f t="shared" si="11"/>
        <v>28.059767612200858</v>
      </c>
      <c r="S19">
        <f t="shared" si="12"/>
        <v>28.0243516129032</v>
      </c>
      <c r="T19">
        <f t="shared" si="13"/>
        <v>3.8002302296987596</v>
      </c>
      <c r="U19">
        <f t="shared" si="14"/>
        <v>40.301838378007041</v>
      </c>
      <c r="V19">
        <f t="shared" si="15"/>
        <v>1.658749907444748</v>
      </c>
      <c r="W19">
        <f t="shared" si="16"/>
        <v>4.1158169805721272</v>
      </c>
      <c r="X19">
        <f t="shared" si="17"/>
        <v>2.1414803222540115</v>
      </c>
      <c r="Y19">
        <f t="shared" si="18"/>
        <v>-422.89717437226784</v>
      </c>
      <c r="Z19">
        <f t="shared" si="19"/>
        <v>251.55254178417687</v>
      </c>
      <c r="AA19">
        <f t="shared" si="20"/>
        <v>16.281680074842605</v>
      </c>
      <c r="AB19">
        <f t="shared" si="21"/>
        <v>6.7864971825134148</v>
      </c>
      <c r="AC19">
        <v>-4.0056587961300801E-2</v>
      </c>
      <c r="AD19">
        <v>4.4967029136397801E-2</v>
      </c>
      <c r="AE19">
        <v>3.3800143012869199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50673.013732413558</v>
      </c>
      <c r="AK19" t="s">
        <v>251</v>
      </c>
      <c r="AL19">
        <v>2.3430499999999999</v>
      </c>
      <c r="AM19">
        <v>1.45455</v>
      </c>
      <c r="AN19">
        <f t="shared" si="25"/>
        <v>-0.88849999999999985</v>
      </c>
      <c r="AO19">
        <f t="shared" si="26"/>
        <v>-0.61084184111924644</v>
      </c>
      <c r="AP19">
        <v>2.6669090784493098E-2</v>
      </c>
      <c r="AQ19" t="s">
        <v>262</v>
      </c>
      <c r="AR19">
        <v>2.3045923076923098</v>
      </c>
      <c r="AS19">
        <v>1.4116</v>
      </c>
      <c r="AT19">
        <f t="shared" si="27"/>
        <v>-0.6326100224513389</v>
      </c>
      <c r="AU19">
        <v>0.5</v>
      </c>
      <c r="AV19">
        <f t="shared" si="28"/>
        <v>841.21327815483119</v>
      </c>
      <c r="AW19">
        <f t="shared" si="29"/>
        <v>25.200771294508197</v>
      </c>
      <c r="AX19">
        <f t="shared" si="30"/>
        <v>-266.07997538994607</v>
      </c>
      <c r="AY19">
        <f t="shared" si="31"/>
        <v>1</v>
      </c>
      <c r="AZ19">
        <f t="shared" si="32"/>
        <v>2.9925944891100772E-2</v>
      </c>
      <c r="BA19">
        <f t="shared" si="33"/>
        <v>3.0426466421082491E-2</v>
      </c>
      <c r="BB19" t="s">
        <v>253</v>
      </c>
      <c r="BC19">
        <v>0</v>
      </c>
      <c r="BD19">
        <f t="shared" si="34"/>
        <v>1.4116</v>
      </c>
      <c r="BE19">
        <f t="shared" si="35"/>
        <v>-0.63261002245133879</v>
      </c>
      <c r="BF19">
        <f t="shared" si="36"/>
        <v>2.9528032724897766E-2</v>
      </c>
      <c r="BG19">
        <f t="shared" si="37"/>
        <v>0.9587120164177465</v>
      </c>
      <c r="BH19">
        <f t="shared" si="38"/>
        <v>-4.8339898705683795E-2</v>
      </c>
      <c r="BI19">
        <f t="shared" si="39"/>
        <v>1000.01577419355</v>
      </c>
      <c r="BJ19">
        <f t="shared" si="40"/>
        <v>841.21327815483119</v>
      </c>
      <c r="BK19">
        <f t="shared" si="41"/>
        <v>0.84120000890307645</v>
      </c>
      <c r="BL19">
        <f t="shared" si="42"/>
        <v>0.19240001780615293</v>
      </c>
      <c r="BM19">
        <v>0.71134332286046498</v>
      </c>
      <c r="BN19">
        <v>0.5</v>
      </c>
      <c r="BO19" t="s">
        <v>254</v>
      </c>
      <c r="BP19">
        <v>1675339071.2</v>
      </c>
      <c r="BQ19">
        <v>400.00929032258102</v>
      </c>
      <c r="BR19">
        <v>404.14025806451599</v>
      </c>
      <c r="BS19">
        <v>17.136970967741899</v>
      </c>
      <c r="BT19">
        <v>15.7960774193548</v>
      </c>
      <c r="BU19">
        <v>500.00477419354797</v>
      </c>
      <c r="BV19">
        <v>96.593735483871001</v>
      </c>
      <c r="BW19">
        <v>0.19991087096774199</v>
      </c>
      <c r="BX19">
        <v>29.400045161290301</v>
      </c>
      <c r="BY19">
        <v>28.0243516129032</v>
      </c>
      <c r="BZ19">
        <v>999.9</v>
      </c>
      <c r="CA19">
        <v>10000.483870967701</v>
      </c>
      <c r="CB19">
        <v>0</v>
      </c>
      <c r="CC19">
        <v>390.683870967742</v>
      </c>
      <c r="CD19">
        <v>1000.01577419355</v>
      </c>
      <c r="CE19">
        <v>0.96000041935483904</v>
      </c>
      <c r="CF19">
        <v>3.9999283870967697E-2</v>
      </c>
      <c r="CG19">
        <v>0</v>
      </c>
      <c r="CH19">
        <v>2.3049580645161298</v>
      </c>
      <c r="CI19">
        <v>0</v>
      </c>
      <c r="CJ19">
        <v>1387.0029032258101</v>
      </c>
      <c r="CK19">
        <v>9334.4706451612892</v>
      </c>
      <c r="CL19">
        <v>39.078258064516099</v>
      </c>
      <c r="CM19">
        <v>42.253999999999998</v>
      </c>
      <c r="CN19">
        <v>40.235709677419401</v>
      </c>
      <c r="CO19">
        <v>40.686999999999998</v>
      </c>
      <c r="CP19">
        <v>39.2195161290323</v>
      </c>
      <c r="CQ19">
        <v>960.015806451613</v>
      </c>
      <c r="CR19">
        <v>40.000967741935497</v>
      </c>
      <c r="CS19">
        <v>0</v>
      </c>
      <c r="CT19">
        <v>59.300000190734899</v>
      </c>
      <c r="CU19">
        <v>2.3045923076923098</v>
      </c>
      <c r="CV19">
        <v>0.39281368036132303</v>
      </c>
      <c r="CW19">
        <v>2.8748717817184799</v>
      </c>
      <c r="CX19">
        <v>1387.01038461538</v>
      </c>
      <c r="CY19">
        <v>15</v>
      </c>
      <c r="CZ19">
        <v>1675338876.2</v>
      </c>
      <c r="DA19" t="s">
        <v>255</v>
      </c>
      <c r="DB19">
        <v>2</v>
      </c>
      <c r="DC19">
        <v>-3.8660000000000001</v>
      </c>
      <c r="DD19">
        <v>0.39400000000000002</v>
      </c>
      <c r="DE19">
        <v>404</v>
      </c>
      <c r="DF19">
        <v>16</v>
      </c>
      <c r="DG19">
        <v>2.13</v>
      </c>
      <c r="DH19">
        <v>0.16</v>
      </c>
      <c r="DI19">
        <v>-4.1274884615384604</v>
      </c>
      <c r="DJ19">
        <v>-7.4565047383211305E-2</v>
      </c>
      <c r="DK19">
        <v>0.11694209091855</v>
      </c>
      <c r="DL19">
        <v>1</v>
      </c>
      <c r="DM19">
        <v>2.2991999999999999</v>
      </c>
      <c r="DN19">
        <v>0</v>
      </c>
      <c r="DO19">
        <v>0</v>
      </c>
      <c r="DP19">
        <v>0</v>
      </c>
      <c r="DQ19">
        <v>1.3543684615384599</v>
      </c>
      <c r="DR19">
        <v>-0.14020677879278901</v>
      </c>
      <c r="DS19">
        <v>1.78130119235064E-2</v>
      </c>
      <c r="DT19">
        <v>0</v>
      </c>
      <c r="DU19">
        <v>1</v>
      </c>
      <c r="DV19">
        <v>3</v>
      </c>
      <c r="DW19" t="s">
        <v>256</v>
      </c>
      <c r="DX19">
        <v>100</v>
      </c>
      <c r="DY19">
        <v>100</v>
      </c>
      <c r="DZ19">
        <v>-3.8660000000000001</v>
      </c>
      <c r="EA19">
        <v>0.39400000000000002</v>
      </c>
      <c r="EB19">
        <v>2</v>
      </c>
      <c r="EC19">
        <v>516.84400000000005</v>
      </c>
      <c r="ED19">
        <v>417.61200000000002</v>
      </c>
      <c r="EE19">
        <v>27.285</v>
      </c>
      <c r="EF19">
        <v>31.905799999999999</v>
      </c>
      <c r="EG19">
        <v>30.0001</v>
      </c>
      <c r="EH19">
        <v>31.9909</v>
      </c>
      <c r="EI19">
        <v>31.998799999999999</v>
      </c>
      <c r="EJ19">
        <v>20.275099999999998</v>
      </c>
      <c r="EK19">
        <v>32.368499999999997</v>
      </c>
      <c r="EL19">
        <v>0</v>
      </c>
      <c r="EM19">
        <v>27.285799999999998</v>
      </c>
      <c r="EN19">
        <v>404.089</v>
      </c>
      <c r="EO19">
        <v>15.6859</v>
      </c>
      <c r="EP19">
        <v>100.145</v>
      </c>
      <c r="EQ19">
        <v>90.440100000000001</v>
      </c>
    </row>
    <row r="20" spans="1:147" x14ac:dyDescent="0.3">
      <c r="A20">
        <v>4</v>
      </c>
      <c r="B20">
        <v>1675339139.2</v>
      </c>
      <c r="C20">
        <v>180</v>
      </c>
      <c r="D20" t="s">
        <v>263</v>
      </c>
      <c r="E20" t="s">
        <v>264</v>
      </c>
      <c r="F20">
        <v>1675339131.2</v>
      </c>
      <c r="G20">
        <f t="shared" si="0"/>
        <v>9.0801018854498143E-3</v>
      </c>
      <c r="H20">
        <f t="shared" si="1"/>
        <v>25.243770322544314</v>
      </c>
      <c r="I20">
        <f t="shared" si="2"/>
        <v>400.00609677419402</v>
      </c>
      <c r="J20">
        <f t="shared" si="3"/>
        <v>286.32358972256208</v>
      </c>
      <c r="K20">
        <f t="shared" si="4"/>
        <v>27.714821294694197</v>
      </c>
      <c r="L20">
        <f t="shared" si="5"/>
        <v>38.718770952917282</v>
      </c>
      <c r="M20">
        <f t="shared" si="6"/>
        <v>0.42270987450665615</v>
      </c>
      <c r="N20">
        <f t="shared" si="7"/>
        <v>3.3902127325052462</v>
      </c>
      <c r="O20">
        <f t="shared" si="8"/>
        <v>0.39546031249606511</v>
      </c>
      <c r="P20">
        <f t="shared" si="9"/>
        <v>0.24946443211235386</v>
      </c>
      <c r="Q20">
        <f t="shared" si="10"/>
        <v>161.84639333319623</v>
      </c>
      <c r="R20">
        <f t="shared" si="11"/>
        <v>27.965397157687008</v>
      </c>
      <c r="S20">
        <f t="shared" si="12"/>
        <v>27.986609677419398</v>
      </c>
      <c r="T20">
        <f t="shared" si="13"/>
        <v>3.7918783989392861</v>
      </c>
      <c r="U20">
        <f t="shared" si="14"/>
        <v>40.124444010676875</v>
      </c>
      <c r="V20">
        <f t="shared" si="15"/>
        <v>1.631637533076054</v>
      </c>
      <c r="W20">
        <f t="shared" si="16"/>
        <v>4.0664427216533765</v>
      </c>
      <c r="X20">
        <f t="shared" si="17"/>
        <v>2.1602408658632322</v>
      </c>
      <c r="Y20">
        <f t="shared" si="18"/>
        <v>-400.43249314833679</v>
      </c>
      <c r="Z20">
        <f t="shared" si="19"/>
        <v>220.13433881987046</v>
      </c>
      <c r="AA20">
        <f t="shared" si="20"/>
        <v>14.237032609617872</v>
      </c>
      <c r="AB20">
        <f t="shared" si="21"/>
        <v>-4.2147283856522222</v>
      </c>
      <c r="AC20">
        <v>-4.0034020282375599E-2</v>
      </c>
      <c r="AD20">
        <v>4.4941694939766998E-2</v>
      </c>
      <c r="AE20">
        <v>3.37850134539099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50680.696438521263</v>
      </c>
      <c r="AK20" t="s">
        <v>251</v>
      </c>
      <c r="AL20">
        <v>2.3430499999999999</v>
      </c>
      <c r="AM20">
        <v>1.45455</v>
      </c>
      <c r="AN20">
        <f t="shared" si="25"/>
        <v>-0.88849999999999985</v>
      </c>
      <c r="AO20">
        <f t="shared" si="26"/>
        <v>-0.61084184111924644</v>
      </c>
      <c r="AP20">
        <v>2.6669090784493098E-2</v>
      </c>
      <c r="AQ20" t="s">
        <v>265</v>
      </c>
      <c r="AR20">
        <v>2.3202807692307701</v>
      </c>
      <c r="AS20">
        <v>2.35643</v>
      </c>
      <c r="AT20">
        <f t="shared" si="27"/>
        <v>1.534067668856276E-2</v>
      </c>
      <c r="AU20">
        <v>0.5</v>
      </c>
      <c r="AV20">
        <f t="shared" si="28"/>
        <v>841.19728099351983</v>
      </c>
      <c r="AW20">
        <f t="shared" si="29"/>
        <v>25.243770322544314</v>
      </c>
      <c r="AX20">
        <f t="shared" si="30"/>
        <v>6.4522677595098337</v>
      </c>
      <c r="AY20">
        <f t="shared" si="31"/>
        <v>1</v>
      </c>
      <c r="AZ20">
        <f t="shared" si="32"/>
        <v>2.9977630457835587E-2</v>
      </c>
      <c r="BA20">
        <f t="shared" si="33"/>
        <v>-0.38273150486116708</v>
      </c>
      <c r="BB20" t="s">
        <v>253</v>
      </c>
      <c r="BC20">
        <v>0</v>
      </c>
      <c r="BD20">
        <f t="shared" si="34"/>
        <v>2.35643</v>
      </c>
      <c r="BE20">
        <f t="shared" si="35"/>
        <v>1.5340676688562755E-2</v>
      </c>
      <c r="BF20">
        <f t="shared" si="36"/>
        <v>-0.62004056237324257</v>
      </c>
      <c r="BG20">
        <f t="shared" si="37"/>
        <v>2.7017362308841162</v>
      </c>
      <c r="BH20">
        <f t="shared" si="38"/>
        <v>1.0150590883511539</v>
      </c>
      <c r="BI20">
        <f t="shared" si="39"/>
        <v>999.99674193548401</v>
      </c>
      <c r="BJ20">
        <f t="shared" si="40"/>
        <v>841.19728099351983</v>
      </c>
      <c r="BK20">
        <f t="shared" si="41"/>
        <v>0.84120002167746133</v>
      </c>
      <c r="BL20">
        <f t="shared" si="42"/>
        <v>0.19240004335492261</v>
      </c>
      <c r="BM20">
        <v>0.71134332286046498</v>
      </c>
      <c r="BN20">
        <v>0.5</v>
      </c>
      <c r="BO20" t="s">
        <v>254</v>
      </c>
      <c r="BP20">
        <v>1675339131.2</v>
      </c>
      <c r="BQ20">
        <v>400.00609677419402</v>
      </c>
      <c r="BR20">
        <v>404.11396774193503</v>
      </c>
      <c r="BS20">
        <v>16.8565516129032</v>
      </c>
      <c r="BT20">
        <v>15.5865935483871</v>
      </c>
      <c r="BU20">
        <v>500.03164516128999</v>
      </c>
      <c r="BV20">
        <v>96.595399999999998</v>
      </c>
      <c r="BW20">
        <v>0.200052032258065</v>
      </c>
      <c r="BX20">
        <v>29.1910225806452</v>
      </c>
      <c r="BY20">
        <v>27.986609677419398</v>
      </c>
      <c r="BZ20">
        <v>999.9</v>
      </c>
      <c r="CA20">
        <v>9994.6774193548408</v>
      </c>
      <c r="CB20">
        <v>0</v>
      </c>
      <c r="CC20">
        <v>390.648741935484</v>
      </c>
      <c r="CD20">
        <v>999.99674193548401</v>
      </c>
      <c r="CE20">
        <v>0.96000254838709698</v>
      </c>
      <c r="CF20">
        <v>3.9997309677419303E-2</v>
      </c>
      <c r="CG20">
        <v>0</v>
      </c>
      <c r="CH20">
        <v>2.3202483870967701</v>
      </c>
      <c r="CI20">
        <v>0</v>
      </c>
      <c r="CJ20">
        <v>1388.12161290323</v>
      </c>
      <c r="CK20">
        <v>9334.3064516128998</v>
      </c>
      <c r="CL20">
        <v>39.370935483871001</v>
      </c>
      <c r="CM20">
        <v>42.4796774193548</v>
      </c>
      <c r="CN20">
        <v>40.533999999999999</v>
      </c>
      <c r="CO20">
        <v>40.866870967741903</v>
      </c>
      <c r="CP20">
        <v>39.475612903225802</v>
      </c>
      <c r="CQ20">
        <v>959.99741935483905</v>
      </c>
      <c r="CR20">
        <v>40.000645161290301</v>
      </c>
      <c r="CS20">
        <v>0</v>
      </c>
      <c r="CT20">
        <v>59.400000095367403</v>
      </c>
      <c r="CU20">
        <v>2.3202807692307701</v>
      </c>
      <c r="CV20">
        <v>-0.88647180322750796</v>
      </c>
      <c r="CW20">
        <v>11.007179486393801</v>
      </c>
      <c r="CX20">
        <v>1388.1723076923099</v>
      </c>
      <c r="CY20">
        <v>15</v>
      </c>
      <c r="CZ20">
        <v>1675338876.2</v>
      </c>
      <c r="DA20" t="s">
        <v>255</v>
      </c>
      <c r="DB20">
        <v>2</v>
      </c>
      <c r="DC20">
        <v>-3.8660000000000001</v>
      </c>
      <c r="DD20">
        <v>0.39400000000000002</v>
      </c>
      <c r="DE20">
        <v>404</v>
      </c>
      <c r="DF20">
        <v>16</v>
      </c>
      <c r="DG20">
        <v>2.13</v>
      </c>
      <c r="DH20">
        <v>0.16</v>
      </c>
      <c r="DI20">
        <v>-4.1063680769230801</v>
      </c>
      <c r="DJ20">
        <v>-5.9662938615865002E-3</v>
      </c>
      <c r="DK20">
        <v>0.128083045596904</v>
      </c>
      <c r="DL20">
        <v>1</v>
      </c>
      <c r="DM20">
        <v>1.9927999999999999</v>
      </c>
      <c r="DN20">
        <v>0</v>
      </c>
      <c r="DO20">
        <v>0</v>
      </c>
      <c r="DP20">
        <v>0</v>
      </c>
      <c r="DQ20">
        <v>1.2919205769230799</v>
      </c>
      <c r="DR20">
        <v>-0.22502141210618701</v>
      </c>
      <c r="DS20">
        <v>2.9008780196921699E-2</v>
      </c>
      <c r="DT20">
        <v>0</v>
      </c>
      <c r="DU20">
        <v>1</v>
      </c>
      <c r="DV20">
        <v>3</v>
      </c>
      <c r="DW20" t="s">
        <v>256</v>
      </c>
      <c r="DX20">
        <v>100</v>
      </c>
      <c r="DY20">
        <v>100</v>
      </c>
      <c r="DZ20">
        <v>-3.8660000000000001</v>
      </c>
      <c r="EA20">
        <v>0.39400000000000002</v>
      </c>
      <c r="EB20">
        <v>2</v>
      </c>
      <c r="EC20">
        <v>517.94100000000003</v>
      </c>
      <c r="ED20">
        <v>417.584</v>
      </c>
      <c r="EE20">
        <v>27.189299999999999</v>
      </c>
      <c r="EF20">
        <v>31.886199999999999</v>
      </c>
      <c r="EG20">
        <v>29.9999</v>
      </c>
      <c r="EH20">
        <v>31.999400000000001</v>
      </c>
      <c r="EI20">
        <v>32.012700000000002</v>
      </c>
      <c r="EJ20">
        <v>20.274100000000001</v>
      </c>
      <c r="EK20">
        <v>33.837899999999998</v>
      </c>
      <c r="EL20">
        <v>0</v>
      </c>
      <c r="EM20">
        <v>27.184799999999999</v>
      </c>
      <c r="EN20">
        <v>404.15899999999999</v>
      </c>
      <c r="EO20">
        <v>15.6153</v>
      </c>
      <c r="EP20">
        <v>100.14700000000001</v>
      </c>
      <c r="EQ20">
        <v>90.446200000000005</v>
      </c>
    </row>
    <row r="21" spans="1:147" x14ac:dyDescent="0.3">
      <c r="A21">
        <v>5</v>
      </c>
      <c r="B21">
        <v>1675339199.2</v>
      </c>
      <c r="C21">
        <v>240</v>
      </c>
      <c r="D21" t="s">
        <v>266</v>
      </c>
      <c r="E21" t="s">
        <v>267</v>
      </c>
      <c r="F21">
        <v>1675339191.2</v>
      </c>
      <c r="G21">
        <f t="shared" si="0"/>
        <v>8.5972717026051703E-3</v>
      </c>
      <c r="H21">
        <f t="shared" si="1"/>
        <v>25.141673709389686</v>
      </c>
      <c r="I21">
        <f t="shared" si="2"/>
        <v>400.02996774193502</v>
      </c>
      <c r="J21">
        <f t="shared" si="3"/>
        <v>281.12916448322346</v>
      </c>
      <c r="K21">
        <f t="shared" si="4"/>
        <v>27.212645996157072</v>
      </c>
      <c r="L21">
        <f t="shared" si="5"/>
        <v>38.721965826725992</v>
      </c>
      <c r="M21">
        <f t="shared" si="6"/>
        <v>0.39874873609675021</v>
      </c>
      <c r="N21">
        <f t="shared" si="7"/>
        <v>3.3930175039061172</v>
      </c>
      <c r="O21">
        <f t="shared" si="8"/>
        <v>0.37442425715069594</v>
      </c>
      <c r="P21">
        <f t="shared" si="9"/>
        <v>0.23607686412798312</v>
      </c>
      <c r="Q21">
        <f t="shared" si="10"/>
        <v>161.84659112367549</v>
      </c>
      <c r="R21">
        <f t="shared" si="11"/>
        <v>27.947321155810123</v>
      </c>
      <c r="S21">
        <f t="shared" si="12"/>
        <v>27.944493548387101</v>
      </c>
      <c r="T21">
        <f t="shared" si="13"/>
        <v>3.7825775219207558</v>
      </c>
      <c r="U21">
        <f t="shared" si="14"/>
        <v>40.184863576429898</v>
      </c>
      <c r="V21">
        <f t="shared" si="15"/>
        <v>1.6220246923002479</v>
      </c>
      <c r="W21">
        <f t="shared" si="16"/>
        <v>4.0364071143733664</v>
      </c>
      <c r="X21">
        <f t="shared" si="17"/>
        <v>2.1605528296205079</v>
      </c>
      <c r="Y21">
        <f t="shared" si="18"/>
        <v>-379.13968208488802</v>
      </c>
      <c r="Z21">
        <f t="shared" si="19"/>
        <v>204.56254118386974</v>
      </c>
      <c r="AA21">
        <f t="shared" si="20"/>
        <v>13.207796986466983</v>
      </c>
      <c r="AB21">
        <f t="shared" si="21"/>
        <v>0.47724720912418661</v>
      </c>
      <c r="AC21">
        <v>-4.0075678558379201E-2</v>
      </c>
      <c r="AD21">
        <v>4.49884600040465E-2</v>
      </c>
      <c r="AE21">
        <v>3.38129393025168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50752.864223521217</v>
      </c>
      <c r="AK21" t="s">
        <v>251</v>
      </c>
      <c r="AL21">
        <v>2.3430499999999999</v>
      </c>
      <c r="AM21">
        <v>1.45455</v>
      </c>
      <c r="AN21">
        <f t="shared" si="25"/>
        <v>-0.88849999999999985</v>
      </c>
      <c r="AO21">
        <f t="shared" si="26"/>
        <v>-0.61084184111924644</v>
      </c>
      <c r="AP21">
        <v>2.6669090784493098E-2</v>
      </c>
      <c r="AQ21" t="s">
        <v>268</v>
      </c>
      <c r="AR21">
        <v>2.27535</v>
      </c>
      <c r="AS21">
        <v>1.4772000000000001</v>
      </c>
      <c r="AT21">
        <f t="shared" si="27"/>
        <v>-0.54031275385865141</v>
      </c>
      <c r="AU21">
        <v>0.5</v>
      </c>
      <c r="AV21">
        <f t="shared" si="28"/>
        <v>841.20084429581766</v>
      </c>
      <c r="AW21">
        <f t="shared" si="29"/>
        <v>25.141673709389686</v>
      </c>
      <c r="AX21">
        <f t="shared" si="30"/>
        <v>-227.25577236484793</v>
      </c>
      <c r="AY21">
        <f t="shared" si="31"/>
        <v>1</v>
      </c>
      <c r="AZ21">
        <f t="shared" si="32"/>
        <v>2.9856133394194764E-2</v>
      </c>
      <c r="BA21">
        <f t="shared" si="33"/>
        <v>-1.533306255077177E-2</v>
      </c>
      <c r="BB21" t="s">
        <v>253</v>
      </c>
      <c r="BC21">
        <v>0</v>
      </c>
      <c r="BD21">
        <f t="shared" si="34"/>
        <v>1.4772000000000001</v>
      </c>
      <c r="BE21">
        <f t="shared" si="35"/>
        <v>-0.54031275385865141</v>
      </c>
      <c r="BF21">
        <f t="shared" si="36"/>
        <v>-1.5571826338042735E-2</v>
      </c>
      <c r="BG21">
        <f t="shared" si="37"/>
        <v>0.9218109372293124</v>
      </c>
      <c r="BH21">
        <f t="shared" si="38"/>
        <v>2.5492402926280317E-2</v>
      </c>
      <c r="BI21">
        <f t="shared" si="39"/>
        <v>1000.00132258065</v>
      </c>
      <c r="BJ21">
        <f t="shared" si="40"/>
        <v>841.20084429581766</v>
      </c>
      <c r="BK21">
        <f t="shared" si="41"/>
        <v>0.84119973174132967</v>
      </c>
      <c r="BL21">
        <f t="shared" si="42"/>
        <v>0.19239946348265949</v>
      </c>
      <c r="BM21">
        <v>0.71134332286046498</v>
      </c>
      <c r="BN21">
        <v>0.5</v>
      </c>
      <c r="BO21" t="s">
        <v>254</v>
      </c>
      <c r="BP21">
        <v>1675339191.2</v>
      </c>
      <c r="BQ21">
        <v>400.02996774193502</v>
      </c>
      <c r="BR21">
        <v>404.09580645161299</v>
      </c>
      <c r="BS21">
        <v>16.756858064516098</v>
      </c>
      <c r="BT21">
        <v>15.554325806451599</v>
      </c>
      <c r="BU21">
        <v>500.03925806451599</v>
      </c>
      <c r="BV21">
        <v>96.597706451612893</v>
      </c>
      <c r="BW21">
        <v>0.19995609677419399</v>
      </c>
      <c r="BX21">
        <v>29.062783870967699</v>
      </c>
      <c r="BY21">
        <v>27.944493548387101</v>
      </c>
      <c r="BZ21">
        <v>999.9</v>
      </c>
      <c r="CA21">
        <v>10004.8387096774</v>
      </c>
      <c r="CB21">
        <v>0</v>
      </c>
      <c r="CC21">
        <v>390.63251612903201</v>
      </c>
      <c r="CD21">
        <v>1000.00132258065</v>
      </c>
      <c r="CE21">
        <v>0.96000467741935502</v>
      </c>
      <c r="CF21">
        <v>3.9995335483870999E-2</v>
      </c>
      <c r="CG21">
        <v>0</v>
      </c>
      <c r="CH21">
        <v>2.2842322580645198</v>
      </c>
      <c r="CI21">
        <v>0</v>
      </c>
      <c r="CJ21">
        <v>1393.5370967741901</v>
      </c>
      <c r="CK21">
        <v>9334.3477419354804</v>
      </c>
      <c r="CL21">
        <v>39.620935483871001</v>
      </c>
      <c r="CM21">
        <v>42.689032258064501</v>
      </c>
      <c r="CN21">
        <v>40.795999999999999</v>
      </c>
      <c r="CO21">
        <v>41.037999999999997</v>
      </c>
      <c r="CP21">
        <v>39.686999999999998</v>
      </c>
      <c r="CQ21">
        <v>960.00677419354804</v>
      </c>
      <c r="CR21">
        <v>39.990967741935499</v>
      </c>
      <c r="CS21">
        <v>0</v>
      </c>
      <c r="CT21">
        <v>59.200000047683702</v>
      </c>
      <c r="CU21">
        <v>2.27535</v>
      </c>
      <c r="CV21">
        <v>0.86753162363168201</v>
      </c>
      <c r="CW21">
        <v>9.1076922919332901</v>
      </c>
      <c r="CX21">
        <v>1393.5869230769199</v>
      </c>
      <c r="CY21">
        <v>15</v>
      </c>
      <c r="CZ21">
        <v>1675338876.2</v>
      </c>
      <c r="DA21" t="s">
        <v>255</v>
      </c>
      <c r="DB21">
        <v>2</v>
      </c>
      <c r="DC21">
        <v>-3.8660000000000001</v>
      </c>
      <c r="DD21">
        <v>0.39400000000000002</v>
      </c>
      <c r="DE21">
        <v>404</v>
      </c>
      <c r="DF21">
        <v>16</v>
      </c>
      <c r="DG21">
        <v>2.13</v>
      </c>
      <c r="DH21">
        <v>0.16</v>
      </c>
      <c r="DI21">
        <v>-4.0767298076923097</v>
      </c>
      <c r="DJ21">
        <v>6.5094698198613896E-2</v>
      </c>
      <c r="DK21">
        <v>0.134756356500429</v>
      </c>
      <c r="DL21">
        <v>1</v>
      </c>
      <c r="DM21">
        <v>2.4201000000000001</v>
      </c>
      <c r="DN21">
        <v>0</v>
      </c>
      <c r="DO21">
        <v>0</v>
      </c>
      <c r="DP21">
        <v>0</v>
      </c>
      <c r="DQ21">
        <v>1.20686673076923</v>
      </c>
      <c r="DR21">
        <v>-4.4624827115172898E-2</v>
      </c>
      <c r="DS21">
        <v>6.0802447196302697E-3</v>
      </c>
      <c r="DT21">
        <v>1</v>
      </c>
      <c r="DU21">
        <v>2</v>
      </c>
      <c r="DV21">
        <v>3</v>
      </c>
      <c r="DW21" t="s">
        <v>269</v>
      </c>
      <c r="DX21">
        <v>100</v>
      </c>
      <c r="DY21">
        <v>100</v>
      </c>
      <c r="DZ21">
        <v>-3.8660000000000001</v>
      </c>
      <c r="EA21">
        <v>0.39400000000000002</v>
      </c>
      <c r="EB21">
        <v>2</v>
      </c>
      <c r="EC21">
        <v>517.29600000000005</v>
      </c>
      <c r="ED21">
        <v>417.99700000000001</v>
      </c>
      <c r="EE21">
        <v>27.3413</v>
      </c>
      <c r="EF21">
        <v>31.8553</v>
      </c>
      <c r="EG21">
        <v>29.999700000000001</v>
      </c>
      <c r="EH21">
        <v>31.999400000000001</v>
      </c>
      <c r="EI21">
        <v>32.0182</v>
      </c>
      <c r="EJ21">
        <v>20.2746</v>
      </c>
      <c r="EK21">
        <v>33.567700000000002</v>
      </c>
      <c r="EL21">
        <v>0</v>
      </c>
      <c r="EM21">
        <v>27.352499999999999</v>
      </c>
      <c r="EN21">
        <v>404.149</v>
      </c>
      <c r="EO21">
        <v>15.615399999999999</v>
      </c>
      <c r="EP21">
        <v>100.151</v>
      </c>
      <c r="EQ21">
        <v>90.451499999999996</v>
      </c>
    </row>
    <row r="22" spans="1:147" x14ac:dyDescent="0.3">
      <c r="A22">
        <v>6</v>
      </c>
      <c r="B22">
        <v>1675339259.2</v>
      </c>
      <c r="C22">
        <v>300</v>
      </c>
      <c r="D22" t="s">
        <v>270</v>
      </c>
      <c r="E22" t="s">
        <v>271</v>
      </c>
      <c r="F22">
        <v>1675339251.2</v>
      </c>
      <c r="G22">
        <f t="shared" si="0"/>
        <v>8.5123756350776424E-3</v>
      </c>
      <c r="H22">
        <f t="shared" si="1"/>
        <v>25.554107800246229</v>
      </c>
      <c r="I22">
        <f t="shared" si="2"/>
        <v>399.99932258064501</v>
      </c>
      <c r="J22">
        <f t="shared" si="3"/>
        <v>278.20047374347081</v>
      </c>
      <c r="K22">
        <f t="shared" si="4"/>
        <v>26.928988065639885</v>
      </c>
      <c r="L22">
        <f t="shared" si="5"/>
        <v>38.718758595539711</v>
      </c>
      <c r="M22">
        <f t="shared" si="6"/>
        <v>0.3941791877737475</v>
      </c>
      <c r="N22">
        <f t="shared" si="7"/>
        <v>3.3910860206142348</v>
      </c>
      <c r="O22">
        <f t="shared" si="8"/>
        <v>0.3703785029573114</v>
      </c>
      <c r="P22">
        <f t="shared" si="9"/>
        <v>0.23350510930722251</v>
      </c>
      <c r="Q22">
        <f t="shared" si="10"/>
        <v>161.84545718970318</v>
      </c>
      <c r="R22">
        <f t="shared" si="11"/>
        <v>27.931618978844984</v>
      </c>
      <c r="S22">
        <f t="shared" si="12"/>
        <v>27.9398967741935</v>
      </c>
      <c r="T22">
        <f t="shared" si="13"/>
        <v>3.7815635814562398</v>
      </c>
      <c r="U22">
        <f t="shared" si="14"/>
        <v>40.188244682577903</v>
      </c>
      <c r="V22">
        <f t="shared" si="15"/>
        <v>1.6189451989484844</v>
      </c>
      <c r="W22">
        <f t="shared" si="16"/>
        <v>4.0284048525521126</v>
      </c>
      <c r="X22">
        <f t="shared" si="17"/>
        <v>2.1626183825077554</v>
      </c>
      <c r="Y22">
        <f t="shared" si="18"/>
        <v>-375.39576550692402</v>
      </c>
      <c r="Z22">
        <f t="shared" si="19"/>
        <v>199.01456342484209</v>
      </c>
      <c r="AA22">
        <f t="shared" si="20"/>
        <v>12.854414198925479</v>
      </c>
      <c r="AB22">
        <f t="shared" si="21"/>
        <v>-1.6813306934532761</v>
      </c>
      <c r="AC22">
        <v>-4.0046989389193197E-2</v>
      </c>
      <c r="AD22">
        <v>4.4956253898325901E-2</v>
      </c>
      <c r="AE22">
        <v>3.3793708395709801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50723.764477595003</v>
      </c>
      <c r="AK22" t="s">
        <v>251</v>
      </c>
      <c r="AL22">
        <v>2.3430499999999999</v>
      </c>
      <c r="AM22">
        <v>1.45455</v>
      </c>
      <c r="AN22">
        <f t="shared" si="25"/>
        <v>-0.88849999999999985</v>
      </c>
      <c r="AO22">
        <f t="shared" si="26"/>
        <v>-0.61084184111924644</v>
      </c>
      <c r="AP22">
        <v>2.6669090784493098E-2</v>
      </c>
      <c r="AQ22" t="s">
        <v>272</v>
      </c>
      <c r="AR22">
        <v>2.25015769230769</v>
      </c>
      <c r="AS22">
        <v>1.9296</v>
      </c>
      <c r="AT22">
        <f t="shared" si="27"/>
        <v>-0.16612649891567677</v>
      </c>
      <c r="AU22">
        <v>0.5</v>
      </c>
      <c r="AV22">
        <f t="shared" si="28"/>
        <v>841.1949066578776</v>
      </c>
      <c r="AW22">
        <f t="shared" si="29"/>
        <v>25.554107800246229</v>
      </c>
      <c r="AX22">
        <f t="shared" si="30"/>
        <v>-69.872382374386362</v>
      </c>
      <c r="AY22">
        <f t="shared" si="31"/>
        <v>1</v>
      </c>
      <c r="AZ22">
        <f t="shared" si="32"/>
        <v>3.0346639652020623E-2</v>
      </c>
      <c r="BA22">
        <f t="shared" si="33"/>
        <v>-0.24619092039800994</v>
      </c>
      <c r="BB22" t="s">
        <v>253</v>
      </c>
      <c r="BC22">
        <v>0</v>
      </c>
      <c r="BD22">
        <f t="shared" si="34"/>
        <v>1.9296</v>
      </c>
      <c r="BE22">
        <f t="shared" si="35"/>
        <v>-0.16612649891567685</v>
      </c>
      <c r="BF22">
        <f t="shared" si="36"/>
        <v>-0.32659585438795502</v>
      </c>
      <c r="BG22">
        <f t="shared" si="37"/>
        <v>0.77532396252918168</v>
      </c>
      <c r="BH22">
        <f t="shared" si="38"/>
        <v>0.53466516601012948</v>
      </c>
      <c r="BI22">
        <f t="shared" si="39"/>
        <v>999.99425806451598</v>
      </c>
      <c r="BJ22">
        <f t="shared" si="40"/>
        <v>841.1949066578776</v>
      </c>
      <c r="BK22">
        <f t="shared" si="41"/>
        <v>0.84119973677249527</v>
      </c>
      <c r="BL22">
        <f t="shared" si="42"/>
        <v>0.19239947354499062</v>
      </c>
      <c r="BM22">
        <v>0.71134332286046498</v>
      </c>
      <c r="BN22">
        <v>0.5</v>
      </c>
      <c r="BO22" t="s">
        <v>254</v>
      </c>
      <c r="BP22">
        <v>1675339251.2</v>
      </c>
      <c r="BQ22">
        <v>399.99932258064501</v>
      </c>
      <c r="BR22">
        <v>404.11896774193599</v>
      </c>
      <c r="BS22">
        <v>16.725148387096802</v>
      </c>
      <c r="BT22">
        <v>15.534451612903201</v>
      </c>
      <c r="BU22">
        <v>500.038903225806</v>
      </c>
      <c r="BV22">
        <v>96.597074193548394</v>
      </c>
      <c r="BW22">
        <v>0.19998622580645201</v>
      </c>
      <c r="BX22">
        <v>29.0284774193548</v>
      </c>
      <c r="BY22">
        <v>27.9398967741935</v>
      </c>
      <c r="BZ22">
        <v>999.9</v>
      </c>
      <c r="CA22">
        <v>9997.7419354838694</v>
      </c>
      <c r="CB22">
        <v>0</v>
      </c>
      <c r="CC22">
        <v>390.61487096774198</v>
      </c>
      <c r="CD22">
        <v>999.99425806451598</v>
      </c>
      <c r="CE22">
        <v>0.96000645161290299</v>
      </c>
      <c r="CF22">
        <v>3.99936903225806E-2</v>
      </c>
      <c r="CG22">
        <v>0</v>
      </c>
      <c r="CH22">
        <v>2.2144032258064499</v>
      </c>
      <c r="CI22">
        <v>0</v>
      </c>
      <c r="CJ22">
        <v>1397.4419354838701</v>
      </c>
      <c r="CK22">
        <v>9334.2880645161295</v>
      </c>
      <c r="CL22">
        <v>39.8546774193548</v>
      </c>
      <c r="CM22">
        <v>42.877000000000002</v>
      </c>
      <c r="CN22">
        <v>41.03</v>
      </c>
      <c r="CO22">
        <v>41.186999999999998</v>
      </c>
      <c r="CP22">
        <v>39.875</v>
      </c>
      <c r="CQ22">
        <v>960.00258064516095</v>
      </c>
      <c r="CR22">
        <v>39.990967741935499</v>
      </c>
      <c r="CS22">
        <v>0</v>
      </c>
      <c r="CT22">
        <v>59.600000143051098</v>
      </c>
      <c r="CU22">
        <v>2.25015769230769</v>
      </c>
      <c r="CV22">
        <v>-5.6311105226211897E-2</v>
      </c>
      <c r="CW22">
        <v>7.0994871768729499</v>
      </c>
      <c r="CX22">
        <v>1397.49615384615</v>
      </c>
      <c r="CY22">
        <v>15</v>
      </c>
      <c r="CZ22">
        <v>1675338876.2</v>
      </c>
      <c r="DA22" t="s">
        <v>255</v>
      </c>
      <c r="DB22">
        <v>2</v>
      </c>
      <c r="DC22">
        <v>-3.8660000000000001</v>
      </c>
      <c r="DD22">
        <v>0.39400000000000002</v>
      </c>
      <c r="DE22">
        <v>404</v>
      </c>
      <c r="DF22">
        <v>16</v>
      </c>
      <c r="DG22">
        <v>2.13</v>
      </c>
      <c r="DH22">
        <v>0.16</v>
      </c>
      <c r="DI22">
        <v>-4.1127967307692304</v>
      </c>
      <c r="DJ22">
        <v>-0.102599795099445</v>
      </c>
      <c r="DK22">
        <v>0.104286405665455</v>
      </c>
      <c r="DL22">
        <v>1</v>
      </c>
      <c r="DM22">
        <v>1.8551</v>
      </c>
      <c r="DN22">
        <v>0</v>
      </c>
      <c r="DO22">
        <v>0</v>
      </c>
      <c r="DP22">
        <v>0</v>
      </c>
      <c r="DQ22">
        <v>1.19069596153846</v>
      </c>
      <c r="DR22">
        <v>-1.25178861094547E-3</v>
      </c>
      <c r="DS22">
        <v>2.5207609196243401E-3</v>
      </c>
      <c r="DT22">
        <v>1</v>
      </c>
      <c r="DU22">
        <v>2</v>
      </c>
      <c r="DV22">
        <v>3</v>
      </c>
      <c r="DW22" t="s">
        <v>269</v>
      </c>
      <c r="DX22">
        <v>100</v>
      </c>
      <c r="DY22">
        <v>100</v>
      </c>
      <c r="DZ22">
        <v>-3.8660000000000001</v>
      </c>
      <c r="EA22">
        <v>0.39400000000000002</v>
      </c>
      <c r="EB22">
        <v>2</v>
      </c>
      <c r="EC22">
        <v>517.35900000000004</v>
      </c>
      <c r="ED22">
        <v>417.99700000000001</v>
      </c>
      <c r="EE22">
        <v>27.5886</v>
      </c>
      <c r="EF22">
        <v>31.8217</v>
      </c>
      <c r="EG22">
        <v>29.9999</v>
      </c>
      <c r="EH22">
        <v>31.9909</v>
      </c>
      <c r="EI22">
        <v>32.0182</v>
      </c>
      <c r="EJ22">
        <v>20.273</v>
      </c>
      <c r="EK22">
        <v>33.567700000000002</v>
      </c>
      <c r="EL22">
        <v>0</v>
      </c>
      <c r="EM22">
        <v>27.5975</v>
      </c>
      <c r="EN22">
        <v>404.15899999999999</v>
      </c>
      <c r="EO22">
        <v>15.5185</v>
      </c>
      <c r="EP22">
        <v>100.157</v>
      </c>
      <c r="EQ22">
        <v>90.459699999999998</v>
      </c>
    </row>
    <row r="23" spans="1:147" x14ac:dyDescent="0.3">
      <c r="A23">
        <v>7</v>
      </c>
      <c r="B23">
        <v>1675339319.2</v>
      </c>
      <c r="C23">
        <v>360</v>
      </c>
      <c r="D23" t="s">
        <v>273</v>
      </c>
      <c r="E23" t="s">
        <v>274</v>
      </c>
      <c r="F23">
        <v>1675339311.2</v>
      </c>
      <c r="G23">
        <f t="shared" si="0"/>
        <v>8.5852180855906512E-3</v>
      </c>
      <c r="H23">
        <f t="shared" si="1"/>
        <v>25.999898265288973</v>
      </c>
      <c r="I23">
        <f t="shared" si="2"/>
        <v>399.99648387096801</v>
      </c>
      <c r="J23">
        <f t="shared" si="3"/>
        <v>277.1560884364219</v>
      </c>
      <c r="K23">
        <f t="shared" si="4"/>
        <v>26.828225615985097</v>
      </c>
      <c r="L23">
        <f t="shared" si="5"/>
        <v>38.718961490008013</v>
      </c>
      <c r="M23">
        <f t="shared" si="6"/>
        <v>0.39740812084505489</v>
      </c>
      <c r="N23">
        <f t="shared" si="7"/>
        <v>3.3913799824513875</v>
      </c>
      <c r="O23">
        <f t="shared" si="8"/>
        <v>0.37323070227718452</v>
      </c>
      <c r="P23">
        <f t="shared" si="9"/>
        <v>0.2353187599101334</v>
      </c>
      <c r="Q23">
        <f t="shared" si="10"/>
        <v>161.84604752712715</v>
      </c>
      <c r="R23">
        <f t="shared" si="11"/>
        <v>27.943499830593097</v>
      </c>
      <c r="S23">
        <f t="shared" si="12"/>
        <v>27.938358064516098</v>
      </c>
      <c r="T23">
        <f t="shared" si="13"/>
        <v>3.781224231204932</v>
      </c>
      <c r="U23">
        <f t="shared" si="14"/>
        <v>40.067204424944272</v>
      </c>
      <c r="V23">
        <f t="shared" si="15"/>
        <v>1.6167107094376008</v>
      </c>
      <c r="W23">
        <f t="shared" si="16"/>
        <v>4.0349975313753115</v>
      </c>
      <c r="X23">
        <f t="shared" si="17"/>
        <v>2.164513521767331</v>
      </c>
      <c r="Y23">
        <f t="shared" si="18"/>
        <v>-378.60811757454775</v>
      </c>
      <c r="Z23">
        <f t="shared" si="19"/>
        <v>204.48151002821399</v>
      </c>
      <c r="AA23">
        <f t="shared" si="20"/>
        <v>13.208139952658769</v>
      </c>
      <c r="AB23">
        <f t="shared" si="21"/>
        <v>0.92757993345216505</v>
      </c>
      <c r="AC23">
        <v>-4.0051355296101203E-2</v>
      </c>
      <c r="AD23">
        <v>4.4961155011304599E-2</v>
      </c>
      <c r="AE23">
        <v>3.3796635242237398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50724.346438787201</v>
      </c>
      <c r="AK23" t="s">
        <v>251</v>
      </c>
      <c r="AL23">
        <v>2.3430499999999999</v>
      </c>
      <c r="AM23">
        <v>1.45455</v>
      </c>
      <c r="AN23">
        <f t="shared" si="25"/>
        <v>-0.88849999999999985</v>
      </c>
      <c r="AO23">
        <f t="shared" si="26"/>
        <v>-0.61084184111924644</v>
      </c>
      <c r="AP23">
        <v>2.6669090784493098E-2</v>
      </c>
      <c r="AQ23" t="s">
        <v>275</v>
      </c>
      <c r="AR23">
        <v>2.2994884615384601</v>
      </c>
      <c r="AS23">
        <v>1.9954000000000001</v>
      </c>
      <c r="AT23">
        <f t="shared" si="27"/>
        <v>-0.15239473866816677</v>
      </c>
      <c r="AU23">
        <v>0.5</v>
      </c>
      <c r="AV23">
        <f t="shared" si="28"/>
        <v>841.1982897293409</v>
      </c>
      <c r="AW23">
        <f t="shared" si="29"/>
        <v>25.999898265288973</v>
      </c>
      <c r="AX23">
        <f t="shared" si="30"/>
        <v>-64.097096765705871</v>
      </c>
      <c r="AY23">
        <f t="shared" si="31"/>
        <v>1</v>
      </c>
      <c r="AZ23">
        <f t="shared" si="32"/>
        <v>3.0876464552562839E-2</v>
      </c>
      <c r="BA23">
        <f t="shared" si="33"/>
        <v>-0.27104841134609603</v>
      </c>
      <c r="BB23" t="s">
        <v>253</v>
      </c>
      <c r="BC23">
        <v>0</v>
      </c>
      <c r="BD23">
        <f t="shared" si="34"/>
        <v>1.9954000000000001</v>
      </c>
      <c r="BE23">
        <f t="shared" si="35"/>
        <v>-0.1523947386681668</v>
      </c>
      <c r="BF23">
        <f t="shared" si="36"/>
        <v>-0.37183321302120936</v>
      </c>
      <c r="BG23">
        <f t="shared" si="37"/>
        <v>0.87469714235138851</v>
      </c>
      <c r="BH23">
        <f t="shared" si="38"/>
        <v>0.60872256612267883</v>
      </c>
      <c r="BI23">
        <f t="shared" si="39"/>
        <v>999.99832258064498</v>
      </c>
      <c r="BJ23">
        <f t="shared" si="40"/>
        <v>841.1982897293409</v>
      </c>
      <c r="BK23">
        <f t="shared" si="41"/>
        <v>0.84119970077400041</v>
      </c>
      <c r="BL23">
        <f t="shared" si="42"/>
        <v>0.192399401548001</v>
      </c>
      <c r="BM23">
        <v>0.71134332286046498</v>
      </c>
      <c r="BN23">
        <v>0.5</v>
      </c>
      <c r="BO23" t="s">
        <v>254</v>
      </c>
      <c r="BP23">
        <v>1675339311.2</v>
      </c>
      <c r="BQ23">
        <v>399.99648387096801</v>
      </c>
      <c r="BR23">
        <v>404.18380645161301</v>
      </c>
      <c r="BS23">
        <v>16.701858064516099</v>
      </c>
      <c r="BT23">
        <v>15.500909677419401</v>
      </c>
      <c r="BU23">
        <v>500.02470967741903</v>
      </c>
      <c r="BV23">
        <v>96.598254838709707</v>
      </c>
      <c r="BW23">
        <v>0.199999774193548</v>
      </c>
      <c r="BX23">
        <v>29.056745161290301</v>
      </c>
      <c r="BY23">
        <v>27.938358064516098</v>
      </c>
      <c r="BZ23">
        <v>999.9</v>
      </c>
      <c r="CA23">
        <v>9998.7096774193506</v>
      </c>
      <c r="CB23">
        <v>0</v>
      </c>
      <c r="CC23">
        <v>390.59645161290302</v>
      </c>
      <c r="CD23">
        <v>999.99832258064498</v>
      </c>
      <c r="CE23">
        <v>0.96001000000000003</v>
      </c>
      <c r="CF23">
        <v>3.9990400000000002E-2</v>
      </c>
      <c r="CG23">
        <v>0</v>
      </c>
      <c r="CH23">
        <v>2.3117322580645201</v>
      </c>
      <c r="CI23">
        <v>0</v>
      </c>
      <c r="CJ23">
        <v>1397.04548387097</v>
      </c>
      <c r="CK23">
        <v>9334.3380645161305</v>
      </c>
      <c r="CL23">
        <v>40.033999999999999</v>
      </c>
      <c r="CM23">
        <v>43.054000000000002</v>
      </c>
      <c r="CN23">
        <v>41.225612903225802</v>
      </c>
      <c r="CO23">
        <v>41.326225806451603</v>
      </c>
      <c r="CP23">
        <v>40.061999999999998</v>
      </c>
      <c r="CQ23">
        <v>960.00935483870899</v>
      </c>
      <c r="CR23">
        <v>39.99</v>
      </c>
      <c r="CS23">
        <v>0</v>
      </c>
      <c r="CT23">
        <v>59.400000095367403</v>
      </c>
      <c r="CU23">
        <v>2.2994884615384601</v>
      </c>
      <c r="CV23">
        <v>-0.61509401351612003</v>
      </c>
      <c r="CW23">
        <v>0.866324785292231</v>
      </c>
      <c r="CX23">
        <v>1397.01</v>
      </c>
      <c r="CY23">
        <v>15</v>
      </c>
      <c r="CZ23">
        <v>1675338876.2</v>
      </c>
      <c r="DA23" t="s">
        <v>255</v>
      </c>
      <c r="DB23">
        <v>2</v>
      </c>
      <c r="DC23">
        <v>-3.8660000000000001</v>
      </c>
      <c r="DD23">
        <v>0.39400000000000002</v>
      </c>
      <c r="DE23">
        <v>404</v>
      </c>
      <c r="DF23">
        <v>16</v>
      </c>
      <c r="DG23">
        <v>2.13</v>
      </c>
      <c r="DH23">
        <v>0.16</v>
      </c>
      <c r="DI23">
        <v>-4.1629165384615403</v>
      </c>
      <c r="DJ23">
        <v>-0.48623850422613402</v>
      </c>
      <c r="DK23">
        <v>0.15836821632469</v>
      </c>
      <c r="DL23">
        <v>1</v>
      </c>
      <c r="DM23">
        <v>2.2153</v>
      </c>
      <c r="DN23">
        <v>0</v>
      </c>
      <c r="DO23">
        <v>0</v>
      </c>
      <c r="DP23">
        <v>0</v>
      </c>
      <c r="DQ23">
        <v>1.19995211538462</v>
      </c>
      <c r="DR23">
        <v>8.4701272090848406E-3</v>
      </c>
      <c r="DS23">
        <v>3.1357107748657799E-3</v>
      </c>
      <c r="DT23">
        <v>1</v>
      </c>
      <c r="DU23">
        <v>2</v>
      </c>
      <c r="DV23">
        <v>3</v>
      </c>
      <c r="DW23" t="s">
        <v>269</v>
      </c>
      <c r="DX23">
        <v>100</v>
      </c>
      <c r="DY23">
        <v>100</v>
      </c>
      <c r="DZ23">
        <v>-3.8660000000000001</v>
      </c>
      <c r="EA23">
        <v>0.39400000000000002</v>
      </c>
      <c r="EB23">
        <v>2</v>
      </c>
      <c r="EC23">
        <v>518.024</v>
      </c>
      <c r="ED23">
        <v>418.17099999999999</v>
      </c>
      <c r="EE23">
        <v>27.873899999999999</v>
      </c>
      <c r="EF23">
        <v>31.7881</v>
      </c>
      <c r="EG23">
        <v>30</v>
      </c>
      <c r="EH23">
        <v>31.977</v>
      </c>
      <c r="EI23">
        <v>32.007100000000001</v>
      </c>
      <c r="EJ23">
        <v>20.272500000000001</v>
      </c>
      <c r="EK23">
        <v>33.567700000000002</v>
      </c>
      <c r="EL23">
        <v>0</v>
      </c>
      <c r="EM23">
        <v>27.878900000000002</v>
      </c>
      <c r="EN23">
        <v>404.072</v>
      </c>
      <c r="EO23">
        <v>15.525399999999999</v>
      </c>
      <c r="EP23">
        <v>100.16</v>
      </c>
      <c r="EQ23">
        <v>90.4666</v>
      </c>
    </row>
    <row r="24" spans="1:147" x14ac:dyDescent="0.3">
      <c r="A24">
        <v>8</v>
      </c>
      <c r="B24">
        <v>1675339379.2</v>
      </c>
      <c r="C24">
        <v>420</v>
      </c>
      <c r="D24" t="s">
        <v>276</v>
      </c>
      <c r="E24" t="s">
        <v>277</v>
      </c>
      <c r="F24">
        <v>1675339371.2</v>
      </c>
      <c r="G24">
        <f t="shared" si="0"/>
        <v>8.6262422563826453E-3</v>
      </c>
      <c r="H24">
        <f t="shared" si="1"/>
        <v>26.289011493931572</v>
      </c>
      <c r="I24">
        <f t="shared" si="2"/>
        <v>399.99870967741901</v>
      </c>
      <c r="J24">
        <f t="shared" si="3"/>
        <v>276.07448242129539</v>
      </c>
      <c r="K24">
        <f t="shared" si="4"/>
        <v>26.72299380179604</v>
      </c>
      <c r="L24">
        <f t="shared" si="5"/>
        <v>38.718402895071627</v>
      </c>
      <c r="M24">
        <f t="shared" si="6"/>
        <v>0.39802926229860203</v>
      </c>
      <c r="N24">
        <f t="shared" si="7"/>
        <v>3.3916299915133581</v>
      </c>
      <c r="O24">
        <f t="shared" si="8"/>
        <v>0.37378035196534609</v>
      </c>
      <c r="P24">
        <f t="shared" si="9"/>
        <v>0.23566817973870519</v>
      </c>
      <c r="Q24">
        <f t="shared" si="10"/>
        <v>161.85037012414347</v>
      </c>
      <c r="R24">
        <f t="shared" si="11"/>
        <v>28.021732153103581</v>
      </c>
      <c r="S24">
        <f t="shared" si="12"/>
        <v>27.977493548387098</v>
      </c>
      <c r="T24">
        <f t="shared" si="13"/>
        <v>3.7898635133593688</v>
      </c>
      <c r="U24">
        <f t="shared" si="14"/>
        <v>39.906190229513918</v>
      </c>
      <c r="V24">
        <f t="shared" si="15"/>
        <v>1.618368577823835</v>
      </c>
      <c r="W24">
        <f t="shared" si="16"/>
        <v>4.055432424182948</v>
      </c>
      <c r="X24">
        <f t="shared" si="17"/>
        <v>2.1714949355355335</v>
      </c>
      <c r="Y24">
        <f t="shared" si="18"/>
        <v>-380.41728350647463</v>
      </c>
      <c r="Z24">
        <f t="shared" si="19"/>
        <v>213.31524133553623</v>
      </c>
      <c r="AA24">
        <f t="shared" si="20"/>
        <v>13.786401422597974</v>
      </c>
      <c r="AB24">
        <f t="shared" si="21"/>
        <v>8.5347293758030389</v>
      </c>
      <c r="AC24">
        <v>-4.0055068542055698E-2</v>
      </c>
      <c r="AD24">
        <v>4.4965323455186702E-2</v>
      </c>
      <c r="AE24">
        <v>3.3799124470280599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50714.147025776008</v>
      </c>
      <c r="AK24" t="s">
        <v>251</v>
      </c>
      <c r="AL24">
        <v>2.3430499999999999</v>
      </c>
      <c r="AM24">
        <v>1.45455</v>
      </c>
      <c r="AN24">
        <f t="shared" si="25"/>
        <v>-0.88849999999999985</v>
      </c>
      <c r="AO24">
        <f t="shared" si="26"/>
        <v>-0.61084184111924644</v>
      </c>
      <c r="AP24">
        <v>2.6669090784493098E-2</v>
      </c>
      <c r="AQ24" t="s">
        <v>278</v>
      </c>
      <c r="AR24">
        <v>2.27706923076923</v>
      </c>
      <c r="AS24">
        <v>1.6612</v>
      </c>
      <c r="AT24">
        <f t="shared" si="27"/>
        <v>-0.37073755765063199</v>
      </c>
      <c r="AU24">
        <v>0.5</v>
      </c>
      <c r="AV24">
        <f t="shared" si="28"/>
        <v>841.22070905869373</v>
      </c>
      <c r="AW24">
        <f t="shared" si="29"/>
        <v>26.289011493931572</v>
      </c>
      <c r="AX24">
        <f t="shared" si="30"/>
        <v>-155.93605556077648</v>
      </c>
      <c r="AY24">
        <f t="shared" si="31"/>
        <v>1</v>
      </c>
      <c r="AZ24">
        <f t="shared" si="32"/>
        <v>3.1219324631860314E-2</v>
      </c>
      <c r="BA24">
        <f t="shared" si="33"/>
        <v>-0.1243980255237178</v>
      </c>
      <c r="BB24" t="s">
        <v>253</v>
      </c>
      <c r="BC24">
        <v>0</v>
      </c>
      <c r="BD24">
        <f t="shared" si="34"/>
        <v>1.6612</v>
      </c>
      <c r="BE24">
        <f t="shared" si="35"/>
        <v>-0.37073755765063204</v>
      </c>
      <c r="BF24">
        <f t="shared" si="36"/>
        <v>-0.14207143102677805</v>
      </c>
      <c r="BG24">
        <f t="shared" si="37"/>
        <v>0.90323272093456053</v>
      </c>
      <c r="BH24">
        <f t="shared" si="38"/>
        <v>0.23258300506471585</v>
      </c>
      <c r="BI24">
        <f t="shared" si="39"/>
        <v>1000.02496774194</v>
      </c>
      <c r="BJ24">
        <f t="shared" si="40"/>
        <v>841.22070905869373</v>
      </c>
      <c r="BK24">
        <f t="shared" si="41"/>
        <v>0.8411997062015093</v>
      </c>
      <c r="BL24">
        <f t="shared" si="42"/>
        <v>0.19239941240301875</v>
      </c>
      <c r="BM24">
        <v>0.71134332286046498</v>
      </c>
      <c r="BN24">
        <v>0.5</v>
      </c>
      <c r="BO24" t="s">
        <v>254</v>
      </c>
      <c r="BP24">
        <v>1675339371.2</v>
      </c>
      <c r="BQ24">
        <v>399.99870967741901</v>
      </c>
      <c r="BR24">
        <v>404.22948387096801</v>
      </c>
      <c r="BS24">
        <v>16.719319354838699</v>
      </c>
      <c r="BT24">
        <v>15.512658064516099</v>
      </c>
      <c r="BU24">
        <v>500.02651612903202</v>
      </c>
      <c r="BV24">
        <v>96.596303225806494</v>
      </c>
      <c r="BW24">
        <v>0.20001625806451601</v>
      </c>
      <c r="BX24">
        <v>29.144109677419401</v>
      </c>
      <c r="BY24">
        <v>27.977493548387098</v>
      </c>
      <c r="BZ24">
        <v>999.9</v>
      </c>
      <c r="CA24">
        <v>9999.8387096774204</v>
      </c>
      <c r="CB24">
        <v>0</v>
      </c>
      <c r="CC24">
        <v>390.62799999999999</v>
      </c>
      <c r="CD24">
        <v>1000.02496774194</v>
      </c>
      <c r="CE24">
        <v>0.96001193548387098</v>
      </c>
      <c r="CF24">
        <v>3.9988425806451601E-2</v>
      </c>
      <c r="CG24">
        <v>0</v>
      </c>
      <c r="CH24">
        <v>2.26489677419355</v>
      </c>
      <c r="CI24">
        <v>0</v>
      </c>
      <c r="CJ24">
        <v>1391.9406451612899</v>
      </c>
      <c r="CK24">
        <v>9334.5938709677393</v>
      </c>
      <c r="CL24">
        <v>40.247967741935497</v>
      </c>
      <c r="CM24">
        <v>43.195129032258102</v>
      </c>
      <c r="CN24">
        <v>41.430999999999997</v>
      </c>
      <c r="CO24">
        <v>41.441064516129003</v>
      </c>
      <c r="CP24">
        <v>40.2195161290323</v>
      </c>
      <c r="CQ24">
        <v>960.03580645161298</v>
      </c>
      <c r="CR24">
        <v>39.991290322580603</v>
      </c>
      <c r="CS24">
        <v>0</v>
      </c>
      <c r="CT24">
        <v>59.400000095367403</v>
      </c>
      <c r="CU24">
        <v>2.27706923076923</v>
      </c>
      <c r="CV24">
        <v>-0.52901881305476495</v>
      </c>
      <c r="CW24">
        <v>-5.9952136844579096</v>
      </c>
      <c r="CX24">
        <v>1391.8707692307701</v>
      </c>
      <c r="CY24">
        <v>15</v>
      </c>
      <c r="CZ24">
        <v>1675338876.2</v>
      </c>
      <c r="DA24" t="s">
        <v>255</v>
      </c>
      <c r="DB24">
        <v>2</v>
      </c>
      <c r="DC24">
        <v>-3.8660000000000001</v>
      </c>
      <c r="DD24">
        <v>0.39400000000000002</v>
      </c>
      <c r="DE24">
        <v>404</v>
      </c>
      <c r="DF24">
        <v>16</v>
      </c>
      <c r="DG24">
        <v>2.13</v>
      </c>
      <c r="DH24">
        <v>0.16</v>
      </c>
      <c r="DI24">
        <v>-4.2262194230769197</v>
      </c>
      <c r="DJ24">
        <v>-5.7499649961594103E-2</v>
      </c>
      <c r="DK24">
        <v>0.11254473755618399</v>
      </c>
      <c r="DL24">
        <v>1</v>
      </c>
      <c r="DM24">
        <v>2.0457999999999998</v>
      </c>
      <c r="DN24">
        <v>0</v>
      </c>
      <c r="DO24">
        <v>0</v>
      </c>
      <c r="DP24">
        <v>0</v>
      </c>
      <c r="DQ24">
        <v>1.20669769230769</v>
      </c>
      <c r="DR24">
        <v>1.11785537437043E-2</v>
      </c>
      <c r="DS24">
        <v>6.9908609614444898E-3</v>
      </c>
      <c r="DT24">
        <v>1</v>
      </c>
      <c r="DU24">
        <v>2</v>
      </c>
      <c r="DV24">
        <v>3</v>
      </c>
      <c r="DW24" t="s">
        <v>269</v>
      </c>
      <c r="DX24">
        <v>100</v>
      </c>
      <c r="DY24">
        <v>100</v>
      </c>
      <c r="DZ24">
        <v>-3.8660000000000001</v>
      </c>
      <c r="EA24">
        <v>0.39400000000000002</v>
      </c>
      <c r="EB24">
        <v>2</v>
      </c>
      <c r="EC24">
        <v>517.226</v>
      </c>
      <c r="ED24">
        <v>418.32499999999999</v>
      </c>
      <c r="EE24">
        <v>28.022300000000001</v>
      </c>
      <c r="EF24">
        <v>31.751899999999999</v>
      </c>
      <c r="EG24">
        <v>30.0001</v>
      </c>
      <c r="EH24">
        <v>31.9575</v>
      </c>
      <c r="EI24">
        <v>31.993200000000002</v>
      </c>
      <c r="EJ24">
        <v>20.2729</v>
      </c>
      <c r="EK24">
        <v>33.011200000000002</v>
      </c>
      <c r="EL24">
        <v>0</v>
      </c>
      <c r="EM24">
        <v>28.0213</v>
      </c>
      <c r="EN24">
        <v>404.10599999999999</v>
      </c>
      <c r="EO24">
        <v>15.568</v>
      </c>
      <c r="EP24">
        <v>100.163</v>
      </c>
      <c r="EQ24">
        <v>90.473500000000001</v>
      </c>
    </row>
    <row r="25" spans="1:147" x14ac:dyDescent="0.3">
      <c r="A25">
        <v>9</v>
      </c>
      <c r="B25">
        <v>1675339439.2</v>
      </c>
      <c r="C25">
        <v>480</v>
      </c>
      <c r="D25" t="s">
        <v>279</v>
      </c>
      <c r="E25" t="s">
        <v>280</v>
      </c>
      <c r="F25">
        <v>1675339431.2032299</v>
      </c>
      <c r="G25">
        <f t="shared" si="0"/>
        <v>8.516743400958017E-3</v>
      </c>
      <c r="H25">
        <f t="shared" si="1"/>
        <v>26.366451859436165</v>
      </c>
      <c r="I25">
        <f t="shared" si="2"/>
        <v>400.01803225806498</v>
      </c>
      <c r="J25">
        <f t="shared" si="3"/>
        <v>274.60704884358876</v>
      </c>
      <c r="K25">
        <f t="shared" si="4"/>
        <v>26.580809660542716</v>
      </c>
      <c r="L25">
        <f t="shared" si="5"/>
        <v>38.720066440438373</v>
      </c>
      <c r="M25">
        <f t="shared" si="6"/>
        <v>0.39355153291095851</v>
      </c>
      <c r="N25">
        <f t="shared" si="7"/>
        <v>3.3896569594097632</v>
      </c>
      <c r="O25">
        <f t="shared" si="8"/>
        <v>0.36981477998709844</v>
      </c>
      <c r="P25">
        <f t="shared" si="9"/>
        <v>0.23314749168817794</v>
      </c>
      <c r="Q25">
        <f t="shared" si="10"/>
        <v>161.84529998047989</v>
      </c>
      <c r="R25">
        <f t="shared" si="11"/>
        <v>28.109571633044993</v>
      </c>
      <c r="S25">
        <f t="shared" si="12"/>
        <v>28.009470967741901</v>
      </c>
      <c r="T25">
        <f t="shared" si="13"/>
        <v>3.7969354096907986</v>
      </c>
      <c r="U25">
        <f t="shared" si="14"/>
        <v>40.051509299155377</v>
      </c>
      <c r="V25">
        <f t="shared" si="15"/>
        <v>1.6302452095026507</v>
      </c>
      <c r="W25">
        <f t="shared" si="16"/>
        <v>4.070371474208164</v>
      </c>
      <c r="X25">
        <f t="shared" si="17"/>
        <v>2.1666902001881478</v>
      </c>
      <c r="Y25">
        <f t="shared" si="18"/>
        <v>-375.58838398224856</v>
      </c>
      <c r="Z25">
        <f t="shared" si="19"/>
        <v>218.97467534302663</v>
      </c>
      <c r="AA25">
        <f t="shared" si="20"/>
        <v>14.167141771894153</v>
      </c>
      <c r="AB25">
        <f t="shared" si="21"/>
        <v>19.398733113152133</v>
      </c>
      <c r="AC25">
        <v>-4.0025767277643003E-2</v>
      </c>
      <c r="AD25">
        <v>4.4932430218951699E-2</v>
      </c>
      <c r="AE25">
        <v>3.3779479865954598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50667.879293975682</v>
      </c>
      <c r="AK25" t="s">
        <v>251</v>
      </c>
      <c r="AL25">
        <v>2.3430499999999999</v>
      </c>
      <c r="AM25">
        <v>1.45455</v>
      </c>
      <c r="AN25">
        <f t="shared" si="25"/>
        <v>-0.88849999999999985</v>
      </c>
      <c r="AO25">
        <f t="shared" si="26"/>
        <v>-0.61084184111924644</v>
      </c>
      <c r="AP25">
        <v>2.6669090784493098E-2</v>
      </c>
      <c r="AQ25" t="s">
        <v>281</v>
      </c>
      <c r="AR25">
        <v>2.3141923076923101</v>
      </c>
      <c r="AS25">
        <v>1.4488000000000001</v>
      </c>
      <c r="AT25">
        <f t="shared" si="27"/>
        <v>-0.59731661215648124</v>
      </c>
      <c r="AU25">
        <v>0.5</v>
      </c>
      <c r="AV25">
        <f t="shared" si="28"/>
        <v>841.19411663300536</v>
      </c>
      <c r="AW25">
        <f t="shared" si="29"/>
        <v>26.366451859436165</v>
      </c>
      <c r="AX25">
        <f t="shared" si="30"/>
        <v>-251.22960995659537</v>
      </c>
      <c r="AY25">
        <f t="shared" si="31"/>
        <v>1</v>
      </c>
      <c r="AZ25">
        <f t="shared" si="32"/>
        <v>3.1312371601076167E-2</v>
      </c>
      <c r="BA25">
        <f t="shared" si="33"/>
        <v>3.9688017669795147E-3</v>
      </c>
      <c r="BB25" t="s">
        <v>253</v>
      </c>
      <c r="BC25">
        <v>0</v>
      </c>
      <c r="BD25">
        <f t="shared" si="34"/>
        <v>1.4488000000000001</v>
      </c>
      <c r="BE25">
        <f t="shared" si="35"/>
        <v>-0.59731661215648124</v>
      </c>
      <c r="BF25">
        <f t="shared" si="36"/>
        <v>3.9531126465229263E-3</v>
      </c>
      <c r="BG25">
        <f t="shared" si="37"/>
        <v>0.96772972624244924</v>
      </c>
      <c r="BH25">
        <f t="shared" si="38"/>
        <v>-6.4715813168260243E-3</v>
      </c>
      <c r="BI25">
        <f t="shared" si="39"/>
        <v>999.99332258064499</v>
      </c>
      <c r="BJ25">
        <f t="shared" si="40"/>
        <v>841.19411663300536</v>
      </c>
      <c r="BK25">
        <f t="shared" si="41"/>
        <v>0.84119973367638845</v>
      </c>
      <c r="BL25">
        <f t="shared" si="42"/>
        <v>0.19239946735277685</v>
      </c>
      <c r="BM25">
        <v>0.71134332286046498</v>
      </c>
      <c r="BN25">
        <v>0.5</v>
      </c>
      <c r="BO25" t="s">
        <v>254</v>
      </c>
      <c r="BP25">
        <v>1675339431.2032299</v>
      </c>
      <c r="BQ25">
        <v>400.01803225806498</v>
      </c>
      <c r="BR25">
        <v>404.25367741935497</v>
      </c>
      <c r="BS25">
        <v>16.842106451612899</v>
      </c>
      <c r="BT25">
        <v>15.650893548387099</v>
      </c>
      <c r="BU25">
        <v>500.01922580645203</v>
      </c>
      <c r="BV25">
        <v>96.5957516129032</v>
      </c>
      <c r="BW25">
        <v>0.20005087096774199</v>
      </c>
      <c r="BX25">
        <v>29.207735483871001</v>
      </c>
      <c r="BY25">
        <v>28.009470967741901</v>
      </c>
      <c r="BZ25">
        <v>999.9</v>
      </c>
      <c r="CA25">
        <v>9992.5806451612898</v>
      </c>
      <c r="CB25">
        <v>0</v>
      </c>
      <c r="CC25">
        <v>390.72593548387101</v>
      </c>
      <c r="CD25">
        <v>999.99332258064499</v>
      </c>
      <c r="CE25">
        <v>0.96001290322580701</v>
      </c>
      <c r="CF25">
        <v>3.99874387096774E-2</v>
      </c>
      <c r="CG25">
        <v>0</v>
      </c>
      <c r="CH25">
        <v>2.3336999999999999</v>
      </c>
      <c r="CI25">
        <v>0</v>
      </c>
      <c r="CJ25">
        <v>1384.5229032258101</v>
      </c>
      <c r="CK25">
        <v>9334.3003225806406</v>
      </c>
      <c r="CL25">
        <v>40.414999999999999</v>
      </c>
      <c r="CM25">
        <v>43.340451612903202</v>
      </c>
      <c r="CN25">
        <v>41.594516129032201</v>
      </c>
      <c r="CO25">
        <v>41.578258064516099</v>
      </c>
      <c r="CP25">
        <v>40.375</v>
      </c>
      <c r="CQ25">
        <v>960.00516129032303</v>
      </c>
      <c r="CR25">
        <v>39.990967741935499</v>
      </c>
      <c r="CS25">
        <v>0</v>
      </c>
      <c r="CT25">
        <v>59.400000095367403</v>
      </c>
      <c r="CU25">
        <v>2.3141923076923101</v>
      </c>
      <c r="CV25">
        <v>-0.359938451176744</v>
      </c>
      <c r="CW25">
        <v>-3.6376068402180102</v>
      </c>
      <c r="CX25">
        <v>1384.5253846153801</v>
      </c>
      <c r="CY25">
        <v>15</v>
      </c>
      <c r="CZ25">
        <v>1675338876.2</v>
      </c>
      <c r="DA25" t="s">
        <v>255</v>
      </c>
      <c r="DB25">
        <v>2</v>
      </c>
      <c r="DC25">
        <v>-3.8660000000000001</v>
      </c>
      <c r="DD25">
        <v>0.39400000000000002</v>
      </c>
      <c r="DE25">
        <v>404</v>
      </c>
      <c r="DF25">
        <v>16</v>
      </c>
      <c r="DG25">
        <v>2.13</v>
      </c>
      <c r="DH25">
        <v>0.16</v>
      </c>
      <c r="DI25">
        <v>-4.2407828846153901</v>
      </c>
      <c r="DJ25">
        <v>0.19435989003713999</v>
      </c>
      <c r="DK25">
        <v>0.10168459703598801</v>
      </c>
      <c r="DL25">
        <v>1</v>
      </c>
      <c r="DM25">
        <v>2.2873999999999999</v>
      </c>
      <c r="DN25">
        <v>0</v>
      </c>
      <c r="DO25">
        <v>0</v>
      </c>
      <c r="DP25">
        <v>0</v>
      </c>
      <c r="DQ25">
        <v>1.1996155769230801</v>
      </c>
      <c r="DR25">
        <v>-4.4404113452673998E-2</v>
      </c>
      <c r="DS25">
        <v>1.58402752760489E-2</v>
      </c>
      <c r="DT25">
        <v>1</v>
      </c>
      <c r="DU25">
        <v>2</v>
      </c>
      <c r="DV25">
        <v>3</v>
      </c>
      <c r="DW25" t="s">
        <v>269</v>
      </c>
      <c r="DX25">
        <v>100</v>
      </c>
      <c r="DY25">
        <v>100</v>
      </c>
      <c r="DZ25">
        <v>-3.8660000000000001</v>
      </c>
      <c r="EA25">
        <v>0.39400000000000002</v>
      </c>
      <c r="EB25">
        <v>2</v>
      </c>
      <c r="EC25">
        <v>517.86699999999996</v>
      </c>
      <c r="ED25">
        <v>418.83600000000001</v>
      </c>
      <c r="EE25">
        <v>27.8919</v>
      </c>
      <c r="EF25">
        <v>31.718399999999999</v>
      </c>
      <c r="EG25">
        <v>30.0001</v>
      </c>
      <c r="EH25">
        <v>31.9407</v>
      </c>
      <c r="EI25">
        <v>31.976600000000001</v>
      </c>
      <c r="EJ25">
        <v>20.281199999999998</v>
      </c>
      <c r="EK25">
        <v>32.1524</v>
      </c>
      <c r="EL25">
        <v>0</v>
      </c>
      <c r="EM25">
        <v>27.889900000000001</v>
      </c>
      <c r="EN25">
        <v>404.42500000000001</v>
      </c>
      <c r="EO25">
        <v>15.6488</v>
      </c>
      <c r="EP25">
        <v>100.16800000000001</v>
      </c>
      <c r="EQ25">
        <v>90.479100000000003</v>
      </c>
    </row>
    <row r="26" spans="1:147" x14ac:dyDescent="0.3">
      <c r="A26">
        <v>10</v>
      </c>
      <c r="B26">
        <v>1675339499.2</v>
      </c>
      <c r="C26">
        <v>540</v>
      </c>
      <c r="D26" t="s">
        <v>282</v>
      </c>
      <c r="E26" t="s">
        <v>283</v>
      </c>
      <c r="F26">
        <v>1675339491.2032299</v>
      </c>
      <c r="G26">
        <f t="shared" si="0"/>
        <v>8.8726584723707765E-3</v>
      </c>
      <c r="H26">
        <f t="shared" si="1"/>
        <v>26.792210362982161</v>
      </c>
      <c r="I26">
        <f t="shared" si="2"/>
        <v>399.97861290322601</v>
      </c>
      <c r="J26">
        <f t="shared" si="3"/>
        <v>277.72997882391149</v>
      </c>
      <c r="K26">
        <f t="shared" si="4"/>
        <v>26.882772036326614</v>
      </c>
      <c r="L26">
        <f t="shared" si="5"/>
        <v>38.715783998604472</v>
      </c>
      <c r="M26">
        <f t="shared" si="6"/>
        <v>0.41246628913557604</v>
      </c>
      <c r="N26">
        <f t="shared" si="7"/>
        <v>3.392323843470689</v>
      </c>
      <c r="O26">
        <f t="shared" si="8"/>
        <v>0.38649294197353701</v>
      </c>
      <c r="P26">
        <f t="shared" si="9"/>
        <v>0.24375526995861529</v>
      </c>
      <c r="Q26">
        <f t="shared" si="10"/>
        <v>161.85053254864007</v>
      </c>
      <c r="R26">
        <f t="shared" si="11"/>
        <v>28.037919734075778</v>
      </c>
      <c r="S26">
        <f t="shared" si="12"/>
        <v>27.991225806451599</v>
      </c>
      <c r="T26">
        <f t="shared" si="13"/>
        <v>3.7928990317907547</v>
      </c>
      <c r="U26">
        <f t="shared" si="14"/>
        <v>40.10244446474254</v>
      </c>
      <c r="V26">
        <f t="shared" si="15"/>
        <v>1.6330813071192238</v>
      </c>
      <c r="W26">
        <f t="shared" si="16"/>
        <v>4.0722737202591333</v>
      </c>
      <c r="X26">
        <f t="shared" si="17"/>
        <v>2.1598177246715311</v>
      </c>
      <c r="Y26">
        <f t="shared" si="18"/>
        <v>-391.28423863155126</v>
      </c>
      <c r="Z26">
        <f t="shared" si="19"/>
        <v>223.96278499210436</v>
      </c>
      <c r="AA26">
        <f t="shared" si="20"/>
        <v>14.477740494905014</v>
      </c>
      <c r="AB26">
        <f t="shared" si="21"/>
        <v>9.006819404098195</v>
      </c>
      <c r="AC26">
        <v>-4.0065374535331502E-2</v>
      </c>
      <c r="AD26">
        <v>4.4976892835493401E-2</v>
      </c>
      <c r="AE26">
        <v>3.3806032841126399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50714.58977875964</v>
      </c>
      <c r="AK26" t="s">
        <v>251</v>
      </c>
      <c r="AL26">
        <v>2.3430499999999999</v>
      </c>
      <c r="AM26">
        <v>1.45455</v>
      </c>
      <c r="AN26">
        <f t="shared" si="25"/>
        <v>-0.88849999999999985</v>
      </c>
      <c r="AO26">
        <f t="shared" si="26"/>
        <v>-0.61084184111924644</v>
      </c>
      <c r="AP26">
        <v>2.6669090784493098E-2</v>
      </c>
      <c r="AQ26" t="s">
        <v>284</v>
      </c>
      <c r="AR26">
        <v>2.2496230769230801</v>
      </c>
      <c r="AS26">
        <v>1.2744</v>
      </c>
      <c r="AT26">
        <f t="shared" si="27"/>
        <v>-0.76524095803757075</v>
      </c>
      <c r="AU26">
        <v>0.5</v>
      </c>
      <c r="AV26">
        <f t="shared" si="28"/>
        <v>841.21913984516505</v>
      </c>
      <c r="AW26">
        <f t="shared" si="29"/>
        <v>26.792210362982161</v>
      </c>
      <c r="AX26">
        <f t="shared" si="30"/>
        <v>-321.86767024732768</v>
      </c>
      <c r="AY26">
        <f t="shared" si="31"/>
        <v>1</v>
      </c>
      <c r="AZ26">
        <f t="shared" si="32"/>
        <v>3.1817560971240069E-2</v>
      </c>
      <c r="BA26">
        <f t="shared" si="33"/>
        <v>0.14136064030131829</v>
      </c>
      <c r="BB26" t="s">
        <v>253</v>
      </c>
      <c r="BC26">
        <v>0</v>
      </c>
      <c r="BD26">
        <f t="shared" si="34"/>
        <v>1.2744</v>
      </c>
      <c r="BE26">
        <f t="shared" si="35"/>
        <v>-0.76524095803757075</v>
      </c>
      <c r="BF26">
        <f t="shared" si="36"/>
        <v>0.1238527379601939</v>
      </c>
      <c r="BG26">
        <f t="shared" si="37"/>
        <v>0.91257481581722755</v>
      </c>
      <c r="BH26">
        <f t="shared" si="38"/>
        <v>-0.20275745638716947</v>
      </c>
      <c r="BI26">
        <f t="shared" si="39"/>
        <v>1000.02277419355</v>
      </c>
      <c r="BJ26">
        <f t="shared" si="40"/>
        <v>841.21913984516505</v>
      </c>
      <c r="BK26">
        <f t="shared" si="41"/>
        <v>0.84119998219395631</v>
      </c>
      <c r="BL26">
        <f t="shared" si="42"/>
        <v>0.19239996438791243</v>
      </c>
      <c r="BM26">
        <v>0.71134332286046498</v>
      </c>
      <c r="BN26">
        <v>0.5</v>
      </c>
      <c r="BO26" t="s">
        <v>254</v>
      </c>
      <c r="BP26">
        <v>1675339491.2032299</v>
      </c>
      <c r="BQ26">
        <v>399.97861290322601</v>
      </c>
      <c r="BR26">
        <v>404.29490322580602</v>
      </c>
      <c r="BS26">
        <v>16.8716096774194</v>
      </c>
      <c r="BT26">
        <v>15.6306903225806</v>
      </c>
      <c r="BU26">
        <v>500.03419354838701</v>
      </c>
      <c r="BV26">
        <v>96.594670967741905</v>
      </c>
      <c r="BW26">
        <v>0.199964419354839</v>
      </c>
      <c r="BX26">
        <v>29.215822580645199</v>
      </c>
      <c r="BY26">
        <v>27.991225806451599</v>
      </c>
      <c r="BZ26">
        <v>999.9</v>
      </c>
      <c r="CA26">
        <v>10002.580645161301</v>
      </c>
      <c r="CB26">
        <v>0</v>
      </c>
      <c r="CC26">
        <v>390.82964516128999</v>
      </c>
      <c r="CD26">
        <v>1000.02277419355</v>
      </c>
      <c r="CE26">
        <v>0.96000038709677404</v>
      </c>
      <c r="CF26">
        <v>3.9999958064516103E-2</v>
      </c>
      <c r="CG26">
        <v>0</v>
      </c>
      <c r="CH26">
        <v>2.24543870967742</v>
      </c>
      <c r="CI26">
        <v>0</v>
      </c>
      <c r="CJ26">
        <v>1378.2812903225799</v>
      </c>
      <c r="CK26">
        <v>9334.5467741935499</v>
      </c>
      <c r="CL26">
        <v>40.554000000000002</v>
      </c>
      <c r="CM26">
        <v>43.467483870967698</v>
      </c>
      <c r="CN26">
        <v>41.75</v>
      </c>
      <c r="CO26">
        <v>41.686999999999998</v>
      </c>
      <c r="CP26">
        <v>40.512</v>
      </c>
      <c r="CQ26">
        <v>960.02258064516104</v>
      </c>
      <c r="CR26">
        <v>40.000322580645197</v>
      </c>
      <c r="CS26">
        <v>0</v>
      </c>
      <c r="CT26">
        <v>59.400000095367403</v>
      </c>
      <c r="CU26">
        <v>2.2496230769230801</v>
      </c>
      <c r="CV26">
        <v>1.03303246901126</v>
      </c>
      <c r="CW26">
        <v>-3.5562392957113902</v>
      </c>
      <c r="CX26">
        <v>1378.2161538461501</v>
      </c>
      <c r="CY26">
        <v>15</v>
      </c>
      <c r="CZ26">
        <v>1675338876.2</v>
      </c>
      <c r="DA26" t="s">
        <v>255</v>
      </c>
      <c r="DB26">
        <v>2</v>
      </c>
      <c r="DC26">
        <v>-3.8660000000000001</v>
      </c>
      <c r="DD26">
        <v>0.39400000000000002</v>
      </c>
      <c r="DE26">
        <v>404</v>
      </c>
      <c r="DF26">
        <v>16</v>
      </c>
      <c r="DG26">
        <v>2.13</v>
      </c>
      <c r="DH26">
        <v>0.16</v>
      </c>
      <c r="DI26">
        <v>-4.30783192307692</v>
      </c>
      <c r="DJ26">
        <v>-0.140670833346316</v>
      </c>
      <c r="DK26">
        <v>0.107125329584601</v>
      </c>
      <c r="DL26">
        <v>1</v>
      </c>
      <c r="DM26">
        <v>2.2888999999999999</v>
      </c>
      <c r="DN26">
        <v>0</v>
      </c>
      <c r="DO26">
        <v>0</v>
      </c>
      <c r="DP26">
        <v>0</v>
      </c>
      <c r="DQ26">
        <v>1.23848153846154</v>
      </c>
      <c r="DR26">
        <v>2.45692661825756E-2</v>
      </c>
      <c r="DS26">
        <v>3.9958894189555299E-3</v>
      </c>
      <c r="DT26">
        <v>1</v>
      </c>
      <c r="DU26">
        <v>2</v>
      </c>
      <c r="DV26">
        <v>3</v>
      </c>
      <c r="DW26" t="s">
        <v>269</v>
      </c>
      <c r="DX26">
        <v>100</v>
      </c>
      <c r="DY26">
        <v>100</v>
      </c>
      <c r="DZ26">
        <v>-3.8660000000000001</v>
      </c>
      <c r="EA26">
        <v>0.39400000000000002</v>
      </c>
      <c r="EB26">
        <v>2</v>
      </c>
      <c r="EC26">
        <v>517.30600000000004</v>
      </c>
      <c r="ED26">
        <v>418.46100000000001</v>
      </c>
      <c r="EE26">
        <v>27.8413</v>
      </c>
      <c r="EF26">
        <v>31.6877</v>
      </c>
      <c r="EG26">
        <v>29.9999</v>
      </c>
      <c r="EH26">
        <v>31.918399999999998</v>
      </c>
      <c r="EI26">
        <v>31.958200000000001</v>
      </c>
      <c r="EJ26">
        <v>20.283899999999999</v>
      </c>
      <c r="EK26">
        <v>32.1524</v>
      </c>
      <c r="EL26">
        <v>0</v>
      </c>
      <c r="EM26">
        <v>27.840199999999999</v>
      </c>
      <c r="EN26">
        <v>404.29399999999998</v>
      </c>
      <c r="EO26">
        <v>15.610200000000001</v>
      </c>
      <c r="EP26">
        <v>100.176</v>
      </c>
      <c r="EQ26">
        <v>90.485600000000005</v>
      </c>
    </row>
    <row r="27" spans="1:147" x14ac:dyDescent="0.3">
      <c r="A27">
        <v>11</v>
      </c>
      <c r="B27">
        <v>1675339559.2</v>
      </c>
      <c r="C27">
        <v>600</v>
      </c>
      <c r="D27" t="s">
        <v>285</v>
      </c>
      <c r="E27" t="s">
        <v>286</v>
      </c>
      <c r="F27">
        <v>1675339551.2</v>
      </c>
      <c r="G27">
        <f t="shared" si="0"/>
        <v>9.0205299169772782E-3</v>
      </c>
      <c r="H27">
        <f t="shared" si="1"/>
        <v>26.868532508759149</v>
      </c>
      <c r="I27">
        <f t="shared" si="2"/>
        <v>400.00935483871001</v>
      </c>
      <c r="J27">
        <f t="shared" si="3"/>
        <v>279.38654441170803</v>
      </c>
      <c r="K27">
        <f t="shared" si="4"/>
        <v>27.043927161939504</v>
      </c>
      <c r="L27">
        <f t="shared" si="5"/>
        <v>38.719917163981911</v>
      </c>
      <c r="M27">
        <f t="shared" si="6"/>
        <v>0.42035112753168613</v>
      </c>
      <c r="N27">
        <f t="shared" si="7"/>
        <v>3.3908807577651845</v>
      </c>
      <c r="O27">
        <f t="shared" si="8"/>
        <v>0.3933993702652589</v>
      </c>
      <c r="P27">
        <f t="shared" si="9"/>
        <v>0.2481519699311249</v>
      </c>
      <c r="Q27">
        <f t="shared" si="10"/>
        <v>161.84613577428649</v>
      </c>
      <c r="R27">
        <f t="shared" si="11"/>
        <v>28.013834721700253</v>
      </c>
      <c r="S27">
        <f t="shared" si="12"/>
        <v>27.976916129032301</v>
      </c>
      <c r="T27">
        <f t="shared" si="13"/>
        <v>3.7897359211424964</v>
      </c>
      <c r="U27">
        <f t="shared" si="14"/>
        <v>40.061853481988251</v>
      </c>
      <c r="V27">
        <f t="shared" si="15"/>
        <v>1.6323610566782354</v>
      </c>
      <c r="W27">
        <f t="shared" si="16"/>
        <v>4.0746019337626063</v>
      </c>
      <c r="X27">
        <f t="shared" si="17"/>
        <v>2.157374864464261</v>
      </c>
      <c r="Y27">
        <f t="shared" si="18"/>
        <v>-397.80536933869797</v>
      </c>
      <c r="Z27">
        <f t="shared" si="19"/>
        <v>228.29208326968234</v>
      </c>
      <c r="AA27">
        <f t="shared" si="20"/>
        <v>14.763560217024354</v>
      </c>
      <c r="AB27">
        <f t="shared" si="21"/>
        <v>7.0964099222952086</v>
      </c>
      <c r="AC27">
        <v>-4.0043940928408801E-2</v>
      </c>
      <c r="AD27">
        <v>4.4952831734035498E-2</v>
      </c>
      <c r="AE27">
        <v>3.3791664685060701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50686.969283592785</v>
      </c>
      <c r="AK27" t="s">
        <v>251</v>
      </c>
      <c r="AL27">
        <v>2.3430499999999999</v>
      </c>
      <c r="AM27">
        <v>1.45455</v>
      </c>
      <c r="AN27">
        <f t="shared" si="25"/>
        <v>-0.88849999999999985</v>
      </c>
      <c r="AO27">
        <f t="shared" si="26"/>
        <v>-0.61084184111924644</v>
      </c>
      <c r="AP27">
        <v>2.6669090784493098E-2</v>
      </c>
      <c r="AQ27" t="s">
        <v>287</v>
      </c>
      <c r="AR27">
        <v>2.3629153846153801</v>
      </c>
      <c r="AS27">
        <v>2.6296599999999999</v>
      </c>
      <c r="AT27">
        <f t="shared" si="27"/>
        <v>0.10143692164942231</v>
      </c>
      <c r="AU27">
        <v>0.5</v>
      </c>
      <c r="AV27">
        <f t="shared" si="28"/>
        <v>841.19753322567715</v>
      </c>
      <c r="AW27">
        <f t="shared" si="29"/>
        <v>26.868532508759149</v>
      </c>
      <c r="AX27">
        <f t="shared" si="30"/>
        <v>42.664244134750163</v>
      </c>
      <c r="AY27">
        <f t="shared" si="31"/>
        <v>1</v>
      </c>
      <c r="AZ27">
        <f t="shared" si="32"/>
        <v>3.1909108571736025E-2</v>
      </c>
      <c r="BA27">
        <f t="shared" si="33"/>
        <v>-0.44686765589467836</v>
      </c>
      <c r="BB27" t="s">
        <v>253</v>
      </c>
      <c r="BC27">
        <v>0</v>
      </c>
      <c r="BD27">
        <f t="shared" si="34"/>
        <v>2.6296599999999999</v>
      </c>
      <c r="BE27">
        <f t="shared" si="35"/>
        <v>0.10143692164942229</v>
      </c>
      <c r="BF27">
        <f t="shared" si="36"/>
        <v>-0.80788560035749879</v>
      </c>
      <c r="BG27">
        <f t="shared" si="37"/>
        <v>0.93068844556930941</v>
      </c>
      <c r="BH27">
        <f t="shared" si="38"/>
        <v>1.3225773776027012</v>
      </c>
      <c r="BI27">
        <f t="shared" si="39"/>
        <v>999.99725806451602</v>
      </c>
      <c r="BJ27">
        <f t="shared" si="40"/>
        <v>841.19753322567715</v>
      </c>
      <c r="BK27">
        <f t="shared" si="41"/>
        <v>0.84119983974136681</v>
      </c>
      <c r="BL27">
        <f t="shared" si="42"/>
        <v>0.19239967948273368</v>
      </c>
      <c r="BM27">
        <v>0.71134332286046498</v>
      </c>
      <c r="BN27">
        <v>0.5</v>
      </c>
      <c r="BO27" t="s">
        <v>254</v>
      </c>
      <c r="BP27">
        <v>1675339551.2</v>
      </c>
      <c r="BQ27">
        <v>400.00935483871001</v>
      </c>
      <c r="BR27">
        <v>404.34509677419402</v>
      </c>
      <c r="BS27">
        <v>16.863664516128999</v>
      </c>
      <c r="BT27">
        <v>15.6020129032258</v>
      </c>
      <c r="BU27">
        <v>500.01796774193599</v>
      </c>
      <c r="BV27">
        <v>96.597512903225805</v>
      </c>
      <c r="BW27">
        <v>0.20001619354838701</v>
      </c>
      <c r="BX27">
        <v>29.2257161290322</v>
      </c>
      <c r="BY27">
        <v>27.976916129032301</v>
      </c>
      <c r="BZ27">
        <v>999.9</v>
      </c>
      <c r="CA27">
        <v>9996.9354838709696</v>
      </c>
      <c r="CB27">
        <v>0</v>
      </c>
      <c r="CC27">
        <v>390.83145161290298</v>
      </c>
      <c r="CD27">
        <v>999.99725806451602</v>
      </c>
      <c r="CE27">
        <v>0.96000445161290304</v>
      </c>
      <c r="CF27">
        <v>3.99958612903226E-2</v>
      </c>
      <c r="CG27">
        <v>0</v>
      </c>
      <c r="CH27">
        <v>2.33481612903226</v>
      </c>
      <c r="CI27">
        <v>0</v>
      </c>
      <c r="CJ27">
        <v>1373.00548387097</v>
      </c>
      <c r="CK27">
        <v>9334.3048387096806</v>
      </c>
      <c r="CL27">
        <v>40.686999999999998</v>
      </c>
      <c r="CM27">
        <v>43.5843548387097</v>
      </c>
      <c r="CN27">
        <v>41.875</v>
      </c>
      <c r="CO27">
        <v>41.811999999999998</v>
      </c>
      <c r="CP27">
        <v>40.628999999999998</v>
      </c>
      <c r="CQ27">
        <v>960.00193548387097</v>
      </c>
      <c r="CR27">
        <v>39.994516129032299</v>
      </c>
      <c r="CS27">
        <v>0</v>
      </c>
      <c r="CT27">
        <v>59.200000047683702</v>
      </c>
      <c r="CU27">
        <v>2.3629153846153801</v>
      </c>
      <c r="CV27">
        <v>-9.2088882050131493E-2</v>
      </c>
      <c r="CW27">
        <v>-2.3182906008528001</v>
      </c>
      <c r="CX27">
        <v>1372.9819230769201</v>
      </c>
      <c r="CY27">
        <v>15</v>
      </c>
      <c r="CZ27">
        <v>1675338876.2</v>
      </c>
      <c r="DA27" t="s">
        <v>255</v>
      </c>
      <c r="DB27">
        <v>2</v>
      </c>
      <c r="DC27">
        <v>-3.8660000000000001</v>
      </c>
      <c r="DD27">
        <v>0.39400000000000002</v>
      </c>
      <c r="DE27">
        <v>404</v>
      </c>
      <c r="DF27">
        <v>16</v>
      </c>
      <c r="DG27">
        <v>2.13</v>
      </c>
      <c r="DH27">
        <v>0.16</v>
      </c>
      <c r="DI27">
        <v>-4.3376344230769197</v>
      </c>
      <c r="DJ27">
        <v>-2.04437974899607E-2</v>
      </c>
      <c r="DK27">
        <v>0.108027769834596</v>
      </c>
      <c r="DL27">
        <v>1</v>
      </c>
      <c r="DM27">
        <v>2.5617999999999999</v>
      </c>
      <c r="DN27">
        <v>0</v>
      </c>
      <c r="DO27">
        <v>0</v>
      </c>
      <c r="DP27">
        <v>0</v>
      </c>
      <c r="DQ27">
        <v>1.2600446153846201</v>
      </c>
      <c r="DR27">
        <v>1.55499018184924E-2</v>
      </c>
      <c r="DS27">
        <v>3.65811503664137E-3</v>
      </c>
      <c r="DT27">
        <v>1</v>
      </c>
      <c r="DU27">
        <v>2</v>
      </c>
      <c r="DV27">
        <v>3</v>
      </c>
      <c r="DW27" t="s">
        <v>269</v>
      </c>
      <c r="DX27">
        <v>100</v>
      </c>
      <c r="DY27">
        <v>100</v>
      </c>
      <c r="DZ27">
        <v>-3.8660000000000001</v>
      </c>
      <c r="EA27">
        <v>0.39400000000000002</v>
      </c>
      <c r="EB27">
        <v>2</v>
      </c>
      <c r="EC27">
        <v>518.05499999999995</v>
      </c>
      <c r="ED27">
        <v>418.58499999999998</v>
      </c>
      <c r="EE27">
        <v>27.897500000000001</v>
      </c>
      <c r="EF27">
        <v>31.662700000000001</v>
      </c>
      <c r="EG27">
        <v>29.9999</v>
      </c>
      <c r="EH27">
        <v>31.898900000000001</v>
      </c>
      <c r="EI27">
        <v>31.9404</v>
      </c>
      <c r="EJ27">
        <v>20.284199999999998</v>
      </c>
      <c r="EK27">
        <v>32.1524</v>
      </c>
      <c r="EL27">
        <v>0</v>
      </c>
      <c r="EM27">
        <v>27.898800000000001</v>
      </c>
      <c r="EN27">
        <v>404.36599999999999</v>
      </c>
      <c r="EO27">
        <v>15.5715</v>
      </c>
      <c r="EP27">
        <v>100.18</v>
      </c>
      <c r="EQ27">
        <v>90.491100000000003</v>
      </c>
    </row>
    <row r="28" spans="1:147" x14ac:dyDescent="0.3">
      <c r="A28">
        <v>12</v>
      </c>
      <c r="B28">
        <v>1675339619.2</v>
      </c>
      <c r="C28">
        <v>660</v>
      </c>
      <c r="D28" t="s">
        <v>288</v>
      </c>
      <c r="E28" t="s">
        <v>289</v>
      </c>
      <c r="F28">
        <v>1675339611.2</v>
      </c>
      <c r="G28">
        <f t="shared" si="0"/>
        <v>9.1537179267983434E-3</v>
      </c>
      <c r="H28">
        <f t="shared" si="1"/>
        <v>26.955796513443964</v>
      </c>
      <c r="I28">
        <f t="shared" si="2"/>
        <v>400.004677419355</v>
      </c>
      <c r="J28">
        <f t="shared" si="3"/>
        <v>280.57701835074397</v>
      </c>
      <c r="K28">
        <f t="shared" si="4"/>
        <v>27.158862785369816</v>
      </c>
      <c r="L28">
        <f t="shared" si="5"/>
        <v>38.719037686678639</v>
      </c>
      <c r="M28">
        <f t="shared" si="6"/>
        <v>0.42686999026733308</v>
      </c>
      <c r="N28">
        <f t="shared" si="7"/>
        <v>3.3922015694441443</v>
      </c>
      <c r="O28">
        <f t="shared" si="8"/>
        <v>0.39911547548781234</v>
      </c>
      <c r="P28">
        <f t="shared" si="9"/>
        <v>0.25179027356451134</v>
      </c>
      <c r="Q28">
        <f t="shared" si="10"/>
        <v>161.84521430219567</v>
      </c>
      <c r="R28">
        <f t="shared" si="11"/>
        <v>28.00850028929527</v>
      </c>
      <c r="S28">
        <f t="shared" si="12"/>
        <v>27.9714806451613</v>
      </c>
      <c r="T28">
        <f t="shared" si="13"/>
        <v>3.7885350272459304</v>
      </c>
      <c r="U28">
        <f t="shared" si="14"/>
        <v>39.963616464830075</v>
      </c>
      <c r="V28">
        <f t="shared" si="15"/>
        <v>1.6306516268387061</v>
      </c>
      <c r="W28">
        <f t="shared" si="16"/>
        <v>4.0803404973965725</v>
      </c>
      <c r="X28">
        <f t="shared" si="17"/>
        <v>2.1578834004072243</v>
      </c>
      <c r="Y28">
        <f t="shared" si="18"/>
        <v>-403.67896057180695</v>
      </c>
      <c r="Z28">
        <f t="shared" si="19"/>
        <v>233.83084237578061</v>
      </c>
      <c r="AA28">
        <f t="shared" si="20"/>
        <v>15.117287918976206</v>
      </c>
      <c r="AB28">
        <f t="shared" si="21"/>
        <v>7.1143840251455401</v>
      </c>
      <c r="AC28">
        <v>-4.0063558298685097E-2</v>
      </c>
      <c r="AD28">
        <v>4.4974853950746803E-2</v>
      </c>
      <c r="AE28">
        <v>3.3804815414004699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50706.676746516336</v>
      </c>
      <c r="AK28" t="s">
        <v>251</v>
      </c>
      <c r="AL28">
        <v>2.3430499999999999</v>
      </c>
      <c r="AM28">
        <v>1.45455</v>
      </c>
      <c r="AN28">
        <f t="shared" si="25"/>
        <v>-0.88849999999999985</v>
      </c>
      <c r="AO28">
        <f t="shared" si="26"/>
        <v>-0.61084184111924644</v>
      </c>
      <c r="AP28">
        <v>2.6669090784493098E-2</v>
      </c>
      <c r="AQ28" t="s">
        <v>290</v>
      </c>
      <c r="AR28">
        <v>2.3675884615384599</v>
      </c>
      <c r="AS28">
        <v>2.2314099999999999</v>
      </c>
      <c r="AT28">
        <f t="shared" si="27"/>
        <v>-6.1027987478078805E-2</v>
      </c>
      <c r="AU28">
        <v>0.5</v>
      </c>
      <c r="AV28">
        <f t="shared" si="28"/>
        <v>841.19268294180699</v>
      </c>
      <c r="AW28">
        <f t="shared" si="29"/>
        <v>26.955796513443964</v>
      </c>
      <c r="AX28">
        <f t="shared" si="30"/>
        <v>-25.668148260612057</v>
      </c>
      <c r="AY28">
        <f t="shared" si="31"/>
        <v>1</v>
      </c>
      <c r="AZ28">
        <f t="shared" si="32"/>
        <v>3.2013030984153729E-2</v>
      </c>
      <c r="BA28">
        <f t="shared" si="33"/>
        <v>-0.348147583814718</v>
      </c>
      <c r="BB28" t="s">
        <v>253</v>
      </c>
      <c r="BC28">
        <v>0</v>
      </c>
      <c r="BD28">
        <f t="shared" si="34"/>
        <v>2.2314099999999999</v>
      </c>
      <c r="BE28">
        <f t="shared" si="35"/>
        <v>-6.1027987478078895E-2</v>
      </c>
      <c r="BF28">
        <f t="shared" si="36"/>
        <v>-0.53408958097005943</v>
      </c>
      <c r="BG28">
        <f t="shared" si="37"/>
        <v>1.2197999062921898</v>
      </c>
      <c r="BH28">
        <f t="shared" si="38"/>
        <v>0.87435002813731011</v>
      </c>
      <c r="BI28">
        <f t="shared" si="39"/>
        <v>999.99148387096795</v>
      </c>
      <c r="BJ28">
        <f t="shared" si="40"/>
        <v>841.19268294180699</v>
      </c>
      <c r="BK28">
        <f t="shared" si="41"/>
        <v>0.84119984670824333</v>
      </c>
      <c r="BL28">
        <f t="shared" si="42"/>
        <v>0.19239969341648683</v>
      </c>
      <c r="BM28">
        <v>0.71134332286046498</v>
      </c>
      <c r="BN28">
        <v>0.5</v>
      </c>
      <c r="BO28" t="s">
        <v>254</v>
      </c>
      <c r="BP28">
        <v>1675339611.2</v>
      </c>
      <c r="BQ28">
        <v>400.004677419355</v>
      </c>
      <c r="BR28">
        <v>404.36038709677399</v>
      </c>
      <c r="BS28">
        <v>16.8461903225807</v>
      </c>
      <c r="BT28">
        <v>15.5658935483871</v>
      </c>
      <c r="BU28">
        <v>500.02025806451599</v>
      </c>
      <c r="BV28">
        <v>96.5965225806452</v>
      </c>
      <c r="BW28">
        <v>0.199939741935484</v>
      </c>
      <c r="BX28">
        <v>29.250080645161301</v>
      </c>
      <c r="BY28">
        <v>27.9714806451613</v>
      </c>
      <c r="BZ28">
        <v>999.9</v>
      </c>
      <c r="CA28">
        <v>10001.935483871001</v>
      </c>
      <c r="CB28">
        <v>0</v>
      </c>
      <c r="CC28">
        <v>390.75887096774198</v>
      </c>
      <c r="CD28">
        <v>999.99148387096795</v>
      </c>
      <c r="CE28">
        <v>0.96000567741935505</v>
      </c>
      <c r="CF28">
        <v>3.9994574193548398E-2</v>
      </c>
      <c r="CG28">
        <v>0</v>
      </c>
      <c r="CH28">
        <v>2.3601354838709701</v>
      </c>
      <c r="CI28">
        <v>0</v>
      </c>
      <c r="CJ28">
        <v>1369.3235483870999</v>
      </c>
      <c r="CK28">
        <v>9334.2622580645202</v>
      </c>
      <c r="CL28">
        <v>40.811999999999998</v>
      </c>
      <c r="CM28">
        <v>43.691064516129003</v>
      </c>
      <c r="CN28">
        <v>42.002000000000002</v>
      </c>
      <c r="CO28">
        <v>41.875</v>
      </c>
      <c r="CP28">
        <v>40.75</v>
      </c>
      <c r="CQ28">
        <v>959.99612903225795</v>
      </c>
      <c r="CR28">
        <v>39.994516129032299</v>
      </c>
      <c r="CS28">
        <v>0</v>
      </c>
      <c r="CT28">
        <v>59.5</v>
      </c>
      <c r="CU28">
        <v>2.3675884615384599</v>
      </c>
      <c r="CV28">
        <v>-9.0906006185607503E-3</v>
      </c>
      <c r="CW28">
        <v>-1.30564102416896</v>
      </c>
      <c r="CX28">
        <v>1369.3103846153799</v>
      </c>
      <c r="CY28">
        <v>15</v>
      </c>
      <c r="CZ28">
        <v>1675338876.2</v>
      </c>
      <c r="DA28" t="s">
        <v>255</v>
      </c>
      <c r="DB28">
        <v>2</v>
      </c>
      <c r="DC28">
        <v>-3.8660000000000001</v>
      </c>
      <c r="DD28">
        <v>0.39400000000000002</v>
      </c>
      <c r="DE28">
        <v>404</v>
      </c>
      <c r="DF28">
        <v>16</v>
      </c>
      <c r="DG28">
        <v>2.13</v>
      </c>
      <c r="DH28">
        <v>0.16</v>
      </c>
      <c r="DI28">
        <v>-4.3562869230769197</v>
      </c>
      <c r="DJ28">
        <v>0.124814752838771</v>
      </c>
      <c r="DK28">
        <v>9.7448656235327405E-2</v>
      </c>
      <c r="DL28">
        <v>1</v>
      </c>
      <c r="DM28">
        <v>2.2174999999999998</v>
      </c>
      <c r="DN28">
        <v>0</v>
      </c>
      <c r="DO28">
        <v>0</v>
      </c>
      <c r="DP28">
        <v>0</v>
      </c>
      <c r="DQ28">
        <v>1.2793325</v>
      </c>
      <c r="DR28">
        <v>1.31221890207469E-2</v>
      </c>
      <c r="DS28">
        <v>3.1409711108558E-3</v>
      </c>
      <c r="DT28">
        <v>1</v>
      </c>
      <c r="DU28">
        <v>2</v>
      </c>
      <c r="DV28">
        <v>3</v>
      </c>
      <c r="DW28" t="s">
        <v>269</v>
      </c>
      <c r="DX28">
        <v>100</v>
      </c>
      <c r="DY28">
        <v>100</v>
      </c>
      <c r="DZ28">
        <v>-3.8660000000000001</v>
      </c>
      <c r="EA28">
        <v>0.39400000000000002</v>
      </c>
      <c r="EB28">
        <v>2</v>
      </c>
      <c r="EC28">
        <v>517.75099999999998</v>
      </c>
      <c r="ED28">
        <v>418.30500000000001</v>
      </c>
      <c r="EE28">
        <v>27.990500000000001</v>
      </c>
      <c r="EF28">
        <v>31.637699999999999</v>
      </c>
      <c r="EG28">
        <v>30</v>
      </c>
      <c r="EH28">
        <v>31.8767</v>
      </c>
      <c r="EI28">
        <v>31.918199999999999</v>
      </c>
      <c r="EJ28">
        <v>20.285799999999998</v>
      </c>
      <c r="EK28">
        <v>32.426200000000001</v>
      </c>
      <c r="EL28">
        <v>0</v>
      </c>
      <c r="EM28">
        <v>27.993300000000001</v>
      </c>
      <c r="EN28">
        <v>404.38299999999998</v>
      </c>
      <c r="EO28">
        <v>15.543100000000001</v>
      </c>
      <c r="EP28">
        <v>100.182</v>
      </c>
      <c r="EQ28">
        <v>90.496300000000005</v>
      </c>
    </row>
    <row r="29" spans="1:147" x14ac:dyDescent="0.3">
      <c r="A29">
        <v>13</v>
      </c>
      <c r="B29">
        <v>1675339679.2</v>
      </c>
      <c r="C29">
        <v>720</v>
      </c>
      <c r="D29" t="s">
        <v>291</v>
      </c>
      <c r="E29" t="s">
        <v>292</v>
      </c>
      <c r="F29">
        <v>1675339671.2</v>
      </c>
      <c r="G29">
        <f t="shared" si="0"/>
        <v>8.9997224021936932E-3</v>
      </c>
      <c r="H29">
        <f t="shared" si="1"/>
        <v>26.74215857041138</v>
      </c>
      <c r="I29">
        <f t="shared" si="2"/>
        <v>400.029</v>
      </c>
      <c r="J29">
        <f t="shared" si="3"/>
        <v>279.57473108208666</v>
      </c>
      <c r="K29">
        <f t="shared" si="4"/>
        <v>27.060900718499106</v>
      </c>
      <c r="L29">
        <f t="shared" si="5"/>
        <v>38.72004101236918</v>
      </c>
      <c r="M29">
        <f t="shared" si="6"/>
        <v>0.41900499089624493</v>
      </c>
      <c r="N29">
        <f t="shared" si="7"/>
        <v>3.3904077627760607</v>
      </c>
      <c r="O29">
        <f t="shared" si="8"/>
        <v>0.39221619855666179</v>
      </c>
      <c r="P29">
        <f t="shared" si="9"/>
        <v>0.24739912748411175</v>
      </c>
      <c r="Q29">
        <f t="shared" si="10"/>
        <v>161.84645701900493</v>
      </c>
      <c r="R29">
        <f t="shared" si="11"/>
        <v>28.075368266309578</v>
      </c>
      <c r="S29">
        <f t="shared" si="12"/>
        <v>27.984706451612901</v>
      </c>
      <c r="T29">
        <f t="shared" si="13"/>
        <v>3.7914576627091132</v>
      </c>
      <c r="U29">
        <f t="shared" si="14"/>
        <v>39.938418554305919</v>
      </c>
      <c r="V29">
        <f t="shared" si="15"/>
        <v>1.6326917077150145</v>
      </c>
      <c r="W29">
        <f t="shared" si="16"/>
        <v>4.088022928336474</v>
      </c>
      <c r="X29">
        <f t="shared" si="17"/>
        <v>2.1587659549940987</v>
      </c>
      <c r="Y29">
        <f t="shared" si="18"/>
        <v>-396.88775793674188</v>
      </c>
      <c r="Z29">
        <f t="shared" si="19"/>
        <v>237.24317135195443</v>
      </c>
      <c r="AA29">
        <f t="shared" si="20"/>
        <v>15.349509394232481</v>
      </c>
      <c r="AB29">
        <f t="shared" si="21"/>
        <v>17.551379828449967</v>
      </c>
      <c r="AC29">
        <v>-4.0036916535621601E-2</v>
      </c>
      <c r="AD29">
        <v>4.4944946237761303E-2</v>
      </c>
      <c r="AE29">
        <v>3.37869552840383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50668.799350115522</v>
      </c>
      <c r="AK29" t="s">
        <v>251</v>
      </c>
      <c r="AL29">
        <v>2.3430499999999999</v>
      </c>
      <c r="AM29">
        <v>1.45455</v>
      </c>
      <c r="AN29">
        <f t="shared" si="25"/>
        <v>-0.88849999999999985</v>
      </c>
      <c r="AO29">
        <f t="shared" si="26"/>
        <v>-0.61084184111924644</v>
      </c>
      <c r="AP29">
        <v>2.6669090784493098E-2</v>
      </c>
      <c r="AQ29" t="s">
        <v>293</v>
      </c>
      <c r="AR29">
        <v>2.3447499999999999</v>
      </c>
      <c r="AS29">
        <v>1.8415999999999999</v>
      </c>
      <c r="AT29">
        <f t="shared" si="27"/>
        <v>-0.273213509991312</v>
      </c>
      <c r="AU29">
        <v>0.5</v>
      </c>
      <c r="AV29">
        <f t="shared" si="28"/>
        <v>841.19992049035636</v>
      </c>
      <c r="AW29">
        <f t="shared" si="29"/>
        <v>26.74215857041138</v>
      </c>
      <c r="AX29">
        <f t="shared" si="30"/>
        <v>-114.91359144079142</v>
      </c>
      <c r="AY29">
        <f t="shared" si="31"/>
        <v>1</v>
      </c>
      <c r="AZ29">
        <f t="shared" si="32"/>
        <v>3.1758787452159723E-2</v>
      </c>
      <c r="BA29">
        <f t="shared" si="33"/>
        <v>-0.21017050390964373</v>
      </c>
      <c r="BB29" t="s">
        <v>253</v>
      </c>
      <c r="BC29">
        <v>0</v>
      </c>
      <c r="BD29">
        <f t="shared" si="34"/>
        <v>1.8415999999999999</v>
      </c>
      <c r="BE29">
        <f t="shared" si="35"/>
        <v>-0.27321350999131189</v>
      </c>
      <c r="BF29">
        <f t="shared" si="36"/>
        <v>-0.26609604344986415</v>
      </c>
      <c r="BG29">
        <f t="shared" si="37"/>
        <v>1.0033901685113173</v>
      </c>
      <c r="BH29">
        <f t="shared" si="38"/>
        <v>0.43562183455261672</v>
      </c>
      <c r="BI29">
        <f t="shared" si="39"/>
        <v>1000.00019354839</v>
      </c>
      <c r="BJ29">
        <f t="shared" si="40"/>
        <v>841.19992049035636</v>
      </c>
      <c r="BK29">
        <f t="shared" si="41"/>
        <v>0.84119975767749755</v>
      </c>
      <c r="BL29">
        <f t="shared" si="42"/>
        <v>0.19239951535499505</v>
      </c>
      <c r="BM29">
        <v>0.71134332286046498</v>
      </c>
      <c r="BN29">
        <v>0.5</v>
      </c>
      <c r="BO29" t="s">
        <v>254</v>
      </c>
      <c r="BP29">
        <v>1675339671.2</v>
      </c>
      <c r="BQ29">
        <v>400.029</v>
      </c>
      <c r="BR29">
        <v>404.34558064516102</v>
      </c>
      <c r="BS29">
        <v>16.8678548387097</v>
      </c>
      <c r="BT29">
        <v>15.609125806451599</v>
      </c>
      <c r="BU29">
        <v>500.02074193548401</v>
      </c>
      <c r="BV29">
        <v>96.593035483871006</v>
      </c>
      <c r="BW29">
        <v>0.20004954838709699</v>
      </c>
      <c r="BX29">
        <v>29.282651612903202</v>
      </c>
      <c r="BY29">
        <v>27.984706451612901</v>
      </c>
      <c r="BZ29">
        <v>999.9</v>
      </c>
      <c r="CA29">
        <v>9995.6451612903202</v>
      </c>
      <c r="CB29">
        <v>0</v>
      </c>
      <c r="CC29">
        <v>390.713774193549</v>
      </c>
      <c r="CD29">
        <v>1000.00019354839</v>
      </c>
      <c r="CE29">
        <v>0.96000835483871005</v>
      </c>
      <c r="CF29">
        <v>3.99918903225807E-2</v>
      </c>
      <c r="CG29">
        <v>0</v>
      </c>
      <c r="CH29">
        <v>2.3522774193548401</v>
      </c>
      <c r="CI29">
        <v>0</v>
      </c>
      <c r="CJ29">
        <v>1366.45806451613</v>
      </c>
      <c r="CK29">
        <v>9334.3609677419408</v>
      </c>
      <c r="CL29">
        <v>40.933</v>
      </c>
      <c r="CM29">
        <v>43.811999999999998</v>
      </c>
      <c r="CN29">
        <v>42.125</v>
      </c>
      <c r="CO29">
        <v>41.991870967741903</v>
      </c>
      <c r="CP29">
        <v>40.842483870967698</v>
      </c>
      <c r="CQ29">
        <v>960.00838709677396</v>
      </c>
      <c r="CR29">
        <v>39.991935483871003</v>
      </c>
      <c r="CS29">
        <v>0</v>
      </c>
      <c r="CT29">
        <v>59.400000095367403</v>
      </c>
      <c r="CU29">
        <v>2.3447499999999999</v>
      </c>
      <c r="CV29">
        <v>4.3511111259431502E-2</v>
      </c>
      <c r="CW29">
        <v>-2.5456410352419101</v>
      </c>
      <c r="CX29">
        <v>1366.4384615384599</v>
      </c>
      <c r="CY29">
        <v>15</v>
      </c>
      <c r="CZ29">
        <v>1675338876.2</v>
      </c>
      <c r="DA29" t="s">
        <v>255</v>
      </c>
      <c r="DB29">
        <v>2</v>
      </c>
      <c r="DC29">
        <v>-3.8660000000000001</v>
      </c>
      <c r="DD29">
        <v>0.39400000000000002</v>
      </c>
      <c r="DE29">
        <v>404</v>
      </c>
      <c r="DF29">
        <v>16</v>
      </c>
      <c r="DG29">
        <v>2.13</v>
      </c>
      <c r="DH29">
        <v>0.16</v>
      </c>
      <c r="DI29">
        <v>-4.35678826923077</v>
      </c>
      <c r="DJ29">
        <v>0.36169451284417897</v>
      </c>
      <c r="DK29">
        <v>0.108775276580119</v>
      </c>
      <c r="DL29">
        <v>1</v>
      </c>
      <c r="DM29">
        <v>2.2021000000000002</v>
      </c>
      <c r="DN29">
        <v>0</v>
      </c>
      <c r="DO29">
        <v>0</v>
      </c>
      <c r="DP29">
        <v>0</v>
      </c>
      <c r="DQ29">
        <v>1.2683271153846201</v>
      </c>
      <c r="DR29">
        <v>-0.100966176527286</v>
      </c>
      <c r="DS29">
        <v>1.4216600174625E-2</v>
      </c>
      <c r="DT29">
        <v>0</v>
      </c>
      <c r="DU29">
        <v>1</v>
      </c>
      <c r="DV29">
        <v>3</v>
      </c>
      <c r="DW29" t="s">
        <v>256</v>
      </c>
      <c r="DX29">
        <v>100</v>
      </c>
      <c r="DY29">
        <v>100</v>
      </c>
      <c r="DZ29">
        <v>-3.8660000000000001</v>
      </c>
      <c r="EA29">
        <v>0.39400000000000002</v>
      </c>
      <c r="EB29">
        <v>2</v>
      </c>
      <c r="EC29">
        <v>517.44799999999998</v>
      </c>
      <c r="ED29">
        <v>418.04500000000002</v>
      </c>
      <c r="EE29">
        <v>28.042100000000001</v>
      </c>
      <c r="EF29">
        <v>31.6127</v>
      </c>
      <c r="EG29">
        <v>30.0001</v>
      </c>
      <c r="EH29">
        <v>31.854399999999998</v>
      </c>
      <c r="EI29">
        <v>31.898800000000001</v>
      </c>
      <c r="EJ29">
        <v>20.287500000000001</v>
      </c>
      <c r="EK29">
        <v>31.5776</v>
      </c>
      <c r="EL29">
        <v>0</v>
      </c>
      <c r="EM29">
        <v>28.0397</v>
      </c>
      <c r="EN29">
        <v>404.37</v>
      </c>
      <c r="EO29">
        <v>15.661899999999999</v>
      </c>
      <c r="EP29">
        <v>100.188</v>
      </c>
      <c r="EQ29">
        <v>90.500600000000006</v>
      </c>
    </row>
    <row r="30" spans="1:147" x14ac:dyDescent="0.3">
      <c r="A30">
        <v>14</v>
      </c>
      <c r="B30">
        <v>1675339739.2</v>
      </c>
      <c r="C30">
        <v>780</v>
      </c>
      <c r="D30" t="s">
        <v>294</v>
      </c>
      <c r="E30" t="s">
        <v>295</v>
      </c>
      <c r="F30">
        <v>1675339731.2032299</v>
      </c>
      <c r="G30">
        <f t="shared" si="0"/>
        <v>9.2318891078288605E-3</v>
      </c>
      <c r="H30">
        <f t="shared" si="1"/>
        <v>27.154742241420621</v>
      </c>
      <c r="I30">
        <f t="shared" si="2"/>
        <v>400.00622580645199</v>
      </c>
      <c r="J30">
        <f t="shared" si="3"/>
        <v>280.5731018553094</v>
      </c>
      <c r="K30">
        <f t="shared" si="4"/>
        <v>27.158007423202768</v>
      </c>
      <c r="L30">
        <f t="shared" si="5"/>
        <v>38.718508573858763</v>
      </c>
      <c r="M30">
        <f t="shared" si="6"/>
        <v>0.43023489604754656</v>
      </c>
      <c r="N30">
        <f t="shared" si="7"/>
        <v>3.3931544119704578</v>
      </c>
      <c r="O30">
        <f t="shared" si="8"/>
        <v>0.4020639395056031</v>
      </c>
      <c r="P30">
        <f t="shared" si="9"/>
        <v>0.25366713755926867</v>
      </c>
      <c r="Q30">
        <f t="shared" si="10"/>
        <v>161.84697293394746</v>
      </c>
      <c r="R30">
        <f t="shared" si="11"/>
        <v>28.050578219749081</v>
      </c>
      <c r="S30">
        <f t="shared" si="12"/>
        <v>28.0059161290323</v>
      </c>
      <c r="T30">
        <f t="shared" si="13"/>
        <v>3.7961486787336831</v>
      </c>
      <c r="U30">
        <f t="shared" si="14"/>
        <v>39.957044366997508</v>
      </c>
      <c r="V30">
        <f t="shared" si="15"/>
        <v>1.635984524496088</v>
      </c>
      <c r="W30">
        <f t="shared" si="16"/>
        <v>4.0943582049510354</v>
      </c>
      <c r="X30">
        <f t="shared" si="17"/>
        <v>2.1601641542375951</v>
      </c>
      <c r="Y30">
        <f t="shared" si="18"/>
        <v>-407.12630965525273</v>
      </c>
      <c r="Z30">
        <f t="shared" si="19"/>
        <v>238.46155568850241</v>
      </c>
      <c r="AA30">
        <f t="shared" si="20"/>
        <v>15.41953237327907</v>
      </c>
      <c r="AB30">
        <f t="shared" si="21"/>
        <v>8.6017513404762269</v>
      </c>
      <c r="AC30">
        <v>-4.0077712371265797E-2</v>
      </c>
      <c r="AD30">
        <v>4.4990743137183403E-2</v>
      </c>
      <c r="AE30">
        <v>3.3814302433527899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50713.855435184734</v>
      </c>
      <c r="AK30" t="s">
        <v>251</v>
      </c>
      <c r="AL30">
        <v>2.3430499999999999</v>
      </c>
      <c r="AM30">
        <v>1.45455</v>
      </c>
      <c r="AN30">
        <f t="shared" si="25"/>
        <v>-0.88849999999999985</v>
      </c>
      <c r="AO30">
        <f t="shared" si="26"/>
        <v>-0.61084184111924644</v>
      </c>
      <c r="AP30">
        <v>2.6669090784493098E-2</v>
      </c>
      <c r="AQ30" t="s">
        <v>296</v>
      </c>
      <c r="AR30">
        <v>2.3436192307692298</v>
      </c>
      <c r="AS30">
        <v>1.5376000000000001</v>
      </c>
      <c r="AT30">
        <f t="shared" si="27"/>
        <v>-0.52420605539101839</v>
      </c>
      <c r="AU30">
        <v>0.5</v>
      </c>
      <c r="AV30">
        <f t="shared" si="28"/>
        <v>841.20143756133814</v>
      </c>
      <c r="AW30">
        <f t="shared" si="29"/>
        <v>27.154742241420621</v>
      </c>
      <c r="AX30">
        <f t="shared" si="30"/>
        <v>-220.48144368664157</v>
      </c>
      <c r="AY30">
        <f t="shared" si="31"/>
        <v>1</v>
      </c>
      <c r="AZ30">
        <f t="shared" si="32"/>
        <v>3.224919970332079E-2</v>
      </c>
      <c r="BA30">
        <f t="shared" si="33"/>
        <v>-5.4012747138397543E-2</v>
      </c>
      <c r="BB30" t="s">
        <v>253</v>
      </c>
      <c r="BC30">
        <v>0</v>
      </c>
      <c r="BD30">
        <f t="shared" si="34"/>
        <v>1.5376000000000001</v>
      </c>
      <c r="BE30">
        <f t="shared" si="35"/>
        <v>-0.52420605539101828</v>
      </c>
      <c r="BF30">
        <f t="shared" si="36"/>
        <v>-5.7096696572823256E-2</v>
      </c>
      <c r="BG30">
        <f t="shared" si="37"/>
        <v>1.0007067239049352</v>
      </c>
      <c r="BH30">
        <f t="shared" si="38"/>
        <v>9.3472144063027673E-2</v>
      </c>
      <c r="BI30">
        <f t="shared" si="39"/>
        <v>1000.00183870968</v>
      </c>
      <c r="BJ30">
        <f t="shared" si="40"/>
        <v>841.20143756133814</v>
      </c>
      <c r="BK30">
        <f t="shared" si="41"/>
        <v>0.84119989083895608</v>
      </c>
      <c r="BL30">
        <f t="shared" si="42"/>
        <v>0.19239978167791233</v>
      </c>
      <c r="BM30">
        <v>0.71134332286046498</v>
      </c>
      <c r="BN30">
        <v>0.5</v>
      </c>
      <c r="BO30" t="s">
        <v>254</v>
      </c>
      <c r="BP30">
        <v>1675339731.2032299</v>
      </c>
      <c r="BQ30">
        <v>400.00622580645199</v>
      </c>
      <c r="BR30">
        <v>404.394580645161</v>
      </c>
      <c r="BS30">
        <v>16.9015806451613</v>
      </c>
      <c r="BT30">
        <v>15.6104548387097</v>
      </c>
      <c r="BU30">
        <v>500.03254838709699</v>
      </c>
      <c r="BV30">
        <v>96.5948225806452</v>
      </c>
      <c r="BW30">
        <v>0.19994229032258101</v>
      </c>
      <c r="BX30">
        <v>29.309470967741898</v>
      </c>
      <c r="BY30">
        <v>28.0059161290323</v>
      </c>
      <c r="BZ30">
        <v>999.9</v>
      </c>
      <c r="CA30">
        <v>10005.6451612903</v>
      </c>
      <c r="CB30">
        <v>0</v>
      </c>
      <c r="CC30">
        <v>390.71725806451599</v>
      </c>
      <c r="CD30">
        <v>1000.00183870968</v>
      </c>
      <c r="CE30">
        <v>0.96000187096774203</v>
      </c>
      <c r="CF30">
        <v>3.9998354838709699E-2</v>
      </c>
      <c r="CG30">
        <v>0</v>
      </c>
      <c r="CH30">
        <v>2.32017096774194</v>
      </c>
      <c r="CI30">
        <v>0</v>
      </c>
      <c r="CJ30">
        <v>1363.65806451613</v>
      </c>
      <c r="CK30">
        <v>9334.3509677419297</v>
      </c>
      <c r="CL30">
        <v>41.026000000000003</v>
      </c>
      <c r="CM30">
        <v>43.902999999999999</v>
      </c>
      <c r="CN30">
        <v>42.243903225806498</v>
      </c>
      <c r="CO30">
        <v>42.061999999999998</v>
      </c>
      <c r="CP30">
        <v>40.936999999999998</v>
      </c>
      <c r="CQ30">
        <v>960.00580645161301</v>
      </c>
      <c r="CR30">
        <v>39.996451612903201</v>
      </c>
      <c r="CS30">
        <v>0</v>
      </c>
      <c r="CT30">
        <v>59.200000047683702</v>
      </c>
      <c r="CU30">
        <v>2.3436192307692298</v>
      </c>
      <c r="CV30">
        <v>-0.76947350300056605</v>
      </c>
      <c r="CW30">
        <v>0.817094003342131</v>
      </c>
      <c r="CX30">
        <v>1363.6553846153799</v>
      </c>
      <c r="CY30">
        <v>15</v>
      </c>
      <c r="CZ30">
        <v>1675338876.2</v>
      </c>
      <c r="DA30" t="s">
        <v>255</v>
      </c>
      <c r="DB30">
        <v>2</v>
      </c>
      <c r="DC30">
        <v>-3.8660000000000001</v>
      </c>
      <c r="DD30">
        <v>0.39400000000000002</v>
      </c>
      <c r="DE30">
        <v>404</v>
      </c>
      <c r="DF30">
        <v>16</v>
      </c>
      <c r="DG30">
        <v>2.13</v>
      </c>
      <c r="DH30">
        <v>0.16</v>
      </c>
      <c r="DI30">
        <v>-4.4040465384615404</v>
      </c>
      <c r="DJ30">
        <v>0.10025301837607201</v>
      </c>
      <c r="DK30">
        <v>0.107919656170773</v>
      </c>
      <c r="DL30">
        <v>1</v>
      </c>
      <c r="DM30">
        <v>2.2204999999999999</v>
      </c>
      <c r="DN30">
        <v>0</v>
      </c>
      <c r="DO30">
        <v>0</v>
      </c>
      <c r="DP30">
        <v>0</v>
      </c>
      <c r="DQ30">
        <v>1.29096173076923</v>
      </c>
      <c r="DR30">
        <v>-1.0341100636078E-3</v>
      </c>
      <c r="DS30">
        <v>2.6485429384371902E-3</v>
      </c>
      <c r="DT30">
        <v>1</v>
      </c>
      <c r="DU30">
        <v>2</v>
      </c>
      <c r="DV30">
        <v>3</v>
      </c>
      <c r="DW30" t="s">
        <v>269</v>
      </c>
      <c r="DX30">
        <v>100</v>
      </c>
      <c r="DY30">
        <v>100</v>
      </c>
      <c r="DZ30">
        <v>-3.8660000000000001</v>
      </c>
      <c r="EA30">
        <v>0.39400000000000002</v>
      </c>
      <c r="EB30">
        <v>2</v>
      </c>
      <c r="EC30">
        <v>516.90899999999999</v>
      </c>
      <c r="ED30">
        <v>418.779</v>
      </c>
      <c r="EE30">
        <v>27.877300000000002</v>
      </c>
      <c r="EF30">
        <v>31.590599999999998</v>
      </c>
      <c r="EG30">
        <v>29.9999</v>
      </c>
      <c r="EH30">
        <v>31.835000000000001</v>
      </c>
      <c r="EI30">
        <v>31.877800000000001</v>
      </c>
      <c r="EJ30">
        <v>20.289200000000001</v>
      </c>
      <c r="EK30">
        <v>31.5776</v>
      </c>
      <c r="EL30">
        <v>0</v>
      </c>
      <c r="EM30">
        <v>27.8779</v>
      </c>
      <c r="EN30">
        <v>404.358</v>
      </c>
      <c r="EO30">
        <v>15.653600000000001</v>
      </c>
      <c r="EP30">
        <v>100.19199999999999</v>
      </c>
      <c r="EQ30">
        <v>90.504800000000003</v>
      </c>
    </row>
    <row r="31" spans="1:147" x14ac:dyDescent="0.3">
      <c r="A31">
        <v>15</v>
      </c>
      <c r="B31">
        <v>1675339799.3</v>
      </c>
      <c r="C31">
        <v>840.09999990463302</v>
      </c>
      <c r="D31" t="s">
        <v>297</v>
      </c>
      <c r="E31" t="s">
        <v>298</v>
      </c>
      <c r="F31">
        <v>1675339791.24839</v>
      </c>
      <c r="G31">
        <f t="shared" si="0"/>
        <v>9.1520877651740176E-3</v>
      </c>
      <c r="H31">
        <f t="shared" si="1"/>
        <v>26.915454946964235</v>
      </c>
      <c r="I31">
        <f t="shared" si="2"/>
        <v>400.02009677419301</v>
      </c>
      <c r="J31">
        <f t="shared" si="3"/>
        <v>280.90785760898365</v>
      </c>
      <c r="K31">
        <f t="shared" si="4"/>
        <v>27.191156272984898</v>
      </c>
      <c r="L31">
        <f t="shared" si="5"/>
        <v>38.720913883662647</v>
      </c>
      <c r="M31">
        <f t="shared" si="6"/>
        <v>0.4274967348280419</v>
      </c>
      <c r="N31">
        <f t="shared" si="7"/>
        <v>3.3892677695671631</v>
      </c>
      <c r="O31">
        <f t="shared" si="8"/>
        <v>0.39964110058919061</v>
      </c>
      <c r="P31">
        <f t="shared" si="9"/>
        <v>0.2521269968357166</v>
      </c>
      <c r="Q31">
        <f t="shared" si="10"/>
        <v>161.8492175366265</v>
      </c>
      <c r="R31">
        <f t="shared" si="11"/>
        <v>28.052030607805555</v>
      </c>
      <c r="S31">
        <f t="shared" si="12"/>
        <v>28.002564516128999</v>
      </c>
      <c r="T31">
        <f t="shared" si="13"/>
        <v>3.7954070544883245</v>
      </c>
      <c r="U31">
        <f t="shared" si="14"/>
        <v>40.112943794673228</v>
      </c>
      <c r="V31">
        <f t="shared" si="15"/>
        <v>1.6409198798927955</v>
      </c>
      <c r="W31">
        <f t="shared" si="16"/>
        <v>4.0907490816236241</v>
      </c>
      <c r="X31">
        <f t="shared" si="17"/>
        <v>2.1544871745955287</v>
      </c>
      <c r="Y31">
        <f t="shared" si="18"/>
        <v>-403.60707044417416</v>
      </c>
      <c r="Z31">
        <f t="shared" si="19"/>
        <v>236.00989294189671</v>
      </c>
      <c r="AA31">
        <f t="shared" si="20"/>
        <v>15.277085855329636</v>
      </c>
      <c r="AB31">
        <f t="shared" si="21"/>
        <v>9.5291258896786815</v>
      </c>
      <c r="AC31">
        <v>-4.0019988300395597E-2</v>
      </c>
      <c r="AD31">
        <v>4.4925942810725303E-2</v>
      </c>
      <c r="AE31">
        <v>3.3775604873110199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50646.40654289598</v>
      </c>
      <c r="AK31" t="s">
        <v>251</v>
      </c>
      <c r="AL31">
        <v>2.3430499999999999</v>
      </c>
      <c r="AM31">
        <v>1.45455</v>
      </c>
      <c r="AN31">
        <f t="shared" si="25"/>
        <v>-0.88849999999999985</v>
      </c>
      <c r="AO31">
        <f t="shared" si="26"/>
        <v>-0.61084184111924644</v>
      </c>
      <c r="AP31">
        <v>2.6669090784493098E-2</v>
      </c>
      <c r="AQ31" t="s">
        <v>299</v>
      </c>
      <c r="AR31">
        <v>2.3320346153846199</v>
      </c>
      <c r="AS31">
        <v>1.7356</v>
      </c>
      <c r="AT31">
        <f t="shared" si="27"/>
        <v>-0.34364750828798107</v>
      </c>
      <c r="AU31">
        <v>0.5</v>
      </c>
      <c r="AV31">
        <f t="shared" si="28"/>
        <v>841.20952606539083</v>
      </c>
      <c r="AW31">
        <f t="shared" si="29"/>
        <v>26.915454946964235</v>
      </c>
      <c r="AX31">
        <f t="shared" si="30"/>
        <v>-144.53977879024251</v>
      </c>
      <c r="AY31">
        <f t="shared" si="31"/>
        <v>1</v>
      </c>
      <c r="AZ31">
        <f t="shared" si="32"/>
        <v>3.1964433381950978E-2</v>
      </c>
      <c r="BA31">
        <f t="shared" si="33"/>
        <v>-0.16193247292002766</v>
      </c>
      <c r="BB31" t="s">
        <v>253</v>
      </c>
      <c r="BC31">
        <v>0</v>
      </c>
      <c r="BD31">
        <f t="shared" si="34"/>
        <v>1.7356</v>
      </c>
      <c r="BE31">
        <f t="shared" si="35"/>
        <v>-0.34364750828798102</v>
      </c>
      <c r="BF31">
        <f t="shared" si="36"/>
        <v>-0.19322127118352755</v>
      </c>
      <c r="BG31">
        <f t="shared" si="37"/>
        <v>0.98186618715058027</v>
      </c>
      <c r="BH31">
        <f t="shared" si="38"/>
        <v>0.31631963984243117</v>
      </c>
      <c r="BI31">
        <f t="shared" si="39"/>
        <v>1000.01096774194</v>
      </c>
      <c r="BJ31">
        <f t="shared" si="40"/>
        <v>841.20952606539083</v>
      </c>
      <c r="BK31">
        <f t="shared" si="41"/>
        <v>0.84120029999758061</v>
      </c>
      <c r="BL31">
        <f t="shared" si="42"/>
        <v>0.19240059999516132</v>
      </c>
      <c r="BM31">
        <v>0.71134332286046498</v>
      </c>
      <c r="BN31">
        <v>0.5</v>
      </c>
      <c r="BO31" t="s">
        <v>254</v>
      </c>
      <c r="BP31">
        <v>1675339791.24839</v>
      </c>
      <c r="BQ31">
        <v>400.02009677419301</v>
      </c>
      <c r="BR31">
        <v>404.37003225806501</v>
      </c>
      <c r="BS31">
        <v>16.9521032258065</v>
      </c>
      <c r="BT31">
        <v>15.672161290322601</v>
      </c>
      <c r="BU31">
        <v>500.01593548387098</v>
      </c>
      <c r="BV31">
        <v>96.597396774193498</v>
      </c>
      <c r="BW31">
        <v>0.20002464516129001</v>
      </c>
      <c r="BX31">
        <v>29.294196774193601</v>
      </c>
      <c r="BY31">
        <v>28.002564516128999</v>
      </c>
      <c r="BZ31">
        <v>999.9</v>
      </c>
      <c r="CA31">
        <v>9990.9677419354794</v>
      </c>
      <c r="CB31">
        <v>0</v>
      </c>
      <c r="CC31">
        <v>390.734193548387</v>
      </c>
      <c r="CD31">
        <v>1000.01096774194</v>
      </c>
      <c r="CE31">
        <v>0.95998764516129098</v>
      </c>
      <c r="CF31">
        <v>4.00126419354839E-2</v>
      </c>
      <c r="CG31">
        <v>0</v>
      </c>
      <c r="CH31">
        <v>2.3214161290322601</v>
      </c>
      <c r="CI31">
        <v>0</v>
      </c>
      <c r="CJ31">
        <v>1360.9551612903199</v>
      </c>
      <c r="CK31">
        <v>9334.3867741935501</v>
      </c>
      <c r="CL31">
        <v>41.125</v>
      </c>
      <c r="CM31">
        <v>44</v>
      </c>
      <c r="CN31">
        <v>42.3241935483871</v>
      </c>
      <c r="CO31">
        <v>42.173000000000002</v>
      </c>
      <c r="CP31">
        <v>41.052</v>
      </c>
      <c r="CQ31">
        <v>959.99774193548399</v>
      </c>
      <c r="CR31">
        <v>40.010322580645202</v>
      </c>
      <c r="CS31">
        <v>0</v>
      </c>
      <c r="CT31">
        <v>59.5</v>
      </c>
      <c r="CU31">
        <v>2.3320346153846199</v>
      </c>
      <c r="CV31">
        <v>9.7644443663308295E-2</v>
      </c>
      <c r="CW31">
        <v>0.52888889354673396</v>
      </c>
      <c r="CX31">
        <v>1360.96346153846</v>
      </c>
      <c r="CY31">
        <v>15</v>
      </c>
      <c r="CZ31">
        <v>1675338876.2</v>
      </c>
      <c r="DA31" t="s">
        <v>255</v>
      </c>
      <c r="DB31">
        <v>2</v>
      </c>
      <c r="DC31">
        <v>-3.8660000000000001</v>
      </c>
      <c r="DD31">
        <v>0.39400000000000002</v>
      </c>
      <c r="DE31">
        <v>404</v>
      </c>
      <c r="DF31">
        <v>16</v>
      </c>
      <c r="DG31">
        <v>2.13</v>
      </c>
      <c r="DH31">
        <v>0.16</v>
      </c>
      <c r="DI31">
        <v>-4.3818836538461499</v>
      </c>
      <c r="DJ31">
        <v>0.158497677842765</v>
      </c>
      <c r="DK31">
        <v>0.118958092104043</v>
      </c>
      <c r="DL31">
        <v>1</v>
      </c>
      <c r="DM31">
        <v>2.3742000000000001</v>
      </c>
      <c r="DN31">
        <v>0</v>
      </c>
      <c r="DO31">
        <v>0</v>
      </c>
      <c r="DP31">
        <v>0</v>
      </c>
      <c r="DQ31">
        <v>1.2794115384615401</v>
      </c>
      <c r="DR31">
        <v>7.2801493038963704E-3</v>
      </c>
      <c r="DS31">
        <v>2.5178359027418998E-3</v>
      </c>
      <c r="DT31">
        <v>1</v>
      </c>
      <c r="DU31">
        <v>2</v>
      </c>
      <c r="DV31">
        <v>3</v>
      </c>
      <c r="DW31" t="s">
        <v>269</v>
      </c>
      <c r="DX31">
        <v>100</v>
      </c>
      <c r="DY31">
        <v>100</v>
      </c>
      <c r="DZ31">
        <v>-3.8660000000000001</v>
      </c>
      <c r="EA31">
        <v>0.39400000000000002</v>
      </c>
      <c r="EB31">
        <v>2</v>
      </c>
      <c r="EC31">
        <v>517.4</v>
      </c>
      <c r="ED31">
        <v>418.38299999999998</v>
      </c>
      <c r="EE31">
        <v>27.774899999999999</v>
      </c>
      <c r="EF31">
        <v>31.571200000000001</v>
      </c>
      <c r="EG31">
        <v>29.9999</v>
      </c>
      <c r="EH31">
        <v>31.8156</v>
      </c>
      <c r="EI31">
        <v>31.857299999999999</v>
      </c>
      <c r="EJ31">
        <v>20.2897</v>
      </c>
      <c r="EK31">
        <v>31.299399999999999</v>
      </c>
      <c r="EL31">
        <v>0</v>
      </c>
      <c r="EM31">
        <v>27.763200000000001</v>
      </c>
      <c r="EN31">
        <v>404.40100000000001</v>
      </c>
      <c r="EO31">
        <v>15.7209</v>
      </c>
      <c r="EP31">
        <v>100.197</v>
      </c>
      <c r="EQ31">
        <v>90.509900000000002</v>
      </c>
    </row>
    <row r="32" spans="1:147" x14ac:dyDescent="0.3">
      <c r="A32">
        <v>16</v>
      </c>
      <c r="B32">
        <v>1675339859.8</v>
      </c>
      <c r="C32">
        <v>900.59999990463302</v>
      </c>
      <c r="D32" t="s">
        <v>300</v>
      </c>
      <c r="E32" t="s">
        <v>301</v>
      </c>
      <c r="F32">
        <v>1675339851.74194</v>
      </c>
      <c r="G32">
        <f t="shared" si="0"/>
        <v>9.1721145286231837E-3</v>
      </c>
      <c r="H32">
        <f t="shared" si="1"/>
        <v>27.180004999248141</v>
      </c>
      <c r="I32">
        <f t="shared" si="2"/>
        <v>400.002064516129</v>
      </c>
      <c r="J32">
        <f t="shared" si="3"/>
        <v>280.17854883976003</v>
      </c>
      <c r="K32">
        <f t="shared" si="4"/>
        <v>27.120681830698096</v>
      </c>
      <c r="L32">
        <f t="shared" si="5"/>
        <v>38.719340821372782</v>
      </c>
      <c r="M32">
        <f t="shared" si="6"/>
        <v>0.4288023092157987</v>
      </c>
      <c r="N32">
        <f t="shared" si="7"/>
        <v>3.3923267502766095</v>
      </c>
      <c r="O32">
        <f t="shared" si="8"/>
        <v>0.40080575061268375</v>
      </c>
      <c r="P32">
        <f t="shared" si="9"/>
        <v>0.25286649345198886</v>
      </c>
      <c r="Q32">
        <f t="shared" si="10"/>
        <v>161.85205363652369</v>
      </c>
      <c r="R32">
        <f t="shared" si="11"/>
        <v>28.024383289989544</v>
      </c>
      <c r="S32">
        <f t="shared" si="12"/>
        <v>27.9886870967742</v>
      </c>
      <c r="T32">
        <f t="shared" si="13"/>
        <v>3.7923376897275363</v>
      </c>
      <c r="U32">
        <f t="shared" si="14"/>
        <v>40.130449369379086</v>
      </c>
      <c r="V32">
        <f t="shared" si="15"/>
        <v>1.6393471960432044</v>
      </c>
      <c r="W32">
        <f t="shared" si="16"/>
        <v>4.0850456992242972</v>
      </c>
      <c r="X32">
        <f t="shared" si="17"/>
        <v>2.1529904936843316</v>
      </c>
      <c r="Y32">
        <f t="shared" si="18"/>
        <v>-404.49025071228237</v>
      </c>
      <c r="Z32">
        <f t="shared" si="19"/>
        <v>234.34211592642438</v>
      </c>
      <c r="AA32">
        <f t="shared" si="20"/>
        <v>15.15258331076819</v>
      </c>
      <c r="AB32">
        <f t="shared" si="21"/>
        <v>6.8565021614338946</v>
      </c>
      <c r="AC32">
        <v>-4.00654177128403E-2</v>
      </c>
      <c r="AD32">
        <v>4.4976941306029597E-2</v>
      </c>
      <c r="AE32">
        <v>3.3806061782875898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50705.615564717511</v>
      </c>
      <c r="AK32" t="s">
        <v>251</v>
      </c>
      <c r="AL32">
        <v>2.3430499999999999</v>
      </c>
      <c r="AM32">
        <v>1.45455</v>
      </c>
      <c r="AN32">
        <f t="shared" si="25"/>
        <v>-0.88849999999999985</v>
      </c>
      <c r="AO32">
        <f t="shared" si="26"/>
        <v>-0.61084184111924644</v>
      </c>
      <c r="AP32">
        <v>2.6669090784493098E-2</v>
      </c>
      <c r="AQ32" t="s">
        <v>302</v>
      </c>
      <c r="AR32">
        <v>2.29500384615385</v>
      </c>
      <c r="AS32">
        <v>1.6716</v>
      </c>
      <c r="AT32">
        <f t="shared" si="27"/>
        <v>-0.37293840999871386</v>
      </c>
      <c r="AU32">
        <v>0.5</v>
      </c>
      <c r="AV32">
        <f t="shared" si="28"/>
        <v>841.22421255524466</v>
      </c>
      <c r="AW32">
        <f t="shared" si="29"/>
        <v>27.180004999248141</v>
      </c>
      <c r="AX32">
        <f t="shared" si="30"/>
        <v>-156.86241014138653</v>
      </c>
      <c r="AY32">
        <f t="shared" si="31"/>
        <v>1</v>
      </c>
      <c r="AZ32">
        <f t="shared" si="32"/>
        <v>3.2278357545112192E-2</v>
      </c>
      <c r="BA32">
        <f t="shared" si="33"/>
        <v>-0.12984565685570709</v>
      </c>
      <c r="BB32" t="s">
        <v>253</v>
      </c>
      <c r="BC32">
        <v>0</v>
      </c>
      <c r="BD32">
        <f t="shared" si="34"/>
        <v>1.6716</v>
      </c>
      <c r="BE32">
        <f t="shared" si="35"/>
        <v>-0.3729384099987138</v>
      </c>
      <c r="BF32">
        <f t="shared" si="36"/>
        <v>-0.14922140868309783</v>
      </c>
      <c r="BG32">
        <f t="shared" si="37"/>
        <v>0.92844418222332281</v>
      </c>
      <c r="BH32">
        <f t="shared" si="38"/>
        <v>0.24428812605514913</v>
      </c>
      <c r="BI32">
        <f t="shared" si="39"/>
        <v>1000.02841935484</v>
      </c>
      <c r="BJ32">
        <f t="shared" si="40"/>
        <v>841.22421255524466</v>
      </c>
      <c r="BK32">
        <f t="shared" si="41"/>
        <v>0.84120030618525166</v>
      </c>
      <c r="BL32">
        <f t="shared" si="42"/>
        <v>0.19240061237050352</v>
      </c>
      <c r="BM32">
        <v>0.71134332286046498</v>
      </c>
      <c r="BN32">
        <v>0.5</v>
      </c>
      <c r="BO32" t="s">
        <v>254</v>
      </c>
      <c r="BP32">
        <v>1675339851.74194</v>
      </c>
      <c r="BQ32">
        <v>400.002064516129</v>
      </c>
      <c r="BR32">
        <v>404.39070967741901</v>
      </c>
      <c r="BS32">
        <v>16.935780645161302</v>
      </c>
      <c r="BT32">
        <v>15.6530290322581</v>
      </c>
      <c r="BU32">
        <v>500.02077419354799</v>
      </c>
      <c r="BV32">
        <v>96.597890322580596</v>
      </c>
      <c r="BW32">
        <v>0.19996212903225799</v>
      </c>
      <c r="BX32">
        <v>29.270035483870998</v>
      </c>
      <c r="BY32">
        <v>27.9886870967742</v>
      </c>
      <c r="BZ32">
        <v>999.9</v>
      </c>
      <c r="CA32">
        <v>10002.2580645161</v>
      </c>
      <c r="CB32">
        <v>0</v>
      </c>
      <c r="CC32">
        <v>390.72145161290302</v>
      </c>
      <c r="CD32">
        <v>1000.02841935484</v>
      </c>
      <c r="CE32">
        <v>0.95998861290322601</v>
      </c>
      <c r="CF32">
        <v>4.00116548387097E-2</v>
      </c>
      <c r="CG32">
        <v>0</v>
      </c>
      <c r="CH32">
        <v>2.3119677419354798</v>
      </c>
      <c r="CI32">
        <v>0</v>
      </c>
      <c r="CJ32">
        <v>1358.51</v>
      </c>
      <c r="CK32">
        <v>9334.5538709677403</v>
      </c>
      <c r="CL32">
        <v>41.233741935483899</v>
      </c>
      <c r="CM32">
        <v>44.061999999999998</v>
      </c>
      <c r="CN32">
        <v>42.436999999999998</v>
      </c>
      <c r="CO32">
        <v>42.245935483871001</v>
      </c>
      <c r="CP32">
        <v>41.125</v>
      </c>
      <c r="CQ32">
        <v>960.015806451613</v>
      </c>
      <c r="CR32">
        <v>40.011290322580599</v>
      </c>
      <c r="CS32">
        <v>0</v>
      </c>
      <c r="CT32">
        <v>59.900000095367403</v>
      </c>
      <c r="CU32">
        <v>2.29500384615385</v>
      </c>
      <c r="CV32">
        <v>-0.25557948332137698</v>
      </c>
      <c r="CW32">
        <v>1.4844444416604501</v>
      </c>
      <c r="CX32">
        <v>1358.5076923076899</v>
      </c>
      <c r="CY32">
        <v>15</v>
      </c>
      <c r="CZ32">
        <v>1675338876.2</v>
      </c>
      <c r="DA32" t="s">
        <v>255</v>
      </c>
      <c r="DB32">
        <v>2</v>
      </c>
      <c r="DC32">
        <v>-3.8660000000000001</v>
      </c>
      <c r="DD32">
        <v>0.39400000000000002</v>
      </c>
      <c r="DE32">
        <v>404</v>
      </c>
      <c r="DF32">
        <v>16</v>
      </c>
      <c r="DG32">
        <v>2.13</v>
      </c>
      <c r="DH32">
        <v>0.16</v>
      </c>
      <c r="DI32">
        <v>-4.3852838461538504</v>
      </c>
      <c r="DJ32">
        <v>-2.0314725108187499E-2</v>
      </c>
      <c r="DK32">
        <v>0.10878744694186999</v>
      </c>
      <c r="DL32">
        <v>1</v>
      </c>
      <c r="DM32">
        <v>2.2162000000000002</v>
      </c>
      <c r="DN32">
        <v>0</v>
      </c>
      <c r="DO32">
        <v>0</v>
      </c>
      <c r="DP32">
        <v>0</v>
      </c>
      <c r="DQ32">
        <v>1.2837215384615399</v>
      </c>
      <c r="DR32">
        <v>-8.5806414863404505E-3</v>
      </c>
      <c r="DS32">
        <v>2.96608676711575E-3</v>
      </c>
      <c r="DT32">
        <v>1</v>
      </c>
      <c r="DU32">
        <v>2</v>
      </c>
      <c r="DV32">
        <v>3</v>
      </c>
      <c r="DW32" t="s">
        <v>269</v>
      </c>
      <c r="DX32">
        <v>100</v>
      </c>
      <c r="DY32">
        <v>100</v>
      </c>
      <c r="DZ32">
        <v>-3.8660000000000001</v>
      </c>
      <c r="EA32">
        <v>0.39400000000000002</v>
      </c>
      <c r="EB32">
        <v>2</v>
      </c>
      <c r="EC32">
        <v>517.399</v>
      </c>
      <c r="ED32">
        <v>418.267</v>
      </c>
      <c r="EE32">
        <v>27.690200000000001</v>
      </c>
      <c r="EF32">
        <v>31.554600000000001</v>
      </c>
      <c r="EG32">
        <v>29.9998</v>
      </c>
      <c r="EH32">
        <v>31.7989</v>
      </c>
      <c r="EI32">
        <v>31.840699999999998</v>
      </c>
      <c r="EJ32">
        <v>20.2898</v>
      </c>
      <c r="EK32">
        <v>31.299399999999999</v>
      </c>
      <c r="EL32">
        <v>0</v>
      </c>
      <c r="EM32">
        <v>27.682700000000001</v>
      </c>
      <c r="EN32">
        <v>404.41699999999997</v>
      </c>
      <c r="EO32">
        <v>15.683299999999999</v>
      </c>
      <c r="EP32">
        <v>100.2</v>
      </c>
      <c r="EQ32">
        <v>90.513099999999994</v>
      </c>
    </row>
    <row r="33" spans="1:147" x14ac:dyDescent="0.3">
      <c r="A33">
        <v>17</v>
      </c>
      <c r="B33">
        <v>1675339919.8</v>
      </c>
      <c r="C33">
        <v>960.59999990463302</v>
      </c>
      <c r="D33" t="s">
        <v>303</v>
      </c>
      <c r="E33" t="s">
        <v>304</v>
      </c>
      <c r="F33">
        <v>1675339911.76774</v>
      </c>
      <c r="G33">
        <f t="shared" si="0"/>
        <v>9.1644621838872075E-3</v>
      </c>
      <c r="H33">
        <f t="shared" si="1"/>
        <v>26.892233507197368</v>
      </c>
      <c r="I33">
        <f t="shared" si="2"/>
        <v>400.01400000000001</v>
      </c>
      <c r="J33">
        <f t="shared" si="3"/>
        <v>281.14968691072107</v>
      </c>
      <c r="K33">
        <f t="shared" si="4"/>
        <v>27.214158274062914</v>
      </c>
      <c r="L33">
        <f t="shared" si="5"/>
        <v>38.719745440434579</v>
      </c>
      <c r="M33">
        <f t="shared" si="6"/>
        <v>0.42814010075590436</v>
      </c>
      <c r="N33">
        <f t="shared" si="7"/>
        <v>3.3933179442157857</v>
      </c>
      <c r="O33">
        <f t="shared" si="8"/>
        <v>0.40023451178546654</v>
      </c>
      <c r="P33">
        <f t="shared" si="9"/>
        <v>0.25250205172615181</v>
      </c>
      <c r="Q33">
        <f t="shared" si="10"/>
        <v>161.8474242005984</v>
      </c>
      <c r="R33">
        <f t="shared" si="11"/>
        <v>28.007609320381775</v>
      </c>
      <c r="S33">
        <f t="shared" si="12"/>
        <v>27.984287096774199</v>
      </c>
      <c r="T33">
        <f t="shared" si="13"/>
        <v>3.7913649635920641</v>
      </c>
      <c r="U33">
        <f t="shared" si="14"/>
        <v>40.119159496052028</v>
      </c>
      <c r="V33">
        <f t="shared" si="15"/>
        <v>1.6371065907823601</v>
      </c>
      <c r="W33">
        <f t="shared" si="16"/>
        <v>4.0806103900144306</v>
      </c>
      <c r="X33">
        <f t="shared" si="17"/>
        <v>2.154258372809704</v>
      </c>
      <c r="Y33">
        <f t="shared" si="18"/>
        <v>-404.15278230942585</v>
      </c>
      <c r="Z33">
        <f t="shared" si="19"/>
        <v>231.77447324409187</v>
      </c>
      <c r="AA33">
        <f t="shared" si="20"/>
        <v>14.980450987451686</v>
      </c>
      <c r="AB33">
        <f t="shared" si="21"/>
        <v>4.4495661227161065</v>
      </c>
      <c r="AC33">
        <v>-4.0080141739493501E-2</v>
      </c>
      <c r="AD33">
        <v>4.4993470315843401E-2</v>
      </c>
      <c r="AE33">
        <v>3.38159306492076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50726.602296106517</v>
      </c>
      <c r="AK33" t="s">
        <v>251</v>
      </c>
      <c r="AL33">
        <v>2.3430499999999999</v>
      </c>
      <c r="AM33">
        <v>1.45455</v>
      </c>
      <c r="AN33">
        <f t="shared" si="25"/>
        <v>-0.88849999999999985</v>
      </c>
      <c r="AO33">
        <f t="shared" si="26"/>
        <v>-0.61084184111924644</v>
      </c>
      <c r="AP33">
        <v>2.6669090784493098E-2</v>
      </c>
      <c r="AQ33" t="s">
        <v>305</v>
      </c>
      <c r="AR33">
        <v>2.3188538461538499</v>
      </c>
      <c r="AS33">
        <v>1.3311999999999999</v>
      </c>
      <c r="AT33">
        <f t="shared" si="27"/>
        <v>-0.74192746856509162</v>
      </c>
      <c r="AU33">
        <v>0.5</v>
      </c>
      <c r="AV33">
        <f t="shared" si="28"/>
        <v>841.2000224132031</v>
      </c>
      <c r="AW33">
        <f t="shared" si="29"/>
        <v>26.892233507197368</v>
      </c>
      <c r="AX33">
        <f t="shared" si="30"/>
        <v>-312.05470159296306</v>
      </c>
      <c r="AY33">
        <f t="shared" si="31"/>
        <v>1</v>
      </c>
      <c r="AZ33">
        <f t="shared" si="32"/>
        <v>3.1937189373036329E-2</v>
      </c>
      <c r="BA33">
        <f t="shared" si="33"/>
        <v>9.2660757211538519E-2</v>
      </c>
      <c r="BB33" t="s">
        <v>253</v>
      </c>
      <c r="BC33">
        <v>0</v>
      </c>
      <c r="BD33">
        <f t="shared" si="34"/>
        <v>1.3311999999999999</v>
      </c>
      <c r="BE33">
        <f t="shared" si="35"/>
        <v>-0.74192746856509162</v>
      </c>
      <c r="BF33">
        <f t="shared" si="36"/>
        <v>8.4802859991062574E-2</v>
      </c>
      <c r="BG33">
        <f t="shared" si="37"/>
        <v>0.97608721268355003</v>
      </c>
      <c r="BH33">
        <f t="shared" si="38"/>
        <v>-0.13882948790095678</v>
      </c>
      <c r="BI33">
        <f t="shared" si="39"/>
        <v>999.99964516129</v>
      </c>
      <c r="BJ33">
        <f t="shared" si="40"/>
        <v>841.2000224132031</v>
      </c>
      <c r="BK33">
        <f t="shared" si="41"/>
        <v>0.84120032090363983</v>
      </c>
      <c r="BL33">
        <f t="shared" si="42"/>
        <v>0.19240064180727975</v>
      </c>
      <c r="BM33">
        <v>0.71134332286046498</v>
      </c>
      <c r="BN33">
        <v>0.5</v>
      </c>
      <c r="BO33" t="s">
        <v>254</v>
      </c>
      <c r="BP33">
        <v>1675339911.76774</v>
      </c>
      <c r="BQ33">
        <v>400.01400000000001</v>
      </c>
      <c r="BR33">
        <v>404.36119354838701</v>
      </c>
      <c r="BS33">
        <v>16.912961290322599</v>
      </c>
      <c r="BT33">
        <v>15.631277419354801</v>
      </c>
      <c r="BU33">
        <v>500.03141935483899</v>
      </c>
      <c r="BV33">
        <v>96.596006451612894</v>
      </c>
      <c r="BW33">
        <v>0.19996929032258101</v>
      </c>
      <c r="BX33">
        <v>29.2512258064516</v>
      </c>
      <c r="BY33">
        <v>27.984287096774199</v>
      </c>
      <c r="BZ33">
        <v>999.9</v>
      </c>
      <c r="CA33">
        <v>10006.129032258101</v>
      </c>
      <c r="CB33">
        <v>0</v>
      </c>
      <c r="CC33">
        <v>390.774967741936</v>
      </c>
      <c r="CD33">
        <v>999.99964516129</v>
      </c>
      <c r="CE33">
        <v>0.95998861290322601</v>
      </c>
      <c r="CF33">
        <v>4.00116548387097E-2</v>
      </c>
      <c r="CG33">
        <v>0</v>
      </c>
      <c r="CH33">
        <v>2.3180612903225799</v>
      </c>
      <c r="CI33">
        <v>0</v>
      </c>
      <c r="CJ33">
        <v>1355.67612903226</v>
      </c>
      <c r="CK33">
        <v>9334.2790322580695</v>
      </c>
      <c r="CL33">
        <v>41.311999999999998</v>
      </c>
      <c r="CM33">
        <v>44.164999999999999</v>
      </c>
      <c r="CN33">
        <v>42.521999999999998</v>
      </c>
      <c r="CO33">
        <v>42.311999999999998</v>
      </c>
      <c r="CP33">
        <v>41.195129032258002</v>
      </c>
      <c r="CQ33">
        <v>959.98806451612904</v>
      </c>
      <c r="CR33">
        <v>40.010645161290299</v>
      </c>
      <c r="CS33">
        <v>0</v>
      </c>
      <c r="CT33">
        <v>59.400000095367403</v>
      </c>
      <c r="CU33">
        <v>2.3188538461538499</v>
      </c>
      <c r="CV33">
        <v>0.81173334179703704</v>
      </c>
      <c r="CW33">
        <v>1.19111110731979</v>
      </c>
      <c r="CX33">
        <v>1355.70384615385</v>
      </c>
      <c r="CY33">
        <v>15</v>
      </c>
      <c r="CZ33">
        <v>1675338876.2</v>
      </c>
      <c r="DA33" t="s">
        <v>255</v>
      </c>
      <c r="DB33">
        <v>2</v>
      </c>
      <c r="DC33">
        <v>-3.8660000000000001</v>
      </c>
      <c r="DD33">
        <v>0.39400000000000002</v>
      </c>
      <c r="DE33">
        <v>404</v>
      </c>
      <c r="DF33">
        <v>16</v>
      </c>
      <c r="DG33">
        <v>2.13</v>
      </c>
      <c r="DH33">
        <v>0.16</v>
      </c>
      <c r="DI33">
        <v>-4.36028384615385</v>
      </c>
      <c r="DJ33">
        <v>8.19506003933025E-2</v>
      </c>
      <c r="DK33">
        <v>9.87993194688849E-2</v>
      </c>
      <c r="DL33">
        <v>1</v>
      </c>
      <c r="DM33">
        <v>2.6316000000000002</v>
      </c>
      <c r="DN33">
        <v>0</v>
      </c>
      <c r="DO33">
        <v>0</v>
      </c>
      <c r="DP33">
        <v>0</v>
      </c>
      <c r="DQ33">
        <v>1.28253923076923</v>
      </c>
      <c r="DR33">
        <v>-1.1913607892175E-2</v>
      </c>
      <c r="DS33">
        <v>3.08937873151634E-3</v>
      </c>
      <c r="DT33">
        <v>1</v>
      </c>
      <c r="DU33">
        <v>2</v>
      </c>
      <c r="DV33">
        <v>3</v>
      </c>
      <c r="DW33" t="s">
        <v>269</v>
      </c>
      <c r="DX33">
        <v>100</v>
      </c>
      <c r="DY33">
        <v>100</v>
      </c>
      <c r="DZ33">
        <v>-3.8660000000000001</v>
      </c>
      <c r="EA33">
        <v>0.39400000000000002</v>
      </c>
      <c r="EB33">
        <v>2</v>
      </c>
      <c r="EC33">
        <v>517.65300000000002</v>
      </c>
      <c r="ED33">
        <v>418.27600000000001</v>
      </c>
      <c r="EE33">
        <v>27.680800000000001</v>
      </c>
      <c r="EF33">
        <v>31.540700000000001</v>
      </c>
      <c r="EG33">
        <v>30</v>
      </c>
      <c r="EH33">
        <v>31.782299999999999</v>
      </c>
      <c r="EI33">
        <v>31.824100000000001</v>
      </c>
      <c r="EJ33">
        <v>20.292000000000002</v>
      </c>
      <c r="EK33">
        <v>31.299399999999999</v>
      </c>
      <c r="EL33">
        <v>0</v>
      </c>
      <c r="EM33">
        <v>27.682200000000002</v>
      </c>
      <c r="EN33">
        <v>404.36200000000002</v>
      </c>
      <c r="EO33">
        <v>15.6662</v>
      </c>
      <c r="EP33">
        <v>100.20399999999999</v>
      </c>
      <c r="EQ33">
        <v>90.517799999999994</v>
      </c>
    </row>
    <row r="34" spans="1:147" x14ac:dyDescent="0.3">
      <c r="A34">
        <v>18</v>
      </c>
      <c r="B34">
        <v>1675339979.7</v>
      </c>
      <c r="C34">
        <v>1020.5</v>
      </c>
      <c r="D34" t="s">
        <v>306</v>
      </c>
      <c r="E34" t="s">
        <v>307</v>
      </c>
      <c r="F34">
        <v>1675339971.76774</v>
      </c>
      <c r="G34">
        <f t="shared" si="0"/>
        <v>8.9924395417508903E-3</v>
      </c>
      <c r="H34">
        <f t="shared" si="1"/>
        <v>27.222487054504807</v>
      </c>
      <c r="I34">
        <f t="shared" si="2"/>
        <v>400.00364516129002</v>
      </c>
      <c r="J34">
        <f t="shared" si="3"/>
        <v>277.7558539973848</v>
      </c>
      <c r="K34">
        <f t="shared" si="4"/>
        <v>26.886161347342316</v>
      </c>
      <c r="L34">
        <f t="shared" si="5"/>
        <v>38.719481114636622</v>
      </c>
      <c r="M34">
        <f t="shared" si="6"/>
        <v>0.41937858003707429</v>
      </c>
      <c r="N34">
        <f t="shared" si="7"/>
        <v>3.3911514032199892</v>
      </c>
      <c r="O34">
        <f t="shared" si="8"/>
        <v>0.39254911769112832</v>
      </c>
      <c r="P34">
        <f t="shared" si="9"/>
        <v>0.24761054924858333</v>
      </c>
      <c r="Q34">
        <f t="shared" si="10"/>
        <v>161.84334267403887</v>
      </c>
      <c r="R34">
        <f t="shared" si="11"/>
        <v>28.048564722009502</v>
      </c>
      <c r="S34">
        <f t="shared" si="12"/>
        <v>27.9856290322581</v>
      </c>
      <c r="T34">
        <f t="shared" si="13"/>
        <v>3.7916616077271841</v>
      </c>
      <c r="U34">
        <f t="shared" si="14"/>
        <v>40.095653782489151</v>
      </c>
      <c r="V34">
        <f t="shared" si="15"/>
        <v>1.636408375688319</v>
      </c>
      <c r="W34">
        <f t="shared" si="16"/>
        <v>4.0812612373538162</v>
      </c>
      <c r="X34">
        <f t="shared" si="17"/>
        <v>2.1552532320388651</v>
      </c>
      <c r="Y34">
        <f t="shared" si="18"/>
        <v>-396.56658379121427</v>
      </c>
      <c r="Z34">
        <f t="shared" si="19"/>
        <v>231.88598334227112</v>
      </c>
      <c r="AA34">
        <f t="shared" si="20"/>
        <v>14.997539811290043</v>
      </c>
      <c r="AB34">
        <f t="shared" si="21"/>
        <v>12.160282036385752</v>
      </c>
      <c r="AC34">
        <v>-4.0047960434900103E-2</v>
      </c>
      <c r="AD34">
        <v>4.49573439822002E-2</v>
      </c>
      <c r="AE34">
        <v>3.3794359381110302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50687.115451906837</v>
      </c>
      <c r="AK34" t="s">
        <v>251</v>
      </c>
      <c r="AL34">
        <v>2.3430499999999999</v>
      </c>
      <c r="AM34">
        <v>1.45455</v>
      </c>
      <c r="AN34">
        <f t="shared" si="25"/>
        <v>-0.88849999999999985</v>
      </c>
      <c r="AO34">
        <f t="shared" si="26"/>
        <v>-0.61084184111924644</v>
      </c>
      <c r="AP34">
        <v>2.6669090784493098E-2</v>
      </c>
      <c r="AQ34" t="s">
        <v>308</v>
      </c>
      <c r="AR34">
        <v>2.3764269230769202</v>
      </c>
      <c r="AS34">
        <v>1.4807999999999999</v>
      </c>
      <c r="AT34">
        <f t="shared" si="27"/>
        <v>-0.60482639321780152</v>
      </c>
      <c r="AU34">
        <v>0.5</v>
      </c>
      <c r="AV34">
        <f t="shared" si="28"/>
        <v>841.17863264527125</v>
      </c>
      <c r="AW34">
        <f t="shared" si="29"/>
        <v>27.222487054504807</v>
      </c>
      <c r="AX34">
        <f t="shared" si="30"/>
        <v>-254.38351921736071</v>
      </c>
      <c r="AY34">
        <f t="shared" si="31"/>
        <v>1</v>
      </c>
      <c r="AZ34">
        <f t="shared" si="32"/>
        <v>3.2330609585501574E-2</v>
      </c>
      <c r="BA34">
        <f t="shared" si="33"/>
        <v>-1.7726904376012889E-2</v>
      </c>
      <c r="BB34" t="s">
        <v>253</v>
      </c>
      <c r="BC34">
        <v>0</v>
      </c>
      <c r="BD34">
        <f t="shared" si="34"/>
        <v>1.4807999999999999</v>
      </c>
      <c r="BE34">
        <f t="shared" si="35"/>
        <v>-0.60482639321780141</v>
      </c>
      <c r="BF34">
        <f t="shared" si="36"/>
        <v>-1.8046818603691783E-2</v>
      </c>
      <c r="BG34">
        <f t="shared" si="37"/>
        <v>1.0387091018578374</v>
      </c>
      <c r="BH34">
        <f t="shared" si="38"/>
        <v>2.954417557681473E-2</v>
      </c>
      <c r="BI34">
        <f t="shared" si="39"/>
        <v>999.97419354838701</v>
      </c>
      <c r="BJ34">
        <f t="shared" si="40"/>
        <v>841.17863264527125</v>
      </c>
      <c r="BK34">
        <f t="shared" si="41"/>
        <v>0.84120034104116914</v>
      </c>
      <c r="BL34">
        <f t="shared" si="42"/>
        <v>0.19240068208233829</v>
      </c>
      <c r="BM34">
        <v>0.71134332286046498</v>
      </c>
      <c r="BN34">
        <v>0.5</v>
      </c>
      <c r="BO34" t="s">
        <v>254</v>
      </c>
      <c r="BP34">
        <v>1675339971.76774</v>
      </c>
      <c r="BQ34">
        <v>400.00364516129002</v>
      </c>
      <c r="BR34">
        <v>404.38809677419403</v>
      </c>
      <c r="BS34">
        <v>16.9054258064516</v>
      </c>
      <c r="BT34">
        <v>15.6477677419355</v>
      </c>
      <c r="BU34">
        <v>500.02245161290301</v>
      </c>
      <c r="BV34">
        <v>96.597858064516103</v>
      </c>
      <c r="BW34">
        <v>0.19996261290322601</v>
      </c>
      <c r="BX34">
        <v>29.2539870967742</v>
      </c>
      <c r="BY34">
        <v>27.9856290322581</v>
      </c>
      <c r="BZ34">
        <v>999.9</v>
      </c>
      <c r="CA34">
        <v>9997.9032258064508</v>
      </c>
      <c r="CB34">
        <v>0</v>
      </c>
      <c r="CC34">
        <v>390.79316129032298</v>
      </c>
      <c r="CD34">
        <v>999.97419354838701</v>
      </c>
      <c r="CE34">
        <v>0.95998925806451696</v>
      </c>
      <c r="CF34">
        <v>4.0010996774193598E-2</v>
      </c>
      <c r="CG34">
        <v>0</v>
      </c>
      <c r="CH34">
        <v>2.3826000000000001</v>
      </c>
      <c r="CI34">
        <v>0</v>
      </c>
      <c r="CJ34">
        <v>1352.34709677419</v>
      </c>
      <c r="CK34">
        <v>9334.0474193548398</v>
      </c>
      <c r="CL34">
        <v>41.375</v>
      </c>
      <c r="CM34">
        <v>44.25</v>
      </c>
      <c r="CN34">
        <v>42.625</v>
      </c>
      <c r="CO34">
        <v>42.387</v>
      </c>
      <c r="CP34">
        <v>41.27</v>
      </c>
      <c r="CQ34">
        <v>959.96354838709703</v>
      </c>
      <c r="CR34">
        <v>40.010322580645202</v>
      </c>
      <c r="CS34">
        <v>0</v>
      </c>
      <c r="CT34">
        <v>59.400000095367403</v>
      </c>
      <c r="CU34">
        <v>2.3764269230769202</v>
      </c>
      <c r="CV34">
        <v>0.61609231288860999</v>
      </c>
      <c r="CW34">
        <v>3.2246153856135802</v>
      </c>
      <c r="CX34">
        <v>1352.4030769230801</v>
      </c>
      <c r="CY34">
        <v>15</v>
      </c>
      <c r="CZ34">
        <v>1675338876.2</v>
      </c>
      <c r="DA34" t="s">
        <v>255</v>
      </c>
      <c r="DB34">
        <v>2</v>
      </c>
      <c r="DC34">
        <v>-3.8660000000000001</v>
      </c>
      <c r="DD34">
        <v>0.39400000000000002</v>
      </c>
      <c r="DE34">
        <v>404</v>
      </c>
      <c r="DF34">
        <v>16</v>
      </c>
      <c r="DG34">
        <v>2.13</v>
      </c>
      <c r="DH34">
        <v>0.16</v>
      </c>
      <c r="DI34">
        <v>-4.39073576923077</v>
      </c>
      <c r="DJ34">
        <v>3.8718505421474897E-2</v>
      </c>
      <c r="DK34">
        <v>8.5120545728851596E-2</v>
      </c>
      <c r="DL34">
        <v>1</v>
      </c>
      <c r="DM34">
        <v>2.2892999999999999</v>
      </c>
      <c r="DN34">
        <v>0</v>
      </c>
      <c r="DO34">
        <v>0</v>
      </c>
      <c r="DP34">
        <v>0</v>
      </c>
      <c r="DQ34">
        <v>1.2685442307692301</v>
      </c>
      <c r="DR34">
        <v>-0.112202420784607</v>
      </c>
      <c r="DS34">
        <v>1.76298428530622E-2</v>
      </c>
      <c r="DT34">
        <v>0</v>
      </c>
      <c r="DU34">
        <v>1</v>
      </c>
      <c r="DV34">
        <v>3</v>
      </c>
      <c r="DW34" t="s">
        <v>256</v>
      </c>
      <c r="DX34">
        <v>100</v>
      </c>
      <c r="DY34">
        <v>100</v>
      </c>
      <c r="DZ34">
        <v>-3.8660000000000001</v>
      </c>
      <c r="EA34">
        <v>0.39400000000000002</v>
      </c>
      <c r="EB34">
        <v>2</v>
      </c>
      <c r="EC34">
        <v>517.41600000000005</v>
      </c>
      <c r="ED34">
        <v>418.43099999999998</v>
      </c>
      <c r="EE34">
        <v>27.672999999999998</v>
      </c>
      <c r="EF34">
        <v>31.529699999999998</v>
      </c>
      <c r="EG34">
        <v>30</v>
      </c>
      <c r="EH34">
        <v>31.7684</v>
      </c>
      <c r="EI34">
        <v>31.810199999999998</v>
      </c>
      <c r="EJ34">
        <v>20.296099999999999</v>
      </c>
      <c r="EK34">
        <v>31.029</v>
      </c>
      <c r="EL34">
        <v>0</v>
      </c>
      <c r="EM34">
        <v>27.6708</v>
      </c>
      <c r="EN34">
        <v>404.36200000000002</v>
      </c>
      <c r="EO34">
        <v>15.6699</v>
      </c>
      <c r="EP34">
        <v>100.208</v>
      </c>
      <c r="EQ34">
        <v>90.520399999999995</v>
      </c>
    </row>
    <row r="35" spans="1:147" x14ac:dyDescent="0.3">
      <c r="A35">
        <v>19</v>
      </c>
      <c r="B35">
        <v>1675340039.8</v>
      </c>
      <c r="C35">
        <v>1080.5999999046301</v>
      </c>
      <c r="D35" t="s">
        <v>309</v>
      </c>
      <c r="E35" t="s">
        <v>310</v>
      </c>
      <c r="F35">
        <v>1675340031.8</v>
      </c>
      <c r="G35">
        <f t="shared" si="0"/>
        <v>9.1037457175124278E-3</v>
      </c>
      <c r="H35">
        <f t="shared" si="1"/>
        <v>27.134173087933341</v>
      </c>
      <c r="I35">
        <f t="shared" si="2"/>
        <v>400.00141935483902</v>
      </c>
      <c r="J35">
        <f t="shared" si="3"/>
        <v>279.49345399977</v>
      </c>
      <c r="K35">
        <f t="shared" si="4"/>
        <v>27.053735935849964</v>
      </c>
      <c r="L35">
        <f t="shared" si="5"/>
        <v>38.71837647117097</v>
      </c>
      <c r="M35">
        <f t="shared" si="6"/>
        <v>0.42513192694280066</v>
      </c>
      <c r="N35">
        <f t="shared" si="7"/>
        <v>3.394351514573497</v>
      </c>
      <c r="O35">
        <f t="shared" si="8"/>
        <v>0.39761137703343297</v>
      </c>
      <c r="P35">
        <f t="shared" si="9"/>
        <v>0.25083111535870523</v>
      </c>
      <c r="Q35">
        <f t="shared" si="10"/>
        <v>161.8495552018862</v>
      </c>
      <c r="R35">
        <f t="shared" si="11"/>
        <v>28.012865949116389</v>
      </c>
      <c r="S35">
        <f t="shared" si="12"/>
        <v>27.987306451612898</v>
      </c>
      <c r="T35">
        <f t="shared" si="13"/>
        <v>3.7920324413721196</v>
      </c>
      <c r="U35">
        <f t="shared" si="14"/>
        <v>40.160443439546107</v>
      </c>
      <c r="V35">
        <f t="shared" si="15"/>
        <v>1.6379544963481656</v>
      </c>
      <c r="W35">
        <f t="shared" si="16"/>
        <v>4.0785269186925035</v>
      </c>
      <c r="X35">
        <f t="shared" si="17"/>
        <v>2.1540779450239542</v>
      </c>
      <c r="Y35">
        <f t="shared" si="18"/>
        <v>-401.47518614229807</v>
      </c>
      <c r="Z35">
        <f t="shared" si="19"/>
        <v>229.67449741521636</v>
      </c>
      <c r="AA35">
        <f t="shared" si="20"/>
        <v>14.839770582204116</v>
      </c>
      <c r="AB35">
        <f t="shared" si="21"/>
        <v>4.8886370570086228</v>
      </c>
      <c r="AC35">
        <v>-4.0095497163221999E-2</v>
      </c>
      <c r="AD35">
        <v>4.5010708124187601E-2</v>
      </c>
      <c r="AE35">
        <v>3.3826221432661701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50746.71505007313</v>
      </c>
      <c r="AK35" t="s">
        <v>251</v>
      </c>
      <c r="AL35">
        <v>2.3430499999999999</v>
      </c>
      <c r="AM35">
        <v>1.45455</v>
      </c>
      <c r="AN35">
        <f t="shared" si="25"/>
        <v>-0.88849999999999985</v>
      </c>
      <c r="AO35">
        <f t="shared" si="26"/>
        <v>-0.61084184111924644</v>
      </c>
      <c r="AP35">
        <v>2.6669090784493098E-2</v>
      </c>
      <c r="AQ35" t="s">
        <v>311</v>
      </c>
      <c r="AR35">
        <v>2.3373692307692302</v>
      </c>
      <c r="AS35">
        <v>1.3964000000000001</v>
      </c>
      <c r="AT35">
        <f t="shared" si="27"/>
        <v>-0.67385364563823402</v>
      </c>
      <c r="AU35">
        <v>0.5</v>
      </c>
      <c r="AV35">
        <f t="shared" si="28"/>
        <v>841.21099676110384</v>
      </c>
      <c r="AW35">
        <f t="shared" si="29"/>
        <v>27.134173087933341</v>
      </c>
      <c r="AX35">
        <f t="shared" si="30"/>
        <v>-283.42654845922124</v>
      </c>
      <c r="AY35">
        <f t="shared" si="31"/>
        <v>1</v>
      </c>
      <c r="AZ35">
        <f t="shared" si="32"/>
        <v>3.2224381399577839E-2</v>
      </c>
      <c r="BA35">
        <f t="shared" si="33"/>
        <v>4.1642795760527013E-2</v>
      </c>
      <c r="BB35" t="s">
        <v>253</v>
      </c>
      <c r="BC35">
        <v>0</v>
      </c>
      <c r="BD35">
        <f t="shared" si="34"/>
        <v>1.3964000000000001</v>
      </c>
      <c r="BE35">
        <f t="shared" si="35"/>
        <v>-0.67385364563823402</v>
      </c>
      <c r="BF35">
        <f t="shared" si="36"/>
        <v>3.9978000068749735E-2</v>
      </c>
      <c r="BG35">
        <f t="shared" si="37"/>
        <v>0.993999081782317</v>
      </c>
      <c r="BH35">
        <f t="shared" si="38"/>
        <v>-6.5447383230163123E-2</v>
      </c>
      <c r="BI35">
        <f t="shared" si="39"/>
        <v>1000.01267741935</v>
      </c>
      <c r="BJ35">
        <f t="shared" si="40"/>
        <v>841.21099676110384</v>
      </c>
      <c r="BK35">
        <f t="shared" si="41"/>
        <v>0.84120033251173121</v>
      </c>
      <c r="BL35">
        <f t="shared" si="42"/>
        <v>0.19240066502346259</v>
      </c>
      <c r="BM35">
        <v>0.71134332286046498</v>
      </c>
      <c r="BN35">
        <v>0.5</v>
      </c>
      <c r="BO35" t="s">
        <v>254</v>
      </c>
      <c r="BP35">
        <v>1675340031.8</v>
      </c>
      <c r="BQ35">
        <v>400.00141935483902</v>
      </c>
      <c r="BR35">
        <v>404.37958064516101</v>
      </c>
      <c r="BS35">
        <v>16.921787096774199</v>
      </c>
      <c r="BT35">
        <v>15.6486</v>
      </c>
      <c r="BU35">
        <v>500.02903225806398</v>
      </c>
      <c r="BV35">
        <v>96.595645161290307</v>
      </c>
      <c r="BW35">
        <v>0.199952548387097</v>
      </c>
      <c r="BX35">
        <v>29.2423838709677</v>
      </c>
      <c r="BY35">
        <v>27.987306451612898</v>
      </c>
      <c r="BZ35">
        <v>999.9</v>
      </c>
      <c r="CA35">
        <v>10010</v>
      </c>
      <c r="CB35">
        <v>0</v>
      </c>
      <c r="CC35">
        <v>390.757967741936</v>
      </c>
      <c r="CD35">
        <v>1000.01267741935</v>
      </c>
      <c r="CE35">
        <v>0.95999022580645199</v>
      </c>
      <c r="CF35">
        <v>4.0010009677419398E-2</v>
      </c>
      <c r="CG35">
        <v>0</v>
      </c>
      <c r="CH35">
        <v>2.3565451612903199</v>
      </c>
      <c r="CI35">
        <v>0</v>
      </c>
      <c r="CJ35">
        <v>1349.6409677419399</v>
      </c>
      <c r="CK35">
        <v>9334.40709677419</v>
      </c>
      <c r="CL35">
        <v>41.475612903225802</v>
      </c>
      <c r="CM35">
        <v>44.311999999999998</v>
      </c>
      <c r="CN35">
        <v>42.686999999999998</v>
      </c>
      <c r="CO35">
        <v>42.436999999999998</v>
      </c>
      <c r="CP35">
        <v>41.370935483871001</v>
      </c>
      <c r="CQ35">
        <v>960.00161290322603</v>
      </c>
      <c r="CR35">
        <v>40.011612903225803</v>
      </c>
      <c r="CS35">
        <v>0</v>
      </c>
      <c r="CT35">
        <v>59.400000095367403</v>
      </c>
      <c r="CU35">
        <v>2.3373692307692302</v>
      </c>
      <c r="CV35">
        <v>-0.55740854157627595</v>
      </c>
      <c r="CW35">
        <v>-0.39897435995213898</v>
      </c>
      <c r="CX35">
        <v>1349.625</v>
      </c>
      <c r="CY35">
        <v>15</v>
      </c>
      <c r="CZ35">
        <v>1675338876.2</v>
      </c>
      <c r="DA35" t="s">
        <v>255</v>
      </c>
      <c r="DB35">
        <v>2</v>
      </c>
      <c r="DC35">
        <v>-3.8660000000000001</v>
      </c>
      <c r="DD35">
        <v>0.39400000000000002</v>
      </c>
      <c r="DE35">
        <v>404</v>
      </c>
      <c r="DF35">
        <v>16</v>
      </c>
      <c r="DG35">
        <v>2.13</v>
      </c>
      <c r="DH35">
        <v>0.16</v>
      </c>
      <c r="DI35">
        <v>-4.3559592307692299</v>
      </c>
      <c r="DJ35">
        <v>-0.214875608298466</v>
      </c>
      <c r="DK35">
        <v>0.104990495446129</v>
      </c>
      <c r="DL35">
        <v>1</v>
      </c>
      <c r="DM35">
        <v>2.2724000000000002</v>
      </c>
      <c r="DN35">
        <v>0</v>
      </c>
      <c r="DO35">
        <v>0</v>
      </c>
      <c r="DP35">
        <v>0</v>
      </c>
      <c r="DQ35">
        <v>1.27327807692308</v>
      </c>
      <c r="DR35">
        <v>-2.1141637496798001E-3</v>
      </c>
      <c r="DS35">
        <v>2.6076935273425901E-3</v>
      </c>
      <c r="DT35">
        <v>1</v>
      </c>
      <c r="DU35">
        <v>2</v>
      </c>
      <c r="DV35">
        <v>3</v>
      </c>
      <c r="DW35" t="s">
        <v>269</v>
      </c>
      <c r="DX35">
        <v>100</v>
      </c>
      <c r="DY35">
        <v>100</v>
      </c>
      <c r="DZ35">
        <v>-3.8660000000000001</v>
      </c>
      <c r="EA35">
        <v>0.39400000000000002</v>
      </c>
      <c r="EB35">
        <v>2</v>
      </c>
      <c r="EC35">
        <v>517.43499999999995</v>
      </c>
      <c r="ED35">
        <v>418.46</v>
      </c>
      <c r="EE35">
        <v>27.676100000000002</v>
      </c>
      <c r="EF35">
        <v>31.518599999999999</v>
      </c>
      <c r="EG35">
        <v>30</v>
      </c>
      <c r="EH35">
        <v>31.7546</v>
      </c>
      <c r="EI35">
        <v>31.796500000000002</v>
      </c>
      <c r="EJ35">
        <v>20.296199999999999</v>
      </c>
      <c r="EK35">
        <v>31.029</v>
      </c>
      <c r="EL35">
        <v>0</v>
      </c>
      <c r="EM35">
        <v>27.674199999999999</v>
      </c>
      <c r="EN35">
        <v>404.38799999999998</v>
      </c>
      <c r="EO35">
        <v>15.654400000000001</v>
      </c>
      <c r="EP35">
        <v>100.21</v>
      </c>
      <c r="EQ35">
        <v>90.522300000000001</v>
      </c>
    </row>
    <row r="36" spans="1:147" x14ac:dyDescent="0.3">
      <c r="A36">
        <v>20</v>
      </c>
      <c r="B36">
        <v>1675340159.3</v>
      </c>
      <c r="C36">
        <v>1200.0999999046301</v>
      </c>
      <c r="D36" t="s">
        <v>312</v>
      </c>
      <c r="E36" t="s">
        <v>313</v>
      </c>
      <c r="F36">
        <v>1675340151.3</v>
      </c>
      <c r="G36">
        <f t="shared" si="0"/>
        <v>8.4703342794467396E-3</v>
      </c>
      <c r="H36">
        <f t="shared" si="1"/>
        <v>3.8046820832416652</v>
      </c>
      <c r="I36">
        <f t="shared" si="2"/>
        <v>400.16996774193501</v>
      </c>
      <c r="J36">
        <f t="shared" si="3"/>
        <v>371.60485891517146</v>
      </c>
      <c r="K36">
        <f t="shared" si="4"/>
        <v>35.969537462690738</v>
      </c>
      <c r="L36">
        <f t="shared" si="5"/>
        <v>38.734500641777302</v>
      </c>
      <c r="M36">
        <f t="shared" si="6"/>
        <v>0.41940770129450822</v>
      </c>
      <c r="N36">
        <f t="shared" si="7"/>
        <v>3.3893343048926003</v>
      </c>
      <c r="O36">
        <f t="shared" si="8"/>
        <v>0.39256124257115804</v>
      </c>
      <c r="P36">
        <f t="shared" si="9"/>
        <v>0.24761948260944067</v>
      </c>
      <c r="Q36">
        <f t="shared" si="10"/>
        <v>16.519128954286735</v>
      </c>
      <c r="R36">
        <f t="shared" si="11"/>
        <v>27.768897085143713</v>
      </c>
      <c r="S36">
        <f t="shared" si="12"/>
        <v>27.415367741935501</v>
      </c>
      <c r="T36">
        <f t="shared" si="13"/>
        <v>3.6674106566179674</v>
      </c>
      <c r="U36">
        <f t="shared" si="14"/>
        <v>39.288556056602452</v>
      </c>
      <c r="V36">
        <f t="shared" si="15"/>
        <v>1.6360692368843253</v>
      </c>
      <c r="W36">
        <f t="shared" si="16"/>
        <v>4.1642386513957499</v>
      </c>
      <c r="X36">
        <f t="shared" si="17"/>
        <v>2.0313414197336419</v>
      </c>
      <c r="Y36">
        <f t="shared" si="18"/>
        <v>-373.54174172360121</v>
      </c>
      <c r="Z36">
        <f t="shared" si="19"/>
        <v>399.72268835835604</v>
      </c>
      <c r="AA36">
        <f t="shared" si="20"/>
        <v>25.838231413854885</v>
      </c>
      <c r="AB36">
        <f t="shared" si="21"/>
        <v>68.538307002896431</v>
      </c>
      <c r="AC36">
        <v>-4.0020976246396001E-2</v>
      </c>
      <c r="AD36">
        <v>4.4927051866659601E-2</v>
      </c>
      <c r="AE36">
        <v>3.3776267336268102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50595.884718421919</v>
      </c>
      <c r="AK36" t="s">
        <v>251</v>
      </c>
      <c r="AL36">
        <v>2.3430499999999999</v>
      </c>
      <c r="AM36">
        <v>1.45455</v>
      </c>
      <c r="AN36">
        <f t="shared" si="25"/>
        <v>-0.88849999999999985</v>
      </c>
      <c r="AO36">
        <f t="shared" si="26"/>
        <v>-0.61084184111924644</v>
      </c>
      <c r="AP36">
        <v>2.6669090784493098E-2</v>
      </c>
      <c r="AQ36" t="s">
        <v>314</v>
      </c>
      <c r="AR36">
        <v>2.3063307692307702</v>
      </c>
      <c r="AS36">
        <v>2.3839100000000002</v>
      </c>
      <c r="AT36">
        <f t="shared" si="27"/>
        <v>3.2542852192083638E-2</v>
      </c>
      <c r="AU36">
        <v>0.5</v>
      </c>
      <c r="AV36">
        <f t="shared" si="28"/>
        <v>84.282718705802054</v>
      </c>
      <c r="AW36">
        <f t="shared" si="29"/>
        <v>3.8046820832416652</v>
      </c>
      <c r="AX36">
        <f t="shared" si="30"/>
        <v>1.3714000285949395</v>
      </c>
      <c r="AY36">
        <f t="shared" si="31"/>
        <v>1</v>
      </c>
      <c r="AZ36">
        <f t="shared" si="32"/>
        <v>4.4825476093678644E-2</v>
      </c>
      <c r="BA36">
        <f t="shared" si="33"/>
        <v>-0.38984693214089461</v>
      </c>
      <c r="BB36" t="s">
        <v>253</v>
      </c>
      <c r="BC36">
        <v>0</v>
      </c>
      <c r="BD36">
        <f t="shared" si="34"/>
        <v>2.3839100000000002</v>
      </c>
      <c r="BE36">
        <f t="shared" si="35"/>
        <v>3.2542852192083596E-2</v>
      </c>
      <c r="BF36">
        <f t="shared" si="36"/>
        <v>-0.63893300333436476</v>
      </c>
      <c r="BG36">
        <f t="shared" si="37"/>
        <v>1.8986595880868664</v>
      </c>
      <c r="BH36">
        <f t="shared" si="38"/>
        <v>1.0459876195835682</v>
      </c>
      <c r="BI36">
        <f t="shared" si="39"/>
        <v>99.979699999999994</v>
      </c>
      <c r="BJ36">
        <f t="shared" si="40"/>
        <v>84.282718705802054</v>
      </c>
      <c r="BK36">
        <f t="shared" si="41"/>
        <v>0.84299831571611095</v>
      </c>
      <c r="BL36">
        <f t="shared" si="42"/>
        <v>0.1959966314322221</v>
      </c>
      <c r="BM36">
        <v>0.71134332286046498</v>
      </c>
      <c r="BN36">
        <v>0.5</v>
      </c>
      <c r="BO36" t="s">
        <v>254</v>
      </c>
      <c r="BP36">
        <v>1675340151.3</v>
      </c>
      <c r="BQ36">
        <v>400.16996774193501</v>
      </c>
      <c r="BR36">
        <v>401.19348387096801</v>
      </c>
      <c r="BS36">
        <v>16.902393548387099</v>
      </c>
      <c r="BT36">
        <v>15.717700000000001</v>
      </c>
      <c r="BU36">
        <v>500.00048387096803</v>
      </c>
      <c r="BV36">
        <v>96.595103225806398</v>
      </c>
      <c r="BW36">
        <v>0.20001825806451601</v>
      </c>
      <c r="BX36">
        <v>29.602922580645199</v>
      </c>
      <c r="BY36">
        <v>27.415367741935501</v>
      </c>
      <c r="BZ36">
        <v>999.9</v>
      </c>
      <c r="CA36">
        <v>9991.4516129032309</v>
      </c>
      <c r="CB36">
        <v>0</v>
      </c>
      <c r="CC36">
        <v>390.82964516128999</v>
      </c>
      <c r="CD36">
        <v>99.979699999999994</v>
      </c>
      <c r="CE36">
        <v>0.90002532258064505</v>
      </c>
      <c r="CF36">
        <v>9.9973948387096806E-2</v>
      </c>
      <c r="CG36">
        <v>0</v>
      </c>
      <c r="CH36">
        <v>2.31977096774194</v>
      </c>
      <c r="CI36">
        <v>0</v>
      </c>
      <c r="CJ36">
        <v>126.399548387097</v>
      </c>
      <c r="CK36">
        <v>914.16141935483904</v>
      </c>
      <c r="CL36">
        <v>40.830451612903197</v>
      </c>
      <c r="CM36">
        <v>44.436999999999998</v>
      </c>
      <c r="CN36">
        <v>42.695129032258002</v>
      </c>
      <c r="CO36">
        <v>42.524000000000001</v>
      </c>
      <c r="CP36">
        <v>41.138903225806501</v>
      </c>
      <c r="CQ36">
        <v>89.983548387096803</v>
      </c>
      <c r="CR36">
        <v>9.9919354838709697</v>
      </c>
      <c r="CS36">
        <v>0</v>
      </c>
      <c r="CT36">
        <v>118.5</v>
      </c>
      <c r="CU36">
        <v>2.3063307692307702</v>
      </c>
      <c r="CV36">
        <v>-2.4287185685433699E-2</v>
      </c>
      <c r="CW36">
        <v>1.64557264140645</v>
      </c>
      <c r="CX36">
        <v>126.399192307692</v>
      </c>
      <c r="CY36">
        <v>15</v>
      </c>
      <c r="CZ36">
        <v>1675338876.2</v>
      </c>
      <c r="DA36" t="s">
        <v>255</v>
      </c>
      <c r="DB36">
        <v>2</v>
      </c>
      <c r="DC36">
        <v>-3.8660000000000001</v>
      </c>
      <c r="DD36">
        <v>0.39400000000000002</v>
      </c>
      <c r="DE36">
        <v>404</v>
      </c>
      <c r="DF36">
        <v>16</v>
      </c>
      <c r="DG36">
        <v>2.13</v>
      </c>
      <c r="DH36">
        <v>0.16</v>
      </c>
      <c r="DI36">
        <v>-1.0150776153846199</v>
      </c>
      <c r="DJ36">
        <v>-0.26437301118413598</v>
      </c>
      <c r="DK36">
        <v>0.12985574401518299</v>
      </c>
      <c r="DL36">
        <v>1</v>
      </c>
      <c r="DM36">
        <v>2.3207</v>
      </c>
      <c r="DN36">
        <v>0</v>
      </c>
      <c r="DO36">
        <v>0</v>
      </c>
      <c r="DP36">
        <v>0</v>
      </c>
      <c r="DQ36">
        <v>1.2017625000000001</v>
      </c>
      <c r="DR36">
        <v>-0.292988047468625</v>
      </c>
      <c r="DS36">
        <v>5.45430216884236E-2</v>
      </c>
      <c r="DT36">
        <v>0</v>
      </c>
      <c r="DU36">
        <v>1</v>
      </c>
      <c r="DV36">
        <v>3</v>
      </c>
      <c r="DW36" t="s">
        <v>256</v>
      </c>
      <c r="DX36">
        <v>100</v>
      </c>
      <c r="DY36">
        <v>100</v>
      </c>
      <c r="DZ36">
        <v>-3.8660000000000001</v>
      </c>
      <c r="EA36">
        <v>0.39400000000000002</v>
      </c>
      <c r="EB36">
        <v>2</v>
      </c>
      <c r="EC36">
        <v>518.54899999999998</v>
      </c>
      <c r="ED36">
        <v>417.93099999999998</v>
      </c>
      <c r="EE36">
        <v>33.503900000000002</v>
      </c>
      <c r="EF36">
        <v>31.491</v>
      </c>
      <c r="EG36">
        <v>30.0002</v>
      </c>
      <c r="EH36">
        <v>31.732500000000002</v>
      </c>
      <c r="EI36">
        <v>31.7744</v>
      </c>
      <c r="EJ36">
        <v>20.175000000000001</v>
      </c>
      <c r="EK36">
        <v>29.5578</v>
      </c>
      <c r="EL36">
        <v>0</v>
      </c>
      <c r="EM36">
        <v>33.506</v>
      </c>
      <c r="EN36">
        <v>401.27600000000001</v>
      </c>
      <c r="EO36">
        <v>15.9823</v>
      </c>
      <c r="EP36">
        <v>100.209</v>
      </c>
      <c r="EQ36">
        <v>90.521900000000002</v>
      </c>
    </row>
    <row r="37" spans="1:147" x14ac:dyDescent="0.3">
      <c r="A37">
        <v>21</v>
      </c>
      <c r="B37">
        <v>1675340219.3</v>
      </c>
      <c r="C37">
        <v>1260.0999999046301</v>
      </c>
      <c r="D37" t="s">
        <v>315</v>
      </c>
      <c r="E37" t="s">
        <v>316</v>
      </c>
      <c r="F37">
        <v>1675340211.3</v>
      </c>
      <c r="G37">
        <f t="shared" si="0"/>
        <v>7.6809537922086467E-3</v>
      </c>
      <c r="H37">
        <f t="shared" si="1"/>
        <v>5.387984011885492</v>
      </c>
      <c r="I37">
        <f t="shared" si="2"/>
        <v>400.010903225807</v>
      </c>
      <c r="J37">
        <f t="shared" si="3"/>
        <v>361.26128418607595</v>
      </c>
      <c r="K37">
        <f t="shared" si="4"/>
        <v>34.967625034484264</v>
      </c>
      <c r="L37">
        <f t="shared" si="5"/>
        <v>38.71832351263204</v>
      </c>
      <c r="M37">
        <f t="shared" si="6"/>
        <v>0.36048410732905212</v>
      </c>
      <c r="N37">
        <f t="shared" si="7"/>
        <v>3.3903680411859187</v>
      </c>
      <c r="O37">
        <f t="shared" si="8"/>
        <v>0.34046367610796324</v>
      </c>
      <c r="P37">
        <f t="shared" si="9"/>
        <v>0.21449584448212194</v>
      </c>
      <c r="Q37">
        <f t="shared" si="10"/>
        <v>16.520004979711146</v>
      </c>
      <c r="R37">
        <f t="shared" si="11"/>
        <v>28.811566130364817</v>
      </c>
      <c r="S37">
        <f t="shared" si="12"/>
        <v>28.223099999999999</v>
      </c>
      <c r="T37">
        <f t="shared" si="13"/>
        <v>3.8444761415221604</v>
      </c>
      <c r="U37">
        <f t="shared" si="14"/>
        <v>39.390546710041384</v>
      </c>
      <c r="V37">
        <f t="shared" si="15"/>
        <v>1.7236044154559389</v>
      </c>
      <c r="W37">
        <f t="shared" si="16"/>
        <v>4.375680358395635</v>
      </c>
      <c r="X37">
        <f t="shared" si="17"/>
        <v>2.1208717260662215</v>
      </c>
      <c r="Y37">
        <f t="shared" si="18"/>
        <v>-338.7300622364013</v>
      </c>
      <c r="Z37">
        <f t="shared" si="19"/>
        <v>409.85395450286353</v>
      </c>
      <c r="AA37">
        <f t="shared" si="20"/>
        <v>26.705741406859126</v>
      </c>
      <c r="AB37">
        <f t="shared" si="21"/>
        <v>114.34963865303251</v>
      </c>
      <c r="AC37">
        <v>-4.00363266534648E-2</v>
      </c>
      <c r="AD37">
        <v>4.49442840433638E-2</v>
      </c>
      <c r="AE37">
        <v>3.3786559793753801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50470.605942367183</v>
      </c>
      <c r="AK37" t="s">
        <v>251</v>
      </c>
      <c r="AL37">
        <v>2.3430499999999999</v>
      </c>
      <c r="AM37">
        <v>1.45455</v>
      </c>
      <c r="AN37">
        <f t="shared" si="25"/>
        <v>-0.88849999999999985</v>
      </c>
      <c r="AO37">
        <f t="shared" si="26"/>
        <v>-0.61084184111924644</v>
      </c>
      <c r="AP37">
        <v>2.6669090784493098E-2</v>
      </c>
      <c r="AQ37" t="s">
        <v>317</v>
      </c>
      <c r="AR37">
        <v>2.3366230769230798</v>
      </c>
      <c r="AS37">
        <v>1.4663999999999999</v>
      </c>
      <c r="AT37">
        <f t="shared" si="27"/>
        <v>-0.59344181459566281</v>
      </c>
      <c r="AU37">
        <v>0.5</v>
      </c>
      <c r="AV37">
        <f t="shared" si="28"/>
        <v>84.287096636779935</v>
      </c>
      <c r="AW37">
        <f t="shared" si="29"/>
        <v>5.387984011885492</v>
      </c>
      <c r="AX37">
        <f t="shared" si="30"/>
        <v>-25.009743787565338</v>
      </c>
      <c r="AY37">
        <f t="shared" si="31"/>
        <v>1</v>
      </c>
      <c r="AZ37">
        <f t="shared" si="32"/>
        <v>6.3607777880932595E-2</v>
      </c>
      <c r="BA37">
        <f t="shared" si="33"/>
        <v>-8.0810147299508438E-3</v>
      </c>
      <c r="BB37" t="s">
        <v>253</v>
      </c>
      <c r="BC37">
        <v>0</v>
      </c>
      <c r="BD37">
        <f t="shared" si="34"/>
        <v>1.4663999999999999</v>
      </c>
      <c r="BE37">
        <f t="shared" si="35"/>
        <v>-0.59344181459566281</v>
      </c>
      <c r="BF37">
        <f t="shared" si="36"/>
        <v>-8.1468495410951264E-3</v>
      </c>
      <c r="BG37">
        <f t="shared" si="37"/>
        <v>0.99266876966073114</v>
      </c>
      <c r="BH37">
        <f t="shared" si="38"/>
        <v>1.3337084974676328E-2</v>
      </c>
      <c r="BI37">
        <f t="shared" si="39"/>
        <v>99.984880645161297</v>
      </c>
      <c r="BJ37">
        <f t="shared" si="40"/>
        <v>84.287096636779935</v>
      </c>
      <c r="BK37">
        <f t="shared" si="41"/>
        <v>0.84299842229055011</v>
      </c>
      <c r="BL37">
        <f t="shared" si="42"/>
        <v>0.19599684458110039</v>
      </c>
      <c r="BM37">
        <v>0.71134332286046498</v>
      </c>
      <c r="BN37">
        <v>0.5</v>
      </c>
      <c r="BO37" t="s">
        <v>254</v>
      </c>
      <c r="BP37">
        <v>1675340211.3</v>
      </c>
      <c r="BQ37">
        <v>400.010903225807</v>
      </c>
      <c r="BR37">
        <v>401.21448387096802</v>
      </c>
      <c r="BS37">
        <v>17.8070870967742</v>
      </c>
      <c r="BT37">
        <v>16.7338548387097</v>
      </c>
      <c r="BU37">
        <v>500.03164516128999</v>
      </c>
      <c r="BV37">
        <v>96.593170967741997</v>
      </c>
      <c r="BW37">
        <v>0.199999419354839</v>
      </c>
      <c r="BX37">
        <v>30.465416129032299</v>
      </c>
      <c r="BY37">
        <v>28.223099999999999</v>
      </c>
      <c r="BZ37">
        <v>999.9</v>
      </c>
      <c r="CA37">
        <v>9995.4838709677406</v>
      </c>
      <c r="CB37">
        <v>0</v>
      </c>
      <c r="CC37">
        <v>390.84525806451597</v>
      </c>
      <c r="CD37">
        <v>99.984880645161297</v>
      </c>
      <c r="CE37">
        <v>0.90002532258064505</v>
      </c>
      <c r="CF37">
        <v>9.9973948387096806E-2</v>
      </c>
      <c r="CG37">
        <v>0</v>
      </c>
      <c r="CH37">
        <v>2.34160967741935</v>
      </c>
      <c r="CI37">
        <v>0</v>
      </c>
      <c r="CJ37">
        <v>127.92480645161299</v>
      </c>
      <c r="CK37">
        <v>914.20887096774197</v>
      </c>
      <c r="CL37">
        <v>40.415064516129</v>
      </c>
      <c r="CM37">
        <v>44.383000000000003</v>
      </c>
      <c r="CN37">
        <v>42.473580645161299</v>
      </c>
      <c r="CO37">
        <v>42.497967741935497</v>
      </c>
      <c r="CP37">
        <v>40.832322580645098</v>
      </c>
      <c r="CQ37">
        <v>89.988709677419294</v>
      </c>
      <c r="CR37">
        <v>9.9929032258064492</v>
      </c>
      <c r="CS37">
        <v>0</v>
      </c>
      <c r="CT37">
        <v>59.599999904632597</v>
      </c>
      <c r="CU37">
        <v>2.3366230769230798</v>
      </c>
      <c r="CV37">
        <v>0.214611969699748</v>
      </c>
      <c r="CW37">
        <v>0.67822221251830594</v>
      </c>
      <c r="CX37">
        <v>127.930153846154</v>
      </c>
      <c r="CY37">
        <v>15</v>
      </c>
      <c r="CZ37">
        <v>1675338876.2</v>
      </c>
      <c r="DA37" t="s">
        <v>255</v>
      </c>
      <c r="DB37">
        <v>2</v>
      </c>
      <c r="DC37">
        <v>-3.8660000000000001</v>
      </c>
      <c r="DD37">
        <v>0.39400000000000002</v>
      </c>
      <c r="DE37">
        <v>404</v>
      </c>
      <c r="DF37">
        <v>16</v>
      </c>
      <c r="DG37">
        <v>2.13</v>
      </c>
      <c r="DH37">
        <v>0.16</v>
      </c>
      <c r="DI37">
        <v>-1.1748204615384601</v>
      </c>
      <c r="DJ37">
        <v>-0.25800073764193399</v>
      </c>
      <c r="DK37">
        <v>0.115005530720427</v>
      </c>
      <c r="DL37">
        <v>1</v>
      </c>
      <c r="DM37">
        <v>2.4180999999999999</v>
      </c>
      <c r="DN37">
        <v>0</v>
      </c>
      <c r="DO37">
        <v>0</v>
      </c>
      <c r="DP37">
        <v>0</v>
      </c>
      <c r="DQ37">
        <v>1.0689711538461499</v>
      </c>
      <c r="DR37">
        <v>6.1749030991204601E-2</v>
      </c>
      <c r="DS37">
        <v>1.9425697755396699E-2</v>
      </c>
      <c r="DT37">
        <v>1</v>
      </c>
      <c r="DU37">
        <v>2</v>
      </c>
      <c r="DV37">
        <v>3</v>
      </c>
      <c r="DW37" t="s">
        <v>269</v>
      </c>
      <c r="DX37">
        <v>100</v>
      </c>
      <c r="DY37">
        <v>100</v>
      </c>
      <c r="DZ37">
        <v>-3.8660000000000001</v>
      </c>
      <c r="EA37">
        <v>0.39400000000000002</v>
      </c>
      <c r="EB37">
        <v>2</v>
      </c>
      <c r="EC37">
        <v>517.41</v>
      </c>
      <c r="ED37">
        <v>418.71</v>
      </c>
      <c r="EE37">
        <v>33.505400000000002</v>
      </c>
      <c r="EF37">
        <v>31.4634</v>
      </c>
      <c r="EG37">
        <v>30.0001</v>
      </c>
      <c r="EH37">
        <v>31.718599999999999</v>
      </c>
      <c r="EI37">
        <v>31.7606</v>
      </c>
      <c r="EJ37">
        <v>20.1873</v>
      </c>
      <c r="EK37">
        <v>25.302299999999999</v>
      </c>
      <c r="EL37">
        <v>0</v>
      </c>
      <c r="EM37">
        <v>33.5</v>
      </c>
      <c r="EN37">
        <v>401.16</v>
      </c>
      <c r="EO37">
        <v>16.953600000000002</v>
      </c>
      <c r="EP37">
        <v>100.214</v>
      </c>
      <c r="EQ37">
        <v>90.519300000000001</v>
      </c>
    </row>
    <row r="38" spans="1:147" x14ac:dyDescent="0.3">
      <c r="A38">
        <v>22</v>
      </c>
      <c r="B38">
        <v>1675340279.3</v>
      </c>
      <c r="C38">
        <v>1320.0999999046301</v>
      </c>
      <c r="D38" t="s">
        <v>318</v>
      </c>
      <c r="E38" t="s">
        <v>319</v>
      </c>
      <c r="F38">
        <v>1675340271.3</v>
      </c>
      <c r="G38">
        <f t="shared" si="0"/>
        <v>7.6881188934724287E-3</v>
      </c>
      <c r="H38">
        <f t="shared" si="1"/>
        <v>5.298647549263749</v>
      </c>
      <c r="I38">
        <f t="shared" si="2"/>
        <v>400.04619354838701</v>
      </c>
      <c r="J38">
        <f t="shared" si="3"/>
        <v>362.33711116091291</v>
      </c>
      <c r="K38">
        <f t="shared" si="4"/>
        <v>35.072379368389875</v>
      </c>
      <c r="L38">
        <f t="shared" si="5"/>
        <v>38.722425699250039</v>
      </c>
      <c r="M38">
        <f t="shared" si="6"/>
        <v>0.3670604742169451</v>
      </c>
      <c r="N38">
        <f t="shared" si="7"/>
        <v>3.3943324989708312</v>
      </c>
      <c r="O38">
        <f t="shared" si="8"/>
        <v>0.34634821262175675</v>
      </c>
      <c r="P38">
        <f t="shared" si="9"/>
        <v>0.21823109375101238</v>
      </c>
      <c r="Q38">
        <f t="shared" si="10"/>
        <v>16.521258699725323</v>
      </c>
      <c r="R38">
        <f t="shared" si="11"/>
        <v>28.647240932395487</v>
      </c>
      <c r="S38">
        <f t="shared" si="12"/>
        <v>28.205822580645201</v>
      </c>
      <c r="T38">
        <f t="shared" si="13"/>
        <v>3.8406120413014593</v>
      </c>
      <c r="U38">
        <f t="shared" si="14"/>
        <v>40.466342461087557</v>
      </c>
      <c r="V38">
        <f t="shared" si="15"/>
        <v>1.7540869489014919</v>
      </c>
      <c r="W38">
        <f t="shared" si="16"/>
        <v>4.3346812244971789</v>
      </c>
      <c r="X38">
        <f t="shared" si="17"/>
        <v>2.0865250923999676</v>
      </c>
      <c r="Y38">
        <f t="shared" si="18"/>
        <v>-339.04604320213411</v>
      </c>
      <c r="Z38">
        <f t="shared" si="19"/>
        <v>383.41814889975342</v>
      </c>
      <c r="AA38">
        <f t="shared" si="20"/>
        <v>24.931503375889505</v>
      </c>
      <c r="AB38">
        <f t="shared" si="21"/>
        <v>85.824867773234132</v>
      </c>
      <c r="AC38">
        <v>-4.0095214636964298E-2</v>
      </c>
      <c r="AD38">
        <v>4.5010390963712697E-2</v>
      </c>
      <c r="AE38">
        <v>3.3826032103125701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50569.227001430852</v>
      </c>
      <c r="AK38" t="s">
        <v>251</v>
      </c>
      <c r="AL38">
        <v>2.3430499999999999</v>
      </c>
      <c r="AM38">
        <v>1.45455</v>
      </c>
      <c r="AN38">
        <f t="shared" si="25"/>
        <v>-0.88849999999999985</v>
      </c>
      <c r="AO38">
        <f t="shared" si="26"/>
        <v>-0.61084184111924644</v>
      </c>
      <c r="AP38">
        <v>2.6669090784493098E-2</v>
      </c>
      <c r="AQ38" t="s">
        <v>320</v>
      </c>
      <c r="AR38">
        <v>2.3333923076923102</v>
      </c>
      <c r="AS38">
        <v>1.7732000000000001</v>
      </c>
      <c r="AT38">
        <f t="shared" si="27"/>
        <v>-0.3159216713807298</v>
      </c>
      <c r="AU38">
        <v>0.5</v>
      </c>
      <c r="AV38">
        <f t="shared" si="28"/>
        <v>84.293967671512391</v>
      </c>
      <c r="AW38">
        <f t="shared" si="29"/>
        <v>5.298647549263749</v>
      </c>
      <c r="AX38">
        <f t="shared" si="30"/>
        <v>-13.3151455770487</v>
      </c>
      <c r="AY38">
        <f t="shared" si="31"/>
        <v>1</v>
      </c>
      <c r="AZ38">
        <f t="shared" si="32"/>
        <v>6.2542772681240755E-2</v>
      </c>
      <c r="BA38">
        <f t="shared" si="33"/>
        <v>-0.1797033611549741</v>
      </c>
      <c r="BB38" t="s">
        <v>253</v>
      </c>
      <c r="BC38">
        <v>0</v>
      </c>
      <c r="BD38">
        <f t="shared" si="34"/>
        <v>1.7732000000000001</v>
      </c>
      <c r="BE38">
        <f t="shared" si="35"/>
        <v>-0.3159216713807298</v>
      </c>
      <c r="BF38">
        <f t="shared" si="36"/>
        <v>-0.21907119040253006</v>
      </c>
      <c r="BG38">
        <f t="shared" si="37"/>
        <v>0.98305222021990057</v>
      </c>
      <c r="BH38">
        <f t="shared" si="38"/>
        <v>0.35863815419245937</v>
      </c>
      <c r="BI38">
        <f t="shared" si="39"/>
        <v>99.993096774193504</v>
      </c>
      <c r="BJ38">
        <f t="shared" si="40"/>
        <v>84.293967671512391</v>
      </c>
      <c r="BK38">
        <f t="shared" si="41"/>
        <v>0.84299787076168653</v>
      </c>
      <c r="BL38">
        <f t="shared" si="42"/>
        <v>0.19599574152337323</v>
      </c>
      <c r="BM38">
        <v>0.71134332286046498</v>
      </c>
      <c r="BN38">
        <v>0.5</v>
      </c>
      <c r="BO38" t="s">
        <v>254</v>
      </c>
      <c r="BP38">
        <v>1675340271.3</v>
      </c>
      <c r="BQ38">
        <v>400.04619354838701</v>
      </c>
      <c r="BR38">
        <v>401.23758064516102</v>
      </c>
      <c r="BS38">
        <v>18.121690322580601</v>
      </c>
      <c r="BT38">
        <v>17.0477387096774</v>
      </c>
      <c r="BU38">
        <v>500.00264516128999</v>
      </c>
      <c r="BV38">
        <v>96.594964516128996</v>
      </c>
      <c r="BW38">
        <v>0.199921483870968</v>
      </c>
      <c r="BX38">
        <v>30.301058064516099</v>
      </c>
      <c r="BY38">
        <v>28.205822580645201</v>
      </c>
      <c r="BZ38">
        <v>999.9</v>
      </c>
      <c r="CA38">
        <v>10010</v>
      </c>
      <c r="CB38">
        <v>0</v>
      </c>
      <c r="CC38">
        <v>390.95574193548401</v>
      </c>
      <c r="CD38">
        <v>99.993096774193504</v>
      </c>
      <c r="CE38">
        <v>0.90004990322580702</v>
      </c>
      <c r="CF38">
        <v>9.9949435483871002E-2</v>
      </c>
      <c r="CG38">
        <v>0</v>
      </c>
      <c r="CH38">
        <v>2.32607096774194</v>
      </c>
      <c r="CI38">
        <v>0</v>
      </c>
      <c r="CJ38">
        <v>124.778322580645</v>
      </c>
      <c r="CK38">
        <v>914.29187096774206</v>
      </c>
      <c r="CL38">
        <v>40.096548387096803</v>
      </c>
      <c r="CM38">
        <v>44.287999999999997</v>
      </c>
      <c r="CN38">
        <v>42.217483870967698</v>
      </c>
      <c r="CO38">
        <v>42.384999999999998</v>
      </c>
      <c r="CP38">
        <v>40.6046774193548</v>
      </c>
      <c r="CQ38">
        <v>89.998387096774195</v>
      </c>
      <c r="CR38">
        <v>9.9919354838709697</v>
      </c>
      <c r="CS38">
        <v>0</v>
      </c>
      <c r="CT38">
        <v>59.300000190734899</v>
      </c>
      <c r="CU38">
        <v>2.3333923076923102</v>
      </c>
      <c r="CV38">
        <v>-0.25424956912066699</v>
      </c>
      <c r="CW38">
        <v>-6.4992820554971704</v>
      </c>
      <c r="CX38">
        <v>124.720307692308</v>
      </c>
      <c r="CY38">
        <v>15</v>
      </c>
      <c r="CZ38">
        <v>1675338876.2</v>
      </c>
      <c r="DA38" t="s">
        <v>255</v>
      </c>
      <c r="DB38">
        <v>2</v>
      </c>
      <c r="DC38">
        <v>-3.8660000000000001</v>
      </c>
      <c r="DD38">
        <v>0.39400000000000002</v>
      </c>
      <c r="DE38">
        <v>404</v>
      </c>
      <c r="DF38">
        <v>16</v>
      </c>
      <c r="DG38">
        <v>2.13</v>
      </c>
      <c r="DH38">
        <v>0.16</v>
      </c>
      <c r="DI38">
        <v>-1.20971288461538</v>
      </c>
      <c r="DJ38">
        <v>0.19662014855283999</v>
      </c>
      <c r="DK38">
        <v>9.0078494025542896E-2</v>
      </c>
      <c r="DL38">
        <v>1</v>
      </c>
      <c r="DM38">
        <v>2.6248999999999998</v>
      </c>
      <c r="DN38">
        <v>0</v>
      </c>
      <c r="DO38">
        <v>0</v>
      </c>
      <c r="DP38">
        <v>0</v>
      </c>
      <c r="DQ38">
        <v>1.05041653846154</v>
      </c>
      <c r="DR38">
        <v>0.243526748057732</v>
      </c>
      <c r="DS38">
        <v>3.3854616994789699E-2</v>
      </c>
      <c r="DT38">
        <v>0</v>
      </c>
      <c r="DU38">
        <v>1</v>
      </c>
      <c r="DV38">
        <v>3</v>
      </c>
      <c r="DW38" t="s">
        <v>256</v>
      </c>
      <c r="DX38">
        <v>100</v>
      </c>
      <c r="DY38">
        <v>100</v>
      </c>
      <c r="DZ38">
        <v>-3.8660000000000001</v>
      </c>
      <c r="EA38">
        <v>0.39400000000000002</v>
      </c>
      <c r="EB38">
        <v>2</v>
      </c>
      <c r="EC38">
        <v>517.70899999999995</v>
      </c>
      <c r="ED38">
        <v>419.26</v>
      </c>
      <c r="EE38">
        <v>28.480699999999999</v>
      </c>
      <c r="EF38">
        <v>31.471699999999998</v>
      </c>
      <c r="EG38">
        <v>30.0002</v>
      </c>
      <c r="EH38">
        <v>31.707599999999999</v>
      </c>
      <c r="EI38">
        <v>31.749600000000001</v>
      </c>
      <c r="EJ38">
        <v>20.190899999999999</v>
      </c>
      <c r="EK38">
        <v>25.081499999999998</v>
      </c>
      <c r="EL38">
        <v>0</v>
      </c>
      <c r="EM38">
        <v>28.548999999999999</v>
      </c>
      <c r="EN38">
        <v>401.16800000000001</v>
      </c>
      <c r="EO38">
        <v>16.829799999999999</v>
      </c>
      <c r="EP38">
        <v>100.217</v>
      </c>
      <c r="EQ38">
        <v>90.513300000000001</v>
      </c>
    </row>
    <row r="39" spans="1:147" x14ac:dyDescent="0.3">
      <c r="A39">
        <v>23</v>
      </c>
      <c r="B39">
        <v>1675340339.3</v>
      </c>
      <c r="C39">
        <v>1380.0999999046301</v>
      </c>
      <c r="D39" t="s">
        <v>321</v>
      </c>
      <c r="E39" t="s">
        <v>322</v>
      </c>
      <c r="F39">
        <v>1675340331.3</v>
      </c>
      <c r="G39">
        <f t="shared" si="0"/>
        <v>7.6763005176545543E-3</v>
      </c>
      <c r="H39">
        <f t="shared" si="1"/>
        <v>5.4133231732235654</v>
      </c>
      <c r="I39">
        <f t="shared" si="2"/>
        <v>400.01864516129001</v>
      </c>
      <c r="J39">
        <f t="shared" si="3"/>
        <v>362.04085794477584</v>
      </c>
      <c r="K39">
        <f t="shared" si="4"/>
        <v>35.042745798856465</v>
      </c>
      <c r="L39">
        <f t="shared" si="5"/>
        <v>38.718700913387678</v>
      </c>
      <c r="M39">
        <f t="shared" si="6"/>
        <v>0.36942876115015671</v>
      </c>
      <c r="N39">
        <f t="shared" si="7"/>
        <v>3.3895581211498982</v>
      </c>
      <c r="O39">
        <f t="shared" si="8"/>
        <v>0.34842882339793846</v>
      </c>
      <c r="P39">
        <f t="shared" si="9"/>
        <v>0.21955523645374772</v>
      </c>
      <c r="Q39">
        <f t="shared" si="10"/>
        <v>16.523618749115577</v>
      </c>
      <c r="R39">
        <f t="shared" si="11"/>
        <v>28.221375199752305</v>
      </c>
      <c r="S39">
        <f t="shared" si="12"/>
        <v>27.9386451612903</v>
      </c>
      <c r="T39">
        <f t="shared" si="13"/>
        <v>3.7812875461118556</v>
      </c>
      <c r="U39">
        <f t="shared" si="14"/>
        <v>40.409647653263626</v>
      </c>
      <c r="V39">
        <f t="shared" si="15"/>
        <v>1.7093219298426847</v>
      </c>
      <c r="W39">
        <f t="shared" si="16"/>
        <v>4.2299847415389031</v>
      </c>
      <c r="X39">
        <f t="shared" si="17"/>
        <v>2.0719656162691709</v>
      </c>
      <c r="Y39">
        <f t="shared" si="18"/>
        <v>-338.52485282856583</v>
      </c>
      <c r="Z39">
        <f t="shared" si="19"/>
        <v>353.86714509255125</v>
      </c>
      <c r="AA39">
        <f t="shared" si="20"/>
        <v>22.963171620448428</v>
      </c>
      <c r="AB39">
        <f t="shared" si="21"/>
        <v>54.829082633549433</v>
      </c>
      <c r="AC39">
        <v>-4.0024299628362202E-2</v>
      </c>
      <c r="AD39">
        <v>4.4930782654060801E-2</v>
      </c>
      <c r="AE39">
        <v>3.3778495776756601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50554.379088978414</v>
      </c>
      <c r="AK39" t="s">
        <v>251</v>
      </c>
      <c r="AL39">
        <v>2.3430499999999999</v>
      </c>
      <c r="AM39">
        <v>1.45455</v>
      </c>
      <c r="AN39">
        <f t="shared" si="25"/>
        <v>-0.88849999999999985</v>
      </c>
      <c r="AO39">
        <f t="shared" si="26"/>
        <v>-0.61084184111924644</v>
      </c>
      <c r="AP39">
        <v>2.6669090784493098E-2</v>
      </c>
      <c r="AQ39" t="s">
        <v>323</v>
      </c>
      <c r="AR39">
        <v>2.3686692307692301</v>
      </c>
      <c r="AS39">
        <v>1.7692000000000001</v>
      </c>
      <c r="AT39">
        <f t="shared" si="27"/>
        <v>-0.33883632758830551</v>
      </c>
      <c r="AU39">
        <v>0.5</v>
      </c>
      <c r="AV39">
        <f t="shared" si="28"/>
        <v>84.306150246833312</v>
      </c>
      <c r="AW39">
        <f t="shared" si="29"/>
        <v>5.4133231732235654</v>
      </c>
      <c r="AX39">
        <f t="shared" si="30"/>
        <v>-14.282993171372457</v>
      </c>
      <c r="AY39">
        <f t="shared" si="31"/>
        <v>1</v>
      </c>
      <c r="AZ39">
        <f t="shared" si="32"/>
        <v>6.3893963449498214E-2</v>
      </c>
      <c r="BA39">
        <f t="shared" si="33"/>
        <v>-0.17784874519556867</v>
      </c>
      <c r="BB39" t="s">
        <v>253</v>
      </c>
      <c r="BC39">
        <v>0</v>
      </c>
      <c r="BD39">
        <f t="shared" si="34"/>
        <v>1.7692000000000001</v>
      </c>
      <c r="BE39">
        <f t="shared" si="35"/>
        <v>-0.3388363275883054</v>
      </c>
      <c r="BF39">
        <f t="shared" si="36"/>
        <v>-0.21632119899625321</v>
      </c>
      <c r="BG39">
        <f t="shared" si="37"/>
        <v>1.0446444728922719</v>
      </c>
      <c r="BH39">
        <f t="shared" si="38"/>
        <v>0.35413618458075424</v>
      </c>
      <c r="BI39">
        <f t="shared" si="39"/>
        <v>100.00756774193501</v>
      </c>
      <c r="BJ39">
        <f t="shared" si="40"/>
        <v>84.306150246833312</v>
      </c>
      <c r="BK39">
        <f t="shared" si="41"/>
        <v>0.84299770657738127</v>
      </c>
      <c r="BL39">
        <f t="shared" si="42"/>
        <v>0.19599541315476252</v>
      </c>
      <c r="BM39">
        <v>0.71134332286046498</v>
      </c>
      <c r="BN39">
        <v>0.5</v>
      </c>
      <c r="BO39" t="s">
        <v>254</v>
      </c>
      <c r="BP39">
        <v>1675340331.3</v>
      </c>
      <c r="BQ39">
        <v>400.01864516129001</v>
      </c>
      <c r="BR39">
        <v>401.22561290322602</v>
      </c>
      <c r="BS39">
        <v>17.659700000000001</v>
      </c>
      <c r="BT39">
        <v>16.586922580645201</v>
      </c>
      <c r="BU39">
        <v>500.01561290322599</v>
      </c>
      <c r="BV39">
        <v>96.592209677419405</v>
      </c>
      <c r="BW39">
        <v>0.200030838709677</v>
      </c>
      <c r="BX39">
        <v>29.875119354838699</v>
      </c>
      <c r="BY39">
        <v>27.9386451612903</v>
      </c>
      <c r="BZ39">
        <v>999.9</v>
      </c>
      <c r="CA39">
        <v>9992.5806451612898</v>
      </c>
      <c r="CB39">
        <v>0</v>
      </c>
      <c r="CC39">
        <v>390.92941935483901</v>
      </c>
      <c r="CD39">
        <v>100.00756774193501</v>
      </c>
      <c r="CE39">
        <v>0.90006629032258101</v>
      </c>
      <c r="CF39">
        <v>9.99330935483871E-2</v>
      </c>
      <c r="CG39">
        <v>0</v>
      </c>
      <c r="CH39">
        <v>2.3606419354838701</v>
      </c>
      <c r="CI39">
        <v>0</v>
      </c>
      <c r="CJ39">
        <v>120.760709677419</v>
      </c>
      <c r="CK39">
        <v>914.42835483870999</v>
      </c>
      <c r="CL39">
        <v>39.822290322580599</v>
      </c>
      <c r="CM39">
        <v>44.146999999999998</v>
      </c>
      <c r="CN39">
        <v>41.9796774193548</v>
      </c>
      <c r="CO39">
        <v>42.308</v>
      </c>
      <c r="CP39">
        <v>40.381</v>
      </c>
      <c r="CQ39">
        <v>90.012580645161293</v>
      </c>
      <c r="CR39">
        <v>9.9929032258064492</v>
      </c>
      <c r="CS39">
        <v>0</v>
      </c>
      <c r="CT39">
        <v>59.300000190734899</v>
      </c>
      <c r="CU39">
        <v>2.3686692307692301</v>
      </c>
      <c r="CV39">
        <v>0.364191464842477</v>
      </c>
      <c r="CW39">
        <v>-4.2480683653200497</v>
      </c>
      <c r="CX39">
        <v>120.768538461538</v>
      </c>
      <c r="CY39">
        <v>15</v>
      </c>
      <c r="CZ39">
        <v>1675338876.2</v>
      </c>
      <c r="DA39" t="s">
        <v>255</v>
      </c>
      <c r="DB39">
        <v>2</v>
      </c>
      <c r="DC39">
        <v>-3.8660000000000001</v>
      </c>
      <c r="DD39">
        <v>0.39400000000000002</v>
      </c>
      <c r="DE39">
        <v>404</v>
      </c>
      <c r="DF39">
        <v>16</v>
      </c>
      <c r="DG39">
        <v>2.13</v>
      </c>
      <c r="DH39">
        <v>0.16</v>
      </c>
      <c r="DI39">
        <v>-1.21216288461538</v>
      </c>
      <c r="DJ39">
        <v>-9.1703901647761404E-2</v>
      </c>
      <c r="DK39">
        <v>0.102931289261267</v>
      </c>
      <c r="DL39">
        <v>1</v>
      </c>
      <c r="DM39">
        <v>2.3056000000000001</v>
      </c>
      <c r="DN39">
        <v>0</v>
      </c>
      <c r="DO39">
        <v>0</v>
      </c>
      <c r="DP39">
        <v>0</v>
      </c>
      <c r="DQ39">
        <v>1.0561053846153801</v>
      </c>
      <c r="DR39">
        <v>0.15753224622214901</v>
      </c>
      <c r="DS39">
        <v>2.2321348996104998E-2</v>
      </c>
      <c r="DT39">
        <v>0</v>
      </c>
      <c r="DU39">
        <v>1</v>
      </c>
      <c r="DV39">
        <v>3</v>
      </c>
      <c r="DW39" t="s">
        <v>256</v>
      </c>
      <c r="DX39">
        <v>100</v>
      </c>
      <c r="DY39">
        <v>100</v>
      </c>
      <c r="DZ39">
        <v>-3.8660000000000001</v>
      </c>
      <c r="EA39">
        <v>0.39400000000000002</v>
      </c>
      <c r="EB39">
        <v>2</v>
      </c>
      <c r="EC39">
        <v>517.45600000000002</v>
      </c>
      <c r="ED39">
        <v>418.36399999999998</v>
      </c>
      <c r="EE39">
        <v>28.331499999999998</v>
      </c>
      <c r="EF39">
        <v>31.502099999999999</v>
      </c>
      <c r="EG39">
        <v>30.0002</v>
      </c>
      <c r="EH39">
        <v>31.707599999999999</v>
      </c>
      <c r="EI39">
        <v>31.7468</v>
      </c>
      <c r="EJ39">
        <v>20.190000000000001</v>
      </c>
      <c r="EK39">
        <v>27.185400000000001</v>
      </c>
      <c r="EL39">
        <v>0</v>
      </c>
      <c r="EM39">
        <v>28.322900000000001</v>
      </c>
      <c r="EN39">
        <v>401.20499999999998</v>
      </c>
      <c r="EO39">
        <v>16.510100000000001</v>
      </c>
      <c r="EP39">
        <v>100.22</v>
      </c>
      <c r="EQ39">
        <v>90.5107</v>
      </c>
    </row>
    <row r="40" spans="1:147" x14ac:dyDescent="0.3">
      <c r="A40">
        <v>24</v>
      </c>
      <c r="B40">
        <v>1675340399.3</v>
      </c>
      <c r="C40">
        <v>1440.0999999046301</v>
      </c>
      <c r="D40" t="s">
        <v>324</v>
      </c>
      <c r="E40" t="s">
        <v>325</v>
      </c>
      <c r="F40">
        <v>1675340391.3</v>
      </c>
      <c r="G40">
        <f t="shared" si="0"/>
        <v>7.0913385914098508E-3</v>
      </c>
      <c r="H40">
        <f t="shared" si="1"/>
        <v>5.5542096542595418</v>
      </c>
      <c r="I40">
        <f t="shared" si="2"/>
        <v>400.04083870967702</v>
      </c>
      <c r="J40">
        <f t="shared" si="3"/>
        <v>359.14749462208641</v>
      </c>
      <c r="K40">
        <f t="shared" si="4"/>
        <v>34.763837635128333</v>
      </c>
      <c r="L40">
        <f t="shared" si="5"/>
        <v>38.722126626436278</v>
      </c>
      <c r="M40">
        <f t="shared" si="6"/>
        <v>0.33787014004583998</v>
      </c>
      <c r="N40">
        <f t="shared" si="7"/>
        <v>3.39143321394286</v>
      </c>
      <c r="O40">
        <f t="shared" si="8"/>
        <v>0.32022196422164395</v>
      </c>
      <c r="P40">
        <f t="shared" si="9"/>
        <v>0.20164749548848193</v>
      </c>
      <c r="Q40">
        <f t="shared" si="10"/>
        <v>16.51992395972518</v>
      </c>
      <c r="R40">
        <f t="shared" si="11"/>
        <v>28.158920620068468</v>
      </c>
      <c r="S40">
        <f t="shared" si="12"/>
        <v>27.8743129032258</v>
      </c>
      <c r="T40">
        <f t="shared" si="13"/>
        <v>3.7671231243939647</v>
      </c>
      <c r="U40">
        <f t="shared" si="14"/>
        <v>40.259933583609545</v>
      </c>
      <c r="V40">
        <f t="shared" si="15"/>
        <v>1.6839383011736275</v>
      </c>
      <c r="W40">
        <f t="shared" si="16"/>
        <v>4.1826653729483185</v>
      </c>
      <c r="X40">
        <f t="shared" si="17"/>
        <v>2.0831848232203374</v>
      </c>
      <c r="Y40">
        <f t="shared" si="18"/>
        <v>-312.72803188117445</v>
      </c>
      <c r="Z40">
        <f t="shared" si="19"/>
        <v>330.07443337108941</v>
      </c>
      <c r="AA40">
        <f t="shared" si="20"/>
        <v>21.379714685763666</v>
      </c>
      <c r="AB40">
        <f t="shared" si="21"/>
        <v>55.246040135403803</v>
      </c>
      <c r="AC40">
        <v>-4.0052145904409801E-2</v>
      </c>
      <c r="AD40">
        <v>4.4962042538392102E-2</v>
      </c>
      <c r="AE40">
        <v>3.37971652443392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50620.867078637173</v>
      </c>
      <c r="AK40" t="s">
        <v>251</v>
      </c>
      <c r="AL40">
        <v>2.3430499999999999</v>
      </c>
      <c r="AM40">
        <v>1.45455</v>
      </c>
      <c r="AN40">
        <f t="shared" si="25"/>
        <v>-0.88849999999999985</v>
      </c>
      <c r="AO40">
        <f t="shared" si="26"/>
        <v>-0.61084184111924644</v>
      </c>
      <c r="AP40">
        <v>2.6669090784493098E-2</v>
      </c>
      <c r="AQ40" t="s">
        <v>326</v>
      </c>
      <c r="AR40">
        <v>2.3614038461538498</v>
      </c>
      <c r="AS40">
        <v>1.4872000000000001</v>
      </c>
      <c r="AT40">
        <f t="shared" si="27"/>
        <v>-0.58781861629494991</v>
      </c>
      <c r="AU40">
        <v>0.5</v>
      </c>
      <c r="AV40">
        <f t="shared" si="28"/>
        <v>84.287282584553296</v>
      </c>
      <c r="AW40">
        <f t="shared" si="29"/>
        <v>5.5542096542595418</v>
      </c>
      <c r="AX40">
        <f t="shared" si="30"/>
        <v>-24.772816910056775</v>
      </c>
      <c r="AY40">
        <f t="shared" si="31"/>
        <v>1</v>
      </c>
      <c r="AZ40">
        <f t="shared" si="32"/>
        <v>6.5579769497611504E-2</v>
      </c>
      <c r="BA40">
        <f t="shared" si="33"/>
        <v>-2.1954007530930651E-2</v>
      </c>
      <c r="BB40" t="s">
        <v>253</v>
      </c>
      <c r="BC40">
        <v>0</v>
      </c>
      <c r="BD40">
        <f t="shared" si="34"/>
        <v>1.4872000000000001</v>
      </c>
      <c r="BE40">
        <f t="shared" si="35"/>
        <v>-0.58781861629495002</v>
      </c>
      <c r="BF40">
        <f t="shared" si="36"/>
        <v>-2.2446804853734879E-2</v>
      </c>
      <c r="BG40">
        <f t="shared" si="37"/>
        <v>1.0214451669730091</v>
      </c>
      <c r="BH40">
        <f t="shared" si="38"/>
        <v>3.6747326955543134E-2</v>
      </c>
      <c r="BI40">
        <f t="shared" si="39"/>
        <v>99.985183870967703</v>
      </c>
      <c r="BJ40">
        <f t="shared" si="40"/>
        <v>84.287282584553296</v>
      </c>
      <c r="BK40">
        <f t="shared" si="41"/>
        <v>0.84299772547627883</v>
      </c>
      <c r="BL40">
        <f t="shared" si="42"/>
        <v>0.19599545095255763</v>
      </c>
      <c r="BM40">
        <v>0.71134332286046498</v>
      </c>
      <c r="BN40">
        <v>0.5</v>
      </c>
      <c r="BO40" t="s">
        <v>254</v>
      </c>
      <c r="BP40">
        <v>1675340391.3</v>
      </c>
      <c r="BQ40">
        <v>400.04083870967702</v>
      </c>
      <c r="BR40">
        <v>401.23454838709699</v>
      </c>
      <c r="BS40">
        <v>17.396877419354801</v>
      </c>
      <c r="BT40">
        <v>16.405612903225801</v>
      </c>
      <c r="BU40">
        <v>500.03</v>
      </c>
      <c r="BV40">
        <v>96.595487096774207</v>
      </c>
      <c r="BW40">
        <v>0.19994696774193499</v>
      </c>
      <c r="BX40">
        <v>29.679587096774199</v>
      </c>
      <c r="BY40">
        <v>27.8743129032258</v>
      </c>
      <c r="BZ40">
        <v>999.9</v>
      </c>
      <c r="CA40">
        <v>9999.1935483871002</v>
      </c>
      <c r="CB40">
        <v>0</v>
      </c>
      <c r="CC40">
        <v>390.98177419354897</v>
      </c>
      <c r="CD40">
        <v>99.985183870967703</v>
      </c>
      <c r="CE40">
        <v>0.90006629032258101</v>
      </c>
      <c r="CF40">
        <v>9.99330935483871E-2</v>
      </c>
      <c r="CG40">
        <v>0</v>
      </c>
      <c r="CH40">
        <v>2.34131290322581</v>
      </c>
      <c r="CI40">
        <v>0</v>
      </c>
      <c r="CJ40">
        <v>118.333774193548</v>
      </c>
      <c r="CK40">
        <v>914.22525806451597</v>
      </c>
      <c r="CL40">
        <v>39.600612903225802</v>
      </c>
      <c r="CM40">
        <v>44.003999999999998</v>
      </c>
      <c r="CN40">
        <v>41.771999999999998</v>
      </c>
      <c r="CO40">
        <v>42.183</v>
      </c>
      <c r="CP40">
        <v>40.162999999999997</v>
      </c>
      <c r="CQ40">
        <v>89.994516129032206</v>
      </c>
      <c r="CR40">
        <v>9.9909677419354797</v>
      </c>
      <c r="CS40">
        <v>0</v>
      </c>
      <c r="CT40">
        <v>59.300000190734899</v>
      </c>
      <c r="CU40">
        <v>2.3614038461538498</v>
      </c>
      <c r="CV40">
        <v>0.168919666660863</v>
      </c>
      <c r="CW40">
        <v>-3.8991453289114402</v>
      </c>
      <c r="CX40">
        <v>118.281846153846</v>
      </c>
      <c r="CY40">
        <v>15</v>
      </c>
      <c r="CZ40">
        <v>1675338876.2</v>
      </c>
      <c r="DA40" t="s">
        <v>255</v>
      </c>
      <c r="DB40">
        <v>2</v>
      </c>
      <c r="DC40">
        <v>-3.8660000000000001</v>
      </c>
      <c r="DD40">
        <v>0.39400000000000002</v>
      </c>
      <c r="DE40">
        <v>404</v>
      </c>
      <c r="DF40">
        <v>16</v>
      </c>
      <c r="DG40">
        <v>2.13</v>
      </c>
      <c r="DH40">
        <v>0.16</v>
      </c>
      <c r="DI40">
        <v>-1.2066911346153799</v>
      </c>
      <c r="DJ40">
        <v>3.1685414496708503E-2</v>
      </c>
      <c r="DK40">
        <v>0.10587694671483</v>
      </c>
      <c r="DL40">
        <v>1</v>
      </c>
      <c r="DM40">
        <v>2.4062999999999999</v>
      </c>
      <c r="DN40">
        <v>0</v>
      </c>
      <c r="DO40">
        <v>0</v>
      </c>
      <c r="DP40">
        <v>0</v>
      </c>
      <c r="DQ40">
        <v>0.99009650000000005</v>
      </c>
      <c r="DR40">
        <v>3.22581985827705E-2</v>
      </c>
      <c r="DS40">
        <v>1.6525747756269499E-2</v>
      </c>
      <c r="DT40">
        <v>1</v>
      </c>
      <c r="DU40">
        <v>2</v>
      </c>
      <c r="DV40">
        <v>3</v>
      </c>
      <c r="DW40" t="s">
        <v>269</v>
      </c>
      <c r="DX40">
        <v>100</v>
      </c>
      <c r="DY40">
        <v>100</v>
      </c>
      <c r="DZ40">
        <v>-3.8660000000000001</v>
      </c>
      <c r="EA40">
        <v>0.39400000000000002</v>
      </c>
      <c r="EB40">
        <v>2</v>
      </c>
      <c r="EC40">
        <v>517.25900000000001</v>
      </c>
      <c r="ED40">
        <v>417.88299999999998</v>
      </c>
      <c r="EE40">
        <v>28.970199999999998</v>
      </c>
      <c r="EF40">
        <v>31.5242</v>
      </c>
      <c r="EG40">
        <v>30.000299999999999</v>
      </c>
      <c r="EH40">
        <v>31.715900000000001</v>
      </c>
      <c r="EI40">
        <v>31.749600000000001</v>
      </c>
      <c r="EJ40">
        <v>20.184699999999999</v>
      </c>
      <c r="EK40">
        <v>28.020900000000001</v>
      </c>
      <c r="EL40">
        <v>0</v>
      </c>
      <c r="EM40">
        <v>28.985199999999999</v>
      </c>
      <c r="EN40">
        <v>401.14600000000002</v>
      </c>
      <c r="EO40">
        <v>16.338100000000001</v>
      </c>
      <c r="EP40">
        <v>100.21899999999999</v>
      </c>
      <c r="EQ40">
        <v>90.507400000000004</v>
      </c>
    </row>
    <row r="41" spans="1:147" x14ac:dyDescent="0.3">
      <c r="A41">
        <v>25</v>
      </c>
      <c r="B41">
        <v>1675340459.3</v>
      </c>
      <c r="C41">
        <v>1500.0999999046301</v>
      </c>
      <c r="D41" t="s">
        <v>327</v>
      </c>
      <c r="E41" t="s">
        <v>328</v>
      </c>
      <c r="F41">
        <v>1675340451.3</v>
      </c>
      <c r="G41">
        <f t="shared" si="0"/>
        <v>6.2906674795966452E-3</v>
      </c>
      <c r="H41">
        <f t="shared" si="1"/>
        <v>5.3002381021489526</v>
      </c>
      <c r="I41">
        <f t="shared" si="2"/>
        <v>400.02535483870997</v>
      </c>
      <c r="J41">
        <f t="shared" si="3"/>
        <v>356.33321566555469</v>
      </c>
      <c r="K41">
        <f t="shared" si="4"/>
        <v>34.490012282720876</v>
      </c>
      <c r="L41">
        <f t="shared" si="5"/>
        <v>38.719038235089158</v>
      </c>
      <c r="M41">
        <f t="shared" si="6"/>
        <v>0.29271932806812351</v>
      </c>
      <c r="N41">
        <f t="shared" si="7"/>
        <v>3.3921916247358728</v>
      </c>
      <c r="O41">
        <f t="shared" si="8"/>
        <v>0.2793755193725892</v>
      </c>
      <c r="P41">
        <f t="shared" si="9"/>
        <v>0.17575789097687011</v>
      </c>
      <c r="Q41">
        <f t="shared" si="10"/>
        <v>16.527146706686271</v>
      </c>
      <c r="R41">
        <f t="shared" si="11"/>
        <v>28.313243048370367</v>
      </c>
      <c r="S41">
        <f t="shared" si="12"/>
        <v>27.9566709677419</v>
      </c>
      <c r="T41">
        <f t="shared" si="13"/>
        <v>3.7852647212975645</v>
      </c>
      <c r="U41">
        <f t="shared" si="14"/>
        <v>39.922536904908348</v>
      </c>
      <c r="V41">
        <f t="shared" si="15"/>
        <v>1.6672085489648409</v>
      </c>
      <c r="W41">
        <f t="shared" si="16"/>
        <v>4.1761087301039304</v>
      </c>
      <c r="X41">
        <f t="shared" si="17"/>
        <v>2.1180561723327234</v>
      </c>
      <c r="Y41">
        <f t="shared" si="18"/>
        <v>-277.41843585021206</v>
      </c>
      <c r="Z41">
        <f t="shared" si="19"/>
        <v>310.10402657919082</v>
      </c>
      <c r="AA41">
        <f t="shared" si="20"/>
        <v>20.087173174891049</v>
      </c>
      <c r="AB41">
        <f t="shared" si="21"/>
        <v>69.299910610556083</v>
      </c>
      <c r="AC41">
        <v>-4.0063410582951597E-2</v>
      </c>
      <c r="AD41">
        <v>4.4974688126895299E-2</v>
      </c>
      <c r="AE41">
        <v>3.38047163990435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50638.994521844921</v>
      </c>
      <c r="AK41" t="s">
        <v>251</v>
      </c>
      <c r="AL41">
        <v>2.3430499999999999</v>
      </c>
      <c r="AM41">
        <v>1.45455</v>
      </c>
      <c r="AN41">
        <f t="shared" si="25"/>
        <v>-0.88849999999999985</v>
      </c>
      <c r="AO41">
        <f t="shared" si="26"/>
        <v>-0.61084184111924644</v>
      </c>
      <c r="AP41">
        <v>2.6669090784493098E-2</v>
      </c>
      <c r="AQ41" t="s">
        <v>329</v>
      </c>
      <c r="AR41">
        <v>2.3441269230769199</v>
      </c>
      <c r="AS41">
        <v>1.956</v>
      </c>
      <c r="AT41">
        <f t="shared" si="27"/>
        <v>-0.19842889727858903</v>
      </c>
      <c r="AU41">
        <v>0.5</v>
      </c>
      <c r="AV41">
        <f t="shared" si="28"/>
        <v>84.323508988584848</v>
      </c>
      <c r="AW41">
        <f t="shared" si="29"/>
        <v>5.3002381021489526</v>
      </c>
      <c r="AX41">
        <f t="shared" si="30"/>
        <v>-8.3661104516330411</v>
      </c>
      <c r="AY41">
        <f t="shared" si="31"/>
        <v>1</v>
      </c>
      <c r="AZ41">
        <f t="shared" si="32"/>
        <v>6.2539724385501566E-2</v>
      </c>
      <c r="BA41">
        <f t="shared" si="33"/>
        <v>-0.25636503067484662</v>
      </c>
      <c r="BB41" t="s">
        <v>253</v>
      </c>
      <c r="BC41">
        <v>0</v>
      </c>
      <c r="BD41">
        <f t="shared" si="34"/>
        <v>1.956</v>
      </c>
      <c r="BE41">
        <f t="shared" si="35"/>
        <v>-0.19842889727858895</v>
      </c>
      <c r="BF41">
        <f t="shared" si="36"/>
        <v>-0.34474579766938224</v>
      </c>
      <c r="BG41">
        <f t="shared" si="37"/>
        <v>1.0027823874871982</v>
      </c>
      <c r="BH41">
        <f t="shared" si="38"/>
        <v>0.56437816544738328</v>
      </c>
      <c r="BI41">
        <f t="shared" si="39"/>
        <v>100.028070967742</v>
      </c>
      <c r="BJ41">
        <f t="shared" si="40"/>
        <v>84.323508988584848</v>
      </c>
      <c r="BK41">
        <f t="shared" si="41"/>
        <v>0.8429984520623045</v>
      </c>
      <c r="BL41">
        <f t="shared" si="42"/>
        <v>0.19599690412460899</v>
      </c>
      <c r="BM41">
        <v>0.71134332286046498</v>
      </c>
      <c r="BN41">
        <v>0.5</v>
      </c>
      <c r="BO41" t="s">
        <v>254</v>
      </c>
      <c r="BP41">
        <v>1675340451.3</v>
      </c>
      <c r="BQ41">
        <v>400.02535483870997</v>
      </c>
      <c r="BR41">
        <v>401.13735483871</v>
      </c>
      <c r="BS41">
        <v>17.224748387096799</v>
      </c>
      <c r="BT41">
        <v>16.345251612903201</v>
      </c>
      <c r="BU41">
        <v>500.029870967742</v>
      </c>
      <c r="BV41">
        <v>96.591493548387106</v>
      </c>
      <c r="BW41">
        <v>0.199966709677419</v>
      </c>
      <c r="BX41">
        <v>29.6523419354839</v>
      </c>
      <c r="BY41">
        <v>27.9566709677419</v>
      </c>
      <c r="BZ41">
        <v>999.9</v>
      </c>
      <c r="CA41">
        <v>10002.419354838699</v>
      </c>
      <c r="CB41">
        <v>0</v>
      </c>
      <c r="CC41">
        <v>391.05045161290298</v>
      </c>
      <c r="CD41">
        <v>100.028070967742</v>
      </c>
      <c r="CE41">
        <v>0.90005809677419402</v>
      </c>
      <c r="CF41">
        <v>9.9941264516129003E-2</v>
      </c>
      <c r="CG41">
        <v>0</v>
      </c>
      <c r="CH41">
        <v>2.33346129032258</v>
      </c>
      <c r="CI41">
        <v>0</v>
      </c>
      <c r="CJ41">
        <v>117.112225806452</v>
      </c>
      <c r="CK41">
        <v>914.61403225806498</v>
      </c>
      <c r="CL41">
        <v>39.402999999999999</v>
      </c>
      <c r="CM41">
        <v>43.856709677419303</v>
      </c>
      <c r="CN41">
        <v>41.5741935483871</v>
      </c>
      <c r="CO41">
        <v>42.061999999999998</v>
      </c>
      <c r="CP41">
        <v>39.9695161290323</v>
      </c>
      <c r="CQ41">
        <v>90.031290322580702</v>
      </c>
      <c r="CR41">
        <v>9.9977419354838695</v>
      </c>
      <c r="CS41">
        <v>0</v>
      </c>
      <c r="CT41">
        <v>59.100000143051098</v>
      </c>
      <c r="CU41">
        <v>2.3441269230769199</v>
      </c>
      <c r="CV41">
        <v>7.2447864349365496E-2</v>
      </c>
      <c r="CW41">
        <v>-3.8474188135707701</v>
      </c>
      <c r="CX41">
        <v>117.082653846154</v>
      </c>
      <c r="CY41">
        <v>15</v>
      </c>
      <c r="CZ41">
        <v>1675338876.2</v>
      </c>
      <c r="DA41" t="s">
        <v>255</v>
      </c>
      <c r="DB41">
        <v>2</v>
      </c>
      <c r="DC41">
        <v>-3.8660000000000001</v>
      </c>
      <c r="DD41">
        <v>0.39400000000000002</v>
      </c>
      <c r="DE41">
        <v>404</v>
      </c>
      <c r="DF41">
        <v>16</v>
      </c>
      <c r="DG41">
        <v>2.13</v>
      </c>
      <c r="DH41">
        <v>0.16</v>
      </c>
      <c r="DI41">
        <v>-1.13566017307692</v>
      </c>
      <c r="DJ41">
        <v>0.122869524459982</v>
      </c>
      <c r="DK41">
        <v>0.11672767347115801</v>
      </c>
      <c r="DL41">
        <v>1</v>
      </c>
      <c r="DM41">
        <v>2.3599000000000001</v>
      </c>
      <c r="DN41">
        <v>0</v>
      </c>
      <c r="DO41">
        <v>0</v>
      </c>
      <c r="DP41">
        <v>0</v>
      </c>
      <c r="DQ41">
        <v>0.89883492307692303</v>
      </c>
      <c r="DR41">
        <v>-0.21178886365576899</v>
      </c>
      <c r="DS41">
        <v>2.78845127127022E-2</v>
      </c>
      <c r="DT41">
        <v>0</v>
      </c>
      <c r="DU41">
        <v>1</v>
      </c>
      <c r="DV41">
        <v>3</v>
      </c>
      <c r="DW41" t="s">
        <v>256</v>
      </c>
      <c r="DX41">
        <v>100</v>
      </c>
      <c r="DY41">
        <v>100</v>
      </c>
      <c r="DZ41">
        <v>-3.8660000000000001</v>
      </c>
      <c r="EA41">
        <v>0.39400000000000002</v>
      </c>
      <c r="EB41">
        <v>2</v>
      </c>
      <c r="EC41">
        <v>517.30399999999997</v>
      </c>
      <c r="ED41">
        <v>418.04700000000003</v>
      </c>
      <c r="EE41">
        <v>29.2804</v>
      </c>
      <c r="EF41">
        <v>31.532399999999999</v>
      </c>
      <c r="EG41">
        <v>30.0001</v>
      </c>
      <c r="EH41">
        <v>31.721399999999999</v>
      </c>
      <c r="EI41">
        <v>31.755099999999999</v>
      </c>
      <c r="EJ41">
        <v>20.188199999999998</v>
      </c>
      <c r="EK41">
        <v>27.4695</v>
      </c>
      <c r="EL41">
        <v>0</v>
      </c>
      <c r="EM41">
        <v>29.2806</v>
      </c>
      <c r="EN41">
        <v>401.14699999999999</v>
      </c>
      <c r="EO41">
        <v>16.441700000000001</v>
      </c>
      <c r="EP41">
        <v>100.215</v>
      </c>
      <c r="EQ41">
        <v>90.504199999999997</v>
      </c>
    </row>
    <row r="42" spans="1:147" x14ac:dyDescent="0.3">
      <c r="A42">
        <v>26</v>
      </c>
      <c r="B42">
        <v>1675340519.3</v>
      </c>
      <c r="C42">
        <v>1560.0999999046301</v>
      </c>
      <c r="D42" t="s">
        <v>330</v>
      </c>
      <c r="E42" t="s">
        <v>331</v>
      </c>
      <c r="F42">
        <v>1675340511.3</v>
      </c>
      <c r="G42">
        <f t="shared" si="0"/>
        <v>5.573961785701775E-3</v>
      </c>
      <c r="H42">
        <f t="shared" si="1"/>
        <v>5.1913319523668502</v>
      </c>
      <c r="I42">
        <f t="shared" si="2"/>
        <v>400.04083870967702</v>
      </c>
      <c r="J42">
        <f t="shared" si="3"/>
        <v>352.83738157004672</v>
      </c>
      <c r="K42">
        <f t="shared" si="4"/>
        <v>34.15166070438633</v>
      </c>
      <c r="L42">
        <f t="shared" si="5"/>
        <v>38.720554298181071</v>
      </c>
      <c r="M42">
        <f t="shared" si="6"/>
        <v>0.25593498671464732</v>
      </c>
      <c r="N42">
        <f t="shared" si="7"/>
        <v>3.3902311562005449</v>
      </c>
      <c r="O42">
        <f t="shared" si="8"/>
        <v>0.24566524708284126</v>
      </c>
      <c r="P42">
        <f t="shared" si="9"/>
        <v>0.15442913736947361</v>
      </c>
      <c r="Q42">
        <f t="shared" si="10"/>
        <v>16.520696830734838</v>
      </c>
      <c r="R42">
        <f t="shared" si="11"/>
        <v>28.435483176667105</v>
      </c>
      <c r="S42">
        <f t="shared" si="12"/>
        <v>28.0365258064516</v>
      </c>
      <c r="T42">
        <f t="shared" si="13"/>
        <v>3.8029276515898105</v>
      </c>
      <c r="U42">
        <f t="shared" si="14"/>
        <v>40.052999699417782</v>
      </c>
      <c r="V42">
        <f t="shared" si="15"/>
        <v>1.6688759835433027</v>
      </c>
      <c r="W42">
        <f t="shared" si="16"/>
        <v>4.1666691535404814</v>
      </c>
      <c r="X42">
        <f t="shared" si="17"/>
        <v>2.1340516680465078</v>
      </c>
      <c r="Y42">
        <f t="shared" si="18"/>
        <v>-245.81171474944827</v>
      </c>
      <c r="Z42">
        <f t="shared" si="19"/>
        <v>288.14815176179803</v>
      </c>
      <c r="AA42">
        <f t="shared" si="20"/>
        <v>18.679507150843769</v>
      </c>
      <c r="AB42">
        <f t="shared" si="21"/>
        <v>77.536640993928359</v>
      </c>
      <c r="AC42">
        <v>-4.0034293876371897E-2</v>
      </c>
      <c r="AD42">
        <v>4.4942002072996E-2</v>
      </c>
      <c r="AE42">
        <v>3.37851968905023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50610.262350634679</v>
      </c>
      <c r="AK42" t="s">
        <v>251</v>
      </c>
      <c r="AL42">
        <v>2.3430499999999999</v>
      </c>
      <c r="AM42">
        <v>1.45455</v>
      </c>
      <c r="AN42">
        <f t="shared" si="25"/>
        <v>-0.88849999999999985</v>
      </c>
      <c r="AO42">
        <f t="shared" si="26"/>
        <v>-0.61084184111924644</v>
      </c>
      <c r="AP42">
        <v>2.6669090784493098E-2</v>
      </c>
      <c r="AQ42" t="s">
        <v>332</v>
      </c>
      <c r="AR42">
        <v>2.3085692307692298</v>
      </c>
      <c r="AS42">
        <v>1.5524</v>
      </c>
      <c r="AT42">
        <f t="shared" si="27"/>
        <v>-0.48709690206726997</v>
      </c>
      <c r="AU42">
        <v>0.5</v>
      </c>
      <c r="AV42">
        <f t="shared" si="28"/>
        <v>84.291583778874596</v>
      </c>
      <c r="AW42">
        <f t="shared" si="29"/>
        <v>5.1913319523668502</v>
      </c>
      <c r="AX42">
        <f t="shared" si="30"/>
        <v>-20.52908466451678</v>
      </c>
      <c r="AY42">
        <f t="shared" si="31"/>
        <v>1</v>
      </c>
      <c r="AZ42">
        <f t="shared" si="32"/>
        <v>6.1271394248932597E-2</v>
      </c>
      <c r="BA42">
        <f t="shared" si="33"/>
        <v>-6.3031435197114141E-2</v>
      </c>
      <c r="BB42" t="s">
        <v>253</v>
      </c>
      <c r="BC42">
        <v>0</v>
      </c>
      <c r="BD42">
        <f t="shared" si="34"/>
        <v>1.5524</v>
      </c>
      <c r="BE42">
        <f t="shared" si="35"/>
        <v>-0.48709690206726991</v>
      </c>
      <c r="BF42">
        <f t="shared" si="36"/>
        <v>-6.7271664776047568E-2</v>
      </c>
      <c r="BG42">
        <f t="shared" si="37"/>
        <v>0.95638933885945732</v>
      </c>
      <c r="BH42">
        <f t="shared" si="38"/>
        <v>0.11012943162633654</v>
      </c>
      <c r="BI42">
        <f t="shared" si="39"/>
        <v>99.990335483870993</v>
      </c>
      <c r="BJ42">
        <f t="shared" si="40"/>
        <v>84.291583778874596</v>
      </c>
      <c r="BK42">
        <f t="shared" si="41"/>
        <v>0.84299730939967998</v>
      </c>
      <c r="BL42">
        <f t="shared" si="42"/>
        <v>0.19599461879935995</v>
      </c>
      <c r="BM42">
        <v>0.71134332286046498</v>
      </c>
      <c r="BN42">
        <v>0.5</v>
      </c>
      <c r="BO42" t="s">
        <v>254</v>
      </c>
      <c r="BP42">
        <v>1675340511.3</v>
      </c>
      <c r="BQ42">
        <v>400.04083870967702</v>
      </c>
      <c r="BR42">
        <v>401.096580645161</v>
      </c>
      <c r="BS42">
        <v>17.2419677419355</v>
      </c>
      <c r="BT42">
        <v>16.462680645161299</v>
      </c>
      <c r="BU42">
        <v>500.02574193548401</v>
      </c>
      <c r="BV42">
        <v>96.591383870967704</v>
      </c>
      <c r="BW42">
        <v>0.20011977419354801</v>
      </c>
      <c r="BX42">
        <v>29.613051612903199</v>
      </c>
      <c r="BY42">
        <v>28.0365258064516</v>
      </c>
      <c r="BZ42">
        <v>999.9</v>
      </c>
      <c r="CA42">
        <v>9995.1612903225796</v>
      </c>
      <c r="CB42">
        <v>0</v>
      </c>
      <c r="CC42">
        <v>391.12070967741897</v>
      </c>
      <c r="CD42">
        <v>99.990335483870993</v>
      </c>
      <c r="CE42">
        <v>0.90009087096774198</v>
      </c>
      <c r="CF42">
        <v>9.9908580645161296E-2</v>
      </c>
      <c r="CG42">
        <v>0</v>
      </c>
      <c r="CH42">
        <v>2.2643387096774199</v>
      </c>
      <c r="CI42">
        <v>0</v>
      </c>
      <c r="CJ42">
        <v>115.940096774194</v>
      </c>
      <c r="CK42">
        <v>914.27954838709695</v>
      </c>
      <c r="CL42">
        <v>39.223580645161299</v>
      </c>
      <c r="CM42">
        <v>43.7398387096774</v>
      </c>
      <c r="CN42">
        <v>41.399000000000001</v>
      </c>
      <c r="CO42">
        <v>41.941064516129003</v>
      </c>
      <c r="CP42">
        <v>39.820129032258102</v>
      </c>
      <c r="CQ42">
        <v>89.999677419354896</v>
      </c>
      <c r="CR42">
        <v>9.99</v>
      </c>
      <c r="CS42">
        <v>0</v>
      </c>
      <c r="CT42">
        <v>59.5</v>
      </c>
      <c r="CU42">
        <v>2.3085692307692298</v>
      </c>
      <c r="CV42">
        <v>-0.53806495180686198</v>
      </c>
      <c r="CW42">
        <v>-5.6478637205826097E-2</v>
      </c>
      <c r="CX42">
        <v>115.919538461538</v>
      </c>
      <c r="CY42">
        <v>15</v>
      </c>
      <c r="CZ42">
        <v>1675338876.2</v>
      </c>
      <c r="DA42" t="s">
        <v>255</v>
      </c>
      <c r="DB42">
        <v>2</v>
      </c>
      <c r="DC42">
        <v>-3.8660000000000001</v>
      </c>
      <c r="DD42">
        <v>0.39400000000000002</v>
      </c>
      <c r="DE42">
        <v>404</v>
      </c>
      <c r="DF42">
        <v>16</v>
      </c>
      <c r="DG42">
        <v>2.13</v>
      </c>
      <c r="DH42">
        <v>0.16</v>
      </c>
      <c r="DI42">
        <v>-1.07190275</v>
      </c>
      <c r="DJ42">
        <v>0.18694423802610399</v>
      </c>
      <c r="DK42">
        <v>0.10280270392225099</v>
      </c>
      <c r="DL42">
        <v>1</v>
      </c>
      <c r="DM42">
        <v>2.1629999999999998</v>
      </c>
      <c r="DN42">
        <v>0</v>
      </c>
      <c r="DO42">
        <v>0</v>
      </c>
      <c r="DP42">
        <v>0</v>
      </c>
      <c r="DQ42">
        <v>0.79091273076923096</v>
      </c>
      <c r="DR42">
        <v>-9.2933950311616303E-2</v>
      </c>
      <c r="DS42">
        <v>1.40004600296883E-2</v>
      </c>
      <c r="DT42">
        <v>1</v>
      </c>
      <c r="DU42">
        <v>2</v>
      </c>
      <c r="DV42">
        <v>3</v>
      </c>
      <c r="DW42" t="s">
        <v>269</v>
      </c>
      <c r="DX42">
        <v>100</v>
      </c>
      <c r="DY42">
        <v>100</v>
      </c>
      <c r="DZ42">
        <v>-3.8660000000000001</v>
      </c>
      <c r="EA42">
        <v>0.39400000000000002</v>
      </c>
      <c r="EB42">
        <v>2</v>
      </c>
      <c r="EC42">
        <v>517.84</v>
      </c>
      <c r="ED42">
        <v>417.56599999999997</v>
      </c>
      <c r="EE42">
        <v>28.927900000000001</v>
      </c>
      <c r="EF42">
        <v>31.532399999999999</v>
      </c>
      <c r="EG42">
        <v>30</v>
      </c>
      <c r="EH42">
        <v>31.7242</v>
      </c>
      <c r="EI42">
        <v>31.757899999999999</v>
      </c>
      <c r="EJ42">
        <v>20.188199999999998</v>
      </c>
      <c r="EK42">
        <v>26.910799999999998</v>
      </c>
      <c r="EL42">
        <v>0</v>
      </c>
      <c r="EM42">
        <v>28.917400000000001</v>
      </c>
      <c r="EN42">
        <v>400.97800000000001</v>
      </c>
      <c r="EO42">
        <v>16.5029</v>
      </c>
      <c r="EP42">
        <v>100.21599999999999</v>
      </c>
      <c r="EQ42">
        <v>90.504800000000003</v>
      </c>
    </row>
    <row r="43" spans="1:147" x14ac:dyDescent="0.3">
      <c r="A43">
        <v>27</v>
      </c>
      <c r="B43">
        <v>1675340579.3</v>
      </c>
      <c r="C43">
        <v>1620.0999999046301</v>
      </c>
      <c r="D43" t="s">
        <v>333</v>
      </c>
      <c r="E43" t="s">
        <v>334</v>
      </c>
      <c r="F43">
        <v>1675340571.3</v>
      </c>
      <c r="G43">
        <f t="shared" si="0"/>
        <v>5.0907073303415205E-3</v>
      </c>
      <c r="H43">
        <f t="shared" si="1"/>
        <v>4.9395811747435321</v>
      </c>
      <c r="I43">
        <f t="shared" si="2"/>
        <v>400.05358064516099</v>
      </c>
      <c r="J43">
        <f t="shared" si="3"/>
        <v>351.32971004289152</v>
      </c>
      <c r="K43">
        <f t="shared" si="4"/>
        <v>34.006512630208071</v>
      </c>
      <c r="L43">
        <f t="shared" si="5"/>
        <v>38.722677741397831</v>
      </c>
      <c r="M43">
        <f t="shared" si="6"/>
        <v>0.23232829484164058</v>
      </c>
      <c r="N43">
        <f t="shared" si="7"/>
        <v>3.3896436664695027</v>
      </c>
      <c r="O43">
        <f t="shared" si="8"/>
        <v>0.22383044692139045</v>
      </c>
      <c r="P43">
        <f t="shared" si="9"/>
        <v>0.14063163092230341</v>
      </c>
      <c r="Q43">
        <f t="shared" si="10"/>
        <v>16.523402708680294</v>
      </c>
      <c r="R43">
        <f t="shared" si="11"/>
        <v>28.418345544525859</v>
      </c>
      <c r="S43">
        <f t="shared" si="12"/>
        <v>28.0468516129032</v>
      </c>
      <c r="T43">
        <f t="shared" si="13"/>
        <v>3.805216837579215</v>
      </c>
      <c r="U43">
        <f t="shared" si="14"/>
        <v>40.276120526580002</v>
      </c>
      <c r="V43">
        <f t="shared" si="15"/>
        <v>1.6659977338661891</v>
      </c>
      <c r="W43">
        <f t="shared" si="16"/>
        <v>4.1364404319098291</v>
      </c>
      <c r="X43">
        <f t="shared" si="17"/>
        <v>2.1392191037130259</v>
      </c>
      <c r="Y43">
        <f t="shared" si="18"/>
        <v>-224.50019326806105</v>
      </c>
      <c r="Z43">
        <f t="shared" si="19"/>
        <v>263.12262872661046</v>
      </c>
      <c r="AA43">
        <f t="shared" si="20"/>
        <v>17.050303552526433</v>
      </c>
      <c r="AB43">
        <f t="shared" si="21"/>
        <v>72.196141719756127</v>
      </c>
      <c r="AC43">
        <v>-4.0025569889746197E-2</v>
      </c>
      <c r="AD43">
        <v>4.4932208633745502E-2</v>
      </c>
      <c r="AE43">
        <v>3.3779347513982398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50620.867515835365</v>
      </c>
      <c r="AK43" t="s">
        <v>251</v>
      </c>
      <c r="AL43">
        <v>2.3430499999999999</v>
      </c>
      <c r="AM43">
        <v>1.45455</v>
      </c>
      <c r="AN43">
        <f t="shared" si="25"/>
        <v>-0.88849999999999985</v>
      </c>
      <c r="AO43">
        <f t="shared" si="26"/>
        <v>-0.61084184111924644</v>
      </c>
      <c r="AP43">
        <v>2.6669090784493098E-2</v>
      </c>
      <c r="AQ43" t="s">
        <v>335</v>
      </c>
      <c r="AR43">
        <v>2.3382038461538501</v>
      </c>
      <c r="AS43">
        <v>2.0562900000000002</v>
      </c>
      <c r="AT43">
        <f t="shared" si="27"/>
        <v>-0.13709829165820486</v>
      </c>
      <c r="AU43">
        <v>0.5</v>
      </c>
      <c r="AV43">
        <f t="shared" si="28"/>
        <v>84.305514117665695</v>
      </c>
      <c r="AW43">
        <f t="shared" si="29"/>
        <v>4.9395811747435321</v>
      </c>
      <c r="AX43">
        <f t="shared" si="30"/>
        <v>-5.7790709814493191</v>
      </c>
      <c r="AY43">
        <f t="shared" si="31"/>
        <v>1</v>
      </c>
      <c r="AZ43">
        <f t="shared" si="32"/>
        <v>5.8275097843565243E-2</v>
      </c>
      <c r="BA43">
        <f t="shared" si="33"/>
        <v>-0.29263382110499986</v>
      </c>
      <c r="BB43" t="s">
        <v>253</v>
      </c>
      <c r="BC43">
        <v>0</v>
      </c>
      <c r="BD43">
        <f t="shared" si="34"/>
        <v>2.0562900000000002</v>
      </c>
      <c r="BE43">
        <f t="shared" si="35"/>
        <v>-0.13709829165820478</v>
      </c>
      <c r="BF43">
        <f t="shared" si="36"/>
        <v>-0.41369495720325883</v>
      </c>
      <c r="BG43">
        <f t="shared" si="37"/>
        <v>0.98310031438781653</v>
      </c>
      <c r="BH43">
        <f t="shared" si="38"/>
        <v>0.67725379853686019</v>
      </c>
      <c r="BI43">
        <f t="shared" si="39"/>
        <v>100.00687741935501</v>
      </c>
      <c r="BJ43">
        <f t="shared" si="40"/>
        <v>84.305514117665695</v>
      </c>
      <c r="BK43">
        <f t="shared" si="41"/>
        <v>0.84299716472648789</v>
      </c>
      <c r="BL43">
        <f t="shared" si="42"/>
        <v>0.19599432945297607</v>
      </c>
      <c r="BM43">
        <v>0.71134332286046498</v>
      </c>
      <c r="BN43">
        <v>0.5</v>
      </c>
      <c r="BO43" t="s">
        <v>254</v>
      </c>
      <c r="BP43">
        <v>1675340571.3</v>
      </c>
      <c r="BQ43">
        <v>400.05358064516099</v>
      </c>
      <c r="BR43">
        <v>401.046032258065</v>
      </c>
      <c r="BS43">
        <v>17.211835483870999</v>
      </c>
      <c r="BT43">
        <v>16.500077419354799</v>
      </c>
      <c r="BU43">
        <v>500.01716129032297</v>
      </c>
      <c r="BV43">
        <v>96.593716129032302</v>
      </c>
      <c r="BW43">
        <v>0.20001254838709701</v>
      </c>
      <c r="BX43">
        <v>29.4867064516129</v>
      </c>
      <c r="BY43">
        <v>28.0468516129032</v>
      </c>
      <c r="BZ43">
        <v>999.9</v>
      </c>
      <c r="CA43">
        <v>9992.7419354838694</v>
      </c>
      <c r="CB43">
        <v>0</v>
      </c>
      <c r="CC43">
        <v>391.12541935483898</v>
      </c>
      <c r="CD43">
        <v>100.00687741935501</v>
      </c>
      <c r="CE43">
        <v>0.90009906451612898</v>
      </c>
      <c r="CF43">
        <v>9.9900409677419394E-2</v>
      </c>
      <c r="CG43">
        <v>0</v>
      </c>
      <c r="CH43">
        <v>2.3444161290322598</v>
      </c>
      <c r="CI43">
        <v>0</v>
      </c>
      <c r="CJ43">
        <v>115.395935483871</v>
      </c>
      <c r="CK43">
        <v>914.43322580645201</v>
      </c>
      <c r="CL43">
        <v>39.043999999999997</v>
      </c>
      <c r="CM43">
        <v>43.592483870967698</v>
      </c>
      <c r="CN43">
        <v>41.233741935483899</v>
      </c>
      <c r="CO43">
        <v>41.828258064516099</v>
      </c>
      <c r="CP43">
        <v>39.658999999999999</v>
      </c>
      <c r="CQ43">
        <v>90.016129032257993</v>
      </c>
      <c r="CR43">
        <v>9.9912903225806495</v>
      </c>
      <c r="CS43">
        <v>0</v>
      </c>
      <c r="CT43">
        <v>59.300000190734899</v>
      </c>
      <c r="CU43">
        <v>2.3382038461538501</v>
      </c>
      <c r="CV43">
        <v>-6.7729910559478204E-2</v>
      </c>
      <c r="CW43">
        <v>-0.26119658330876599</v>
      </c>
      <c r="CX43">
        <v>115.368923076923</v>
      </c>
      <c r="CY43">
        <v>15</v>
      </c>
      <c r="CZ43">
        <v>1675338876.2</v>
      </c>
      <c r="DA43" t="s">
        <v>255</v>
      </c>
      <c r="DB43">
        <v>2</v>
      </c>
      <c r="DC43">
        <v>-3.8660000000000001</v>
      </c>
      <c r="DD43">
        <v>0.39400000000000002</v>
      </c>
      <c r="DE43">
        <v>404</v>
      </c>
      <c r="DF43">
        <v>16</v>
      </c>
      <c r="DG43">
        <v>2.13</v>
      </c>
      <c r="DH43">
        <v>0.16</v>
      </c>
      <c r="DI43">
        <v>-0.98986623076923097</v>
      </c>
      <c r="DJ43">
        <v>0.122324360966427</v>
      </c>
      <c r="DK43">
        <v>0.11516896375987599</v>
      </c>
      <c r="DL43">
        <v>1</v>
      </c>
      <c r="DM43">
        <v>2.6312000000000002</v>
      </c>
      <c r="DN43">
        <v>0</v>
      </c>
      <c r="DO43">
        <v>0</v>
      </c>
      <c r="DP43">
        <v>0</v>
      </c>
      <c r="DQ43">
        <v>0.71481430769230803</v>
      </c>
      <c r="DR43">
        <v>-5.2600498591308303E-2</v>
      </c>
      <c r="DS43">
        <v>9.2418317168323494E-3</v>
      </c>
      <c r="DT43">
        <v>1</v>
      </c>
      <c r="DU43">
        <v>2</v>
      </c>
      <c r="DV43">
        <v>3</v>
      </c>
      <c r="DW43" t="s">
        <v>269</v>
      </c>
      <c r="DX43">
        <v>100</v>
      </c>
      <c r="DY43">
        <v>100</v>
      </c>
      <c r="DZ43">
        <v>-3.8660000000000001</v>
      </c>
      <c r="EA43">
        <v>0.39400000000000002</v>
      </c>
      <c r="EB43">
        <v>2</v>
      </c>
      <c r="EC43">
        <v>517.23500000000001</v>
      </c>
      <c r="ED43">
        <v>418.21</v>
      </c>
      <c r="EE43">
        <v>28.305399999999999</v>
      </c>
      <c r="EF43">
        <v>31.5352</v>
      </c>
      <c r="EG43">
        <v>29.9999</v>
      </c>
      <c r="EH43">
        <v>31.729700000000001</v>
      </c>
      <c r="EI43">
        <v>31.7606</v>
      </c>
      <c r="EJ43">
        <v>20.183800000000002</v>
      </c>
      <c r="EK43">
        <v>26.8977</v>
      </c>
      <c r="EL43">
        <v>0</v>
      </c>
      <c r="EM43">
        <v>28.293700000000001</v>
      </c>
      <c r="EN43">
        <v>401</v>
      </c>
      <c r="EO43">
        <v>16.454999999999998</v>
      </c>
      <c r="EP43">
        <v>100.218</v>
      </c>
      <c r="EQ43">
        <v>90.500399999999999</v>
      </c>
    </row>
    <row r="44" spans="1:147" x14ac:dyDescent="0.3">
      <c r="A44">
        <v>28</v>
      </c>
      <c r="B44">
        <v>1675340639.3</v>
      </c>
      <c r="C44">
        <v>1680.0999999046301</v>
      </c>
      <c r="D44" t="s">
        <v>336</v>
      </c>
      <c r="E44" t="s">
        <v>337</v>
      </c>
      <c r="F44">
        <v>1675340631.3</v>
      </c>
      <c r="G44">
        <f t="shared" si="0"/>
        <v>4.4734193431517954E-3</v>
      </c>
      <c r="H44">
        <f t="shared" si="1"/>
        <v>4.9695438405429915</v>
      </c>
      <c r="I44">
        <f t="shared" si="2"/>
        <v>400.035387096774</v>
      </c>
      <c r="J44">
        <f t="shared" si="3"/>
        <v>345.98666744175335</v>
      </c>
      <c r="K44">
        <f t="shared" si="4"/>
        <v>33.488687864767002</v>
      </c>
      <c r="L44">
        <f t="shared" si="5"/>
        <v>38.720163156577208</v>
      </c>
      <c r="M44">
        <f t="shared" si="6"/>
        <v>0.2020676940500605</v>
      </c>
      <c r="N44">
        <f t="shared" si="7"/>
        <v>3.3908532339019923</v>
      </c>
      <c r="O44">
        <f t="shared" si="8"/>
        <v>0.19560846018254596</v>
      </c>
      <c r="P44">
        <f t="shared" si="9"/>
        <v>0.12281842433101191</v>
      </c>
      <c r="Q44">
        <f t="shared" si="10"/>
        <v>16.521312801908238</v>
      </c>
      <c r="R44">
        <f t="shared" si="11"/>
        <v>28.364340310046998</v>
      </c>
      <c r="S44">
        <f t="shared" si="12"/>
        <v>28.005225806451602</v>
      </c>
      <c r="T44">
        <f t="shared" si="13"/>
        <v>3.7959959180702927</v>
      </c>
      <c r="U44">
        <f t="shared" si="14"/>
        <v>40.207682387069106</v>
      </c>
      <c r="V44">
        <f t="shared" si="15"/>
        <v>1.6446504980280758</v>
      </c>
      <c r="W44">
        <f t="shared" si="16"/>
        <v>4.0903887028241144</v>
      </c>
      <c r="X44">
        <f t="shared" si="17"/>
        <v>2.1513454200422171</v>
      </c>
      <c r="Y44">
        <f t="shared" si="18"/>
        <v>-197.27779303299417</v>
      </c>
      <c r="Z44">
        <f t="shared" si="19"/>
        <v>235.35486247836474</v>
      </c>
      <c r="AA44">
        <f t="shared" si="20"/>
        <v>15.227647507387926</v>
      </c>
      <c r="AB44">
        <f t="shared" si="21"/>
        <v>69.826029754666735</v>
      </c>
      <c r="AC44">
        <v>-4.00435321636292E-2</v>
      </c>
      <c r="AD44">
        <v>4.4952372859760802E-2</v>
      </c>
      <c r="AE44">
        <v>3.3791390642212402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50675.125245196046</v>
      </c>
      <c r="AK44" t="s">
        <v>251</v>
      </c>
      <c r="AL44">
        <v>2.3430499999999999</v>
      </c>
      <c r="AM44">
        <v>1.45455</v>
      </c>
      <c r="AN44">
        <f t="shared" si="25"/>
        <v>-0.88849999999999985</v>
      </c>
      <c r="AO44">
        <f t="shared" si="26"/>
        <v>-0.61084184111924644</v>
      </c>
      <c r="AP44">
        <v>2.6669090784493098E-2</v>
      </c>
      <c r="AQ44" t="s">
        <v>338</v>
      </c>
      <c r="AR44">
        <v>2.33291153846154</v>
      </c>
      <c r="AS44">
        <v>2.2538499999999999</v>
      </c>
      <c r="AT44">
        <f t="shared" si="27"/>
        <v>-3.5078438432699643E-2</v>
      </c>
      <c r="AU44">
        <v>0.5</v>
      </c>
      <c r="AV44">
        <f t="shared" si="28"/>
        <v>84.294693157011423</v>
      </c>
      <c r="AW44">
        <f t="shared" si="29"/>
        <v>4.9695438405429915</v>
      </c>
      <c r="AX44">
        <f t="shared" si="30"/>
        <v>-1.4784631020557666</v>
      </c>
      <c r="AY44">
        <f t="shared" si="31"/>
        <v>1</v>
      </c>
      <c r="AZ44">
        <f t="shared" si="32"/>
        <v>5.8638030042432898E-2</v>
      </c>
      <c r="BA44">
        <f t="shared" si="33"/>
        <v>-0.35463762007232069</v>
      </c>
      <c r="BB44" t="s">
        <v>253</v>
      </c>
      <c r="BC44">
        <v>0</v>
      </c>
      <c r="BD44">
        <f t="shared" si="34"/>
        <v>2.2538499999999999</v>
      </c>
      <c r="BE44">
        <f t="shared" si="35"/>
        <v>-3.5078438432699637E-2</v>
      </c>
      <c r="BF44">
        <f t="shared" si="36"/>
        <v>-0.54951703275927255</v>
      </c>
      <c r="BG44">
        <f t="shared" si="37"/>
        <v>0.88634011728183992</v>
      </c>
      <c r="BH44">
        <f t="shared" si="38"/>
        <v>0.89960607765897582</v>
      </c>
      <c r="BI44">
        <f t="shared" si="39"/>
        <v>99.994019354838699</v>
      </c>
      <c r="BJ44">
        <f t="shared" si="40"/>
        <v>84.294693157011423</v>
      </c>
      <c r="BK44">
        <f t="shared" si="41"/>
        <v>0.84299734825023231</v>
      </c>
      <c r="BL44">
        <f t="shared" si="42"/>
        <v>0.19599469650046453</v>
      </c>
      <c r="BM44">
        <v>0.71134332286046498</v>
      </c>
      <c r="BN44">
        <v>0.5</v>
      </c>
      <c r="BO44" t="s">
        <v>254</v>
      </c>
      <c r="BP44">
        <v>1675340631.3</v>
      </c>
      <c r="BQ44">
        <v>400.035387096774</v>
      </c>
      <c r="BR44">
        <v>400.99700000000001</v>
      </c>
      <c r="BS44">
        <v>16.991622580645199</v>
      </c>
      <c r="BT44">
        <v>16.366003225806502</v>
      </c>
      <c r="BU44">
        <v>499.99529032258101</v>
      </c>
      <c r="BV44">
        <v>96.591851612903199</v>
      </c>
      <c r="BW44">
        <v>0.19999332258064501</v>
      </c>
      <c r="BX44">
        <v>29.292670967741898</v>
      </c>
      <c r="BY44">
        <v>28.005225806451602</v>
      </c>
      <c r="BZ44">
        <v>999.9</v>
      </c>
      <c r="CA44">
        <v>9997.4193548387102</v>
      </c>
      <c r="CB44">
        <v>0</v>
      </c>
      <c r="CC44">
        <v>391.10077419354798</v>
      </c>
      <c r="CD44">
        <v>99.994019354838699</v>
      </c>
      <c r="CE44">
        <v>0.90010725806451597</v>
      </c>
      <c r="CF44">
        <v>9.9892238709677394E-2</v>
      </c>
      <c r="CG44">
        <v>0</v>
      </c>
      <c r="CH44">
        <v>2.3280967741935501</v>
      </c>
      <c r="CI44">
        <v>0</v>
      </c>
      <c r="CJ44">
        <v>114.825612903226</v>
      </c>
      <c r="CK44">
        <v>914.31790322580696</v>
      </c>
      <c r="CL44">
        <v>38.912999999999997</v>
      </c>
      <c r="CM44">
        <v>43.467483870967698</v>
      </c>
      <c r="CN44">
        <v>41.076225806451603</v>
      </c>
      <c r="CO44">
        <v>41.707322580645098</v>
      </c>
      <c r="CP44">
        <v>39.518000000000001</v>
      </c>
      <c r="CQ44">
        <v>90.004193548387093</v>
      </c>
      <c r="CR44">
        <v>9.9906451612903204</v>
      </c>
      <c r="CS44">
        <v>0</v>
      </c>
      <c r="CT44">
        <v>59.200000047683702</v>
      </c>
      <c r="CU44">
        <v>2.33291153846154</v>
      </c>
      <c r="CV44">
        <v>0.46496751345891002</v>
      </c>
      <c r="CW44">
        <v>1.24895726187165</v>
      </c>
      <c r="CX44">
        <v>114.795923076923</v>
      </c>
      <c r="CY44">
        <v>15</v>
      </c>
      <c r="CZ44">
        <v>1675338876.2</v>
      </c>
      <c r="DA44" t="s">
        <v>255</v>
      </c>
      <c r="DB44">
        <v>2</v>
      </c>
      <c r="DC44">
        <v>-3.8660000000000001</v>
      </c>
      <c r="DD44">
        <v>0.39400000000000002</v>
      </c>
      <c r="DE44">
        <v>404</v>
      </c>
      <c r="DF44">
        <v>16</v>
      </c>
      <c r="DG44">
        <v>2.13</v>
      </c>
      <c r="DH44">
        <v>0.16</v>
      </c>
      <c r="DI44">
        <v>-0.97423400000000004</v>
      </c>
      <c r="DJ44">
        <v>0.213733072654334</v>
      </c>
      <c r="DK44">
        <v>0.111545611615573</v>
      </c>
      <c r="DL44">
        <v>1</v>
      </c>
      <c r="DM44">
        <v>2.3028</v>
      </c>
      <c r="DN44">
        <v>0</v>
      </c>
      <c r="DO44">
        <v>0</v>
      </c>
      <c r="DP44">
        <v>0</v>
      </c>
      <c r="DQ44">
        <v>0.63596382692307696</v>
      </c>
      <c r="DR44">
        <v>-0.107959762656874</v>
      </c>
      <c r="DS44">
        <v>1.37248951232103E-2</v>
      </c>
      <c r="DT44">
        <v>0</v>
      </c>
      <c r="DU44">
        <v>1</v>
      </c>
      <c r="DV44">
        <v>3</v>
      </c>
      <c r="DW44" t="s">
        <v>256</v>
      </c>
      <c r="DX44">
        <v>100</v>
      </c>
      <c r="DY44">
        <v>100</v>
      </c>
      <c r="DZ44">
        <v>-3.8660000000000001</v>
      </c>
      <c r="EA44">
        <v>0.39400000000000002</v>
      </c>
      <c r="EB44">
        <v>2</v>
      </c>
      <c r="EC44">
        <v>517.51900000000001</v>
      </c>
      <c r="ED44">
        <v>417.87400000000002</v>
      </c>
      <c r="EE44">
        <v>27.956900000000001</v>
      </c>
      <c r="EF44">
        <v>31.540700000000001</v>
      </c>
      <c r="EG44">
        <v>30</v>
      </c>
      <c r="EH44">
        <v>31.732500000000002</v>
      </c>
      <c r="EI44">
        <v>31.766100000000002</v>
      </c>
      <c r="EJ44">
        <v>20.188099999999999</v>
      </c>
      <c r="EK44">
        <v>27.494900000000001</v>
      </c>
      <c r="EL44">
        <v>0</v>
      </c>
      <c r="EM44">
        <v>28.114599999999999</v>
      </c>
      <c r="EN44">
        <v>400.97300000000001</v>
      </c>
      <c r="EO44">
        <v>16.297999999999998</v>
      </c>
      <c r="EP44">
        <v>100.218</v>
      </c>
      <c r="EQ44">
        <v>90.500500000000002</v>
      </c>
    </row>
    <row r="45" spans="1:147" x14ac:dyDescent="0.3">
      <c r="A45">
        <v>29</v>
      </c>
      <c r="B45">
        <v>1675340699.3</v>
      </c>
      <c r="C45">
        <v>1740.0999999046301</v>
      </c>
      <c r="D45" t="s">
        <v>339</v>
      </c>
      <c r="E45" t="s">
        <v>340</v>
      </c>
      <c r="F45">
        <v>1675340691.3</v>
      </c>
      <c r="G45">
        <f t="shared" si="0"/>
        <v>3.994928843086107E-3</v>
      </c>
      <c r="H45">
        <f t="shared" si="1"/>
        <v>4.9762098176619141</v>
      </c>
      <c r="I45">
        <f t="shared" si="2"/>
        <v>400.02993548387099</v>
      </c>
      <c r="J45">
        <f t="shared" si="3"/>
        <v>341.00231463987012</v>
      </c>
      <c r="K45">
        <f t="shared" si="4"/>
        <v>33.004040924315142</v>
      </c>
      <c r="L45">
        <f t="shared" si="5"/>
        <v>38.717052039966326</v>
      </c>
      <c r="M45">
        <f t="shared" si="6"/>
        <v>0.17940361856440393</v>
      </c>
      <c r="N45">
        <f t="shared" si="7"/>
        <v>3.390105933770251</v>
      </c>
      <c r="O45">
        <f t="shared" si="8"/>
        <v>0.1742912531907472</v>
      </c>
      <c r="P45">
        <f t="shared" si="9"/>
        <v>0.10937922416970092</v>
      </c>
      <c r="Q45">
        <f t="shared" si="10"/>
        <v>16.518037040272823</v>
      </c>
      <c r="R45">
        <f t="shared" si="11"/>
        <v>28.310171774075439</v>
      </c>
      <c r="S45">
        <f t="shared" si="12"/>
        <v>27.962277419354798</v>
      </c>
      <c r="T45">
        <f t="shared" si="13"/>
        <v>3.7865024606020539</v>
      </c>
      <c r="U45">
        <f t="shared" si="14"/>
        <v>40.22889286098652</v>
      </c>
      <c r="V45">
        <f t="shared" si="15"/>
        <v>1.6301628264104946</v>
      </c>
      <c r="W45">
        <f t="shared" si="16"/>
        <v>4.0522189662132266</v>
      </c>
      <c r="X45">
        <f t="shared" si="17"/>
        <v>2.1563396341915593</v>
      </c>
      <c r="Y45">
        <f t="shared" si="18"/>
        <v>-176.17636198009731</v>
      </c>
      <c r="Z45">
        <f t="shared" si="19"/>
        <v>213.49412697894542</v>
      </c>
      <c r="AA45">
        <f t="shared" si="20"/>
        <v>13.802179546526135</v>
      </c>
      <c r="AB45">
        <f t="shared" si="21"/>
        <v>67.637981585647054</v>
      </c>
      <c r="AC45">
        <v>-4.0032434321008399E-2</v>
      </c>
      <c r="AD45">
        <v>4.4939914559194397E-2</v>
      </c>
      <c r="AE45">
        <v>3.3783950106065901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50688.72460833985</v>
      </c>
      <c r="AK45" t="s">
        <v>251</v>
      </c>
      <c r="AL45">
        <v>2.3430499999999999</v>
      </c>
      <c r="AM45">
        <v>1.45455</v>
      </c>
      <c r="AN45">
        <f t="shared" si="25"/>
        <v>-0.88849999999999985</v>
      </c>
      <c r="AO45">
        <f t="shared" si="26"/>
        <v>-0.61084184111924644</v>
      </c>
      <c r="AP45">
        <v>2.6669090784493098E-2</v>
      </c>
      <c r="AQ45" t="s">
        <v>341</v>
      </c>
      <c r="AR45">
        <v>2.3543230769230798</v>
      </c>
      <c r="AS45">
        <v>1.5740000000000001</v>
      </c>
      <c r="AT45">
        <f t="shared" si="27"/>
        <v>-0.49575799042127056</v>
      </c>
      <c r="AU45">
        <v>0.5</v>
      </c>
      <c r="AV45">
        <f t="shared" si="28"/>
        <v>84.277480600816901</v>
      </c>
      <c r="AW45">
        <f t="shared" si="29"/>
        <v>4.9762098176619141</v>
      </c>
      <c r="AX45">
        <f t="shared" si="30"/>
        <v>-20.890617210214302</v>
      </c>
      <c r="AY45">
        <f t="shared" si="31"/>
        <v>1</v>
      </c>
      <c r="AZ45">
        <f t="shared" si="32"/>
        <v>5.8729101672142833E-2</v>
      </c>
      <c r="BA45">
        <f t="shared" si="33"/>
        <v>-7.5889453621346914E-2</v>
      </c>
      <c r="BB45" t="s">
        <v>253</v>
      </c>
      <c r="BC45">
        <v>0</v>
      </c>
      <c r="BD45">
        <f t="shared" si="34"/>
        <v>1.5740000000000001</v>
      </c>
      <c r="BE45">
        <f t="shared" si="35"/>
        <v>-0.4957579904212705</v>
      </c>
      <c r="BF45">
        <f t="shared" si="36"/>
        <v>-8.2121618369942626E-2</v>
      </c>
      <c r="BG45">
        <f t="shared" si="37"/>
        <v>1.0146584447345166</v>
      </c>
      <c r="BH45">
        <f t="shared" si="38"/>
        <v>0.13444006752954427</v>
      </c>
      <c r="BI45">
        <f t="shared" si="39"/>
        <v>99.973532258064495</v>
      </c>
      <c r="BJ45">
        <f t="shared" si="40"/>
        <v>84.277480600816901</v>
      </c>
      <c r="BK45">
        <f t="shared" si="41"/>
        <v>0.84299792852441247</v>
      </c>
      <c r="BL45">
        <f t="shared" si="42"/>
        <v>0.19599585704882491</v>
      </c>
      <c r="BM45">
        <v>0.71134332286046498</v>
      </c>
      <c r="BN45">
        <v>0.5</v>
      </c>
      <c r="BO45" t="s">
        <v>254</v>
      </c>
      <c r="BP45">
        <v>1675340691.3</v>
      </c>
      <c r="BQ45">
        <v>400.02993548387099</v>
      </c>
      <c r="BR45">
        <v>400.96519354838699</v>
      </c>
      <c r="BS45">
        <v>16.843067741935499</v>
      </c>
      <c r="BT45">
        <v>16.284322580645199</v>
      </c>
      <c r="BU45">
        <v>500.03151612903201</v>
      </c>
      <c r="BV45">
        <v>96.585338709677401</v>
      </c>
      <c r="BW45">
        <v>0.200048096774194</v>
      </c>
      <c r="BX45">
        <v>29.1303967741935</v>
      </c>
      <c r="BY45">
        <v>27.962277419354798</v>
      </c>
      <c r="BZ45">
        <v>999.9</v>
      </c>
      <c r="CA45">
        <v>9995.3225806451592</v>
      </c>
      <c r="CB45">
        <v>0</v>
      </c>
      <c r="CC45">
        <v>391.04732258064502</v>
      </c>
      <c r="CD45">
        <v>99.973532258064495</v>
      </c>
      <c r="CE45">
        <v>0.90009087096774198</v>
      </c>
      <c r="CF45">
        <v>9.9908580645161296E-2</v>
      </c>
      <c r="CG45">
        <v>0</v>
      </c>
      <c r="CH45">
        <v>2.3679645161290299</v>
      </c>
      <c r="CI45">
        <v>0</v>
      </c>
      <c r="CJ45">
        <v>114.282580645161</v>
      </c>
      <c r="CK45">
        <v>914.12538709677403</v>
      </c>
      <c r="CL45">
        <v>38.78</v>
      </c>
      <c r="CM45">
        <v>43.338419354838699</v>
      </c>
      <c r="CN45">
        <v>40.936999999999998</v>
      </c>
      <c r="CO45">
        <v>41.625</v>
      </c>
      <c r="CP45">
        <v>39.383000000000003</v>
      </c>
      <c r="CQ45">
        <v>89.984838709677405</v>
      </c>
      <c r="CR45">
        <v>9.9906451612903204</v>
      </c>
      <c r="CS45">
        <v>0</v>
      </c>
      <c r="CT45">
        <v>59.600000143051098</v>
      </c>
      <c r="CU45">
        <v>2.3543230769230798</v>
      </c>
      <c r="CV45">
        <v>0.99615042128747999</v>
      </c>
      <c r="CW45">
        <v>-2.2194188120645899</v>
      </c>
      <c r="CX45">
        <v>114.292230769231</v>
      </c>
      <c r="CY45">
        <v>15</v>
      </c>
      <c r="CZ45">
        <v>1675338876.2</v>
      </c>
      <c r="DA45" t="s">
        <v>255</v>
      </c>
      <c r="DB45">
        <v>2</v>
      </c>
      <c r="DC45">
        <v>-3.8660000000000001</v>
      </c>
      <c r="DD45">
        <v>0.39400000000000002</v>
      </c>
      <c r="DE45">
        <v>404</v>
      </c>
      <c r="DF45">
        <v>16</v>
      </c>
      <c r="DG45">
        <v>2.13</v>
      </c>
      <c r="DH45">
        <v>0.16</v>
      </c>
      <c r="DI45">
        <v>-0.95096811538461501</v>
      </c>
      <c r="DJ45">
        <v>5.8150567745225402E-2</v>
      </c>
      <c r="DK45">
        <v>0.103967774782835</v>
      </c>
      <c r="DL45">
        <v>1</v>
      </c>
      <c r="DM45">
        <v>2.5247000000000002</v>
      </c>
      <c r="DN45">
        <v>0</v>
      </c>
      <c r="DO45">
        <v>0</v>
      </c>
      <c r="DP45">
        <v>0</v>
      </c>
      <c r="DQ45">
        <v>0.56725259615384604</v>
      </c>
      <c r="DR45">
        <v>-8.6967108341146002E-2</v>
      </c>
      <c r="DS45">
        <v>1.12658314303773E-2</v>
      </c>
      <c r="DT45">
        <v>1</v>
      </c>
      <c r="DU45">
        <v>2</v>
      </c>
      <c r="DV45">
        <v>3</v>
      </c>
      <c r="DW45" t="s">
        <v>269</v>
      </c>
      <c r="DX45">
        <v>100</v>
      </c>
      <c r="DY45">
        <v>100</v>
      </c>
      <c r="DZ45">
        <v>-3.8660000000000001</v>
      </c>
      <c r="EA45">
        <v>0.39400000000000002</v>
      </c>
      <c r="EB45">
        <v>2</v>
      </c>
      <c r="EC45">
        <v>516.91899999999998</v>
      </c>
      <c r="ED45">
        <v>417.78699999999998</v>
      </c>
      <c r="EE45">
        <v>28.02</v>
      </c>
      <c r="EF45">
        <v>31.546299999999999</v>
      </c>
      <c r="EG45">
        <v>30.0001</v>
      </c>
      <c r="EH45">
        <v>31.738</v>
      </c>
      <c r="EI45">
        <v>31.771599999999999</v>
      </c>
      <c r="EJ45">
        <v>20.183199999999999</v>
      </c>
      <c r="EK45">
        <v>27.7819</v>
      </c>
      <c r="EL45">
        <v>0</v>
      </c>
      <c r="EM45">
        <v>28.026700000000002</v>
      </c>
      <c r="EN45">
        <v>400.99</v>
      </c>
      <c r="EO45">
        <v>16.250299999999999</v>
      </c>
      <c r="EP45">
        <v>100.217</v>
      </c>
      <c r="EQ45">
        <v>90.501599999999996</v>
      </c>
    </row>
    <row r="46" spans="1:147" x14ac:dyDescent="0.3">
      <c r="A46">
        <v>30</v>
      </c>
      <c r="B46">
        <v>1675340759.3</v>
      </c>
      <c r="C46">
        <v>1800.0999999046301</v>
      </c>
      <c r="D46" t="s">
        <v>342</v>
      </c>
      <c r="E46" t="s">
        <v>343</v>
      </c>
      <c r="F46">
        <v>1675340751.30323</v>
      </c>
      <c r="G46">
        <f t="shared" si="0"/>
        <v>3.8849854422977142E-3</v>
      </c>
      <c r="H46">
        <f t="shared" si="1"/>
        <v>4.2551054545979534</v>
      </c>
      <c r="I46">
        <f t="shared" si="2"/>
        <v>400.03635483871</v>
      </c>
      <c r="J46">
        <f t="shared" si="3"/>
        <v>346.00542503293036</v>
      </c>
      <c r="K46">
        <f t="shared" si="4"/>
        <v>33.488080582699908</v>
      </c>
      <c r="L46">
        <f t="shared" si="5"/>
        <v>38.717455616695247</v>
      </c>
      <c r="M46">
        <f t="shared" si="6"/>
        <v>0.17300866634694298</v>
      </c>
      <c r="N46">
        <f t="shared" si="7"/>
        <v>3.3929204900617429</v>
      </c>
      <c r="O46">
        <f t="shared" si="8"/>
        <v>0.16825289750504491</v>
      </c>
      <c r="P46">
        <f t="shared" si="9"/>
        <v>0.1055744589659342</v>
      </c>
      <c r="Q46">
        <f t="shared" si="10"/>
        <v>16.522906454172219</v>
      </c>
      <c r="R46">
        <f t="shared" si="11"/>
        <v>28.249644740712789</v>
      </c>
      <c r="S46">
        <f t="shared" si="12"/>
        <v>27.969370967741899</v>
      </c>
      <c r="T46">
        <f t="shared" si="13"/>
        <v>3.7880690130673322</v>
      </c>
      <c r="U46">
        <f t="shared" si="14"/>
        <v>40.070328900258211</v>
      </c>
      <c r="V46">
        <f t="shared" si="15"/>
        <v>1.6156787057090123</v>
      </c>
      <c r="W46">
        <f t="shared" si="16"/>
        <v>4.0321074222542777</v>
      </c>
      <c r="X46">
        <f t="shared" si="17"/>
        <v>2.1723903073583202</v>
      </c>
      <c r="Y46">
        <f t="shared" si="18"/>
        <v>-171.3278580053292</v>
      </c>
      <c r="Z46">
        <f t="shared" si="19"/>
        <v>196.63570392289401</v>
      </c>
      <c r="AA46">
        <f t="shared" si="20"/>
        <v>12.696759569952352</v>
      </c>
      <c r="AB46">
        <f t="shared" si="21"/>
        <v>54.527511941689369</v>
      </c>
      <c r="AC46">
        <v>-4.00742374074574E-2</v>
      </c>
      <c r="AD46">
        <v>4.4986842185885001E-2</v>
      </c>
      <c r="AE46">
        <v>3.3811973379956499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50753.933835580654</v>
      </c>
      <c r="AK46" t="s">
        <v>251</v>
      </c>
      <c r="AL46">
        <v>2.3430499999999999</v>
      </c>
      <c r="AM46">
        <v>1.45455</v>
      </c>
      <c r="AN46">
        <f t="shared" si="25"/>
        <v>-0.88849999999999985</v>
      </c>
      <c r="AO46">
        <f t="shared" si="26"/>
        <v>-0.61084184111924644</v>
      </c>
      <c r="AP46">
        <v>2.6669090784493098E-2</v>
      </c>
      <c r="AQ46" t="s">
        <v>344</v>
      </c>
      <c r="AR46">
        <v>2.3289423076923099</v>
      </c>
      <c r="AS46">
        <v>1.6020000000000001</v>
      </c>
      <c r="AT46">
        <f t="shared" si="27"/>
        <v>-0.45377172764813345</v>
      </c>
      <c r="AU46">
        <v>0.5</v>
      </c>
      <c r="AV46">
        <f t="shared" si="28"/>
        <v>84.303123674912783</v>
      </c>
      <c r="AW46">
        <f t="shared" si="29"/>
        <v>4.2551054545979534</v>
      </c>
      <c r="AX46">
        <f t="shared" si="30"/>
        <v>-19.127187038049716</v>
      </c>
      <c r="AY46">
        <f t="shared" si="31"/>
        <v>1</v>
      </c>
      <c r="AZ46">
        <f t="shared" si="32"/>
        <v>5.0157528920506338E-2</v>
      </c>
      <c r="BA46">
        <f t="shared" si="33"/>
        <v>-9.2041198501872701E-2</v>
      </c>
      <c r="BB46" t="s">
        <v>253</v>
      </c>
      <c r="BC46">
        <v>0</v>
      </c>
      <c r="BD46">
        <f t="shared" si="34"/>
        <v>1.6020000000000001</v>
      </c>
      <c r="BE46">
        <f t="shared" si="35"/>
        <v>-0.45377172764813345</v>
      </c>
      <c r="BF46">
        <f t="shared" si="36"/>
        <v>-0.10137155821388064</v>
      </c>
      <c r="BG46">
        <f t="shared" si="37"/>
        <v>0.98096256351435129</v>
      </c>
      <c r="BH46">
        <f t="shared" si="38"/>
        <v>0.16595385481148014</v>
      </c>
      <c r="BI46">
        <f t="shared" si="39"/>
        <v>100.00406129032299</v>
      </c>
      <c r="BJ46">
        <f t="shared" si="40"/>
        <v>84.303123674912783</v>
      </c>
      <c r="BK46">
        <f t="shared" si="41"/>
        <v>0.84299700019353585</v>
      </c>
      <c r="BL46">
        <f t="shared" si="42"/>
        <v>0.19599400038707179</v>
      </c>
      <c r="BM46">
        <v>0.71134332286046498</v>
      </c>
      <c r="BN46">
        <v>0.5</v>
      </c>
      <c r="BO46" t="s">
        <v>254</v>
      </c>
      <c r="BP46">
        <v>1675340751.30323</v>
      </c>
      <c r="BQ46">
        <v>400.03635483871</v>
      </c>
      <c r="BR46">
        <v>400.86280645161298</v>
      </c>
      <c r="BS46">
        <v>16.693509677419399</v>
      </c>
      <c r="BT46">
        <v>16.1500387096774</v>
      </c>
      <c r="BU46">
        <v>500.01290322580599</v>
      </c>
      <c r="BV46">
        <v>96.584890322580605</v>
      </c>
      <c r="BW46">
        <v>0.199952225806452</v>
      </c>
      <c r="BX46">
        <v>29.0443580645161</v>
      </c>
      <c r="BY46">
        <v>27.969370967741899</v>
      </c>
      <c r="BZ46">
        <v>999.9</v>
      </c>
      <c r="CA46">
        <v>10005.8064516129</v>
      </c>
      <c r="CB46">
        <v>0</v>
      </c>
      <c r="CC46">
        <v>391.11793548387101</v>
      </c>
      <c r="CD46">
        <v>100.00406129032299</v>
      </c>
      <c r="CE46">
        <v>0.90012364516129095</v>
      </c>
      <c r="CF46">
        <v>9.9875896774193604E-2</v>
      </c>
      <c r="CG46">
        <v>0</v>
      </c>
      <c r="CH46">
        <v>2.3306709677419399</v>
      </c>
      <c r="CI46">
        <v>0</v>
      </c>
      <c r="CJ46">
        <v>113.604</v>
      </c>
      <c r="CK46">
        <v>914.41506451612895</v>
      </c>
      <c r="CL46">
        <v>38.655000000000001</v>
      </c>
      <c r="CM46">
        <v>43.233741935483899</v>
      </c>
      <c r="CN46">
        <v>40.811999999999998</v>
      </c>
      <c r="CO46">
        <v>41.526000000000003</v>
      </c>
      <c r="CP46">
        <v>39.253999999999998</v>
      </c>
      <c r="CQ46">
        <v>90.015806451612903</v>
      </c>
      <c r="CR46">
        <v>9.9906451612903204</v>
      </c>
      <c r="CS46">
        <v>0</v>
      </c>
      <c r="CT46">
        <v>59.400000095367403</v>
      </c>
      <c r="CU46">
        <v>2.3289423076923099</v>
      </c>
      <c r="CV46">
        <v>0.145958975488195</v>
      </c>
      <c r="CW46">
        <v>-0.49425639534985599</v>
      </c>
      <c r="CX46">
        <v>113.556423076923</v>
      </c>
      <c r="CY46">
        <v>15</v>
      </c>
      <c r="CZ46">
        <v>1675338876.2</v>
      </c>
      <c r="DA46" t="s">
        <v>255</v>
      </c>
      <c r="DB46">
        <v>2</v>
      </c>
      <c r="DC46">
        <v>-3.8660000000000001</v>
      </c>
      <c r="DD46">
        <v>0.39400000000000002</v>
      </c>
      <c r="DE46">
        <v>404</v>
      </c>
      <c r="DF46">
        <v>16</v>
      </c>
      <c r="DG46">
        <v>2.13</v>
      </c>
      <c r="DH46">
        <v>0.16</v>
      </c>
      <c r="DI46">
        <v>-0.86806899999999998</v>
      </c>
      <c r="DJ46">
        <v>0.19896510403711301</v>
      </c>
      <c r="DK46">
        <v>0.123520225675175</v>
      </c>
      <c r="DL46">
        <v>1</v>
      </c>
      <c r="DM46">
        <v>2.4224000000000001</v>
      </c>
      <c r="DN46">
        <v>0</v>
      </c>
      <c r="DO46">
        <v>0</v>
      </c>
      <c r="DP46">
        <v>0</v>
      </c>
      <c r="DQ46">
        <v>0.54757546153846204</v>
      </c>
      <c r="DR46">
        <v>-4.5360947976283601E-2</v>
      </c>
      <c r="DS46">
        <v>1.9785411622107198E-2</v>
      </c>
      <c r="DT46">
        <v>1</v>
      </c>
      <c r="DU46">
        <v>2</v>
      </c>
      <c r="DV46">
        <v>3</v>
      </c>
      <c r="DW46" t="s">
        <v>269</v>
      </c>
      <c r="DX46">
        <v>100</v>
      </c>
      <c r="DY46">
        <v>100</v>
      </c>
      <c r="DZ46">
        <v>-3.8660000000000001</v>
      </c>
      <c r="EA46">
        <v>0.39400000000000002</v>
      </c>
      <c r="EB46">
        <v>2</v>
      </c>
      <c r="EC46">
        <v>516.83399999999995</v>
      </c>
      <c r="ED46">
        <v>417.82499999999999</v>
      </c>
      <c r="EE46">
        <v>28.100300000000001</v>
      </c>
      <c r="EF46">
        <v>31.5518</v>
      </c>
      <c r="EG46">
        <v>30</v>
      </c>
      <c r="EH46">
        <v>31.743500000000001</v>
      </c>
      <c r="EI46">
        <v>31.777100000000001</v>
      </c>
      <c r="EJ46">
        <v>20.180199999999999</v>
      </c>
      <c r="EK46">
        <v>28.3506</v>
      </c>
      <c r="EL46">
        <v>0</v>
      </c>
      <c r="EM46">
        <v>28.115400000000001</v>
      </c>
      <c r="EN46">
        <v>400.98099999999999</v>
      </c>
      <c r="EO46">
        <v>16.1873</v>
      </c>
      <c r="EP46">
        <v>100.217</v>
      </c>
      <c r="EQ46">
        <v>90.501099999999994</v>
      </c>
    </row>
    <row r="47" spans="1:147" x14ac:dyDescent="0.3">
      <c r="A47">
        <v>31</v>
      </c>
      <c r="B47">
        <v>1675340819.3</v>
      </c>
      <c r="C47">
        <v>1860.0999999046301</v>
      </c>
      <c r="D47" t="s">
        <v>345</v>
      </c>
      <c r="E47" t="s">
        <v>346</v>
      </c>
      <c r="F47">
        <v>1675340811.30323</v>
      </c>
      <c r="G47">
        <f t="shared" si="0"/>
        <v>3.2604013833891308E-3</v>
      </c>
      <c r="H47">
        <f t="shared" si="1"/>
        <v>4.6540747990506031</v>
      </c>
      <c r="I47">
        <f t="shared" si="2"/>
        <v>400.03058064516102</v>
      </c>
      <c r="J47">
        <f t="shared" si="3"/>
        <v>333.86063921988523</v>
      </c>
      <c r="K47">
        <f t="shared" si="4"/>
        <v>32.312170880777188</v>
      </c>
      <c r="L47">
        <f t="shared" si="5"/>
        <v>38.716323402321819</v>
      </c>
      <c r="M47">
        <f t="shared" si="6"/>
        <v>0.14432582420590051</v>
      </c>
      <c r="N47">
        <f t="shared" si="7"/>
        <v>3.3897453324088107</v>
      </c>
      <c r="O47">
        <f t="shared" si="8"/>
        <v>0.14099687891376025</v>
      </c>
      <c r="P47">
        <f t="shared" si="9"/>
        <v>8.8415746595604305E-2</v>
      </c>
      <c r="Q47">
        <f t="shared" si="10"/>
        <v>16.522399704538266</v>
      </c>
      <c r="R47">
        <f t="shared" si="11"/>
        <v>28.318273050089594</v>
      </c>
      <c r="S47">
        <f t="shared" si="12"/>
        <v>27.966783870967699</v>
      </c>
      <c r="T47">
        <f t="shared" si="13"/>
        <v>3.7874976082924103</v>
      </c>
      <c r="U47">
        <f t="shared" si="14"/>
        <v>40.14421945086491</v>
      </c>
      <c r="V47">
        <f t="shared" si="15"/>
        <v>1.6119130075794057</v>
      </c>
      <c r="W47">
        <f t="shared" si="16"/>
        <v>4.0153053904867413</v>
      </c>
      <c r="X47">
        <f t="shared" si="17"/>
        <v>2.1755846007130044</v>
      </c>
      <c r="Y47">
        <f t="shared" si="18"/>
        <v>-143.78370100746068</v>
      </c>
      <c r="Z47">
        <f t="shared" si="19"/>
        <v>183.73596831180669</v>
      </c>
      <c r="AA47">
        <f t="shared" si="20"/>
        <v>11.870516408687726</v>
      </c>
      <c r="AB47">
        <f t="shared" si="21"/>
        <v>68.345183417572002</v>
      </c>
      <c r="AC47">
        <v>-4.0027079543287998E-2</v>
      </c>
      <c r="AD47">
        <v>4.4933903352099E-2</v>
      </c>
      <c r="AE47">
        <v>3.37803597570973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50708.730648693527</v>
      </c>
      <c r="AK47" t="s">
        <v>251</v>
      </c>
      <c r="AL47">
        <v>2.3430499999999999</v>
      </c>
      <c r="AM47">
        <v>1.45455</v>
      </c>
      <c r="AN47">
        <f t="shared" si="25"/>
        <v>-0.88849999999999985</v>
      </c>
      <c r="AO47">
        <f t="shared" si="26"/>
        <v>-0.61084184111924644</v>
      </c>
      <c r="AP47">
        <v>2.6669090784493098E-2</v>
      </c>
      <c r="AQ47" t="s">
        <v>347</v>
      </c>
      <c r="AR47">
        <v>2.3704653846153798</v>
      </c>
      <c r="AS47">
        <v>1.6364000000000001</v>
      </c>
      <c r="AT47">
        <f t="shared" si="27"/>
        <v>-0.44858554425285968</v>
      </c>
      <c r="AU47">
        <v>0.5</v>
      </c>
      <c r="AV47">
        <f t="shared" si="28"/>
        <v>84.300413392560316</v>
      </c>
      <c r="AW47">
        <f t="shared" si="29"/>
        <v>4.6540747990506031</v>
      </c>
      <c r="AX47">
        <f t="shared" si="30"/>
        <v>-18.907973411221366</v>
      </c>
      <c r="AY47">
        <f t="shared" si="31"/>
        <v>1</v>
      </c>
      <c r="AZ47">
        <f t="shared" si="32"/>
        <v>5.4891850728154175E-2</v>
      </c>
      <c r="BA47">
        <f t="shared" si="33"/>
        <v>-0.11112808604253242</v>
      </c>
      <c r="BB47" t="s">
        <v>253</v>
      </c>
      <c r="BC47">
        <v>0</v>
      </c>
      <c r="BD47">
        <f t="shared" si="34"/>
        <v>1.6364000000000001</v>
      </c>
      <c r="BE47">
        <f t="shared" si="35"/>
        <v>-0.44858554425285974</v>
      </c>
      <c r="BF47">
        <f t="shared" si="36"/>
        <v>-0.12502148430786159</v>
      </c>
      <c r="BG47">
        <f t="shared" si="37"/>
        <v>1.0387962705941838</v>
      </c>
      <c r="BH47">
        <f t="shared" si="38"/>
        <v>0.20467079347214417</v>
      </c>
      <c r="BI47">
        <f t="shared" si="39"/>
        <v>100.000829032258</v>
      </c>
      <c r="BJ47">
        <f t="shared" si="40"/>
        <v>84.300413392560316</v>
      </c>
      <c r="BK47">
        <f t="shared" si="41"/>
        <v>0.84299714520733537</v>
      </c>
      <c r="BL47">
        <f t="shared" si="42"/>
        <v>0.19599429041467076</v>
      </c>
      <c r="BM47">
        <v>0.71134332286046498</v>
      </c>
      <c r="BN47">
        <v>0.5</v>
      </c>
      <c r="BO47" t="s">
        <v>254</v>
      </c>
      <c r="BP47">
        <v>1675340811.30323</v>
      </c>
      <c r="BQ47">
        <v>400.03058064516102</v>
      </c>
      <c r="BR47">
        <v>400.87822580645201</v>
      </c>
      <c r="BS47">
        <v>16.654848387096798</v>
      </c>
      <c r="BT47">
        <v>16.198741935483898</v>
      </c>
      <c r="BU47">
        <v>500.023129032258</v>
      </c>
      <c r="BV47">
        <v>96.583329032258106</v>
      </c>
      <c r="BW47">
        <v>0.20008022580645199</v>
      </c>
      <c r="BX47">
        <v>28.972190322580602</v>
      </c>
      <c r="BY47">
        <v>27.966783870967699</v>
      </c>
      <c r="BZ47">
        <v>999.9</v>
      </c>
      <c r="CA47">
        <v>9994.1935483871002</v>
      </c>
      <c r="CB47">
        <v>0</v>
      </c>
      <c r="CC47">
        <v>391.15412903225803</v>
      </c>
      <c r="CD47">
        <v>100.000829032258</v>
      </c>
      <c r="CE47">
        <v>0.90011545161290296</v>
      </c>
      <c r="CF47">
        <v>9.9884067741935506E-2</v>
      </c>
      <c r="CG47">
        <v>0</v>
      </c>
      <c r="CH47">
        <v>2.3453354838709699</v>
      </c>
      <c r="CI47">
        <v>0</v>
      </c>
      <c r="CJ47">
        <v>113.642225806452</v>
      </c>
      <c r="CK47">
        <v>914.38222580645197</v>
      </c>
      <c r="CL47">
        <v>38.514000000000003</v>
      </c>
      <c r="CM47">
        <v>43.125</v>
      </c>
      <c r="CN47">
        <v>40.691064516129003</v>
      </c>
      <c r="CO47">
        <v>41.436999999999998</v>
      </c>
      <c r="CP47">
        <v>39.143000000000001</v>
      </c>
      <c r="CQ47">
        <v>90.010967741935502</v>
      </c>
      <c r="CR47">
        <v>9.9906451612903204</v>
      </c>
      <c r="CS47">
        <v>0</v>
      </c>
      <c r="CT47">
        <v>59.200000047683702</v>
      </c>
      <c r="CU47">
        <v>2.3704653846153798</v>
      </c>
      <c r="CV47">
        <v>-2.7196595039484499E-2</v>
      </c>
      <c r="CW47">
        <v>3.4295042816195802</v>
      </c>
      <c r="CX47">
        <v>113.587038461538</v>
      </c>
      <c r="CY47">
        <v>15</v>
      </c>
      <c r="CZ47">
        <v>1675338876.2</v>
      </c>
      <c r="DA47" t="s">
        <v>255</v>
      </c>
      <c r="DB47">
        <v>2</v>
      </c>
      <c r="DC47">
        <v>-3.8660000000000001</v>
      </c>
      <c r="DD47">
        <v>0.39400000000000002</v>
      </c>
      <c r="DE47">
        <v>404</v>
      </c>
      <c r="DF47">
        <v>16</v>
      </c>
      <c r="DG47">
        <v>2.13</v>
      </c>
      <c r="DH47">
        <v>0.16</v>
      </c>
      <c r="DI47">
        <v>-0.84706926923076897</v>
      </c>
      <c r="DJ47">
        <v>2.7464290190107401E-2</v>
      </c>
      <c r="DK47">
        <v>8.7567368710767604E-2</v>
      </c>
      <c r="DL47">
        <v>1</v>
      </c>
      <c r="DM47">
        <v>1.9661999999999999</v>
      </c>
      <c r="DN47">
        <v>0</v>
      </c>
      <c r="DO47">
        <v>0</v>
      </c>
      <c r="DP47">
        <v>0</v>
      </c>
      <c r="DQ47">
        <v>0.45485203846153799</v>
      </c>
      <c r="DR47">
        <v>1.3351699328798801E-2</v>
      </c>
      <c r="DS47">
        <v>4.35726353328792E-3</v>
      </c>
      <c r="DT47">
        <v>1</v>
      </c>
      <c r="DU47">
        <v>2</v>
      </c>
      <c r="DV47">
        <v>3</v>
      </c>
      <c r="DW47" t="s">
        <v>269</v>
      </c>
      <c r="DX47">
        <v>100</v>
      </c>
      <c r="DY47">
        <v>100</v>
      </c>
      <c r="DZ47">
        <v>-3.8660000000000001</v>
      </c>
      <c r="EA47">
        <v>0.39400000000000002</v>
      </c>
      <c r="EB47">
        <v>2</v>
      </c>
      <c r="EC47">
        <v>517.49900000000002</v>
      </c>
      <c r="ED47">
        <v>417.59500000000003</v>
      </c>
      <c r="EE47">
        <v>28.151399999999999</v>
      </c>
      <c r="EF47">
        <v>31.5518</v>
      </c>
      <c r="EG47">
        <v>30.0001</v>
      </c>
      <c r="EH47">
        <v>31.746300000000002</v>
      </c>
      <c r="EI47">
        <v>31.779900000000001</v>
      </c>
      <c r="EJ47">
        <v>20.176200000000001</v>
      </c>
      <c r="EK47">
        <v>28.0703</v>
      </c>
      <c r="EL47">
        <v>0</v>
      </c>
      <c r="EM47">
        <v>28.1721</v>
      </c>
      <c r="EN47">
        <v>400.90300000000002</v>
      </c>
      <c r="EO47">
        <v>16.217700000000001</v>
      </c>
      <c r="EP47">
        <v>100.215</v>
      </c>
      <c r="EQ47">
        <v>90.501099999999994</v>
      </c>
    </row>
    <row r="48" spans="1:147" x14ac:dyDescent="0.3">
      <c r="A48">
        <v>32</v>
      </c>
      <c r="B48">
        <v>1675340879.3</v>
      </c>
      <c r="C48">
        <v>1920.0999999046301</v>
      </c>
      <c r="D48" t="s">
        <v>348</v>
      </c>
      <c r="E48" t="s">
        <v>349</v>
      </c>
      <c r="F48">
        <v>1675340871.3064499</v>
      </c>
      <c r="G48">
        <f t="shared" si="0"/>
        <v>3.1096634249612549E-3</v>
      </c>
      <c r="H48">
        <f t="shared" si="1"/>
        <v>4.7354039165192239</v>
      </c>
      <c r="I48">
        <f t="shared" si="2"/>
        <v>400.02396774193602</v>
      </c>
      <c r="J48">
        <f t="shared" si="3"/>
        <v>330.23780250539471</v>
      </c>
      <c r="K48">
        <f t="shared" si="4"/>
        <v>31.96047967919467</v>
      </c>
      <c r="L48">
        <f t="shared" si="5"/>
        <v>38.714398518922188</v>
      </c>
      <c r="M48">
        <f t="shared" si="6"/>
        <v>0.1371896569128733</v>
      </c>
      <c r="N48">
        <f t="shared" si="7"/>
        <v>3.3891788466494703</v>
      </c>
      <c r="O48">
        <f t="shared" si="8"/>
        <v>0.13417757942563963</v>
      </c>
      <c r="P48">
        <f t="shared" si="9"/>
        <v>8.4126102292807065E-2</v>
      </c>
      <c r="Q48">
        <f t="shared" si="10"/>
        <v>16.523498700992192</v>
      </c>
      <c r="R48">
        <f t="shared" si="11"/>
        <v>28.323644408611614</v>
      </c>
      <c r="S48">
        <f t="shared" si="12"/>
        <v>27.9716967741936</v>
      </c>
      <c r="T48">
        <f t="shared" si="13"/>
        <v>3.7885827715840943</v>
      </c>
      <c r="U48">
        <f t="shared" si="14"/>
        <v>40.117499379360858</v>
      </c>
      <c r="V48">
        <f t="shared" si="15"/>
        <v>1.608167816508292</v>
      </c>
      <c r="W48">
        <f t="shared" si="16"/>
        <v>4.0086442110986651</v>
      </c>
      <c r="X48">
        <f t="shared" si="17"/>
        <v>2.1804149550758023</v>
      </c>
      <c r="Y48">
        <f t="shared" si="18"/>
        <v>-137.13615704079135</v>
      </c>
      <c r="Z48">
        <f t="shared" si="19"/>
        <v>177.56654725210436</v>
      </c>
      <c r="AA48">
        <f t="shared" si="20"/>
        <v>11.472490791869449</v>
      </c>
      <c r="AB48">
        <f t="shared" si="21"/>
        <v>68.42637970417465</v>
      </c>
      <c r="AC48">
        <v>-4.0018667946049698E-2</v>
      </c>
      <c r="AD48">
        <v>4.49244605973027E-2</v>
      </c>
      <c r="AE48">
        <v>3.37747195064434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50703.256990408074</v>
      </c>
      <c r="AK48" t="s">
        <v>251</v>
      </c>
      <c r="AL48">
        <v>2.3430499999999999</v>
      </c>
      <c r="AM48">
        <v>1.45455</v>
      </c>
      <c r="AN48">
        <f t="shared" si="25"/>
        <v>-0.88849999999999985</v>
      </c>
      <c r="AO48">
        <f t="shared" si="26"/>
        <v>-0.61084184111924644</v>
      </c>
      <c r="AP48">
        <v>2.6669090784493098E-2</v>
      </c>
      <c r="AQ48" t="s">
        <v>350</v>
      </c>
      <c r="AR48">
        <v>2.3417538461538498</v>
      </c>
      <c r="AS48">
        <v>1.9692000000000001</v>
      </c>
      <c r="AT48">
        <f t="shared" si="27"/>
        <v>-0.18919045610087837</v>
      </c>
      <c r="AU48">
        <v>0.5</v>
      </c>
      <c r="AV48">
        <f t="shared" si="28"/>
        <v>84.306261861544215</v>
      </c>
      <c r="AW48">
        <f t="shared" si="29"/>
        <v>4.7354039165192239</v>
      </c>
      <c r="AX48">
        <f t="shared" si="30"/>
        <v>-7.9749700668728183</v>
      </c>
      <c r="AY48">
        <f t="shared" si="31"/>
        <v>1</v>
      </c>
      <c r="AZ48">
        <f t="shared" si="32"/>
        <v>5.5852729343733261E-2</v>
      </c>
      <c r="BA48">
        <f t="shared" si="33"/>
        <v>-0.26134978671541742</v>
      </c>
      <c r="BB48" t="s">
        <v>253</v>
      </c>
      <c r="BC48">
        <v>0</v>
      </c>
      <c r="BD48">
        <f t="shared" si="34"/>
        <v>1.9692000000000001</v>
      </c>
      <c r="BE48">
        <f t="shared" si="35"/>
        <v>-0.18919045610087842</v>
      </c>
      <c r="BF48">
        <f t="shared" si="36"/>
        <v>-0.35382076931009593</v>
      </c>
      <c r="BG48">
        <f t="shared" si="37"/>
        <v>0.99653295747987158</v>
      </c>
      <c r="BH48">
        <f t="shared" si="38"/>
        <v>0.5792346651660103</v>
      </c>
      <c r="BI48">
        <f t="shared" si="39"/>
        <v>100.0078</v>
      </c>
      <c r="BJ48">
        <f t="shared" si="40"/>
        <v>84.306261861544215</v>
      </c>
      <c r="BK48">
        <f t="shared" si="41"/>
        <v>0.84299686485998304</v>
      </c>
      <c r="BL48">
        <f t="shared" si="42"/>
        <v>0.1959937297199662</v>
      </c>
      <c r="BM48">
        <v>0.71134332286046498</v>
      </c>
      <c r="BN48">
        <v>0.5</v>
      </c>
      <c r="BO48" t="s">
        <v>254</v>
      </c>
      <c r="BP48">
        <v>1675340871.3064499</v>
      </c>
      <c r="BQ48">
        <v>400.02396774193602</v>
      </c>
      <c r="BR48">
        <v>400.87461290322602</v>
      </c>
      <c r="BS48">
        <v>16.6167032258065</v>
      </c>
      <c r="BT48">
        <v>16.181661290322602</v>
      </c>
      <c r="BU48">
        <v>500.01651612903203</v>
      </c>
      <c r="BV48">
        <v>96.580177419354797</v>
      </c>
      <c r="BW48">
        <v>0.20001987096774199</v>
      </c>
      <c r="BX48">
        <v>28.943506451612901</v>
      </c>
      <c r="BY48">
        <v>27.9716967741936</v>
      </c>
      <c r="BZ48">
        <v>999.9</v>
      </c>
      <c r="CA48">
        <v>9992.4193548387102</v>
      </c>
      <c r="CB48">
        <v>0</v>
      </c>
      <c r="CC48">
        <v>391.05293548387101</v>
      </c>
      <c r="CD48">
        <v>100.0078</v>
      </c>
      <c r="CE48">
        <v>0.90013183870967695</v>
      </c>
      <c r="CF48">
        <v>9.9867725806451604E-2</v>
      </c>
      <c r="CG48">
        <v>0</v>
      </c>
      <c r="CH48">
        <v>2.3325290322580599</v>
      </c>
      <c r="CI48">
        <v>0</v>
      </c>
      <c r="CJ48">
        <v>113.17406451612899</v>
      </c>
      <c r="CK48">
        <v>914.45235483870999</v>
      </c>
      <c r="CL48">
        <v>38.408999999999999</v>
      </c>
      <c r="CM48">
        <v>43.05</v>
      </c>
      <c r="CN48">
        <v>40.580290322580602</v>
      </c>
      <c r="CO48">
        <v>41.320129032258102</v>
      </c>
      <c r="CP48">
        <v>39.045999999999999</v>
      </c>
      <c r="CQ48">
        <v>90.0203225806452</v>
      </c>
      <c r="CR48">
        <v>9.9906451612903204</v>
      </c>
      <c r="CS48">
        <v>0</v>
      </c>
      <c r="CT48">
        <v>59.600000143051098</v>
      </c>
      <c r="CU48">
        <v>2.3417538461538498</v>
      </c>
      <c r="CV48">
        <v>0.35678632657144099</v>
      </c>
      <c r="CW48">
        <v>1.3712136745685799</v>
      </c>
      <c r="CX48">
        <v>113.16146153846201</v>
      </c>
      <c r="CY48">
        <v>15</v>
      </c>
      <c r="CZ48">
        <v>1675338876.2</v>
      </c>
      <c r="DA48" t="s">
        <v>255</v>
      </c>
      <c r="DB48">
        <v>2</v>
      </c>
      <c r="DC48">
        <v>-3.8660000000000001</v>
      </c>
      <c r="DD48">
        <v>0.39400000000000002</v>
      </c>
      <c r="DE48">
        <v>404</v>
      </c>
      <c r="DF48">
        <v>16</v>
      </c>
      <c r="DG48">
        <v>2.13</v>
      </c>
      <c r="DH48">
        <v>0.16</v>
      </c>
      <c r="DI48">
        <v>-0.87245550000000005</v>
      </c>
      <c r="DJ48">
        <v>-5.9225966694063097E-2</v>
      </c>
      <c r="DK48">
        <v>0.11574907364133399</v>
      </c>
      <c r="DL48">
        <v>1</v>
      </c>
      <c r="DM48">
        <v>2.5329999999999999</v>
      </c>
      <c r="DN48">
        <v>0</v>
      </c>
      <c r="DO48">
        <v>0</v>
      </c>
      <c r="DP48">
        <v>0</v>
      </c>
      <c r="DQ48">
        <v>0.43642990384615399</v>
      </c>
      <c r="DR48">
        <v>-1.35955761300172E-2</v>
      </c>
      <c r="DS48">
        <v>2.9451633313700501E-3</v>
      </c>
      <c r="DT48">
        <v>1</v>
      </c>
      <c r="DU48">
        <v>2</v>
      </c>
      <c r="DV48">
        <v>3</v>
      </c>
      <c r="DW48" t="s">
        <v>269</v>
      </c>
      <c r="DX48">
        <v>100</v>
      </c>
      <c r="DY48">
        <v>100</v>
      </c>
      <c r="DZ48">
        <v>-3.8660000000000001</v>
      </c>
      <c r="EA48">
        <v>0.39400000000000002</v>
      </c>
      <c r="EB48">
        <v>2</v>
      </c>
      <c r="EC48">
        <v>517.26300000000003</v>
      </c>
      <c r="ED48">
        <v>417.61399999999998</v>
      </c>
      <c r="EE48">
        <v>28.227699999999999</v>
      </c>
      <c r="EF48">
        <v>31.548999999999999</v>
      </c>
      <c r="EG48">
        <v>30.000299999999999</v>
      </c>
      <c r="EH48">
        <v>31.749099999999999</v>
      </c>
      <c r="EI48">
        <v>31.782699999999998</v>
      </c>
      <c r="EJ48">
        <v>20.178100000000001</v>
      </c>
      <c r="EK48">
        <v>28.0703</v>
      </c>
      <c r="EL48">
        <v>0</v>
      </c>
      <c r="EM48">
        <v>28.232900000000001</v>
      </c>
      <c r="EN48">
        <v>400.93099999999998</v>
      </c>
      <c r="EO48">
        <v>16.2362</v>
      </c>
      <c r="EP48">
        <v>100.21899999999999</v>
      </c>
      <c r="EQ48">
        <v>90.503299999999996</v>
      </c>
    </row>
    <row r="49" spans="1:147" x14ac:dyDescent="0.3">
      <c r="A49">
        <v>33</v>
      </c>
      <c r="B49">
        <v>1675340939.4000001</v>
      </c>
      <c r="C49">
        <v>1980.2000000476801</v>
      </c>
      <c r="D49" t="s">
        <v>351</v>
      </c>
      <c r="E49" t="s">
        <v>352</v>
      </c>
      <c r="F49">
        <v>1675340931.3516099</v>
      </c>
      <c r="G49">
        <f t="shared" ref="G49:G80" si="43">BU49*AH49*(BS49-BT49)/(100*BM49*(1000-AH49*BS49))</f>
        <v>2.9769461106637896E-3</v>
      </c>
      <c r="H49">
        <f t="shared" ref="H49:H80" si="44">BU49*AH49*(BR49-BQ49*(1000-AH49*BT49)/(1000-AH49*BS49))/(100*BM49)</f>
        <v>4.8239701444881105</v>
      </c>
      <c r="I49">
        <f t="shared" ref="I49:I80" si="45">BQ49 - IF(AH49&gt;1, H49*BM49*100/(AJ49*CA49), 0)</f>
        <v>400.015290322581</v>
      </c>
      <c r="J49">
        <f t="shared" ref="J49:J80" si="46">((P49-G49/2)*I49-H49)/(P49+G49/2)</f>
        <v>326.6621600914238</v>
      </c>
      <c r="K49">
        <f t="shared" ref="K49:K80" si="47">J49*(BV49+BW49)/1000</f>
        <v>31.614623086415751</v>
      </c>
      <c r="L49">
        <f t="shared" ref="L49:L80" si="48">(BQ49 - IF(AH49&gt;1, H49*BM49*100/(AJ49*CA49), 0))*(BV49+BW49)/1000</f>
        <v>38.713797241811562</v>
      </c>
      <c r="M49">
        <f t="shared" ref="M49:M80" si="49">2/((1/O49-1/N49)+SIGN(O49)*SQRT((1/O49-1/N49)*(1/O49-1/N49) + 4*BN49/((BN49+1)*(BN49+1))*(2*1/O49*1/N49-1/N49*1/N49)))</f>
        <v>0.13118111162294699</v>
      </c>
      <c r="N49">
        <f t="shared" ref="N49:N80" si="50">AE49+AD49*BM49+AC49*BM49*BM49</f>
        <v>3.3921967149262389</v>
      </c>
      <c r="O49">
        <f t="shared" ref="O49:O80" si="51">G49*(1000-(1000*0.61365*EXP(17.502*S49/(240.97+S49))/(BV49+BW49)+BS49)/2)/(1000*0.61365*EXP(17.502*S49/(240.97+S49))/(BV49+BW49)-BS49)</f>
        <v>0.12842663908809071</v>
      </c>
      <c r="P49">
        <f t="shared" ref="P49:P80" si="52">1/((BN49+1)/(M49/1.6)+1/(N49/1.37)) + BN49/((BN49+1)/(M49/1.6) + BN49/(N49/1.37))</f>
        <v>8.0509310655677957E-2</v>
      </c>
      <c r="Q49">
        <f t="shared" ref="Q49:Q80" si="53">(BJ49*BL49)</f>
        <v>16.524319996707828</v>
      </c>
      <c r="R49">
        <f t="shared" ref="R49:R80" si="54">(BX49+(Q49+2*0.95*0.0000000567*(((BX49+$B$7)+273)^4-(BX49+273)^4)-44100*G49)/(1.84*29.3*N49+8*0.95*0.0000000567*(BX49+273)^3))</f>
        <v>28.33996723817501</v>
      </c>
      <c r="S49">
        <f t="shared" ref="S49:S80" si="55">($C$7*BY49+$D$7*BZ49+$E$7*R49)</f>
        <v>27.975338709677398</v>
      </c>
      <c r="T49">
        <f t="shared" ref="T49:T80" si="56">0.61365*EXP(17.502*S49/(240.97+S49))</f>
        <v>3.7893873782681244</v>
      </c>
      <c r="U49">
        <f t="shared" ref="U49:U80" si="57">(V49/W49*100)</f>
        <v>40.160361767921906</v>
      </c>
      <c r="V49">
        <f t="shared" ref="V49:V80" si="58">BS49*(BV49+BW49)/1000</f>
        <v>1.6085586041397693</v>
      </c>
      <c r="W49">
        <f t="shared" ref="W49:W80" si="59">0.61365*EXP(17.502*BX49/(240.97+BX49))</f>
        <v>4.0053389295526856</v>
      </c>
      <c r="X49">
        <f t="shared" ref="X49:X80" si="60">(T49-BS49*(BV49+BW49)/1000)</f>
        <v>2.1808287741283552</v>
      </c>
      <c r="Y49">
        <f t="shared" ref="Y49:Y80" si="61">(-G49*44100)</f>
        <v>-131.28332348027311</v>
      </c>
      <c r="Z49">
        <f t="shared" ref="Z49:Z80" si="62">2*29.3*N49*0.92*(BX49-S49)</f>
        <v>174.45287587161658</v>
      </c>
      <c r="AA49">
        <f t="shared" ref="AA49:AA80" si="63">2*0.95*0.0000000567*(((BX49+$B$7)+273)^4-(S49+273)^4)</f>
        <v>11.260695044474943</v>
      </c>
      <c r="AB49">
        <f t="shared" ref="AB49:AB80" si="64">Q49+AA49+Y49+Z49</f>
        <v>70.954567432526247</v>
      </c>
      <c r="AC49">
        <v>-4.00634861911002E-2</v>
      </c>
      <c r="AD49">
        <v>4.4974773003665702E-2</v>
      </c>
      <c r="AE49">
        <v>3.3804767079766198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50760.129970462971</v>
      </c>
      <c r="AK49" t="s">
        <v>251</v>
      </c>
      <c r="AL49">
        <v>2.3430499999999999</v>
      </c>
      <c r="AM49">
        <v>1.45455</v>
      </c>
      <c r="AN49">
        <f t="shared" ref="AN49:AN80" si="68">AM49-AL49</f>
        <v>-0.88849999999999985</v>
      </c>
      <c r="AO49">
        <f t="shared" ref="AO49:AO80" si="69">AN49/AM49</f>
        <v>-0.61084184111924644</v>
      </c>
      <c r="AP49">
        <v>2.6669090784493098E-2</v>
      </c>
      <c r="AQ49" t="s">
        <v>353</v>
      </c>
      <c r="AR49">
        <v>2.29817692307692</v>
      </c>
      <c r="AS49">
        <v>1.9028</v>
      </c>
      <c r="AT49">
        <f t="shared" ref="AT49:AT80" si="70">1-AR49/AS49</f>
        <v>-0.2077869051276644</v>
      </c>
      <c r="AU49">
        <v>0.5</v>
      </c>
      <c r="AV49">
        <f t="shared" ref="AV49:AV80" si="71">BJ49</f>
        <v>84.310393894665935</v>
      </c>
      <c r="AW49">
        <f t="shared" ref="AW49:AW80" si="72">H49</f>
        <v>4.8239701444881105</v>
      </c>
      <c r="AX49">
        <f t="shared" ref="AX49:AX80" si="73">AT49*AU49*AV49</f>
        <v>-8.7592979087334832</v>
      </c>
      <c r="AY49">
        <f t="shared" ref="AY49:AY80" si="74">BD49/AS49</f>
        <v>1</v>
      </c>
      <c r="AZ49">
        <f t="shared" ref="AZ49:AZ80" si="75">(AW49-AP49)/AV49</f>
        <v>5.6900470180428472E-2</v>
      </c>
      <c r="BA49">
        <f t="shared" ref="BA49:BA80" si="76">(AM49-AS49)/AS49</f>
        <v>-0.23557389110784108</v>
      </c>
      <c r="BB49" t="s">
        <v>253</v>
      </c>
      <c r="BC49">
        <v>0</v>
      </c>
      <c r="BD49">
        <f t="shared" ref="BD49:BD80" si="77">AS49-BC49</f>
        <v>1.9028</v>
      </c>
      <c r="BE49">
        <f t="shared" ref="BE49:BE80" si="78">(AS49-AR49)/(AS49-BC49)</f>
        <v>-0.20778690512766446</v>
      </c>
      <c r="BF49">
        <f t="shared" ref="BF49:BF80" si="79">(AM49-AS49)/(AM49-BC49)</f>
        <v>-0.30817091196590013</v>
      </c>
      <c r="BG49">
        <f t="shared" ref="BG49:BG80" si="80">(AS49-AR49)/(AS49-AL49)</f>
        <v>0.89807364696631486</v>
      </c>
      <c r="BH49">
        <f t="shared" ref="BH49:BH80" si="81">(AM49-AS49)/(AM49-AL49)</f>
        <v>0.50450196961170524</v>
      </c>
      <c r="BI49">
        <f t="shared" ref="BI49:BI80" si="82">$B$11*CB49+$C$11*CC49+$F$11*CD49</f>
        <v>100.01269354838701</v>
      </c>
      <c r="BJ49">
        <f t="shared" ref="BJ49:BJ80" si="83">BI49*BK49</f>
        <v>84.310393894665935</v>
      </c>
      <c r="BK49">
        <f t="shared" ref="BK49:BK80" si="84">($B$11*$D$9+$C$11*$D$9+$F$11*((CQ49+CI49)/MAX(CQ49+CI49+CR49, 0.1)*$I$9+CR49/MAX(CQ49+CI49+CR49, 0.1)*$J$9))/($B$11+$C$11+$F$11)</f>
        <v>0.84299693272310317</v>
      </c>
      <c r="BL49">
        <f t="shared" ref="BL49:BL80" si="85">($B$11*$K$9+$C$11*$K$9+$F$11*((CQ49+CI49)/MAX(CQ49+CI49+CR49, 0.1)*$P$9+CR49/MAX(CQ49+CI49+CR49, 0.1)*$Q$9))/($B$11+$C$11+$F$11)</f>
        <v>0.19599386544620653</v>
      </c>
      <c r="BM49">
        <v>0.71134332286046498</v>
      </c>
      <c r="BN49">
        <v>0.5</v>
      </c>
      <c r="BO49" t="s">
        <v>254</v>
      </c>
      <c r="BP49">
        <v>1675340931.3516099</v>
      </c>
      <c r="BQ49">
        <v>400.015290322581</v>
      </c>
      <c r="BR49">
        <v>400.87096774193498</v>
      </c>
      <c r="BS49">
        <v>16.620638709677401</v>
      </c>
      <c r="BT49">
        <v>16.204170967741899</v>
      </c>
      <c r="BU49">
        <v>500.02296774193599</v>
      </c>
      <c r="BV49">
        <v>96.580774193548393</v>
      </c>
      <c r="BW49">
        <v>0.200019387096774</v>
      </c>
      <c r="BX49">
        <v>28.929258064516102</v>
      </c>
      <c r="BY49">
        <v>27.975338709677398</v>
      </c>
      <c r="BZ49">
        <v>999.9</v>
      </c>
      <c r="CA49">
        <v>10003.5483870968</v>
      </c>
      <c r="CB49">
        <v>0</v>
      </c>
      <c r="CC49">
        <v>391.09787096774198</v>
      </c>
      <c r="CD49">
        <v>100.01269354838701</v>
      </c>
      <c r="CE49">
        <v>0.90013183870967794</v>
      </c>
      <c r="CF49">
        <v>9.9867725806451604E-2</v>
      </c>
      <c r="CG49">
        <v>0</v>
      </c>
      <c r="CH49">
        <v>2.3049612903225798</v>
      </c>
      <c r="CI49">
        <v>0</v>
      </c>
      <c r="CJ49">
        <v>113.02864516129</v>
      </c>
      <c r="CK49">
        <v>914.49667741935502</v>
      </c>
      <c r="CL49">
        <v>38.305999999999997</v>
      </c>
      <c r="CM49">
        <v>42.936999999999998</v>
      </c>
      <c r="CN49">
        <v>40.473580645161299</v>
      </c>
      <c r="CO49">
        <v>41.25</v>
      </c>
      <c r="CP49">
        <v>38.936999999999998</v>
      </c>
      <c r="CQ49">
        <v>90.0238709677419</v>
      </c>
      <c r="CR49">
        <v>9.9912903225806495</v>
      </c>
      <c r="CS49">
        <v>0</v>
      </c>
      <c r="CT49">
        <v>59.300000190734899</v>
      </c>
      <c r="CU49">
        <v>2.29817692307692</v>
      </c>
      <c r="CV49">
        <v>6.9408546655777406E-2</v>
      </c>
      <c r="CW49">
        <v>-1.23230770171487</v>
      </c>
      <c r="CX49">
        <v>112.990576923077</v>
      </c>
      <c r="CY49">
        <v>15</v>
      </c>
      <c r="CZ49">
        <v>1675338876.2</v>
      </c>
      <c r="DA49" t="s">
        <v>255</v>
      </c>
      <c r="DB49">
        <v>2</v>
      </c>
      <c r="DC49">
        <v>-3.8660000000000001</v>
      </c>
      <c r="DD49">
        <v>0.39400000000000002</v>
      </c>
      <c r="DE49">
        <v>404</v>
      </c>
      <c r="DF49">
        <v>16</v>
      </c>
      <c r="DG49">
        <v>2.13</v>
      </c>
      <c r="DH49">
        <v>0.16</v>
      </c>
      <c r="DI49">
        <v>-0.844679519230769</v>
      </c>
      <c r="DJ49">
        <v>0.101634012500743</v>
      </c>
      <c r="DK49">
        <v>0.122917233778621</v>
      </c>
      <c r="DL49">
        <v>1</v>
      </c>
      <c r="DM49">
        <v>2.5550999999999999</v>
      </c>
      <c r="DN49">
        <v>0</v>
      </c>
      <c r="DO49">
        <v>0</v>
      </c>
      <c r="DP49">
        <v>0</v>
      </c>
      <c r="DQ49">
        <v>0.416879230769231</v>
      </c>
      <c r="DR49">
        <v>-6.9905440964825099E-3</v>
      </c>
      <c r="DS49">
        <v>3.0601633416395902E-3</v>
      </c>
      <c r="DT49">
        <v>1</v>
      </c>
      <c r="DU49">
        <v>2</v>
      </c>
      <c r="DV49">
        <v>3</v>
      </c>
      <c r="DW49" t="s">
        <v>269</v>
      </c>
      <c r="DX49">
        <v>100</v>
      </c>
      <c r="DY49">
        <v>100</v>
      </c>
      <c r="DZ49">
        <v>-3.8660000000000001</v>
      </c>
      <c r="EA49">
        <v>0.39400000000000002</v>
      </c>
      <c r="EB49">
        <v>2</v>
      </c>
      <c r="EC49">
        <v>517.52099999999996</v>
      </c>
      <c r="ED49">
        <v>417.73899999999998</v>
      </c>
      <c r="EE49">
        <v>28.244399999999999</v>
      </c>
      <c r="EF49">
        <v>31.546299999999999</v>
      </c>
      <c r="EG49">
        <v>30.000299999999999</v>
      </c>
      <c r="EH49">
        <v>31.749099999999999</v>
      </c>
      <c r="EI49">
        <v>31.782699999999998</v>
      </c>
      <c r="EJ49">
        <v>20.1815</v>
      </c>
      <c r="EK49">
        <v>27.7943</v>
      </c>
      <c r="EL49">
        <v>0</v>
      </c>
      <c r="EM49">
        <v>28.252199999999998</v>
      </c>
      <c r="EN49">
        <v>400.86799999999999</v>
      </c>
      <c r="EO49">
        <v>16.170400000000001</v>
      </c>
      <c r="EP49">
        <v>100.221</v>
      </c>
      <c r="EQ49">
        <v>90.504999999999995</v>
      </c>
    </row>
    <row r="50" spans="1:147" x14ac:dyDescent="0.3">
      <c r="A50">
        <v>34</v>
      </c>
      <c r="B50">
        <v>1675340999.9000001</v>
      </c>
      <c r="C50">
        <v>2040.7000000476801</v>
      </c>
      <c r="D50" t="s">
        <v>354</v>
      </c>
      <c r="E50" t="s">
        <v>355</v>
      </c>
      <c r="F50">
        <v>1675340991.84516</v>
      </c>
      <c r="G50">
        <f t="shared" si="43"/>
        <v>2.9369556109526966E-3</v>
      </c>
      <c r="H50">
        <f t="shared" si="44"/>
        <v>5.0073670927578791</v>
      </c>
      <c r="I50">
        <f t="shared" si="45"/>
        <v>400.023387096774</v>
      </c>
      <c r="J50">
        <f t="shared" si="46"/>
        <v>323.45559468517655</v>
      </c>
      <c r="K50">
        <f t="shared" si="47"/>
        <v>31.303218117652591</v>
      </c>
      <c r="L50">
        <f t="shared" si="48"/>
        <v>38.713256299184849</v>
      </c>
      <c r="M50">
        <f t="shared" si="49"/>
        <v>0.12913151922009269</v>
      </c>
      <c r="N50">
        <f t="shared" si="50"/>
        <v>3.3911037555363253</v>
      </c>
      <c r="O50">
        <f t="shared" si="51"/>
        <v>0.1264606615340795</v>
      </c>
      <c r="P50">
        <f t="shared" si="52"/>
        <v>7.9273278346652848E-2</v>
      </c>
      <c r="Q50">
        <f t="shared" si="53"/>
        <v>16.519954365070014</v>
      </c>
      <c r="R50">
        <f t="shared" si="54"/>
        <v>28.337347011324049</v>
      </c>
      <c r="S50">
        <f t="shared" si="55"/>
        <v>27.983403225806502</v>
      </c>
      <c r="T50">
        <f t="shared" si="56"/>
        <v>3.7911695888520733</v>
      </c>
      <c r="U50">
        <f t="shared" si="57"/>
        <v>40.129613506139592</v>
      </c>
      <c r="V50">
        <f t="shared" si="58"/>
        <v>1.6062595811384308</v>
      </c>
      <c r="W50">
        <f t="shared" si="59"/>
        <v>4.0026789216215164</v>
      </c>
      <c r="X50">
        <f t="shared" si="60"/>
        <v>2.1849100077136425</v>
      </c>
      <c r="Y50">
        <f t="shared" si="61"/>
        <v>-129.51974244301391</v>
      </c>
      <c r="Z50">
        <f t="shared" si="62"/>
        <v>170.82457741404431</v>
      </c>
      <c r="AA50">
        <f t="shared" si="63"/>
        <v>11.029858934600062</v>
      </c>
      <c r="AB50">
        <f t="shared" si="64"/>
        <v>68.85464827070048</v>
      </c>
      <c r="AC50">
        <v>-4.0047252782944298E-2</v>
      </c>
      <c r="AD50">
        <v>4.4956549580885997E-2</v>
      </c>
      <c r="AE50">
        <v>3.3793884974409498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50742.260700245664</v>
      </c>
      <c r="AK50" t="s">
        <v>251</v>
      </c>
      <c r="AL50">
        <v>2.3430499999999999</v>
      </c>
      <c r="AM50">
        <v>1.45455</v>
      </c>
      <c r="AN50">
        <f t="shared" si="68"/>
        <v>-0.88849999999999985</v>
      </c>
      <c r="AO50">
        <f t="shared" si="69"/>
        <v>-0.61084184111924644</v>
      </c>
      <c r="AP50">
        <v>2.6669090784493098E-2</v>
      </c>
      <c r="AQ50" t="s">
        <v>356</v>
      </c>
      <c r="AR50">
        <v>2.4552115384615401</v>
      </c>
      <c r="AS50">
        <v>1.7876000000000001</v>
      </c>
      <c r="AT50">
        <f t="shared" si="70"/>
        <v>-0.37346807924677772</v>
      </c>
      <c r="AU50">
        <v>0.5</v>
      </c>
      <c r="AV50">
        <f t="shared" si="71"/>
        <v>84.287038072689739</v>
      </c>
      <c r="AW50">
        <f t="shared" si="72"/>
        <v>5.0073670927578791</v>
      </c>
      <c r="AX50">
        <f t="shared" si="73"/>
        <v>-15.739259107203731</v>
      </c>
      <c r="AY50">
        <f t="shared" si="74"/>
        <v>1</v>
      </c>
      <c r="AZ50">
        <f t="shared" si="75"/>
        <v>5.9092099044671574E-2</v>
      </c>
      <c r="BA50">
        <f t="shared" si="76"/>
        <v>-0.18631125531438802</v>
      </c>
      <c r="BB50" t="s">
        <v>253</v>
      </c>
      <c r="BC50">
        <v>0</v>
      </c>
      <c r="BD50">
        <f t="shared" si="77"/>
        <v>1.7876000000000001</v>
      </c>
      <c r="BE50">
        <f t="shared" si="78"/>
        <v>-0.37346807924677777</v>
      </c>
      <c r="BF50">
        <f t="shared" si="79"/>
        <v>-0.22897115946512672</v>
      </c>
      <c r="BG50">
        <f t="shared" si="80"/>
        <v>1.201929135766568</v>
      </c>
      <c r="BH50">
        <f t="shared" si="81"/>
        <v>0.3748452447945978</v>
      </c>
      <c r="BI50">
        <f t="shared" si="82"/>
        <v>99.984838709677405</v>
      </c>
      <c r="BJ50">
        <f t="shared" si="83"/>
        <v>84.287038072689739</v>
      </c>
      <c r="BK50">
        <f t="shared" si="84"/>
        <v>0.84299819012991717</v>
      </c>
      <c r="BL50">
        <f t="shared" si="85"/>
        <v>0.19599638025983412</v>
      </c>
      <c r="BM50">
        <v>0.71134332286046498</v>
      </c>
      <c r="BN50">
        <v>0.5</v>
      </c>
      <c r="BO50" t="s">
        <v>254</v>
      </c>
      <c r="BP50">
        <v>1675340991.84516</v>
      </c>
      <c r="BQ50">
        <v>400.023387096774</v>
      </c>
      <c r="BR50">
        <v>400.90287096774199</v>
      </c>
      <c r="BS50">
        <v>16.5974516129032</v>
      </c>
      <c r="BT50">
        <v>16.186574193548399</v>
      </c>
      <c r="BU50">
        <v>500.02958064516099</v>
      </c>
      <c r="BV50">
        <v>96.577454838709698</v>
      </c>
      <c r="BW50">
        <v>0.20002754838709699</v>
      </c>
      <c r="BX50">
        <v>28.9177838709677</v>
      </c>
      <c r="BY50">
        <v>27.983403225806502</v>
      </c>
      <c r="BZ50">
        <v>999.9</v>
      </c>
      <c r="CA50">
        <v>9999.8387096774204</v>
      </c>
      <c r="CB50">
        <v>0</v>
      </c>
      <c r="CC50">
        <v>391.10558064516101</v>
      </c>
      <c r="CD50">
        <v>99.984838709677405</v>
      </c>
      <c r="CE50">
        <v>0.90009383870967696</v>
      </c>
      <c r="CF50">
        <v>9.9905732258064497E-2</v>
      </c>
      <c r="CG50">
        <v>0</v>
      </c>
      <c r="CH50">
        <v>2.4457935483870998</v>
      </c>
      <c r="CI50">
        <v>0</v>
      </c>
      <c r="CJ50">
        <v>112.35</v>
      </c>
      <c r="CK50">
        <v>914.230064516129</v>
      </c>
      <c r="CL50">
        <v>38.217483870967698</v>
      </c>
      <c r="CM50">
        <v>42.875</v>
      </c>
      <c r="CN50">
        <v>40.377000000000002</v>
      </c>
      <c r="CO50">
        <v>41.186999999999998</v>
      </c>
      <c r="CP50">
        <v>38.8546774193548</v>
      </c>
      <c r="CQ50">
        <v>89.9964516129033</v>
      </c>
      <c r="CR50">
        <v>9.9929032258064492</v>
      </c>
      <c r="CS50">
        <v>0</v>
      </c>
      <c r="CT50">
        <v>59.900000095367403</v>
      </c>
      <c r="CU50">
        <v>2.4552115384615401</v>
      </c>
      <c r="CV50">
        <v>0.49019828735475002</v>
      </c>
      <c r="CW50">
        <v>1.2823931528772701</v>
      </c>
      <c r="CX50">
        <v>112.331846153846</v>
      </c>
      <c r="CY50">
        <v>15</v>
      </c>
      <c r="CZ50">
        <v>1675338876.2</v>
      </c>
      <c r="DA50" t="s">
        <v>255</v>
      </c>
      <c r="DB50">
        <v>2</v>
      </c>
      <c r="DC50">
        <v>-3.8660000000000001</v>
      </c>
      <c r="DD50">
        <v>0.39400000000000002</v>
      </c>
      <c r="DE50">
        <v>404</v>
      </c>
      <c r="DF50">
        <v>16</v>
      </c>
      <c r="DG50">
        <v>2.13</v>
      </c>
      <c r="DH50">
        <v>0.16</v>
      </c>
      <c r="DI50">
        <v>-0.88163571153846099</v>
      </c>
      <c r="DJ50">
        <v>0.127880248591516</v>
      </c>
      <c r="DK50">
        <v>8.6299620095726906E-2</v>
      </c>
      <c r="DL50">
        <v>1</v>
      </c>
      <c r="DM50">
        <v>2.4135</v>
      </c>
      <c r="DN50">
        <v>0</v>
      </c>
      <c r="DO50">
        <v>0</v>
      </c>
      <c r="DP50">
        <v>0</v>
      </c>
      <c r="DQ50">
        <v>0.41129023076923099</v>
      </c>
      <c r="DR50">
        <v>-6.9328303850127899E-3</v>
      </c>
      <c r="DS50">
        <v>2.4765696236107998E-3</v>
      </c>
      <c r="DT50">
        <v>1</v>
      </c>
      <c r="DU50">
        <v>2</v>
      </c>
      <c r="DV50">
        <v>3</v>
      </c>
      <c r="DW50" t="s">
        <v>269</v>
      </c>
      <c r="DX50">
        <v>100</v>
      </c>
      <c r="DY50">
        <v>100</v>
      </c>
      <c r="DZ50">
        <v>-3.8660000000000001</v>
      </c>
      <c r="EA50">
        <v>0.39400000000000002</v>
      </c>
      <c r="EB50">
        <v>2</v>
      </c>
      <c r="EC50">
        <v>516.62</v>
      </c>
      <c r="ED50">
        <v>417.73899999999998</v>
      </c>
      <c r="EE50">
        <v>28.242100000000001</v>
      </c>
      <c r="EF50">
        <v>31.540700000000001</v>
      </c>
      <c r="EG50">
        <v>30</v>
      </c>
      <c r="EH50">
        <v>31.749099999999999</v>
      </c>
      <c r="EI50">
        <v>31.782699999999998</v>
      </c>
      <c r="EJ50">
        <v>20.177700000000002</v>
      </c>
      <c r="EK50">
        <v>27.7943</v>
      </c>
      <c r="EL50">
        <v>0</v>
      </c>
      <c r="EM50">
        <v>28.248899999999999</v>
      </c>
      <c r="EN50">
        <v>400.92599999999999</v>
      </c>
      <c r="EO50">
        <v>16.194400000000002</v>
      </c>
      <c r="EP50">
        <v>100.224</v>
      </c>
      <c r="EQ50">
        <v>90.507499999999993</v>
      </c>
    </row>
    <row r="51" spans="1:147" x14ac:dyDescent="0.3">
      <c r="A51">
        <v>35</v>
      </c>
      <c r="B51">
        <v>1675341059.8</v>
      </c>
      <c r="C51">
        <v>2100.5999999046298</v>
      </c>
      <c r="D51" t="s">
        <v>357</v>
      </c>
      <c r="E51" t="s">
        <v>358</v>
      </c>
      <c r="F51">
        <v>1675341051.8483901</v>
      </c>
      <c r="G51">
        <f t="shared" si="43"/>
        <v>2.9158538615187196E-3</v>
      </c>
      <c r="H51">
        <f t="shared" si="44"/>
        <v>4.948332466686959</v>
      </c>
      <c r="I51">
        <f t="shared" si="45"/>
        <v>400.01829032258098</v>
      </c>
      <c r="J51">
        <f t="shared" si="46"/>
        <v>323.69504884661717</v>
      </c>
      <c r="K51">
        <f t="shared" si="47"/>
        <v>31.326958417530065</v>
      </c>
      <c r="L51">
        <f t="shared" si="48"/>
        <v>38.713463155641108</v>
      </c>
      <c r="M51">
        <f t="shared" si="49"/>
        <v>0.12811203345106772</v>
      </c>
      <c r="N51">
        <f t="shared" si="50"/>
        <v>3.3906753976519228</v>
      </c>
      <c r="O51">
        <f t="shared" si="51"/>
        <v>0.12548239431789171</v>
      </c>
      <c r="P51">
        <f t="shared" si="52"/>
        <v>7.865826343214416E-2</v>
      </c>
      <c r="Q51">
        <f t="shared" si="53"/>
        <v>16.518161451743165</v>
      </c>
      <c r="R51">
        <f t="shared" si="54"/>
        <v>28.335260115753723</v>
      </c>
      <c r="S51">
        <f t="shared" si="55"/>
        <v>27.978619354838699</v>
      </c>
      <c r="T51">
        <f t="shared" si="56"/>
        <v>3.7901122933192952</v>
      </c>
      <c r="U51">
        <f t="shared" si="57"/>
        <v>40.086641513778773</v>
      </c>
      <c r="V51">
        <f t="shared" si="58"/>
        <v>1.6039091095339699</v>
      </c>
      <c r="W51">
        <f t="shared" si="59"/>
        <v>4.0011062263289547</v>
      </c>
      <c r="X51">
        <f t="shared" si="60"/>
        <v>2.1862031837853255</v>
      </c>
      <c r="Y51">
        <f t="shared" si="61"/>
        <v>-128.58915529297553</v>
      </c>
      <c r="Z51">
        <f t="shared" si="62"/>
        <v>170.43681331756795</v>
      </c>
      <c r="AA51">
        <f t="shared" si="63"/>
        <v>11.005578137193998</v>
      </c>
      <c r="AB51">
        <f t="shared" si="64"/>
        <v>69.371397613529581</v>
      </c>
      <c r="AC51">
        <v>-4.0040891099683701E-2</v>
      </c>
      <c r="AD51">
        <v>4.4949408034111897E-2</v>
      </c>
      <c r="AE51">
        <v>3.3789620005771202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50735.70832121218</v>
      </c>
      <c r="AK51" t="s">
        <v>251</v>
      </c>
      <c r="AL51">
        <v>2.3430499999999999</v>
      </c>
      <c r="AM51">
        <v>1.45455</v>
      </c>
      <c r="AN51">
        <f t="shared" si="68"/>
        <v>-0.88849999999999985</v>
      </c>
      <c r="AO51">
        <f t="shared" si="69"/>
        <v>-0.61084184111924644</v>
      </c>
      <c r="AP51">
        <v>2.6669090784493098E-2</v>
      </c>
      <c r="AQ51" t="s">
        <v>359</v>
      </c>
      <c r="AR51">
        <v>2.3548</v>
      </c>
      <c r="AS51">
        <v>1.5688</v>
      </c>
      <c r="AT51">
        <f t="shared" si="70"/>
        <v>-0.50101988781234064</v>
      </c>
      <c r="AU51">
        <v>0.5</v>
      </c>
      <c r="AV51">
        <f t="shared" si="71"/>
        <v>84.279463955050005</v>
      </c>
      <c r="AW51">
        <f t="shared" si="72"/>
        <v>4.948332466686959</v>
      </c>
      <c r="AX51">
        <f t="shared" si="73"/>
        <v>-21.112843787821681</v>
      </c>
      <c r="AY51">
        <f t="shared" si="74"/>
        <v>1</v>
      </c>
      <c r="AZ51">
        <f t="shared" si="75"/>
        <v>5.8396946835440347E-2</v>
      </c>
      <c r="BA51">
        <f t="shared" si="76"/>
        <v>-7.2826364099948984E-2</v>
      </c>
      <c r="BB51" t="s">
        <v>253</v>
      </c>
      <c r="BC51">
        <v>0</v>
      </c>
      <c r="BD51">
        <f t="shared" si="77"/>
        <v>1.5688</v>
      </c>
      <c r="BE51">
        <f t="shared" si="78"/>
        <v>-0.50101988781234064</v>
      </c>
      <c r="BF51">
        <f t="shared" si="79"/>
        <v>-7.8546629541782653E-2</v>
      </c>
      <c r="BG51">
        <f t="shared" si="80"/>
        <v>1.0151759767516955</v>
      </c>
      <c r="BH51">
        <f t="shared" si="81"/>
        <v>0.1285875070343275</v>
      </c>
      <c r="BI51">
        <f t="shared" si="82"/>
        <v>99.976070967741904</v>
      </c>
      <c r="BJ51">
        <f t="shared" si="83"/>
        <v>84.279463955050005</v>
      </c>
      <c r="BK51">
        <f t="shared" si="84"/>
        <v>0.84299636042151993</v>
      </c>
      <c r="BL51">
        <f t="shared" si="85"/>
        <v>0.19599272084303995</v>
      </c>
      <c r="BM51">
        <v>0.71134332286046498</v>
      </c>
      <c r="BN51">
        <v>0.5</v>
      </c>
      <c r="BO51" t="s">
        <v>254</v>
      </c>
      <c r="BP51">
        <v>1675341051.8483901</v>
      </c>
      <c r="BQ51">
        <v>400.01829032258098</v>
      </c>
      <c r="BR51">
        <v>400.88819354838699</v>
      </c>
      <c r="BS51">
        <v>16.572864516128998</v>
      </c>
      <c r="BT51">
        <v>16.164919354838698</v>
      </c>
      <c r="BU51">
        <v>500.01774193548403</v>
      </c>
      <c r="BV51">
        <v>96.579248387096797</v>
      </c>
      <c r="BW51">
        <v>0.19998419354838701</v>
      </c>
      <c r="BX51">
        <v>28.910996774193499</v>
      </c>
      <c r="BY51">
        <v>27.978619354838699</v>
      </c>
      <c r="BZ51">
        <v>999.9</v>
      </c>
      <c r="CA51">
        <v>9998.0645161290304</v>
      </c>
      <c r="CB51">
        <v>0</v>
      </c>
      <c r="CC51">
        <v>391.23648387096802</v>
      </c>
      <c r="CD51">
        <v>99.976070967741904</v>
      </c>
      <c r="CE51">
        <v>0.90011545161290296</v>
      </c>
      <c r="CF51">
        <v>9.9884067741935506E-2</v>
      </c>
      <c r="CG51">
        <v>0</v>
      </c>
      <c r="CH51">
        <v>2.3846161290322598</v>
      </c>
      <c r="CI51">
        <v>0</v>
      </c>
      <c r="CJ51">
        <v>112.217322580645</v>
      </c>
      <c r="CK51">
        <v>914.15664516129004</v>
      </c>
      <c r="CL51">
        <v>38.133000000000003</v>
      </c>
      <c r="CM51">
        <v>42.804000000000002</v>
      </c>
      <c r="CN51">
        <v>40.311999999999998</v>
      </c>
      <c r="CO51">
        <v>41.108741935483899</v>
      </c>
      <c r="CP51">
        <v>38.76</v>
      </c>
      <c r="CQ51">
        <v>89.990645161290402</v>
      </c>
      <c r="CR51">
        <v>9.9854838709677392</v>
      </c>
      <c r="CS51">
        <v>0</v>
      </c>
      <c r="CT51">
        <v>59.400000095367403</v>
      </c>
      <c r="CU51">
        <v>2.3548</v>
      </c>
      <c r="CV51">
        <v>-4.88888861933078E-2</v>
      </c>
      <c r="CW51">
        <v>-4.7179519893264998E-3</v>
      </c>
      <c r="CX51">
        <v>112.224</v>
      </c>
      <c r="CY51">
        <v>15</v>
      </c>
      <c r="CZ51">
        <v>1675338876.2</v>
      </c>
      <c r="DA51" t="s">
        <v>255</v>
      </c>
      <c r="DB51">
        <v>2</v>
      </c>
      <c r="DC51">
        <v>-3.8660000000000001</v>
      </c>
      <c r="DD51">
        <v>0.39400000000000002</v>
      </c>
      <c r="DE51">
        <v>404</v>
      </c>
      <c r="DF51">
        <v>16</v>
      </c>
      <c r="DG51">
        <v>2.13</v>
      </c>
      <c r="DH51">
        <v>0.16</v>
      </c>
      <c r="DI51">
        <v>-0.86348842307692297</v>
      </c>
      <c r="DJ51">
        <v>5.5333538528186003E-2</v>
      </c>
      <c r="DK51">
        <v>0.101781325478344</v>
      </c>
      <c r="DL51">
        <v>1</v>
      </c>
      <c r="DM51">
        <v>2.4775999999999998</v>
      </c>
      <c r="DN51">
        <v>0</v>
      </c>
      <c r="DO51">
        <v>0</v>
      </c>
      <c r="DP51">
        <v>0</v>
      </c>
      <c r="DQ51">
        <v>0.40769184615384602</v>
      </c>
      <c r="DR51">
        <v>1.0129423653352501E-3</v>
      </c>
      <c r="DS51">
        <v>2.7554085093238799E-3</v>
      </c>
      <c r="DT51">
        <v>1</v>
      </c>
      <c r="DU51">
        <v>2</v>
      </c>
      <c r="DV51">
        <v>3</v>
      </c>
      <c r="DW51" t="s">
        <v>269</v>
      </c>
      <c r="DX51">
        <v>100</v>
      </c>
      <c r="DY51">
        <v>100</v>
      </c>
      <c r="DZ51">
        <v>-3.8660000000000001</v>
      </c>
      <c r="EA51">
        <v>0.39400000000000002</v>
      </c>
      <c r="EB51">
        <v>2</v>
      </c>
      <c r="EC51">
        <v>516.98400000000004</v>
      </c>
      <c r="ED51">
        <v>417.61399999999998</v>
      </c>
      <c r="EE51">
        <v>28.257899999999999</v>
      </c>
      <c r="EF51">
        <v>31.538</v>
      </c>
      <c r="EG51">
        <v>30.0002</v>
      </c>
      <c r="EH51">
        <v>31.746300000000002</v>
      </c>
      <c r="EI51">
        <v>31.782699999999998</v>
      </c>
      <c r="EJ51">
        <v>20.181699999999999</v>
      </c>
      <c r="EK51">
        <v>27.7943</v>
      </c>
      <c r="EL51">
        <v>0</v>
      </c>
      <c r="EM51">
        <v>28.273900000000001</v>
      </c>
      <c r="EN51">
        <v>400.916</v>
      </c>
      <c r="EO51">
        <v>16.194400000000002</v>
      </c>
      <c r="EP51">
        <v>100.223</v>
      </c>
      <c r="EQ51">
        <v>90.508300000000006</v>
      </c>
    </row>
    <row r="52" spans="1:147" x14ac:dyDescent="0.3">
      <c r="A52">
        <v>36</v>
      </c>
      <c r="B52">
        <v>1675341120</v>
      </c>
      <c r="C52">
        <v>2160.7999999523199</v>
      </c>
      <c r="D52" t="s">
        <v>360</v>
      </c>
      <c r="E52" t="s">
        <v>361</v>
      </c>
      <c r="F52">
        <v>1675341111.9774201</v>
      </c>
      <c r="G52">
        <f t="shared" si="43"/>
        <v>2.7872308411908703E-3</v>
      </c>
      <c r="H52">
        <f t="shared" si="44"/>
        <v>4.9518953803504591</v>
      </c>
      <c r="I52">
        <f t="shared" si="45"/>
        <v>400.01832258064502</v>
      </c>
      <c r="J52">
        <f t="shared" si="46"/>
        <v>320.74334076127275</v>
      </c>
      <c r="K52">
        <f t="shared" si="47"/>
        <v>31.040160712063688</v>
      </c>
      <c r="L52">
        <f t="shared" si="48"/>
        <v>38.712052419242518</v>
      </c>
      <c r="M52">
        <f t="shared" si="49"/>
        <v>0.12227683459751032</v>
      </c>
      <c r="N52">
        <f t="shared" si="50"/>
        <v>3.3896184182329141</v>
      </c>
      <c r="O52">
        <f t="shared" si="51"/>
        <v>0.11987813968210741</v>
      </c>
      <c r="P52">
        <f t="shared" si="52"/>
        <v>7.5135431283091414E-2</v>
      </c>
      <c r="Q52">
        <f t="shared" si="53"/>
        <v>16.52261515693543</v>
      </c>
      <c r="R52">
        <f t="shared" si="54"/>
        <v>28.362713937726422</v>
      </c>
      <c r="S52">
        <f t="shared" si="55"/>
        <v>27.9780612903226</v>
      </c>
      <c r="T52">
        <f t="shared" si="56"/>
        <v>3.7899889708133747</v>
      </c>
      <c r="U52">
        <f t="shared" si="57"/>
        <v>40.057325390300811</v>
      </c>
      <c r="V52">
        <f t="shared" si="58"/>
        <v>1.6025924489363832</v>
      </c>
      <c r="W52">
        <f t="shared" si="59"/>
        <v>4.0007475120254119</v>
      </c>
      <c r="X52">
        <f t="shared" si="60"/>
        <v>2.1873965218769915</v>
      </c>
      <c r="Y52">
        <f t="shared" si="61"/>
        <v>-122.91688009651739</v>
      </c>
      <c r="Z52">
        <f t="shared" si="62"/>
        <v>170.20271019395619</v>
      </c>
      <c r="AA52">
        <f t="shared" si="63"/>
        <v>10.993773296373908</v>
      </c>
      <c r="AB52">
        <f t="shared" si="64"/>
        <v>74.802218550748137</v>
      </c>
      <c r="AC52">
        <v>-4.0025194977613997E-2</v>
      </c>
      <c r="AD52">
        <v>4.4931787762033E-2</v>
      </c>
      <c r="AE52">
        <v>3.3779096128369002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50716.81412600253</v>
      </c>
      <c r="AK52" t="s">
        <v>251</v>
      </c>
      <c r="AL52">
        <v>2.3430499999999999</v>
      </c>
      <c r="AM52">
        <v>1.45455</v>
      </c>
      <c r="AN52">
        <f t="shared" si="68"/>
        <v>-0.88849999999999985</v>
      </c>
      <c r="AO52">
        <f t="shared" si="69"/>
        <v>-0.61084184111924644</v>
      </c>
      <c r="AP52">
        <v>2.6669090784493098E-2</v>
      </c>
      <c r="AQ52" t="s">
        <v>362</v>
      </c>
      <c r="AR52">
        <v>2.2993423076923101</v>
      </c>
      <c r="AS52">
        <v>1.86304</v>
      </c>
      <c r="AT52">
        <f t="shared" si="70"/>
        <v>-0.23418837367544976</v>
      </c>
      <c r="AU52">
        <v>0.5</v>
      </c>
      <c r="AV52">
        <f t="shared" si="71"/>
        <v>84.303044413523622</v>
      </c>
      <c r="AW52">
        <f t="shared" si="72"/>
        <v>4.9518953803504591</v>
      </c>
      <c r="AX52">
        <f t="shared" si="73"/>
        <v>-9.8713964335461544</v>
      </c>
      <c r="AY52">
        <f t="shared" si="74"/>
        <v>1</v>
      </c>
      <c r="AZ52">
        <f t="shared" si="75"/>
        <v>5.8422875755313498E-2</v>
      </c>
      <c r="BA52">
        <f t="shared" si="76"/>
        <v>-0.21925991927172794</v>
      </c>
      <c r="BB52" t="s">
        <v>253</v>
      </c>
      <c r="BC52">
        <v>0</v>
      </c>
      <c r="BD52">
        <f t="shared" si="77"/>
        <v>1.86304</v>
      </c>
      <c r="BE52">
        <f t="shared" si="78"/>
        <v>-0.23418837367544981</v>
      </c>
      <c r="BF52">
        <f t="shared" si="79"/>
        <v>-0.2808359973875082</v>
      </c>
      <c r="BG52">
        <f t="shared" si="80"/>
        <v>0.9089442046880486</v>
      </c>
      <c r="BH52">
        <f t="shared" si="81"/>
        <v>0.45975239167135634</v>
      </c>
      <c r="BI52">
        <f t="shared" si="82"/>
        <v>100.004161290323</v>
      </c>
      <c r="BJ52">
        <f t="shared" si="83"/>
        <v>84.303044413523622</v>
      </c>
      <c r="BK52">
        <f t="shared" si="84"/>
        <v>0.84299536465070368</v>
      </c>
      <c r="BL52">
        <f t="shared" si="85"/>
        <v>0.19599072930140737</v>
      </c>
      <c r="BM52">
        <v>0.71134332286046498</v>
      </c>
      <c r="BN52">
        <v>0.5</v>
      </c>
      <c r="BO52" t="s">
        <v>254</v>
      </c>
      <c r="BP52">
        <v>1675341111.9774201</v>
      </c>
      <c r="BQ52">
        <v>400.01832258064502</v>
      </c>
      <c r="BR52">
        <v>400.88141935483901</v>
      </c>
      <c r="BS52">
        <v>16.559864516129</v>
      </c>
      <c r="BT52">
        <v>16.169906451612899</v>
      </c>
      <c r="BU52">
        <v>500.014064516129</v>
      </c>
      <c r="BV52">
        <v>96.575664516128995</v>
      </c>
      <c r="BW52">
        <v>0.200033580645161</v>
      </c>
      <c r="BX52">
        <v>28.909448387096798</v>
      </c>
      <c r="BY52">
        <v>27.9780612903226</v>
      </c>
      <c r="BZ52">
        <v>999.9</v>
      </c>
      <c r="CA52">
        <v>9994.5161290322594</v>
      </c>
      <c r="CB52">
        <v>0</v>
      </c>
      <c r="CC52">
        <v>391.20206451612898</v>
      </c>
      <c r="CD52">
        <v>100.004161290323</v>
      </c>
      <c r="CE52">
        <v>0.90014003225806505</v>
      </c>
      <c r="CF52">
        <v>9.9859554838709702E-2</v>
      </c>
      <c r="CG52">
        <v>0</v>
      </c>
      <c r="CH52">
        <v>2.3110387096774199</v>
      </c>
      <c r="CI52">
        <v>0</v>
      </c>
      <c r="CJ52">
        <v>111.661548387097</v>
      </c>
      <c r="CK52">
        <v>914.42200000000003</v>
      </c>
      <c r="CL52">
        <v>38.049999999999997</v>
      </c>
      <c r="CM52">
        <v>42.713419354838699</v>
      </c>
      <c r="CN52">
        <v>40.195129032258102</v>
      </c>
      <c r="CO52">
        <v>41.05</v>
      </c>
      <c r="CP52">
        <v>38.686999999999998</v>
      </c>
      <c r="CQ52">
        <v>90.018064516129002</v>
      </c>
      <c r="CR52">
        <v>9.9848387096774207</v>
      </c>
      <c r="CS52">
        <v>0</v>
      </c>
      <c r="CT52">
        <v>59.400000095367403</v>
      </c>
      <c r="CU52">
        <v>2.2993423076923101</v>
      </c>
      <c r="CV52">
        <v>-0.53167522490672503</v>
      </c>
      <c r="CW52">
        <v>1.0857778003147101</v>
      </c>
      <c r="CX52">
        <v>111.682423076923</v>
      </c>
      <c r="CY52">
        <v>15</v>
      </c>
      <c r="CZ52">
        <v>1675338876.2</v>
      </c>
      <c r="DA52" t="s">
        <v>255</v>
      </c>
      <c r="DB52">
        <v>2</v>
      </c>
      <c r="DC52">
        <v>-3.8660000000000001</v>
      </c>
      <c r="DD52">
        <v>0.39400000000000002</v>
      </c>
      <c r="DE52">
        <v>404</v>
      </c>
      <c r="DF52">
        <v>16</v>
      </c>
      <c r="DG52">
        <v>2.13</v>
      </c>
      <c r="DH52">
        <v>0.16</v>
      </c>
      <c r="DI52">
        <v>-0.87121471153846197</v>
      </c>
      <c r="DJ52">
        <v>-3.4458131341780301E-2</v>
      </c>
      <c r="DK52">
        <v>0.117634704302596</v>
      </c>
      <c r="DL52">
        <v>1</v>
      </c>
      <c r="DM52">
        <v>2.2122000000000002</v>
      </c>
      <c r="DN52">
        <v>0</v>
      </c>
      <c r="DO52">
        <v>0</v>
      </c>
      <c r="DP52">
        <v>0</v>
      </c>
      <c r="DQ52">
        <v>0.39753050000000001</v>
      </c>
      <c r="DR52">
        <v>-7.7685056295391297E-2</v>
      </c>
      <c r="DS52">
        <v>1.24297737610143E-2</v>
      </c>
      <c r="DT52">
        <v>1</v>
      </c>
      <c r="DU52">
        <v>2</v>
      </c>
      <c r="DV52">
        <v>3</v>
      </c>
      <c r="DW52" t="s">
        <v>269</v>
      </c>
      <c r="DX52">
        <v>100</v>
      </c>
      <c r="DY52">
        <v>100</v>
      </c>
      <c r="DZ52">
        <v>-3.8660000000000001</v>
      </c>
      <c r="EA52">
        <v>0.39400000000000002</v>
      </c>
      <c r="EB52">
        <v>2</v>
      </c>
      <c r="EC52">
        <v>516.59900000000005</v>
      </c>
      <c r="ED52">
        <v>417.61399999999998</v>
      </c>
      <c r="EE52">
        <v>28.297799999999999</v>
      </c>
      <c r="EF52">
        <v>31.532399999999999</v>
      </c>
      <c r="EG52">
        <v>30.0001</v>
      </c>
      <c r="EH52">
        <v>31.746300000000002</v>
      </c>
      <c r="EI52">
        <v>31.782699999999998</v>
      </c>
      <c r="EJ52">
        <v>20.180599999999998</v>
      </c>
      <c r="EK52">
        <v>27.5228</v>
      </c>
      <c r="EL52">
        <v>0</v>
      </c>
      <c r="EM52">
        <v>28.306699999999999</v>
      </c>
      <c r="EN52">
        <v>400.77600000000001</v>
      </c>
      <c r="EO52">
        <v>16.218800000000002</v>
      </c>
      <c r="EP52">
        <v>100.224</v>
      </c>
      <c r="EQ52">
        <v>90.510099999999994</v>
      </c>
    </row>
    <row r="53" spans="1:147" x14ac:dyDescent="0.3">
      <c r="A53">
        <v>37</v>
      </c>
      <c r="B53">
        <v>1675341180</v>
      </c>
      <c r="C53">
        <v>2220.7999999523199</v>
      </c>
      <c r="D53" t="s">
        <v>363</v>
      </c>
      <c r="E53" t="s">
        <v>364</v>
      </c>
      <c r="F53">
        <v>1675341172</v>
      </c>
      <c r="G53">
        <f t="shared" si="43"/>
        <v>2.8701119588948557E-3</v>
      </c>
      <c r="H53">
        <f t="shared" si="44"/>
        <v>4.6036700840815481</v>
      </c>
      <c r="I53">
        <f t="shared" si="45"/>
        <v>400.034258064516</v>
      </c>
      <c r="J53">
        <f t="shared" si="46"/>
        <v>327.11084030932091</v>
      </c>
      <c r="K53">
        <f t="shared" si="47"/>
        <v>31.656775044196173</v>
      </c>
      <c r="L53">
        <f t="shared" si="48"/>
        <v>38.714077789489423</v>
      </c>
      <c r="M53">
        <f t="shared" si="49"/>
        <v>0.12609294591108339</v>
      </c>
      <c r="N53">
        <f t="shared" si="50"/>
        <v>3.389609851540468</v>
      </c>
      <c r="O53">
        <f t="shared" si="51"/>
        <v>0.12354386954968173</v>
      </c>
      <c r="P53">
        <f t="shared" si="52"/>
        <v>7.7439650790729758E-2</v>
      </c>
      <c r="Q53">
        <f t="shared" si="53"/>
        <v>16.523923703537548</v>
      </c>
      <c r="R53">
        <f t="shared" si="54"/>
        <v>28.339832231758329</v>
      </c>
      <c r="S53">
        <f t="shared" si="55"/>
        <v>27.974677419354801</v>
      </c>
      <c r="T53">
        <f t="shared" si="56"/>
        <v>3.7892412694322526</v>
      </c>
      <c r="U53">
        <f t="shared" si="57"/>
        <v>40.092249868325943</v>
      </c>
      <c r="V53">
        <f t="shared" si="58"/>
        <v>1.6036086294148171</v>
      </c>
      <c r="W53">
        <f t="shared" si="59"/>
        <v>3.999797054746272</v>
      </c>
      <c r="X53">
        <f t="shared" si="60"/>
        <v>2.1856326400174355</v>
      </c>
      <c r="Y53">
        <f t="shared" si="61"/>
        <v>-126.57193738726313</v>
      </c>
      <c r="Z53">
        <f t="shared" si="62"/>
        <v>170.07082466697753</v>
      </c>
      <c r="AA53">
        <f t="shared" si="63"/>
        <v>10.984872974515659</v>
      </c>
      <c r="AB53">
        <f t="shared" si="64"/>
        <v>71.007683957767597</v>
      </c>
      <c r="AC53">
        <v>-4.0025067770698801E-2</v>
      </c>
      <c r="AD53">
        <v>4.4931644961126699E-2</v>
      </c>
      <c r="AE53">
        <v>3.37790108335704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50717.375578103201</v>
      </c>
      <c r="AK53" t="s">
        <v>251</v>
      </c>
      <c r="AL53">
        <v>2.3430499999999999</v>
      </c>
      <c r="AM53">
        <v>1.45455</v>
      </c>
      <c r="AN53">
        <f t="shared" si="68"/>
        <v>-0.88849999999999985</v>
      </c>
      <c r="AO53">
        <f t="shared" si="69"/>
        <v>-0.61084184111924644</v>
      </c>
      <c r="AP53">
        <v>2.6669090784493098E-2</v>
      </c>
      <c r="AQ53" t="s">
        <v>365</v>
      </c>
      <c r="AR53">
        <v>2.36488846153846</v>
      </c>
      <c r="AS53">
        <v>2.5392000000000001</v>
      </c>
      <c r="AT53">
        <f t="shared" si="70"/>
        <v>6.8648211429403028E-2</v>
      </c>
      <c r="AU53">
        <v>0.5</v>
      </c>
      <c r="AV53">
        <f t="shared" si="71"/>
        <v>84.308621752784873</v>
      </c>
      <c r="AW53">
        <f t="shared" si="72"/>
        <v>4.6036700840815481</v>
      </c>
      <c r="AX53">
        <f t="shared" si="73"/>
        <v>2.8938180457033718</v>
      </c>
      <c r="AY53">
        <f t="shared" si="74"/>
        <v>1</v>
      </c>
      <c r="AZ53">
        <f t="shared" si="75"/>
        <v>5.4288646856522335E-2</v>
      </c>
      <c r="BA53">
        <f t="shared" si="76"/>
        <v>-0.4271620982986768</v>
      </c>
      <c r="BB53" t="s">
        <v>253</v>
      </c>
      <c r="BC53">
        <v>0</v>
      </c>
      <c r="BD53">
        <f t="shared" si="77"/>
        <v>2.5392000000000001</v>
      </c>
      <c r="BE53">
        <f t="shared" si="78"/>
        <v>6.8648211429403014E-2</v>
      </c>
      <c r="BF53">
        <f t="shared" si="79"/>
        <v>-0.74569454470454788</v>
      </c>
      <c r="BG53">
        <f t="shared" si="80"/>
        <v>0.88866448361733308</v>
      </c>
      <c r="BH53">
        <f t="shared" si="81"/>
        <v>1.2207653348339902</v>
      </c>
      <c r="BI53">
        <f t="shared" si="82"/>
        <v>100.010625806452</v>
      </c>
      <c r="BJ53">
        <f t="shared" si="83"/>
        <v>84.308621752784873</v>
      </c>
      <c r="BK53">
        <f t="shared" si="84"/>
        <v>0.84299664233623728</v>
      </c>
      <c r="BL53">
        <f t="shared" si="85"/>
        <v>0.19599328467247457</v>
      </c>
      <c r="BM53">
        <v>0.71134332286046498</v>
      </c>
      <c r="BN53">
        <v>0.5</v>
      </c>
      <c r="BO53" t="s">
        <v>254</v>
      </c>
      <c r="BP53">
        <v>1675341172</v>
      </c>
      <c r="BQ53">
        <v>400.034258064516</v>
      </c>
      <c r="BR53">
        <v>400.85254838709699</v>
      </c>
      <c r="BS53">
        <v>16.5701580645161</v>
      </c>
      <c r="BT53">
        <v>16.1686032258065</v>
      </c>
      <c r="BU53">
        <v>500.007612903226</v>
      </c>
      <c r="BV53">
        <v>96.576916129032298</v>
      </c>
      <c r="BW53">
        <v>0.19998987096774201</v>
      </c>
      <c r="BX53">
        <v>28.905345161290299</v>
      </c>
      <c r="BY53">
        <v>27.974677419354801</v>
      </c>
      <c r="BZ53">
        <v>999.9</v>
      </c>
      <c r="CA53">
        <v>9994.3548387096798</v>
      </c>
      <c r="CB53">
        <v>0</v>
      </c>
      <c r="CC53">
        <v>391.22641935483898</v>
      </c>
      <c r="CD53">
        <v>100.010625806452</v>
      </c>
      <c r="CE53">
        <v>0.90011883870967702</v>
      </c>
      <c r="CF53">
        <v>9.9880822580645207E-2</v>
      </c>
      <c r="CG53">
        <v>0</v>
      </c>
      <c r="CH53">
        <v>2.38491612903226</v>
      </c>
      <c r="CI53">
        <v>0</v>
      </c>
      <c r="CJ53">
        <v>111.58929032258099</v>
      </c>
      <c r="CK53">
        <v>914.47274193548401</v>
      </c>
      <c r="CL53">
        <v>37.981709677419403</v>
      </c>
      <c r="CM53">
        <v>42.628999999999998</v>
      </c>
      <c r="CN53">
        <v>40.125</v>
      </c>
      <c r="CO53">
        <v>40.977645161290297</v>
      </c>
      <c r="CP53">
        <v>38.625</v>
      </c>
      <c r="CQ53">
        <v>90.021935483871005</v>
      </c>
      <c r="CR53">
        <v>9.99</v>
      </c>
      <c r="CS53">
        <v>0</v>
      </c>
      <c r="CT53">
        <v>59.599999904632597</v>
      </c>
      <c r="CU53">
        <v>2.36488846153846</v>
      </c>
      <c r="CV53">
        <v>-0.44859145711922899</v>
      </c>
      <c r="CW53">
        <v>-2.2162051278363002</v>
      </c>
      <c r="CX53">
        <v>111.55107692307701</v>
      </c>
      <c r="CY53">
        <v>15</v>
      </c>
      <c r="CZ53">
        <v>1675338876.2</v>
      </c>
      <c r="DA53" t="s">
        <v>255</v>
      </c>
      <c r="DB53">
        <v>2</v>
      </c>
      <c r="DC53">
        <v>-3.8660000000000001</v>
      </c>
      <c r="DD53">
        <v>0.39400000000000002</v>
      </c>
      <c r="DE53">
        <v>404</v>
      </c>
      <c r="DF53">
        <v>16</v>
      </c>
      <c r="DG53">
        <v>2.13</v>
      </c>
      <c r="DH53">
        <v>0.16</v>
      </c>
      <c r="DI53">
        <v>-0.83562367307692298</v>
      </c>
      <c r="DJ53">
        <v>0.134527115171266</v>
      </c>
      <c r="DK53">
        <v>0.108434045901312</v>
      </c>
      <c r="DL53">
        <v>1</v>
      </c>
      <c r="DM53">
        <v>2.3885000000000001</v>
      </c>
      <c r="DN53">
        <v>0</v>
      </c>
      <c r="DO53">
        <v>0</v>
      </c>
      <c r="DP53">
        <v>0</v>
      </c>
      <c r="DQ53">
        <v>0.40126149999999999</v>
      </c>
      <c r="DR53">
        <v>4.8532946298960799E-3</v>
      </c>
      <c r="DS53">
        <v>2.93223162258058E-3</v>
      </c>
      <c r="DT53">
        <v>1</v>
      </c>
      <c r="DU53">
        <v>2</v>
      </c>
      <c r="DV53">
        <v>3</v>
      </c>
      <c r="DW53" t="s">
        <v>269</v>
      </c>
      <c r="DX53">
        <v>100</v>
      </c>
      <c r="DY53">
        <v>100</v>
      </c>
      <c r="DZ53">
        <v>-3.8660000000000001</v>
      </c>
      <c r="EA53">
        <v>0.39400000000000002</v>
      </c>
      <c r="EB53">
        <v>2</v>
      </c>
      <c r="EC53">
        <v>517.22</v>
      </c>
      <c r="ED53">
        <v>417.47</v>
      </c>
      <c r="EE53">
        <v>28.3751</v>
      </c>
      <c r="EF53">
        <v>31.529699999999998</v>
      </c>
      <c r="EG53">
        <v>30</v>
      </c>
      <c r="EH53">
        <v>31.743500000000001</v>
      </c>
      <c r="EI53">
        <v>31.779900000000001</v>
      </c>
      <c r="EJ53">
        <v>20.183199999999999</v>
      </c>
      <c r="EK53">
        <v>27.5228</v>
      </c>
      <c r="EL53">
        <v>0</v>
      </c>
      <c r="EM53">
        <v>28.382400000000001</v>
      </c>
      <c r="EN53">
        <v>400.935</v>
      </c>
      <c r="EO53">
        <v>16.219200000000001</v>
      </c>
      <c r="EP53">
        <v>100.224</v>
      </c>
      <c r="EQ53">
        <v>90.5107</v>
      </c>
    </row>
    <row r="54" spans="1:147" x14ac:dyDescent="0.3">
      <c r="A54">
        <v>38</v>
      </c>
      <c r="B54">
        <v>1675341240</v>
      </c>
      <c r="C54">
        <v>2280.7999999523199</v>
      </c>
      <c r="D54" t="s">
        <v>366</v>
      </c>
      <c r="E54" t="s">
        <v>367</v>
      </c>
      <c r="F54">
        <v>1675341232</v>
      </c>
      <c r="G54">
        <f t="shared" si="43"/>
        <v>2.7964884455207459E-3</v>
      </c>
      <c r="H54">
        <f t="shared" si="44"/>
        <v>4.8733596115977091</v>
      </c>
      <c r="I54">
        <f t="shared" si="45"/>
        <v>400.02216129032303</v>
      </c>
      <c r="J54">
        <f t="shared" si="46"/>
        <v>322.08790452861751</v>
      </c>
      <c r="K54">
        <f t="shared" si="47"/>
        <v>31.17044094148881</v>
      </c>
      <c r="L54">
        <f t="shared" si="48"/>
        <v>38.712621549806968</v>
      </c>
      <c r="M54">
        <f t="shared" si="49"/>
        <v>0.12285682875634429</v>
      </c>
      <c r="N54">
        <f t="shared" si="50"/>
        <v>3.3935921182883497</v>
      </c>
      <c r="O54">
        <f t="shared" si="51"/>
        <v>0.12043834229107477</v>
      </c>
      <c r="P54">
        <f t="shared" si="52"/>
        <v>7.5487289977170899E-2</v>
      </c>
      <c r="Q54">
        <f t="shared" si="53"/>
        <v>16.521352964712541</v>
      </c>
      <c r="R54">
        <f t="shared" si="54"/>
        <v>28.371800420541401</v>
      </c>
      <c r="S54">
        <f t="shared" si="55"/>
        <v>27.9872709677419</v>
      </c>
      <c r="T54">
        <f t="shared" si="56"/>
        <v>3.7920245964866495</v>
      </c>
      <c r="U54">
        <f t="shared" si="57"/>
        <v>40.158915875490187</v>
      </c>
      <c r="V54">
        <f t="shared" si="58"/>
        <v>1.6076417336456461</v>
      </c>
      <c r="W54">
        <f t="shared" si="59"/>
        <v>4.0032000331633029</v>
      </c>
      <c r="X54">
        <f t="shared" si="60"/>
        <v>2.1843828628410034</v>
      </c>
      <c r="Y54">
        <f t="shared" si="61"/>
        <v>-123.32514044746489</v>
      </c>
      <c r="Z54">
        <f t="shared" si="62"/>
        <v>170.6536574065438</v>
      </c>
      <c r="AA54">
        <f t="shared" si="63"/>
        <v>11.011078331827342</v>
      </c>
      <c r="AB54">
        <f t="shared" si="64"/>
        <v>74.860948255618794</v>
      </c>
      <c r="AC54">
        <v>-4.0084214866586899E-2</v>
      </c>
      <c r="AD54">
        <v>4.49980427578313E-2</v>
      </c>
      <c r="AE54">
        <v>3.3818660474575299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50786.769449796637</v>
      </c>
      <c r="AK54" t="s">
        <v>251</v>
      </c>
      <c r="AL54">
        <v>2.3430499999999999</v>
      </c>
      <c r="AM54">
        <v>1.45455</v>
      </c>
      <c r="AN54">
        <f t="shared" si="68"/>
        <v>-0.88849999999999985</v>
      </c>
      <c r="AO54">
        <f t="shared" si="69"/>
        <v>-0.61084184111924644</v>
      </c>
      <c r="AP54">
        <v>2.6669090784493098E-2</v>
      </c>
      <c r="AQ54" t="s">
        <v>368</v>
      </c>
      <c r="AR54">
        <v>2.3583461538461501</v>
      </c>
      <c r="AS54">
        <v>1.512</v>
      </c>
      <c r="AT54">
        <f t="shared" si="70"/>
        <v>-0.55975274725274482</v>
      </c>
      <c r="AU54">
        <v>0.5</v>
      </c>
      <c r="AV54">
        <f t="shared" si="71"/>
        <v>84.296188366511686</v>
      </c>
      <c r="AW54">
        <f t="shared" si="72"/>
        <v>4.8733596115977091</v>
      </c>
      <c r="AX54">
        <f t="shared" si="73"/>
        <v>-23.592511510544892</v>
      </c>
      <c r="AY54">
        <f t="shared" si="74"/>
        <v>1</v>
      </c>
      <c r="AZ54">
        <f t="shared" si="75"/>
        <v>5.7495962922312384E-2</v>
      </c>
      <c r="BA54">
        <f t="shared" si="76"/>
        <v>-3.799603174603175E-2</v>
      </c>
      <c r="BB54" t="s">
        <v>253</v>
      </c>
      <c r="BC54">
        <v>0</v>
      </c>
      <c r="BD54">
        <f t="shared" si="77"/>
        <v>1.512</v>
      </c>
      <c r="BE54">
        <f t="shared" si="78"/>
        <v>-0.55975274725274471</v>
      </c>
      <c r="BF54">
        <f t="shared" si="79"/>
        <v>-3.9496751572651333E-2</v>
      </c>
      <c r="BG54">
        <f t="shared" si="80"/>
        <v>1.0184058165527348</v>
      </c>
      <c r="BH54">
        <f t="shared" si="81"/>
        <v>6.4659538548114806E-2</v>
      </c>
      <c r="BI54">
        <f t="shared" si="82"/>
        <v>99.995970967741997</v>
      </c>
      <c r="BJ54">
        <f t="shared" si="83"/>
        <v>84.296188366511686</v>
      </c>
      <c r="BK54">
        <f t="shared" si="84"/>
        <v>0.84299584823977614</v>
      </c>
      <c r="BL54">
        <f t="shared" si="85"/>
        <v>0.19599169647955247</v>
      </c>
      <c r="BM54">
        <v>0.71134332286046498</v>
      </c>
      <c r="BN54">
        <v>0.5</v>
      </c>
      <c r="BO54" t="s">
        <v>254</v>
      </c>
      <c r="BP54">
        <v>1675341232</v>
      </c>
      <c r="BQ54">
        <v>400.02216129032303</v>
      </c>
      <c r="BR54">
        <v>400.87461290322602</v>
      </c>
      <c r="BS54">
        <v>16.6119548387097</v>
      </c>
      <c r="BT54">
        <v>16.220722580645202</v>
      </c>
      <c r="BU54">
        <v>500.01445161290297</v>
      </c>
      <c r="BV54">
        <v>96.576245161290302</v>
      </c>
      <c r="BW54">
        <v>0.19994700000000001</v>
      </c>
      <c r="BX54">
        <v>28.920032258064499</v>
      </c>
      <c r="BY54">
        <v>27.9872709677419</v>
      </c>
      <c r="BZ54">
        <v>999.9</v>
      </c>
      <c r="CA54">
        <v>10009.1935483871</v>
      </c>
      <c r="CB54">
        <v>0</v>
      </c>
      <c r="CC54">
        <v>391.12761290322601</v>
      </c>
      <c r="CD54">
        <v>99.995970967741997</v>
      </c>
      <c r="CE54">
        <v>0.90013183870967794</v>
      </c>
      <c r="CF54">
        <v>9.9867725806451604E-2</v>
      </c>
      <c r="CG54">
        <v>0</v>
      </c>
      <c r="CH54">
        <v>2.34853225806452</v>
      </c>
      <c r="CI54">
        <v>0</v>
      </c>
      <c r="CJ54">
        <v>111.313419354839</v>
      </c>
      <c r="CK54">
        <v>914.34445161290296</v>
      </c>
      <c r="CL54">
        <v>37.906999999999996</v>
      </c>
      <c r="CM54">
        <v>42.582322580645098</v>
      </c>
      <c r="CN54">
        <v>40.061999999999998</v>
      </c>
      <c r="CO54">
        <v>40.936999999999998</v>
      </c>
      <c r="CP54">
        <v>38.566064516129003</v>
      </c>
      <c r="CQ54">
        <v>90.010645161290299</v>
      </c>
      <c r="CR54">
        <v>9.9858064516129001</v>
      </c>
      <c r="CS54">
        <v>0</v>
      </c>
      <c r="CT54">
        <v>59.299999952316298</v>
      </c>
      <c r="CU54">
        <v>2.3583461538461501</v>
      </c>
      <c r="CV54">
        <v>0.14378118465891701</v>
      </c>
      <c r="CW54">
        <v>3.1838974279581</v>
      </c>
      <c r="CX54">
        <v>111.331730769231</v>
      </c>
      <c r="CY54">
        <v>15</v>
      </c>
      <c r="CZ54">
        <v>1675338876.2</v>
      </c>
      <c r="DA54" t="s">
        <v>255</v>
      </c>
      <c r="DB54">
        <v>2</v>
      </c>
      <c r="DC54">
        <v>-3.8660000000000001</v>
      </c>
      <c r="DD54">
        <v>0.39400000000000002</v>
      </c>
      <c r="DE54">
        <v>404</v>
      </c>
      <c r="DF54">
        <v>16</v>
      </c>
      <c r="DG54">
        <v>2.13</v>
      </c>
      <c r="DH54">
        <v>0.16</v>
      </c>
      <c r="DI54">
        <v>-0.86894215384615403</v>
      </c>
      <c r="DJ54">
        <v>0.116909485187454</v>
      </c>
      <c r="DK54">
        <v>0.107971493956718</v>
      </c>
      <c r="DL54">
        <v>1</v>
      </c>
      <c r="DM54">
        <v>2.2909999999999999</v>
      </c>
      <c r="DN54">
        <v>0</v>
      </c>
      <c r="DO54">
        <v>0</v>
      </c>
      <c r="DP54">
        <v>0</v>
      </c>
      <c r="DQ54">
        <v>0.38043961538461502</v>
      </c>
      <c r="DR54">
        <v>0.11001266626824099</v>
      </c>
      <c r="DS54">
        <v>1.4557165782572601E-2</v>
      </c>
      <c r="DT54">
        <v>0</v>
      </c>
      <c r="DU54">
        <v>1</v>
      </c>
      <c r="DV54">
        <v>3</v>
      </c>
      <c r="DW54" t="s">
        <v>256</v>
      </c>
      <c r="DX54">
        <v>100</v>
      </c>
      <c r="DY54">
        <v>100</v>
      </c>
      <c r="DZ54">
        <v>-3.8660000000000001</v>
      </c>
      <c r="EA54">
        <v>0.39400000000000002</v>
      </c>
      <c r="EB54">
        <v>2</v>
      </c>
      <c r="EC54">
        <v>517.45500000000004</v>
      </c>
      <c r="ED54">
        <v>417.45</v>
      </c>
      <c r="EE54">
        <v>28.378299999999999</v>
      </c>
      <c r="EF54">
        <v>31.5242</v>
      </c>
      <c r="EG54">
        <v>30</v>
      </c>
      <c r="EH54">
        <v>31.7407</v>
      </c>
      <c r="EI54">
        <v>31.777100000000001</v>
      </c>
      <c r="EJ54">
        <v>20.1828</v>
      </c>
      <c r="EK54">
        <v>27.252600000000001</v>
      </c>
      <c r="EL54">
        <v>0</v>
      </c>
      <c r="EM54">
        <v>28.385200000000001</v>
      </c>
      <c r="EN54">
        <v>400.85500000000002</v>
      </c>
      <c r="EO54">
        <v>16.221900000000002</v>
      </c>
      <c r="EP54">
        <v>100.227</v>
      </c>
      <c r="EQ54">
        <v>90.511600000000001</v>
      </c>
    </row>
    <row r="55" spans="1:147" x14ac:dyDescent="0.3">
      <c r="A55">
        <v>39</v>
      </c>
      <c r="B55">
        <v>1675341359.5</v>
      </c>
      <c r="C55">
        <v>2400.2999999523199</v>
      </c>
      <c r="D55" t="s">
        <v>369</v>
      </c>
      <c r="E55" t="s">
        <v>370</v>
      </c>
      <c r="F55">
        <v>1675341351.5</v>
      </c>
      <c r="G55">
        <f t="shared" si="43"/>
        <v>3.4879322860234922E-3</v>
      </c>
      <c r="H55">
        <f t="shared" si="44"/>
        <v>13.682173898577089</v>
      </c>
      <c r="I55">
        <f t="shared" si="45"/>
        <v>399.820774193548</v>
      </c>
      <c r="J55">
        <f t="shared" si="46"/>
        <v>234.40297581036643</v>
      </c>
      <c r="K55">
        <f t="shared" si="47"/>
        <v>22.683921385754996</v>
      </c>
      <c r="L55">
        <f t="shared" si="48"/>
        <v>38.691927774566444</v>
      </c>
      <c r="M55">
        <f t="shared" si="49"/>
        <v>0.14596332330237086</v>
      </c>
      <c r="N55">
        <f t="shared" si="50"/>
        <v>3.3906809664464914</v>
      </c>
      <c r="O55">
        <f t="shared" si="51"/>
        <v>0.1425602854506971</v>
      </c>
      <c r="P55">
        <f t="shared" si="52"/>
        <v>8.9399319723876922E-2</v>
      </c>
      <c r="Q55">
        <f t="shared" si="53"/>
        <v>161.84915589094658</v>
      </c>
      <c r="R55">
        <f t="shared" si="54"/>
        <v>28.293423757718468</v>
      </c>
      <c r="S55">
        <f t="shared" si="55"/>
        <v>28.3922387096774</v>
      </c>
      <c r="T55">
        <f t="shared" si="56"/>
        <v>3.8824835432899492</v>
      </c>
      <c r="U55">
        <f t="shared" si="57"/>
        <v>41.071073107665406</v>
      </c>
      <c r="V55">
        <f t="shared" si="58"/>
        <v>1.5816390029660501</v>
      </c>
      <c r="W55">
        <f t="shared" si="59"/>
        <v>3.8509804670062464</v>
      </c>
      <c r="X55">
        <f t="shared" si="60"/>
        <v>2.3008445403238991</v>
      </c>
      <c r="Y55">
        <f t="shared" si="61"/>
        <v>-153.81781381363601</v>
      </c>
      <c r="Z55">
        <f t="shared" si="62"/>
        <v>-25.608285739347799</v>
      </c>
      <c r="AA55">
        <f t="shared" si="63"/>
        <v>-1.651574508016227</v>
      </c>
      <c r="AB55">
        <f t="shared" si="64"/>
        <v>-19.228518170053469</v>
      </c>
      <c r="AC55">
        <v>-4.0040973801537802E-2</v>
      </c>
      <c r="AD55">
        <v>4.4949500874188301E-2</v>
      </c>
      <c r="AE55">
        <v>3.3789675451784298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50846.640035209057</v>
      </c>
      <c r="AK55" t="s">
        <v>251</v>
      </c>
      <c r="AL55">
        <v>2.3430499999999999</v>
      </c>
      <c r="AM55">
        <v>1.45455</v>
      </c>
      <c r="AN55">
        <f t="shared" si="68"/>
        <v>-0.88849999999999985</v>
      </c>
      <c r="AO55">
        <f t="shared" si="69"/>
        <v>-0.61084184111924644</v>
      </c>
      <c r="AP55">
        <v>2.6669090784493098E-2</v>
      </c>
      <c r="AQ55" t="s">
        <v>371</v>
      </c>
      <c r="AR55">
        <v>2.40797307692308</v>
      </c>
      <c r="AS55">
        <v>1.7116</v>
      </c>
      <c r="AT55">
        <f t="shared" si="70"/>
        <v>-0.40685503442573023</v>
      </c>
      <c r="AU55">
        <v>0.5</v>
      </c>
      <c r="AV55">
        <f t="shared" si="71"/>
        <v>841.20924967694339</v>
      </c>
      <c r="AW55">
        <f t="shared" si="72"/>
        <v>13.682173898577089</v>
      </c>
      <c r="AX55">
        <f t="shared" si="73"/>
        <v>-171.12510911827775</v>
      </c>
      <c r="AY55">
        <f t="shared" si="74"/>
        <v>1</v>
      </c>
      <c r="AZ55">
        <f t="shared" si="75"/>
        <v>1.6233184327248937E-2</v>
      </c>
      <c r="BA55">
        <f t="shared" si="76"/>
        <v>-0.15018111708343071</v>
      </c>
      <c r="BB55" t="s">
        <v>253</v>
      </c>
      <c r="BC55">
        <v>0</v>
      </c>
      <c r="BD55">
        <f t="shared" si="77"/>
        <v>1.7116</v>
      </c>
      <c r="BE55">
        <f t="shared" si="78"/>
        <v>-0.40685503442573034</v>
      </c>
      <c r="BF55">
        <f t="shared" si="79"/>
        <v>-0.17672132274586641</v>
      </c>
      <c r="BG55">
        <f t="shared" si="80"/>
        <v>1.1028158633669811</v>
      </c>
      <c r="BH55">
        <f t="shared" si="81"/>
        <v>0.28930782217220041</v>
      </c>
      <c r="BI55">
        <f t="shared" si="82"/>
        <v>1000.01064516129</v>
      </c>
      <c r="BJ55">
        <f t="shared" si="83"/>
        <v>841.20924967694339</v>
      </c>
      <c r="BK55">
        <f t="shared" si="84"/>
        <v>0.84120029496412629</v>
      </c>
      <c r="BL55">
        <f t="shared" si="85"/>
        <v>0.19240058992825251</v>
      </c>
      <c r="BM55">
        <v>0.71134332286046498</v>
      </c>
      <c r="BN55">
        <v>0.5</v>
      </c>
      <c r="BO55" t="s">
        <v>254</v>
      </c>
      <c r="BP55">
        <v>1675341351.5</v>
      </c>
      <c r="BQ55">
        <v>399.820774193548</v>
      </c>
      <c r="BR55">
        <v>401.96577419354799</v>
      </c>
      <c r="BS55">
        <v>16.343774193548398</v>
      </c>
      <c r="BT55">
        <v>15.855648387096799</v>
      </c>
      <c r="BU55">
        <v>499.98719354838698</v>
      </c>
      <c r="BV55">
        <v>96.573216129032204</v>
      </c>
      <c r="BW55">
        <v>0.19996393548387101</v>
      </c>
      <c r="BX55">
        <v>28.252148387096799</v>
      </c>
      <c r="BY55">
        <v>28.3922387096774</v>
      </c>
      <c r="BZ55">
        <v>999.9</v>
      </c>
      <c r="CA55">
        <v>9998.7096774193506</v>
      </c>
      <c r="CB55">
        <v>0</v>
      </c>
      <c r="CC55">
        <v>391.23164516128998</v>
      </c>
      <c r="CD55">
        <v>1000.01064516129</v>
      </c>
      <c r="CE55">
        <v>0.95999125806451602</v>
      </c>
      <c r="CF55">
        <v>4.0008496774193499E-2</v>
      </c>
      <c r="CG55">
        <v>0</v>
      </c>
      <c r="CH55">
        <v>2.4220161290322602</v>
      </c>
      <c r="CI55">
        <v>0</v>
      </c>
      <c r="CJ55">
        <v>1318.6906451612899</v>
      </c>
      <c r="CK55">
        <v>9334.3948387096807</v>
      </c>
      <c r="CL55">
        <v>38.388903225806501</v>
      </c>
      <c r="CM55">
        <v>42.5</v>
      </c>
      <c r="CN55">
        <v>40</v>
      </c>
      <c r="CO55">
        <v>40.8343548387097</v>
      </c>
      <c r="CP55">
        <v>38.664999999999999</v>
      </c>
      <c r="CQ55">
        <v>960.00193548387097</v>
      </c>
      <c r="CR55">
        <v>40.010322580645202</v>
      </c>
      <c r="CS55">
        <v>0</v>
      </c>
      <c r="CT55">
        <v>118.80000019073501</v>
      </c>
      <c r="CU55">
        <v>2.40797307692308</v>
      </c>
      <c r="CV55">
        <v>-1.1384102595828101</v>
      </c>
      <c r="CW55">
        <v>-115.76034186791</v>
      </c>
      <c r="CX55">
        <v>1317.9119230769199</v>
      </c>
      <c r="CY55">
        <v>15</v>
      </c>
      <c r="CZ55">
        <v>1675338876.2</v>
      </c>
      <c r="DA55" t="s">
        <v>255</v>
      </c>
      <c r="DB55">
        <v>2</v>
      </c>
      <c r="DC55">
        <v>-3.8660000000000001</v>
      </c>
      <c r="DD55">
        <v>0.39400000000000002</v>
      </c>
      <c r="DE55">
        <v>404</v>
      </c>
      <c r="DF55">
        <v>16</v>
      </c>
      <c r="DG55">
        <v>2.13</v>
      </c>
      <c r="DH55">
        <v>0.16</v>
      </c>
      <c r="DI55">
        <v>-2.0983801923076899</v>
      </c>
      <c r="DJ55">
        <v>-0.67913817126269405</v>
      </c>
      <c r="DK55">
        <v>0.16057932637664901</v>
      </c>
      <c r="DL55">
        <v>0</v>
      </c>
      <c r="DM55">
        <v>2.5707</v>
      </c>
      <c r="DN55">
        <v>0</v>
      </c>
      <c r="DO55">
        <v>0</v>
      </c>
      <c r="DP55">
        <v>0</v>
      </c>
      <c r="DQ55">
        <v>0.44633919230769198</v>
      </c>
      <c r="DR55">
        <v>0.42837421326730801</v>
      </c>
      <c r="DS55">
        <v>5.5788533616146802E-2</v>
      </c>
      <c r="DT55">
        <v>0</v>
      </c>
      <c r="DU55">
        <v>0</v>
      </c>
      <c r="DV55">
        <v>3</v>
      </c>
      <c r="DW55" t="s">
        <v>372</v>
      </c>
      <c r="DX55">
        <v>100</v>
      </c>
      <c r="DY55">
        <v>100</v>
      </c>
      <c r="DZ55">
        <v>-3.8660000000000001</v>
      </c>
      <c r="EA55">
        <v>0.39400000000000002</v>
      </c>
      <c r="EB55">
        <v>2</v>
      </c>
      <c r="EC55">
        <v>516.76900000000001</v>
      </c>
      <c r="ED55">
        <v>416.41399999999999</v>
      </c>
      <c r="EE55">
        <v>20.671800000000001</v>
      </c>
      <c r="EF55">
        <v>31.529699999999998</v>
      </c>
      <c r="EG55">
        <v>29.9999</v>
      </c>
      <c r="EH55">
        <v>31.735199999999999</v>
      </c>
      <c r="EI55">
        <v>31.771599999999999</v>
      </c>
      <c r="EJ55">
        <v>20.218599999999999</v>
      </c>
      <c r="EK55">
        <v>31.084399999999999</v>
      </c>
      <c r="EL55">
        <v>0</v>
      </c>
      <c r="EM55">
        <v>20.279499999999999</v>
      </c>
      <c r="EN55">
        <v>402.03100000000001</v>
      </c>
      <c r="EO55">
        <v>15.412699999999999</v>
      </c>
      <c r="EP55">
        <v>100.226</v>
      </c>
      <c r="EQ55">
        <v>90.510800000000003</v>
      </c>
    </row>
    <row r="56" spans="1:147" x14ac:dyDescent="0.3">
      <c r="A56">
        <v>40</v>
      </c>
      <c r="B56">
        <v>1675341419.5</v>
      </c>
      <c r="C56">
        <v>2460.2999999523199</v>
      </c>
      <c r="D56" t="s">
        <v>373</v>
      </c>
      <c r="E56" t="s">
        <v>374</v>
      </c>
      <c r="F56">
        <v>1675341411.5</v>
      </c>
      <c r="G56">
        <f t="shared" si="43"/>
        <v>4.7567388894875582E-3</v>
      </c>
      <c r="H56">
        <f t="shared" si="44"/>
        <v>15.054138879075049</v>
      </c>
      <c r="I56">
        <f t="shared" si="45"/>
        <v>399.94325806451599</v>
      </c>
      <c r="J56">
        <f t="shared" si="46"/>
        <v>272.28857496153677</v>
      </c>
      <c r="K56">
        <f t="shared" si="47"/>
        <v>26.350393850542538</v>
      </c>
      <c r="L56">
        <f t="shared" si="48"/>
        <v>38.704019694391697</v>
      </c>
      <c r="M56">
        <f t="shared" si="49"/>
        <v>0.21500469746104528</v>
      </c>
      <c r="N56">
        <f t="shared" si="50"/>
        <v>3.3914815399743521</v>
      </c>
      <c r="O56">
        <f t="shared" si="51"/>
        <v>0.20770928035133882</v>
      </c>
      <c r="P56">
        <f t="shared" si="52"/>
        <v>0.13045314222506318</v>
      </c>
      <c r="Q56">
        <f t="shared" si="53"/>
        <v>161.84282070568023</v>
      </c>
      <c r="R56">
        <f t="shared" si="54"/>
        <v>26.821104968624677</v>
      </c>
      <c r="S56">
        <f t="shared" si="55"/>
        <v>27.2143870967742</v>
      </c>
      <c r="T56">
        <f t="shared" si="56"/>
        <v>3.6244750694041294</v>
      </c>
      <c r="U56">
        <f t="shared" si="57"/>
        <v>40.812751747970871</v>
      </c>
      <c r="V56">
        <f t="shared" si="58"/>
        <v>1.4665588288711577</v>
      </c>
      <c r="W56">
        <f t="shared" si="59"/>
        <v>3.5933838471062471</v>
      </c>
      <c r="X56">
        <f t="shared" si="60"/>
        <v>2.1579162405329715</v>
      </c>
      <c r="Y56">
        <f t="shared" si="61"/>
        <v>-209.7721850264013</v>
      </c>
      <c r="Z56">
        <f t="shared" si="62"/>
        <v>-26.848217686082268</v>
      </c>
      <c r="AA56">
        <f t="shared" si="63"/>
        <v>-1.7108544833089376</v>
      </c>
      <c r="AB56">
        <f t="shared" si="64"/>
        <v>-76.488436490112278</v>
      </c>
      <c r="AC56">
        <v>-4.0052863659976401E-2</v>
      </c>
      <c r="AD56">
        <v>4.4962848281894501E-2</v>
      </c>
      <c r="AE56">
        <v>3.3797646404961599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51061.923428140879</v>
      </c>
      <c r="AK56" t="s">
        <v>251</v>
      </c>
      <c r="AL56">
        <v>2.3430499999999999</v>
      </c>
      <c r="AM56">
        <v>1.45455</v>
      </c>
      <c r="AN56">
        <f t="shared" si="68"/>
        <v>-0.88849999999999985</v>
      </c>
      <c r="AO56">
        <f t="shared" si="69"/>
        <v>-0.61084184111924644</v>
      </c>
      <c r="AP56">
        <v>2.6669090784493098E-2</v>
      </c>
      <c r="AQ56" t="s">
        <v>375</v>
      </c>
      <c r="AR56">
        <v>2.3661461538461501</v>
      </c>
      <c r="AS56">
        <v>1.6548</v>
      </c>
      <c r="AT56">
        <f t="shared" si="70"/>
        <v>-0.42986835499525622</v>
      </c>
      <c r="AU56">
        <v>0.5</v>
      </c>
      <c r="AV56">
        <f t="shared" si="71"/>
        <v>841.17606526436919</v>
      </c>
      <c r="AW56">
        <f t="shared" si="72"/>
        <v>15.054138879075049</v>
      </c>
      <c r="AX56">
        <f t="shared" si="73"/>
        <v>-180.79748571828833</v>
      </c>
      <c r="AY56">
        <f t="shared" si="74"/>
        <v>1</v>
      </c>
      <c r="AZ56">
        <f t="shared" si="75"/>
        <v>1.7864832832074989E-2</v>
      </c>
      <c r="BA56">
        <f t="shared" si="76"/>
        <v>-0.1210116026105874</v>
      </c>
      <c r="BB56" t="s">
        <v>253</v>
      </c>
      <c r="BC56">
        <v>0</v>
      </c>
      <c r="BD56">
        <f t="shared" si="77"/>
        <v>1.6548</v>
      </c>
      <c r="BE56">
        <f t="shared" si="78"/>
        <v>-0.42986835499525627</v>
      </c>
      <c r="BF56">
        <f t="shared" si="79"/>
        <v>-0.1376714447767351</v>
      </c>
      <c r="BG56">
        <f t="shared" si="80"/>
        <v>1.0335577970884857</v>
      </c>
      <c r="BH56">
        <f t="shared" si="81"/>
        <v>0.2253798536859877</v>
      </c>
      <c r="BI56">
        <f t="shared" si="82"/>
        <v>999.97116129032202</v>
      </c>
      <c r="BJ56">
        <f t="shared" si="83"/>
        <v>841.17606526436919</v>
      </c>
      <c r="BK56">
        <f t="shared" si="84"/>
        <v>0.84120032439630543</v>
      </c>
      <c r="BL56">
        <f t="shared" si="85"/>
        <v>0.19240064879261087</v>
      </c>
      <c r="BM56">
        <v>0.71134332286046498</v>
      </c>
      <c r="BN56">
        <v>0.5</v>
      </c>
      <c r="BO56" t="s">
        <v>254</v>
      </c>
      <c r="BP56">
        <v>1675341411.5</v>
      </c>
      <c r="BQ56">
        <v>399.94325806451599</v>
      </c>
      <c r="BR56">
        <v>402.35558064516101</v>
      </c>
      <c r="BS56">
        <v>15.1545064516129</v>
      </c>
      <c r="BT56">
        <v>14.4880451612903</v>
      </c>
      <c r="BU56">
        <v>500.01351612903198</v>
      </c>
      <c r="BV56">
        <v>96.573851612903198</v>
      </c>
      <c r="BW56">
        <v>0.19992545161290301</v>
      </c>
      <c r="BX56">
        <v>27.067548387096799</v>
      </c>
      <c r="BY56">
        <v>27.2143870967742</v>
      </c>
      <c r="BZ56">
        <v>999.9</v>
      </c>
      <c r="CA56">
        <v>10001.6129032258</v>
      </c>
      <c r="CB56">
        <v>0</v>
      </c>
      <c r="CC56">
        <v>391.18822580645201</v>
      </c>
      <c r="CD56">
        <v>999.97116129032202</v>
      </c>
      <c r="CE56">
        <v>0.95999222580645205</v>
      </c>
      <c r="CF56">
        <v>4.0007509677419298E-2</v>
      </c>
      <c r="CG56">
        <v>0</v>
      </c>
      <c r="CH56">
        <v>2.38033548387097</v>
      </c>
      <c r="CI56">
        <v>0</v>
      </c>
      <c r="CJ56">
        <v>1260.96903225806</v>
      </c>
      <c r="CK56">
        <v>9334.0367741935497</v>
      </c>
      <c r="CL56">
        <v>38.830290322580602</v>
      </c>
      <c r="CM56">
        <v>42.5</v>
      </c>
      <c r="CN56">
        <v>40.205290322580602</v>
      </c>
      <c r="CO56">
        <v>40.875</v>
      </c>
      <c r="CP56">
        <v>38.9593548387097</v>
      </c>
      <c r="CQ56">
        <v>959.961935483871</v>
      </c>
      <c r="CR56">
        <v>40.009677419354801</v>
      </c>
      <c r="CS56">
        <v>0</v>
      </c>
      <c r="CT56">
        <v>59.200000047683702</v>
      </c>
      <c r="CU56">
        <v>2.3661461538461501</v>
      </c>
      <c r="CV56">
        <v>0.47149401635501997</v>
      </c>
      <c r="CW56">
        <v>-20.1784615334333</v>
      </c>
      <c r="CX56">
        <v>1260.94</v>
      </c>
      <c r="CY56">
        <v>15</v>
      </c>
      <c r="CZ56">
        <v>1675338876.2</v>
      </c>
      <c r="DA56" t="s">
        <v>255</v>
      </c>
      <c r="DB56">
        <v>2</v>
      </c>
      <c r="DC56">
        <v>-3.8660000000000001</v>
      </c>
      <c r="DD56">
        <v>0.39400000000000002</v>
      </c>
      <c r="DE56">
        <v>404</v>
      </c>
      <c r="DF56">
        <v>16</v>
      </c>
      <c r="DG56">
        <v>2.13</v>
      </c>
      <c r="DH56">
        <v>0.16</v>
      </c>
      <c r="DI56">
        <v>-2.4363230769230801</v>
      </c>
      <c r="DJ56">
        <v>9.6351916673737895E-2</v>
      </c>
      <c r="DK56">
        <v>0.146467296619396</v>
      </c>
      <c r="DL56">
        <v>1</v>
      </c>
      <c r="DM56">
        <v>2.2547000000000001</v>
      </c>
      <c r="DN56">
        <v>0</v>
      </c>
      <c r="DO56">
        <v>0</v>
      </c>
      <c r="DP56">
        <v>0</v>
      </c>
      <c r="DQ56">
        <v>0.651840538461538</v>
      </c>
      <c r="DR56">
        <v>0.13203482284640999</v>
      </c>
      <c r="DS56">
        <v>2.09031163635966E-2</v>
      </c>
      <c r="DT56">
        <v>0</v>
      </c>
      <c r="DU56">
        <v>1</v>
      </c>
      <c r="DV56">
        <v>3</v>
      </c>
      <c r="DW56" t="s">
        <v>256</v>
      </c>
      <c r="DX56">
        <v>100</v>
      </c>
      <c r="DY56">
        <v>100</v>
      </c>
      <c r="DZ56">
        <v>-3.8660000000000001</v>
      </c>
      <c r="EA56">
        <v>0.39400000000000002</v>
      </c>
      <c r="EB56">
        <v>2</v>
      </c>
      <c r="EC56">
        <v>517.96799999999996</v>
      </c>
      <c r="ED56">
        <v>414.00299999999999</v>
      </c>
      <c r="EE56">
        <v>22.857199999999999</v>
      </c>
      <c r="EF56">
        <v>31.615500000000001</v>
      </c>
      <c r="EG56">
        <v>30</v>
      </c>
      <c r="EH56">
        <v>31.757300000000001</v>
      </c>
      <c r="EI56">
        <v>31.782699999999998</v>
      </c>
      <c r="EJ56">
        <v>20.226600000000001</v>
      </c>
      <c r="EK56">
        <v>36.216299999999997</v>
      </c>
      <c r="EL56">
        <v>0</v>
      </c>
      <c r="EM56">
        <v>23.2681</v>
      </c>
      <c r="EN56">
        <v>402.31299999999999</v>
      </c>
      <c r="EO56">
        <v>14.2913</v>
      </c>
      <c r="EP56">
        <v>100.239</v>
      </c>
      <c r="EQ56">
        <v>90.534400000000005</v>
      </c>
    </row>
    <row r="57" spans="1:147" x14ac:dyDescent="0.3">
      <c r="A57">
        <v>41</v>
      </c>
      <c r="B57">
        <v>1675341479.5</v>
      </c>
      <c r="C57">
        <v>2520.2999999523199</v>
      </c>
      <c r="D57" t="s">
        <v>376</v>
      </c>
      <c r="E57" t="s">
        <v>377</v>
      </c>
      <c r="F57">
        <v>1675341471.5</v>
      </c>
      <c r="G57">
        <f t="shared" si="43"/>
        <v>4.9059782851547298E-3</v>
      </c>
      <c r="H57">
        <f t="shared" si="44"/>
        <v>17.367316973632636</v>
      </c>
      <c r="I57">
        <f t="shared" si="45"/>
        <v>399.91500000000002</v>
      </c>
      <c r="J57">
        <f t="shared" si="46"/>
        <v>256.23427425517946</v>
      </c>
      <c r="K57">
        <f t="shared" si="47"/>
        <v>24.798212365002843</v>
      </c>
      <c r="L57">
        <f t="shared" si="48"/>
        <v>38.703554107963562</v>
      </c>
      <c r="M57">
        <f t="shared" si="49"/>
        <v>0.21775645188136264</v>
      </c>
      <c r="N57">
        <f t="shared" si="50"/>
        <v>3.3940729143832904</v>
      </c>
      <c r="O57">
        <f t="shared" si="51"/>
        <v>0.21028209316759522</v>
      </c>
      <c r="P57">
        <f t="shared" si="52"/>
        <v>0.13207647665278222</v>
      </c>
      <c r="Q57">
        <f t="shared" si="53"/>
        <v>161.8456975503384</v>
      </c>
      <c r="R57">
        <f t="shared" si="54"/>
        <v>27.021506694164906</v>
      </c>
      <c r="S57">
        <f t="shared" si="55"/>
        <v>27.289316129032301</v>
      </c>
      <c r="T57">
        <f t="shared" si="56"/>
        <v>3.6404306188240927</v>
      </c>
      <c r="U57">
        <f t="shared" si="57"/>
        <v>39.577041502458258</v>
      </c>
      <c r="V57">
        <f t="shared" si="58"/>
        <v>1.4418068353098448</v>
      </c>
      <c r="W57">
        <f t="shared" si="59"/>
        <v>3.6430384399002884</v>
      </c>
      <c r="X57">
        <f t="shared" si="60"/>
        <v>2.1986237835142477</v>
      </c>
      <c r="Y57">
        <f t="shared" si="61"/>
        <v>-216.35364237532357</v>
      </c>
      <c r="Z57">
        <f t="shared" si="62"/>
        <v>2.2359129320669173</v>
      </c>
      <c r="AA57">
        <f t="shared" si="63"/>
        <v>0.14259065982406049</v>
      </c>
      <c r="AB57">
        <f t="shared" si="64"/>
        <v>-52.129441233094191</v>
      </c>
      <c r="AC57">
        <v>-4.0091357898213699E-2</v>
      </c>
      <c r="AD57">
        <v>4.5006061436596301E-2</v>
      </c>
      <c r="AE57">
        <v>3.3823447539594702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51069.282945829968</v>
      </c>
      <c r="AK57" t="s">
        <v>251</v>
      </c>
      <c r="AL57">
        <v>2.3430499999999999</v>
      </c>
      <c r="AM57">
        <v>1.45455</v>
      </c>
      <c r="AN57">
        <f t="shared" si="68"/>
        <v>-0.88849999999999985</v>
      </c>
      <c r="AO57">
        <f t="shared" si="69"/>
        <v>-0.61084184111924644</v>
      </c>
      <c r="AP57">
        <v>2.6669090784493098E-2</v>
      </c>
      <c r="AQ57" t="s">
        <v>378</v>
      </c>
      <c r="AR57">
        <v>2.3649461538461498</v>
      </c>
      <c r="AS57">
        <v>1.7356</v>
      </c>
      <c r="AT57">
        <f t="shared" si="70"/>
        <v>-0.36261013703972678</v>
      </c>
      <c r="AU57">
        <v>0.5</v>
      </c>
      <c r="AV57">
        <f t="shared" si="71"/>
        <v>841.19342771615413</v>
      </c>
      <c r="AW57">
        <f t="shared" si="72"/>
        <v>17.367316973632636</v>
      </c>
      <c r="AX57">
        <f t="shared" si="73"/>
        <v>-152.51263205053607</v>
      </c>
      <c r="AY57">
        <f t="shared" si="74"/>
        <v>1</v>
      </c>
      <c r="AZ57">
        <f t="shared" si="75"/>
        <v>2.061434066351198E-2</v>
      </c>
      <c r="BA57">
        <f t="shared" si="76"/>
        <v>-0.16193247292002766</v>
      </c>
      <c r="BB57" t="s">
        <v>253</v>
      </c>
      <c r="BC57">
        <v>0</v>
      </c>
      <c r="BD57">
        <f t="shared" si="77"/>
        <v>1.7356</v>
      </c>
      <c r="BE57">
        <f t="shared" si="78"/>
        <v>-0.36261013703972678</v>
      </c>
      <c r="BF57">
        <f t="shared" si="79"/>
        <v>-0.19322127118352755</v>
      </c>
      <c r="BG57">
        <f t="shared" si="80"/>
        <v>1.0360460183490823</v>
      </c>
      <c r="BH57">
        <f t="shared" si="81"/>
        <v>0.31631963984243117</v>
      </c>
      <c r="BI57">
        <f t="shared" si="82"/>
        <v>999.99212903225805</v>
      </c>
      <c r="BJ57">
        <f t="shared" si="83"/>
        <v>841.19342771615413</v>
      </c>
      <c r="BK57">
        <f t="shared" si="84"/>
        <v>0.84120004877460253</v>
      </c>
      <c r="BL57">
        <f t="shared" si="85"/>
        <v>0.19240009754920526</v>
      </c>
      <c r="BM57">
        <v>0.71134332286046498</v>
      </c>
      <c r="BN57">
        <v>0.5</v>
      </c>
      <c r="BO57" t="s">
        <v>254</v>
      </c>
      <c r="BP57">
        <v>1675341471.5</v>
      </c>
      <c r="BQ57">
        <v>399.91500000000002</v>
      </c>
      <c r="BR57">
        <v>402.664806451613</v>
      </c>
      <c r="BS57">
        <v>14.8978612903226</v>
      </c>
      <c r="BT57">
        <v>14.2103290322581</v>
      </c>
      <c r="BU57">
        <v>500.02654838709702</v>
      </c>
      <c r="BV57">
        <v>96.579448387096804</v>
      </c>
      <c r="BW57">
        <v>0.200002516129032</v>
      </c>
      <c r="BX57">
        <v>27.301535483871</v>
      </c>
      <c r="BY57">
        <v>27.289316129032301</v>
      </c>
      <c r="BZ57">
        <v>999.9</v>
      </c>
      <c r="CA57">
        <v>10010.6451612903</v>
      </c>
      <c r="CB57">
        <v>0</v>
      </c>
      <c r="CC57">
        <v>391.15770967741901</v>
      </c>
      <c r="CD57">
        <v>999.99212903225805</v>
      </c>
      <c r="CE57">
        <v>0.95999480645161295</v>
      </c>
      <c r="CF57">
        <v>4.0004877419354802E-2</v>
      </c>
      <c r="CG57">
        <v>0</v>
      </c>
      <c r="CH57">
        <v>2.3738806451612899</v>
      </c>
      <c r="CI57">
        <v>0</v>
      </c>
      <c r="CJ57">
        <v>1248.1938709677399</v>
      </c>
      <c r="CK57">
        <v>9334.2306451612894</v>
      </c>
      <c r="CL57">
        <v>39.170999999999999</v>
      </c>
      <c r="CM57">
        <v>42.5843548387097</v>
      </c>
      <c r="CN57">
        <v>40.455290322580602</v>
      </c>
      <c r="CO57">
        <v>40.936999999999998</v>
      </c>
      <c r="CP57">
        <v>39.186999999999998</v>
      </c>
      <c r="CQ57">
        <v>959.99032258064506</v>
      </c>
      <c r="CR57">
        <v>40.001290322580601</v>
      </c>
      <c r="CS57">
        <v>0</v>
      </c>
      <c r="CT57">
        <v>59.600000143051098</v>
      </c>
      <c r="CU57">
        <v>2.3649461538461498</v>
      </c>
      <c r="CV57">
        <v>-3.18837648039456E-2</v>
      </c>
      <c r="CW57">
        <v>-7.7976068143889803</v>
      </c>
      <c r="CX57">
        <v>1248.11769230769</v>
      </c>
      <c r="CY57">
        <v>15</v>
      </c>
      <c r="CZ57">
        <v>1675338876.2</v>
      </c>
      <c r="DA57" t="s">
        <v>255</v>
      </c>
      <c r="DB57">
        <v>2</v>
      </c>
      <c r="DC57">
        <v>-3.8660000000000001</v>
      </c>
      <c r="DD57">
        <v>0.39400000000000002</v>
      </c>
      <c r="DE57">
        <v>404</v>
      </c>
      <c r="DF57">
        <v>16</v>
      </c>
      <c r="DG57">
        <v>2.13</v>
      </c>
      <c r="DH57">
        <v>0.16</v>
      </c>
      <c r="DI57">
        <v>-2.7226928846153799</v>
      </c>
      <c r="DJ57">
        <v>-0.24431269529583699</v>
      </c>
      <c r="DK57">
        <v>0.111762127948613</v>
      </c>
      <c r="DL57">
        <v>1</v>
      </c>
      <c r="DM57">
        <v>2.0928</v>
      </c>
      <c r="DN57">
        <v>0</v>
      </c>
      <c r="DO57">
        <v>0</v>
      </c>
      <c r="DP57">
        <v>0</v>
      </c>
      <c r="DQ57">
        <v>0.68211871153846204</v>
      </c>
      <c r="DR57">
        <v>4.48821770682125E-2</v>
      </c>
      <c r="DS57">
        <v>1.1236107797454599E-2</v>
      </c>
      <c r="DT57">
        <v>1</v>
      </c>
      <c r="DU57">
        <v>2</v>
      </c>
      <c r="DV57">
        <v>3</v>
      </c>
      <c r="DW57" t="s">
        <v>269</v>
      </c>
      <c r="DX57">
        <v>100</v>
      </c>
      <c r="DY57">
        <v>100</v>
      </c>
      <c r="DZ57">
        <v>-3.8660000000000001</v>
      </c>
      <c r="EA57">
        <v>0.39400000000000002</v>
      </c>
      <c r="EB57">
        <v>2</v>
      </c>
      <c r="EC57">
        <v>518.34100000000001</v>
      </c>
      <c r="ED57">
        <v>414.423</v>
      </c>
      <c r="EE57">
        <v>28.017800000000001</v>
      </c>
      <c r="EF57">
        <v>31.654399999999999</v>
      </c>
      <c r="EG57">
        <v>30.001300000000001</v>
      </c>
      <c r="EH57">
        <v>31.787800000000001</v>
      </c>
      <c r="EI57">
        <v>31.807500000000001</v>
      </c>
      <c r="EJ57">
        <v>20.236499999999999</v>
      </c>
      <c r="EK57">
        <v>35.458199999999998</v>
      </c>
      <c r="EL57">
        <v>0</v>
      </c>
      <c r="EM57">
        <v>28.049399999999999</v>
      </c>
      <c r="EN57">
        <v>402.75</v>
      </c>
      <c r="EO57">
        <v>14.470499999999999</v>
      </c>
      <c r="EP57">
        <v>100.22199999999999</v>
      </c>
      <c r="EQ57">
        <v>90.531499999999994</v>
      </c>
    </row>
    <row r="58" spans="1:147" x14ac:dyDescent="0.3">
      <c r="A58">
        <v>42</v>
      </c>
      <c r="B58">
        <v>1675341539.5</v>
      </c>
      <c r="C58">
        <v>2580.2999999523199</v>
      </c>
      <c r="D58" t="s">
        <v>379</v>
      </c>
      <c r="E58" t="s">
        <v>380</v>
      </c>
      <c r="F58">
        <v>1675341531.5</v>
      </c>
      <c r="G58">
        <f t="shared" si="43"/>
        <v>4.3713952671016777E-3</v>
      </c>
      <c r="H58">
        <f t="shared" si="44"/>
        <v>19.386228236792775</v>
      </c>
      <c r="I58">
        <f t="shared" si="45"/>
        <v>399.95719354838701</v>
      </c>
      <c r="J58">
        <f t="shared" si="46"/>
        <v>219.464374411379</v>
      </c>
      <c r="K58">
        <f t="shared" si="47"/>
        <v>21.238588778636224</v>
      </c>
      <c r="L58">
        <f t="shared" si="48"/>
        <v>38.705718801124824</v>
      </c>
      <c r="M58">
        <f t="shared" si="49"/>
        <v>0.18871066697293448</v>
      </c>
      <c r="N58">
        <f t="shared" si="50"/>
        <v>3.3905480599206674</v>
      </c>
      <c r="O58">
        <f t="shared" si="51"/>
        <v>0.18306380863807681</v>
      </c>
      <c r="P58">
        <f t="shared" si="52"/>
        <v>0.11490815308452493</v>
      </c>
      <c r="Q58">
        <f t="shared" si="53"/>
        <v>161.8454436984938</v>
      </c>
      <c r="R58">
        <f t="shared" si="54"/>
        <v>27.822236121241428</v>
      </c>
      <c r="S58">
        <f t="shared" si="55"/>
        <v>27.780348387096801</v>
      </c>
      <c r="T58">
        <f t="shared" si="56"/>
        <v>3.7465175849541965</v>
      </c>
      <c r="U58">
        <f t="shared" si="57"/>
        <v>39.524394506684011</v>
      </c>
      <c r="V58">
        <f t="shared" si="58"/>
        <v>1.4982480150412947</v>
      </c>
      <c r="W58">
        <f t="shared" si="59"/>
        <v>3.7906918846990165</v>
      </c>
      <c r="X58">
        <f t="shared" si="60"/>
        <v>2.2482695699129018</v>
      </c>
      <c r="Y58">
        <f t="shared" si="61"/>
        <v>-192.77853127918399</v>
      </c>
      <c r="Z58">
        <f t="shared" si="62"/>
        <v>36.721578207356238</v>
      </c>
      <c r="AA58">
        <f t="shared" si="63"/>
        <v>2.3580124503127244</v>
      </c>
      <c r="AB58">
        <f t="shared" si="64"/>
        <v>8.1465030769787532</v>
      </c>
      <c r="AC58">
        <v>-4.00390000295818E-2</v>
      </c>
      <c r="AD58">
        <v>4.4947285142255801E-2</v>
      </c>
      <c r="AE58">
        <v>3.3788352160517099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50890.031361220099</v>
      </c>
      <c r="AK58" t="s">
        <v>251</v>
      </c>
      <c r="AL58">
        <v>2.3430499999999999</v>
      </c>
      <c r="AM58">
        <v>1.45455</v>
      </c>
      <c r="AN58">
        <f t="shared" si="68"/>
        <v>-0.88849999999999985</v>
      </c>
      <c r="AO58">
        <f t="shared" si="69"/>
        <v>-0.61084184111924644</v>
      </c>
      <c r="AP58">
        <v>2.6669090784493098E-2</v>
      </c>
      <c r="AQ58" t="s">
        <v>381</v>
      </c>
      <c r="AR58">
        <v>2.3972615384615401</v>
      </c>
      <c r="AS58">
        <v>2.8491300000000002</v>
      </c>
      <c r="AT58">
        <f t="shared" si="70"/>
        <v>0.15859875173770943</v>
      </c>
      <c r="AU58">
        <v>0.5</v>
      </c>
      <c r="AV58">
        <f t="shared" si="71"/>
        <v>841.19244003871006</v>
      </c>
      <c r="AW58">
        <f t="shared" si="72"/>
        <v>19.386228236792775</v>
      </c>
      <c r="AX58">
        <f t="shared" si="73"/>
        <v>66.706035480668703</v>
      </c>
      <c r="AY58">
        <f t="shared" si="74"/>
        <v>1</v>
      </c>
      <c r="AZ58">
        <f t="shared" si="75"/>
        <v>2.301442360218714E-2</v>
      </c>
      <c r="BA58">
        <f t="shared" si="76"/>
        <v>-0.48947573469796046</v>
      </c>
      <c r="BB58" t="s">
        <v>253</v>
      </c>
      <c r="BC58">
        <v>0</v>
      </c>
      <c r="BD58">
        <f t="shared" si="77"/>
        <v>2.8491300000000002</v>
      </c>
      <c r="BE58">
        <f t="shared" si="78"/>
        <v>0.1585987517377094</v>
      </c>
      <c r="BF58">
        <f t="shared" si="79"/>
        <v>-0.95877075384139432</v>
      </c>
      <c r="BG58">
        <f t="shared" si="80"/>
        <v>0.89287950825652029</v>
      </c>
      <c r="BH58">
        <f t="shared" si="81"/>
        <v>1.5695891952729324</v>
      </c>
      <c r="BI58">
        <f t="shared" si="82"/>
        <v>999.99099999999999</v>
      </c>
      <c r="BJ58">
        <f t="shared" si="83"/>
        <v>841.19244003871006</v>
      </c>
      <c r="BK58">
        <f t="shared" si="84"/>
        <v>0.84120001083880758</v>
      </c>
      <c r="BL58">
        <f t="shared" si="85"/>
        <v>0.19240002167761516</v>
      </c>
      <c r="BM58">
        <v>0.71134332286046498</v>
      </c>
      <c r="BN58">
        <v>0.5</v>
      </c>
      <c r="BO58" t="s">
        <v>254</v>
      </c>
      <c r="BP58">
        <v>1675341531.5</v>
      </c>
      <c r="BQ58">
        <v>399.95719354838701</v>
      </c>
      <c r="BR58">
        <v>402.96393548387101</v>
      </c>
      <c r="BS58">
        <v>15.481822580645201</v>
      </c>
      <c r="BT58">
        <v>14.869548387096801</v>
      </c>
      <c r="BU58">
        <v>500.008193548387</v>
      </c>
      <c r="BV58">
        <v>96.574687096774198</v>
      </c>
      <c r="BW58">
        <v>0.19996635483871</v>
      </c>
      <c r="BX58">
        <v>27.981241935483901</v>
      </c>
      <c r="BY58">
        <v>27.780348387096801</v>
      </c>
      <c r="BZ58">
        <v>999.9</v>
      </c>
      <c r="CA58">
        <v>9998.0645161290304</v>
      </c>
      <c r="CB58">
        <v>0</v>
      </c>
      <c r="CC58">
        <v>391.153419354839</v>
      </c>
      <c r="CD58">
        <v>999.99099999999999</v>
      </c>
      <c r="CE58">
        <v>0.95999835483870999</v>
      </c>
      <c r="CF58">
        <v>4.0001258064516099E-2</v>
      </c>
      <c r="CG58">
        <v>0</v>
      </c>
      <c r="CH58">
        <v>2.38276774193548</v>
      </c>
      <c r="CI58">
        <v>0</v>
      </c>
      <c r="CJ58">
        <v>1244.7758064516099</v>
      </c>
      <c r="CK58">
        <v>9334.2303225806409</v>
      </c>
      <c r="CL58">
        <v>39.436999999999998</v>
      </c>
      <c r="CM58">
        <v>42.713419354838699</v>
      </c>
      <c r="CN58">
        <v>40.686999999999998</v>
      </c>
      <c r="CO58">
        <v>41.033999999999999</v>
      </c>
      <c r="CP58">
        <v>39.417000000000002</v>
      </c>
      <c r="CQ58">
        <v>959.99096774193504</v>
      </c>
      <c r="CR58">
        <v>40</v>
      </c>
      <c r="CS58">
        <v>0</v>
      </c>
      <c r="CT58">
        <v>59.400000095367403</v>
      </c>
      <c r="CU58">
        <v>2.3972615384615401</v>
      </c>
      <c r="CV58">
        <v>0.14151793932961901</v>
      </c>
      <c r="CW58">
        <v>3.8143589799172499</v>
      </c>
      <c r="CX58">
        <v>1244.80192307692</v>
      </c>
      <c r="CY58">
        <v>15</v>
      </c>
      <c r="CZ58">
        <v>1675338876.2</v>
      </c>
      <c r="DA58" t="s">
        <v>255</v>
      </c>
      <c r="DB58">
        <v>2</v>
      </c>
      <c r="DC58">
        <v>-3.8660000000000001</v>
      </c>
      <c r="DD58">
        <v>0.39400000000000002</v>
      </c>
      <c r="DE58">
        <v>404</v>
      </c>
      <c r="DF58">
        <v>16</v>
      </c>
      <c r="DG58">
        <v>2.13</v>
      </c>
      <c r="DH58">
        <v>0.16</v>
      </c>
      <c r="DI58">
        <v>-3.0071117307692301</v>
      </c>
      <c r="DJ58">
        <v>-0.12208952445997601</v>
      </c>
      <c r="DK58">
        <v>0.1091434348905</v>
      </c>
      <c r="DL58">
        <v>1</v>
      </c>
      <c r="DM58">
        <v>2.7172999999999998</v>
      </c>
      <c r="DN58">
        <v>0</v>
      </c>
      <c r="DO58">
        <v>0</v>
      </c>
      <c r="DP58">
        <v>0</v>
      </c>
      <c r="DQ58">
        <v>0.61706709615384603</v>
      </c>
      <c r="DR58">
        <v>-7.4503213523437806E-2</v>
      </c>
      <c r="DS58">
        <v>2.15578966847771E-2</v>
      </c>
      <c r="DT58">
        <v>1</v>
      </c>
      <c r="DU58">
        <v>2</v>
      </c>
      <c r="DV58">
        <v>3</v>
      </c>
      <c r="DW58" t="s">
        <v>269</v>
      </c>
      <c r="DX58">
        <v>100</v>
      </c>
      <c r="DY58">
        <v>100</v>
      </c>
      <c r="DZ58">
        <v>-3.8660000000000001</v>
      </c>
      <c r="EA58">
        <v>0.39400000000000002</v>
      </c>
      <c r="EB58">
        <v>2</v>
      </c>
      <c r="EC58">
        <v>518.19299999999998</v>
      </c>
      <c r="ED58">
        <v>414.26900000000001</v>
      </c>
      <c r="EE58">
        <v>28.021699999999999</v>
      </c>
      <c r="EF58">
        <v>31.637699999999999</v>
      </c>
      <c r="EG58">
        <v>30</v>
      </c>
      <c r="EH58">
        <v>31.8017</v>
      </c>
      <c r="EI58">
        <v>31.821300000000001</v>
      </c>
      <c r="EJ58">
        <v>20.2532</v>
      </c>
      <c r="EK58">
        <v>32.529699999999998</v>
      </c>
      <c r="EL58">
        <v>0</v>
      </c>
      <c r="EM58">
        <v>28.02</v>
      </c>
      <c r="EN58">
        <v>402.89800000000002</v>
      </c>
      <c r="EO58">
        <v>14.9953</v>
      </c>
      <c r="EP58">
        <v>100.22</v>
      </c>
      <c r="EQ58">
        <v>90.5351</v>
      </c>
    </row>
    <row r="59" spans="1:147" x14ac:dyDescent="0.3">
      <c r="A59">
        <v>43</v>
      </c>
      <c r="B59">
        <v>1675341599.5</v>
      </c>
      <c r="C59">
        <v>2640.2999999523199</v>
      </c>
      <c r="D59" t="s">
        <v>382</v>
      </c>
      <c r="E59" t="s">
        <v>383</v>
      </c>
      <c r="F59">
        <v>1675341591.5</v>
      </c>
      <c r="G59">
        <f t="shared" si="43"/>
        <v>5.1649734906990628E-3</v>
      </c>
      <c r="H59">
        <f t="shared" si="44"/>
        <v>20.562206997926396</v>
      </c>
      <c r="I59">
        <f t="shared" si="45"/>
        <v>399.95541935483902</v>
      </c>
      <c r="J59">
        <f t="shared" si="46"/>
        <v>235.88326070255485</v>
      </c>
      <c r="K59">
        <f t="shared" si="47"/>
        <v>22.827271579838431</v>
      </c>
      <c r="L59">
        <f t="shared" si="48"/>
        <v>38.705124519004038</v>
      </c>
      <c r="M59">
        <f t="shared" si="49"/>
        <v>0.22329329185475266</v>
      </c>
      <c r="N59">
        <f t="shared" si="50"/>
        <v>3.3931711101794826</v>
      </c>
      <c r="O59">
        <f t="shared" si="51"/>
        <v>0.21543936923542467</v>
      </c>
      <c r="P59">
        <f t="shared" si="52"/>
        <v>0.1353322351808165</v>
      </c>
      <c r="Q59">
        <f t="shared" si="53"/>
        <v>161.84727898496087</v>
      </c>
      <c r="R59">
        <f t="shared" si="54"/>
        <v>28.039784579830993</v>
      </c>
      <c r="S59">
        <f t="shared" si="55"/>
        <v>28.0177032258065</v>
      </c>
      <c r="T59">
        <f t="shared" si="56"/>
        <v>3.7987578591210664</v>
      </c>
      <c r="U59">
        <f t="shared" si="57"/>
        <v>39.767561072193658</v>
      </c>
      <c r="V59">
        <f t="shared" si="58"/>
        <v>1.5427228501492896</v>
      </c>
      <c r="W59">
        <f t="shared" si="59"/>
        <v>3.8793499237950373</v>
      </c>
      <c r="X59">
        <f t="shared" si="60"/>
        <v>2.2560350089717769</v>
      </c>
      <c r="Y59">
        <f t="shared" si="61"/>
        <v>-227.77533093982868</v>
      </c>
      <c r="Z59">
        <f t="shared" si="62"/>
        <v>65.973771779754543</v>
      </c>
      <c r="AA59">
        <f t="shared" si="63"/>
        <v>4.2465210326989089</v>
      </c>
      <c r="AB59">
        <f t="shared" si="64"/>
        <v>4.2922408575856537</v>
      </c>
      <c r="AC59">
        <v>-4.0077960430808801E-2</v>
      </c>
      <c r="AD59">
        <v>4.4991021605751601E-2</v>
      </c>
      <c r="AE59">
        <v>3.3814468689955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50870.382082774697</v>
      </c>
      <c r="AK59" t="s">
        <v>251</v>
      </c>
      <c r="AL59">
        <v>2.3430499999999999</v>
      </c>
      <c r="AM59">
        <v>1.45455</v>
      </c>
      <c r="AN59">
        <f t="shared" si="68"/>
        <v>-0.88849999999999985</v>
      </c>
      <c r="AO59">
        <f t="shared" si="69"/>
        <v>-0.61084184111924644</v>
      </c>
      <c r="AP59">
        <v>2.6669090784493098E-2</v>
      </c>
      <c r="AQ59" t="s">
        <v>384</v>
      </c>
      <c r="AR59">
        <v>2.3747153846153801</v>
      </c>
      <c r="AS59">
        <v>1.8255999999999999</v>
      </c>
      <c r="AT59">
        <f t="shared" si="70"/>
        <v>-0.3007862536236745</v>
      </c>
      <c r="AU59">
        <v>0.5</v>
      </c>
      <c r="AV59">
        <f t="shared" si="71"/>
        <v>841.20194171610945</v>
      </c>
      <c r="AW59">
        <f t="shared" si="72"/>
        <v>20.562206997926396</v>
      </c>
      <c r="AX59">
        <f t="shared" si="73"/>
        <v>-126.51099029487457</v>
      </c>
      <c r="AY59">
        <f t="shared" si="74"/>
        <v>1</v>
      </c>
      <c r="AZ59">
        <f t="shared" si="75"/>
        <v>2.4412138023894716E-2</v>
      </c>
      <c r="BA59">
        <f t="shared" si="76"/>
        <v>-0.20324824715162132</v>
      </c>
      <c r="BB59" t="s">
        <v>253</v>
      </c>
      <c r="BC59">
        <v>0</v>
      </c>
      <c r="BD59">
        <f t="shared" si="77"/>
        <v>1.8255999999999999</v>
      </c>
      <c r="BE59">
        <f t="shared" si="78"/>
        <v>-0.30078625362367456</v>
      </c>
      <c r="BF59">
        <f t="shared" si="79"/>
        <v>-0.25509607782475674</v>
      </c>
      <c r="BG59">
        <f t="shared" si="80"/>
        <v>1.061195061581564</v>
      </c>
      <c r="BH59">
        <f t="shared" si="81"/>
        <v>0.41761395610579621</v>
      </c>
      <c r="BI59">
        <f t="shared" si="82"/>
        <v>1000.0022903225801</v>
      </c>
      <c r="BJ59">
        <f t="shared" si="83"/>
        <v>841.20194171610945</v>
      </c>
      <c r="BK59">
        <f t="shared" si="84"/>
        <v>0.84120001509672049</v>
      </c>
      <c r="BL59">
        <f t="shared" si="85"/>
        <v>0.19240003019344126</v>
      </c>
      <c r="BM59">
        <v>0.71134332286046498</v>
      </c>
      <c r="BN59">
        <v>0.5</v>
      </c>
      <c r="BO59" t="s">
        <v>254</v>
      </c>
      <c r="BP59">
        <v>1675341591.5</v>
      </c>
      <c r="BQ59">
        <v>399.95541935483902</v>
      </c>
      <c r="BR59">
        <v>403.17435483870997</v>
      </c>
      <c r="BS59">
        <v>15.941567741935501</v>
      </c>
      <c r="BT59">
        <v>15.2185387096774</v>
      </c>
      <c r="BU59">
        <v>500.04893548387099</v>
      </c>
      <c r="BV59">
        <v>96.573625806451602</v>
      </c>
      <c r="BW59">
        <v>0.199971064516129</v>
      </c>
      <c r="BX59">
        <v>28.3783483870968</v>
      </c>
      <c r="BY59">
        <v>28.0177032258065</v>
      </c>
      <c r="BZ59">
        <v>999.9</v>
      </c>
      <c r="CA59">
        <v>10007.9032258065</v>
      </c>
      <c r="CB59">
        <v>0</v>
      </c>
      <c r="CC59">
        <v>391.15432258064499</v>
      </c>
      <c r="CD59">
        <v>1000.0022903225801</v>
      </c>
      <c r="CE59">
        <v>0.96000077419354801</v>
      </c>
      <c r="CF59">
        <v>3.9998954838709702E-2</v>
      </c>
      <c r="CG59">
        <v>0</v>
      </c>
      <c r="CH59">
        <v>2.4107838709677401</v>
      </c>
      <c r="CI59">
        <v>0</v>
      </c>
      <c r="CJ59">
        <v>1252.2019354838701</v>
      </c>
      <c r="CK59">
        <v>9334.3490322580601</v>
      </c>
      <c r="CL59">
        <v>39.679000000000002</v>
      </c>
      <c r="CM59">
        <v>42.846548387096803</v>
      </c>
      <c r="CN59">
        <v>40.908999999999999</v>
      </c>
      <c r="CO59">
        <v>41.125</v>
      </c>
      <c r="CP59">
        <v>39.631</v>
      </c>
      <c r="CQ59">
        <v>960.00290322580702</v>
      </c>
      <c r="CR59">
        <v>40.000645161290301</v>
      </c>
      <c r="CS59">
        <v>0</v>
      </c>
      <c r="CT59">
        <v>59.400000095367403</v>
      </c>
      <c r="CU59">
        <v>2.3747153846153801</v>
      </c>
      <c r="CV59">
        <v>0.36631109874782602</v>
      </c>
      <c r="CW59">
        <v>15.2205128065991</v>
      </c>
      <c r="CX59">
        <v>1252.3176923076901</v>
      </c>
      <c r="CY59">
        <v>15</v>
      </c>
      <c r="CZ59">
        <v>1675338876.2</v>
      </c>
      <c r="DA59" t="s">
        <v>255</v>
      </c>
      <c r="DB59">
        <v>2</v>
      </c>
      <c r="DC59">
        <v>-3.8660000000000001</v>
      </c>
      <c r="DD59">
        <v>0.39400000000000002</v>
      </c>
      <c r="DE59">
        <v>404</v>
      </c>
      <c r="DF59">
        <v>16</v>
      </c>
      <c r="DG59">
        <v>2.13</v>
      </c>
      <c r="DH59">
        <v>0.16</v>
      </c>
      <c r="DI59">
        <v>-3.2043069230769201</v>
      </c>
      <c r="DJ59">
        <v>-0.248343959702894</v>
      </c>
      <c r="DK59">
        <v>9.3305090357849105E-2</v>
      </c>
      <c r="DL59">
        <v>1</v>
      </c>
      <c r="DM59">
        <v>2.2869999999999999</v>
      </c>
      <c r="DN59">
        <v>0</v>
      </c>
      <c r="DO59">
        <v>0</v>
      </c>
      <c r="DP59">
        <v>0</v>
      </c>
      <c r="DQ59">
        <v>0.70682790384615402</v>
      </c>
      <c r="DR59">
        <v>0.16657371296849499</v>
      </c>
      <c r="DS59">
        <v>2.12865004533025E-2</v>
      </c>
      <c r="DT59">
        <v>0</v>
      </c>
      <c r="DU59">
        <v>1</v>
      </c>
      <c r="DV59">
        <v>3</v>
      </c>
      <c r="DW59" t="s">
        <v>256</v>
      </c>
      <c r="DX59">
        <v>100</v>
      </c>
      <c r="DY59">
        <v>100</v>
      </c>
      <c r="DZ59">
        <v>-3.8660000000000001</v>
      </c>
      <c r="EA59">
        <v>0.39400000000000002</v>
      </c>
      <c r="EB59">
        <v>2</v>
      </c>
      <c r="EC59">
        <v>517.26900000000001</v>
      </c>
      <c r="ED59">
        <v>415.17700000000002</v>
      </c>
      <c r="EE59">
        <v>27.905100000000001</v>
      </c>
      <c r="EF59">
        <v>31.6127</v>
      </c>
      <c r="EG59">
        <v>30</v>
      </c>
      <c r="EH59">
        <v>31.7989</v>
      </c>
      <c r="EI59">
        <v>31.826799999999999</v>
      </c>
      <c r="EJ59">
        <v>20.263400000000001</v>
      </c>
      <c r="EK59">
        <v>31.162099999999999</v>
      </c>
      <c r="EL59">
        <v>0</v>
      </c>
      <c r="EM59">
        <v>27.9056</v>
      </c>
      <c r="EN59">
        <v>403.20800000000003</v>
      </c>
      <c r="EO59">
        <v>15.187099999999999</v>
      </c>
      <c r="EP59">
        <v>100.22</v>
      </c>
      <c r="EQ59">
        <v>90.538200000000003</v>
      </c>
    </row>
    <row r="60" spans="1:147" x14ac:dyDescent="0.3">
      <c r="A60">
        <v>44</v>
      </c>
      <c r="B60">
        <v>1675341659.5</v>
      </c>
      <c r="C60">
        <v>2700.2999999523199</v>
      </c>
      <c r="D60" t="s">
        <v>385</v>
      </c>
      <c r="E60" t="s">
        <v>386</v>
      </c>
      <c r="F60">
        <v>1675341651.5</v>
      </c>
      <c r="G60">
        <f t="shared" si="43"/>
        <v>5.593173794851759E-3</v>
      </c>
      <c r="H60">
        <f t="shared" si="44"/>
        <v>22.37258628107779</v>
      </c>
      <c r="I60">
        <f t="shared" si="45"/>
        <v>399.930580645161</v>
      </c>
      <c r="J60">
        <f t="shared" si="46"/>
        <v>235.37035940709723</v>
      </c>
      <c r="K60">
        <f t="shared" si="47"/>
        <v>22.777554770159533</v>
      </c>
      <c r="L60">
        <f t="shared" si="48"/>
        <v>38.702582295637086</v>
      </c>
      <c r="M60">
        <f t="shared" si="49"/>
        <v>0.24277788675529197</v>
      </c>
      <c r="N60">
        <f t="shared" si="50"/>
        <v>3.3901589492460555</v>
      </c>
      <c r="O60">
        <f t="shared" si="51"/>
        <v>0.23351616326791902</v>
      </c>
      <c r="P60">
        <f t="shared" si="52"/>
        <v>0.14675029228974087</v>
      </c>
      <c r="Q60">
        <f t="shared" si="53"/>
        <v>161.8517713893896</v>
      </c>
      <c r="R60">
        <f t="shared" si="54"/>
        <v>28.132229640683988</v>
      </c>
      <c r="S60">
        <f t="shared" si="55"/>
        <v>28.087235483871002</v>
      </c>
      <c r="T60">
        <f t="shared" si="56"/>
        <v>3.8141813136777856</v>
      </c>
      <c r="U60">
        <f t="shared" si="57"/>
        <v>39.78848717674223</v>
      </c>
      <c r="V60">
        <f t="shared" si="58"/>
        <v>1.5606394235744085</v>
      </c>
      <c r="W60">
        <f t="shared" si="59"/>
        <v>3.9223391848048372</v>
      </c>
      <c r="X60">
        <f t="shared" si="60"/>
        <v>2.253541890103377</v>
      </c>
      <c r="Y60">
        <f t="shared" si="61"/>
        <v>-246.65896435296256</v>
      </c>
      <c r="Z60">
        <f t="shared" si="62"/>
        <v>87.880062919992639</v>
      </c>
      <c r="AA60">
        <f t="shared" si="63"/>
        <v>5.6688990406715414</v>
      </c>
      <c r="AB60">
        <f t="shared" si="64"/>
        <v>8.7417689970912136</v>
      </c>
      <c r="AC60">
        <v>-4.0033221598311103E-2</v>
      </c>
      <c r="AD60">
        <v>4.4940798346936102E-2</v>
      </c>
      <c r="AE60">
        <v>3.3784477957755401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50783.942648197342</v>
      </c>
      <c r="AK60" t="s">
        <v>251</v>
      </c>
      <c r="AL60">
        <v>2.3430499999999999</v>
      </c>
      <c r="AM60">
        <v>1.45455</v>
      </c>
      <c r="AN60">
        <f t="shared" si="68"/>
        <v>-0.88849999999999985</v>
      </c>
      <c r="AO60">
        <f t="shared" si="69"/>
        <v>-0.61084184111924644</v>
      </c>
      <c r="AP60">
        <v>2.6669090784493098E-2</v>
      </c>
      <c r="AQ60" t="s">
        <v>387</v>
      </c>
      <c r="AR60">
        <v>2.3615230769230799</v>
      </c>
      <c r="AS60">
        <v>1.3096000000000001</v>
      </c>
      <c r="AT60">
        <f t="shared" si="70"/>
        <v>-0.80323997932428215</v>
      </c>
      <c r="AU60">
        <v>0.5</v>
      </c>
      <c r="AV60">
        <f t="shared" si="71"/>
        <v>841.22532824514531</v>
      </c>
      <c r="AW60">
        <f t="shared" si="72"/>
        <v>22.37258628107779</v>
      </c>
      <c r="AX60">
        <f t="shared" si="73"/>
        <v>-337.85290763334649</v>
      </c>
      <c r="AY60">
        <f t="shared" si="74"/>
        <v>1</v>
      </c>
      <c r="AZ60">
        <f t="shared" si="75"/>
        <v>2.6563533502858786E-2</v>
      </c>
      <c r="BA60">
        <f t="shared" si="76"/>
        <v>0.11068265119120335</v>
      </c>
      <c r="BB60" t="s">
        <v>253</v>
      </c>
      <c r="BC60">
        <v>0</v>
      </c>
      <c r="BD60">
        <f t="shared" si="77"/>
        <v>1.3096000000000001</v>
      </c>
      <c r="BE60">
        <f t="shared" si="78"/>
        <v>-0.80323997932428204</v>
      </c>
      <c r="BF60">
        <f t="shared" si="79"/>
        <v>9.9652813584957492E-2</v>
      </c>
      <c r="BG60">
        <f t="shared" si="80"/>
        <v>1.0178751530534424</v>
      </c>
      <c r="BH60">
        <f t="shared" si="81"/>
        <v>-0.16314012380416426</v>
      </c>
      <c r="BI60">
        <f t="shared" si="82"/>
        <v>1000.03009677419</v>
      </c>
      <c r="BJ60">
        <f t="shared" si="83"/>
        <v>841.22532824514531</v>
      </c>
      <c r="BK60">
        <f t="shared" si="84"/>
        <v>0.84120001083837048</v>
      </c>
      <c r="BL60">
        <f t="shared" si="85"/>
        <v>0.19240002167674108</v>
      </c>
      <c r="BM60">
        <v>0.71134332286046498</v>
      </c>
      <c r="BN60">
        <v>0.5</v>
      </c>
      <c r="BO60" t="s">
        <v>254</v>
      </c>
      <c r="BP60">
        <v>1675341651.5</v>
      </c>
      <c r="BQ60">
        <v>399.930580645161</v>
      </c>
      <c r="BR60">
        <v>403.43138709677402</v>
      </c>
      <c r="BS60">
        <v>16.126764516129001</v>
      </c>
      <c r="BT60">
        <v>15.343941935483899</v>
      </c>
      <c r="BU60">
        <v>500.04993548387102</v>
      </c>
      <c r="BV60">
        <v>96.573212903225794</v>
      </c>
      <c r="BW60">
        <v>0.20003767741935499</v>
      </c>
      <c r="BX60">
        <v>28.568058064516102</v>
      </c>
      <c r="BY60">
        <v>28.087235483871002</v>
      </c>
      <c r="BZ60">
        <v>999.9</v>
      </c>
      <c r="CA60">
        <v>9996.77419354839</v>
      </c>
      <c r="CB60">
        <v>0</v>
      </c>
      <c r="CC60">
        <v>391.09474193548402</v>
      </c>
      <c r="CD60">
        <v>1000.03009677419</v>
      </c>
      <c r="CE60">
        <v>0.960003612903226</v>
      </c>
      <c r="CF60">
        <v>3.9996322580645199E-2</v>
      </c>
      <c r="CG60">
        <v>0</v>
      </c>
      <c r="CH60">
        <v>2.3457935483871002</v>
      </c>
      <c r="CI60">
        <v>0</v>
      </c>
      <c r="CJ60">
        <v>1269.01870967742</v>
      </c>
      <c r="CK60">
        <v>9334.6138709677398</v>
      </c>
      <c r="CL60">
        <v>39.875</v>
      </c>
      <c r="CM60">
        <v>42.997967741935497</v>
      </c>
      <c r="CN60">
        <v>41.110774193548401</v>
      </c>
      <c r="CO60">
        <v>41.253999999999998</v>
      </c>
      <c r="CP60">
        <v>39.860774193548401</v>
      </c>
      <c r="CQ60">
        <v>960.02967741935504</v>
      </c>
      <c r="CR60">
        <v>40.001612903225798</v>
      </c>
      <c r="CS60">
        <v>0</v>
      </c>
      <c r="CT60">
        <v>59.200000047683702</v>
      </c>
      <c r="CU60">
        <v>2.3615230769230799</v>
      </c>
      <c r="CV60">
        <v>0.16849232199544101</v>
      </c>
      <c r="CW60">
        <v>26.255042720161399</v>
      </c>
      <c r="CX60">
        <v>1269.0876923076901</v>
      </c>
      <c r="CY60">
        <v>15</v>
      </c>
      <c r="CZ60">
        <v>1675338876.2</v>
      </c>
      <c r="DA60" t="s">
        <v>255</v>
      </c>
      <c r="DB60">
        <v>2</v>
      </c>
      <c r="DC60">
        <v>-3.8660000000000001</v>
      </c>
      <c r="DD60">
        <v>0.39400000000000002</v>
      </c>
      <c r="DE60">
        <v>404</v>
      </c>
      <c r="DF60">
        <v>16</v>
      </c>
      <c r="DG60">
        <v>2.13</v>
      </c>
      <c r="DH60">
        <v>0.16</v>
      </c>
      <c r="DI60">
        <v>-3.4454509615384601</v>
      </c>
      <c r="DJ60">
        <v>-0.577725313753916</v>
      </c>
      <c r="DK60">
        <v>0.13176710858497501</v>
      </c>
      <c r="DL60">
        <v>0</v>
      </c>
      <c r="DM60">
        <v>2.6396999999999999</v>
      </c>
      <c r="DN60">
        <v>0</v>
      </c>
      <c r="DO60">
        <v>0</v>
      </c>
      <c r="DP60">
        <v>0</v>
      </c>
      <c r="DQ60">
        <v>0.775253442307692</v>
      </c>
      <c r="DR60">
        <v>8.0494413045331697E-2</v>
      </c>
      <c r="DS60">
        <v>1.03913950892321E-2</v>
      </c>
      <c r="DT60">
        <v>1</v>
      </c>
      <c r="DU60">
        <v>1</v>
      </c>
      <c r="DV60">
        <v>3</v>
      </c>
      <c r="DW60" t="s">
        <v>256</v>
      </c>
      <c r="DX60">
        <v>100</v>
      </c>
      <c r="DY60">
        <v>100</v>
      </c>
      <c r="DZ60">
        <v>-3.8660000000000001</v>
      </c>
      <c r="EA60">
        <v>0.39400000000000002</v>
      </c>
      <c r="EB60">
        <v>2</v>
      </c>
      <c r="EC60">
        <v>517.46100000000001</v>
      </c>
      <c r="ED60">
        <v>415.65600000000001</v>
      </c>
      <c r="EE60">
        <v>27.002099999999999</v>
      </c>
      <c r="EF60">
        <v>31.585000000000001</v>
      </c>
      <c r="EG60">
        <v>30</v>
      </c>
      <c r="EH60">
        <v>31.790600000000001</v>
      </c>
      <c r="EI60">
        <v>31.824100000000001</v>
      </c>
      <c r="EJ60">
        <v>20.274699999999999</v>
      </c>
      <c r="EK60">
        <v>30.593699999999998</v>
      </c>
      <c r="EL60">
        <v>0</v>
      </c>
      <c r="EM60">
        <v>26.9679</v>
      </c>
      <c r="EN60">
        <v>403.43099999999998</v>
      </c>
      <c r="EO60">
        <v>15.392799999999999</v>
      </c>
      <c r="EP60">
        <v>100.223</v>
      </c>
      <c r="EQ60">
        <v>90.540099999999995</v>
      </c>
    </row>
    <row r="61" spans="1:147" x14ac:dyDescent="0.3">
      <c r="A61">
        <v>45</v>
      </c>
      <c r="B61">
        <v>1675341719.5</v>
      </c>
      <c r="C61">
        <v>2760.2999999523199</v>
      </c>
      <c r="D61" t="s">
        <v>388</v>
      </c>
      <c r="E61" t="s">
        <v>389</v>
      </c>
      <c r="F61">
        <v>1675341711.5</v>
      </c>
      <c r="G61">
        <f t="shared" si="43"/>
        <v>5.980077326342377E-3</v>
      </c>
      <c r="H61">
        <f t="shared" si="44"/>
        <v>23.270039283594944</v>
      </c>
      <c r="I61">
        <f t="shared" si="45"/>
        <v>399.95487096774201</v>
      </c>
      <c r="J61">
        <f t="shared" si="46"/>
        <v>242.13217003354663</v>
      </c>
      <c r="K61">
        <f t="shared" si="47"/>
        <v>23.4310450901332</v>
      </c>
      <c r="L61">
        <f t="shared" si="48"/>
        <v>38.703492453585156</v>
      </c>
      <c r="M61">
        <f t="shared" si="49"/>
        <v>0.26483439625328198</v>
      </c>
      <c r="N61">
        <f t="shared" si="50"/>
        <v>3.3909727732679658</v>
      </c>
      <c r="O61">
        <f t="shared" si="51"/>
        <v>0.25385680557161688</v>
      </c>
      <c r="P61">
        <f t="shared" si="52"/>
        <v>0.15960887890147676</v>
      </c>
      <c r="Q61">
        <f t="shared" si="53"/>
        <v>161.84687736261512</v>
      </c>
      <c r="R61">
        <f t="shared" si="54"/>
        <v>28.035870455619445</v>
      </c>
      <c r="S61">
        <f t="shared" si="55"/>
        <v>27.9946967741935</v>
      </c>
      <c r="T61">
        <f t="shared" si="56"/>
        <v>3.7936666256696561</v>
      </c>
      <c r="U61">
        <f t="shared" si="57"/>
        <v>40.234646364909203</v>
      </c>
      <c r="V61">
        <f t="shared" si="58"/>
        <v>1.577336537163972</v>
      </c>
      <c r="W61">
        <f t="shared" si="59"/>
        <v>3.920343981299788</v>
      </c>
      <c r="X61">
        <f t="shared" si="60"/>
        <v>2.2163300885056838</v>
      </c>
      <c r="Y61">
        <f t="shared" si="61"/>
        <v>-263.72141009169883</v>
      </c>
      <c r="Z61">
        <f t="shared" si="62"/>
        <v>103.21626477348605</v>
      </c>
      <c r="AA61">
        <f t="shared" si="63"/>
        <v>6.6532422769725459</v>
      </c>
      <c r="AB61">
        <f t="shared" si="64"/>
        <v>7.9949743213748832</v>
      </c>
      <c r="AC61">
        <v>-4.0045307486997202E-2</v>
      </c>
      <c r="AD61">
        <v>4.4954365815768199E-2</v>
      </c>
      <c r="AE61">
        <v>3.3792580842414401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50800.047818561885</v>
      </c>
      <c r="AK61" t="s">
        <v>251</v>
      </c>
      <c r="AL61">
        <v>2.3430499999999999</v>
      </c>
      <c r="AM61">
        <v>1.45455</v>
      </c>
      <c r="AN61">
        <f t="shared" si="68"/>
        <v>-0.88849999999999985</v>
      </c>
      <c r="AO61">
        <f t="shared" si="69"/>
        <v>-0.61084184111924644</v>
      </c>
      <c r="AP61">
        <v>2.6669090784493098E-2</v>
      </c>
      <c r="AQ61" t="s">
        <v>390</v>
      </c>
      <c r="AR61">
        <v>2.31749230769231</v>
      </c>
      <c r="AS61">
        <v>1.3340000000000001</v>
      </c>
      <c r="AT61">
        <f t="shared" si="70"/>
        <v>-0.73725060546649912</v>
      </c>
      <c r="AU61">
        <v>0.5</v>
      </c>
      <c r="AV61">
        <f t="shared" si="71"/>
        <v>841.20255541920915</v>
      </c>
      <c r="AW61">
        <f t="shared" si="72"/>
        <v>23.270039283594944</v>
      </c>
      <c r="AX61">
        <f t="shared" si="73"/>
        <v>-310.08854665138909</v>
      </c>
      <c r="AY61">
        <f t="shared" si="74"/>
        <v>1</v>
      </c>
      <c r="AZ61">
        <f t="shared" si="75"/>
        <v>2.7631121711496977E-2</v>
      </c>
      <c r="BA61">
        <f t="shared" si="76"/>
        <v>9.0367316341829027E-2</v>
      </c>
      <c r="BB61" t="s">
        <v>253</v>
      </c>
      <c r="BC61">
        <v>0</v>
      </c>
      <c r="BD61">
        <f t="shared" si="77"/>
        <v>1.3340000000000001</v>
      </c>
      <c r="BE61">
        <f t="shared" si="78"/>
        <v>-0.73725060546649912</v>
      </c>
      <c r="BF61">
        <f t="shared" si="79"/>
        <v>8.2877866006668688E-2</v>
      </c>
      <c r="BG61">
        <f t="shared" si="80"/>
        <v>0.97467153034270859</v>
      </c>
      <c r="BH61">
        <f t="shared" si="81"/>
        <v>-0.13567810917276305</v>
      </c>
      <c r="BI61">
        <f t="shared" si="82"/>
        <v>1000.00338709677</v>
      </c>
      <c r="BJ61">
        <f t="shared" si="83"/>
        <v>841.20255541920915</v>
      </c>
      <c r="BK61">
        <f t="shared" si="84"/>
        <v>0.84119970619440143</v>
      </c>
      <c r="BL61">
        <f t="shared" si="85"/>
        <v>0.19239941238880273</v>
      </c>
      <c r="BM61">
        <v>0.71134332286046498</v>
      </c>
      <c r="BN61">
        <v>0.5</v>
      </c>
      <c r="BO61" t="s">
        <v>254</v>
      </c>
      <c r="BP61">
        <v>1675341711.5</v>
      </c>
      <c r="BQ61">
        <v>399.95487096774201</v>
      </c>
      <c r="BR61">
        <v>403.60561290322602</v>
      </c>
      <c r="BS61">
        <v>16.2999096774194</v>
      </c>
      <c r="BT61">
        <v>15.463029032258101</v>
      </c>
      <c r="BU61">
        <v>500.01754838709701</v>
      </c>
      <c r="BV61">
        <v>96.569648387096805</v>
      </c>
      <c r="BW61">
        <v>0.20000054838709699</v>
      </c>
      <c r="BX61">
        <v>28.5592935483871</v>
      </c>
      <c r="BY61">
        <v>27.9946967741935</v>
      </c>
      <c r="BZ61">
        <v>999.9</v>
      </c>
      <c r="CA61">
        <v>10000.1612903226</v>
      </c>
      <c r="CB61">
        <v>0</v>
      </c>
      <c r="CC61">
        <v>390.71480645161301</v>
      </c>
      <c r="CD61">
        <v>1000.00338709677</v>
      </c>
      <c r="CE61">
        <v>0.96000680645161296</v>
      </c>
      <c r="CF61">
        <v>3.9993361290322597E-2</v>
      </c>
      <c r="CG61">
        <v>0</v>
      </c>
      <c r="CH61">
        <v>2.3451903225806499</v>
      </c>
      <c r="CI61">
        <v>0</v>
      </c>
      <c r="CJ61">
        <v>1290.85516129032</v>
      </c>
      <c r="CK61">
        <v>9334.3709677419392</v>
      </c>
      <c r="CL61">
        <v>40.102645161290297</v>
      </c>
      <c r="CM61">
        <v>43.128999999999998</v>
      </c>
      <c r="CN61">
        <v>41.31</v>
      </c>
      <c r="CO61">
        <v>41.378999999999998</v>
      </c>
      <c r="CP61">
        <v>40.054000000000002</v>
      </c>
      <c r="CQ61">
        <v>960.01258064516105</v>
      </c>
      <c r="CR61">
        <v>39.990322580645199</v>
      </c>
      <c r="CS61">
        <v>0</v>
      </c>
      <c r="CT61">
        <v>59.599999904632597</v>
      </c>
      <c r="CU61">
        <v>2.31749230769231</v>
      </c>
      <c r="CV61">
        <v>-0.80029401799208</v>
      </c>
      <c r="CW61">
        <v>23.093675253806499</v>
      </c>
      <c r="CX61">
        <v>1291.1819230769199</v>
      </c>
      <c r="CY61">
        <v>15</v>
      </c>
      <c r="CZ61">
        <v>1675338876.2</v>
      </c>
      <c r="DA61" t="s">
        <v>255</v>
      </c>
      <c r="DB61">
        <v>2</v>
      </c>
      <c r="DC61">
        <v>-3.8660000000000001</v>
      </c>
      <c r="DD61">
        <v>0.39400000000000002</v>
      </c>
      <c r="DE61">
        <v>404</v>
      </c>
      <c r="DF61">
        <v>16</v>
      </c>
      <c r="DG61">
        <v>2.13</v>
      </c>
      <c r="DH61">
        <v>0.16</v>
      </c>
      <c r="DI61">
        <v>-3.6145444230769201</v>
      </c>
      <c r="DJ61">
        <v>-0.33012760180995199</v>
      </c>
      <c r="DK61">
        <v>0.106188292133387</v>
      </c>
      <c r="DL61">
        <v>1</v>
      </c>
      <c r="DM61">
        <v>2.1867000000000001</v>
      </c>
      <c r="DN61">
        <v>0</v>
      </c>
      <c r="DO61">
        <v>0</v>
      </c>
      <c r="DP61">
        <v>0</v>
      </c>
      <c r="DQ61">
        <v>0.82894905769230798</v>
      </c>
      <c r="DR61">
        <v>8.1941461623836295E-2</v>
      </c>
      <c r="DS61">
        <v>1.05830741724217E-2</v>
      </c>
      <c r="DT61">
        <v>1</v>
      </c>
      <c r="DU61">
        <v>2</v>
      </c>
      <c r="DV61">
        <v>3</v>
      </c>
      <c r="DW61" t="s">
        <v>269</v>
      </c>
      <c r="DX61">
        <v>100</v>
      </c>
      <c r="DY61">
        <v>100</v>
      </c>
      <c r="DZ61">
        <v>-3.8660000000000001</v>
      </c>
      <c r="EA61">
        <v>0.39400000000000002</v>
      </c>
      <c r="EB61">
        <v>2</v>
      </c>
      <c r="EC61">
        <v>517.52499999999998</v>
      </c>
      <c r="ED61">
        <v>415.86700000000002</v>
      </c>
      <c r="EE61">
        <v>26.831900000000001</v>
      </c>
      <c r="EF61">
        <v>31.5656</v>
      </c>
      <c r="EG61">
        <v>29.9999</v>
      </c>
      <c r="EH61">
        <v>31.782299999999999</v>
      </c>
      <c r="EI61">
        <v>31.8185</v>
      </c>
      <c r="EJ61">
        <v>20.285499999999999</v>
      </c>
      <c r="EK61">
        <v>29.9283</v>
      </c>
      <c r="EL61">
        <v>0</v>
      </c>
      <c r="EM61">
        <v>26.827300000000001</v>
      </c>
      <c r="EN61">
        <v>403.71499999999997</v>
      </c>
      <c r="EO61">
        <v>15.3888</v>
      </c>
      <c r="EP61">
        <v>100.22799999999999</v>
      </c>
      <c r="EQ61">
        <v>90.541600000000003</v>
      </c>
    </row>
    <row r="62" spans="1:147" x14ac:dyDescent="0.3">
      <c r="A62">
        <v>46</v>
      </c>
      <c r="B62">
        <v>1675341779.5</v>
      </c>
      <c r="C62">
        <v>2820.2999999523199</v>
      </c>
      <c r="D62" t="s">
        <v>391</v>
      </c>
      <c r="E62" t="s">
        <v>392</v>
      </c>
      <c r="F62">
        <v>1675341771.5</v>
      </c>
      <c r="G62">
        <f t="shared" si="43"/>
        <v>6.6624791450676756E-3</v>
      </c>
      <c r="H62">
        <f t="shared" si="44"/>
        <v>24.097299188924648</v>
      </c>
      <c r="I62">
        <f t="shared" si="45"/>
        <v>399.97212903225801</v>
      </c>
      <c r="J62">
        <f t="shared" si="46"/>
        <v>253.16330120623607</v>
      </c>
      <c r="K62">
        <f t="shared" si="47"/>
        <v>24.49792919031324</v>
      </c>
      <c r="L62">
        <f t="shared" si="48"/>
        <v>38.704223117824178</v>
      </c>
      <c r="M62">
        <f t="shared" si="49"/>
        <v>0.29827922932258299</v>
      </c>
      <c r="N62">
        <f t="shared" si="50"/>
        <v>3.3912124278776159</v>
      </c>
      <c r="O62">
        <f t="shared" si="51"/>
        <v>0.28443278630888508</v>
      </c>
      <c r="P62">
        <f t="shared" si="52"/>
        <v>0.17896096692151459</v>
      </c>
      <c r="Q62">
        <f t="shared" si="53"/>
        <v>161.8457054517601</v>
      </c>
      <c r="R62">
        <f t="shared" si="54"/>
        <v>27.914709452296261</v>
      </c>
      <c r="S62">
        <f t="shared" si="55"/>
        <v>27.921209677419402</v>
      </c>
      <c r="T62">
        <f t="shared" si="56"/>
        <v>3.7774440877070852</v>
      </c>
      <c r="U62">
        <f t="shared" si="57"/>
        <v>40.058041706700841</v>
      </c>
      <c r="V62">
        <f t="shared" si="58"/>
        <v>1.5734612749271697</v>
      </c>
      <c r="W62">
        <f t="shared" si="59"/>
        <v>3.927953559107618</v>
      </c>
      <c r="X62">
        <f t="shared" si="60"/>
        <v>2.2039828127799153</v>
      </c>
      <c r="Y62">
        <f t="shared" si="61"/>
        <v>-293.81533029748448</v>
      </c>
      <c r="Z62">
        <f t="shared" si="62"/>
        <v>122.76659102849548</v>
      </c>
      <c r="AA62">
        <f t="shared" si="63"/>
        <v>7.9113062071914779</v>
      </c>
      <c r="AB62">
        <f t="shared" si="64"/>
        <v>-1.2917276100374266</v>
      </c>
      <c r="AC62">
        <v>-4.0048866764484103E-2</v>
      </c>
      <c r="AD62">
        <v>4.4958361416556999E-2</v>
      </c>
      <c r="AE62">
        <v>3.3794966976347398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50798.701030634256</v>
      </c>
      <c r="AK62" t="s">
        <v>251</v>
      </c>
      <c r="AL62">
        <v>2.3430499999999999</v>
      </c>
      <c r="AM62">
        <v>1.45455</v>
      </c>
      <c r="AN62">
        <f t="shared" si="68"/>
        <v>-0.88849999999999985</v>
      </c>
      <c r="AO62">
        <f t="shared" si="69"/>
        <v>-0.61084184111924644</v>
      </c>
      <c r="AP62">
        <v>2.6669090784493098E-2</v>
      </c>
      <c r="AQ62" t="s">
        <v>393</v>
      </c>
      <c r="AR62">
        <v>2.3866807692307699</v>
      </c>
      <c r="AS62">
        <v>1.6664000000000001</v>
      </c>
      <c r="AT62">
        <f t="shared" si="70"/>
        <v>-0.43223761955759099</v>
      </c>
      <c r="AU62">
        <v>0.5</v>
      </c>
      <c r="AV62">
        <f t="shared" si="71"/>
        <v>841.19630531609346</v>
      </c>
      <c r="AW62">
        <f t="shared" si="72"/>
        <v>24.097299188924648</v>
      </c>
      <c r="AX62">
        <f t="shared" si="73"/>
        <v>-181.79834429523439</v>
      </c>
      <c r="AY62">
        <f t="shared" si="74"/>
        <v>1</v>
      </c>
      <c r="AZ62">
        <f t="shared" si="75"/>
        <v>2.8614759653628311E-2</v>
      </c>
      <c r="BA62">
        <f t="shared" si="76"/>
        <v>-0.12713034085453678</v>
      </c>
      <c r="BB62" t="s">
        <v>253</v>
      </c>
      <c r="BC62">
        <v>0</v>
      </c>
      <c r="BD62">
        <f t="shared" si="77"/>
        <v>1.6664000000000001</v>
      </c>
      <c r="BE62">
        <f t="shared" si="78"/>
        <v>-0.43223761955759105</v>
      </c>
      <c r="BF62">
        <f t="shared" si="79"/>
        <v>-0.14564641985493801</v>
      </c>
      <c r="BG62">
        <f t="shared" si="80"/>
        <v>1.0644805574976282</v>
      </c>
      <c r="BH62">
        <f t="shared" si="81"/>
        <v>0.23843556555993262</v>
      </c>
      <c r="BI62">
        <f t="shared" si="82"/>
        <v>999.99593548387099</v>
      </c>
      <c r="BJ62">
        <f t="shared" si="83"/>
        <v>841.19630531609346</v>
      </c>
      <c r="BK62">
        <f t="shared" si="84"/>
        <v>0.84119972438594093</v>
      </c>
      <c r="BL62">
        <f t="shared" si="85"/>
        <v>0.19239944877188195</v>
      </c>
      <c r="BM62">
        <v>0.71134332286046498</v>
      </c>
      <c r="BN62">
        <v>0.5</v>
      </c>
      <c r="BO62" t="s">
        <v>254</v>
      </c>
      <c r="BP62">
        <v>1675341771.5</v>
      </c>
      <c r="BQ62">
        <v>399.97212903225801</v>
      </c>
      <c r="BR62">
        <v>403.77932258064499</v>
      </c>
      <c r="BS62">
        <v>16.260258064516101</v>
      </c>
      <c r="BT62">
        <v>15.3278612903226</v>
      </c>
      <c r="BU62">
        <v>500.02829032258097</v>
      </c>
      <c r="BV62">
        <v>96.567329032258101</v>
      </c>
      <c r="BW62">
        <v>0.19997125806451599</v>
      </c>
      <c r="BX62">
        <v>28.592700000000001</v>
      </c>
      <c r="BY62">
        <v>27.921209677419402</v>
      </c>
      <c r="BZ62">
        <v>999.9</v>
      </c>
      <c r="CA62">
        <v>10001.2903225806</v>
      </c>
      <c r="CB62">
        <v>0</v>
      </c>
      <c r="CC62">
        <v>390.62116129032302</v>
      </c>
      <c r="CD62">
        <v>999.99593548387099</v>
      </c>
      <c r="CE62">
        <v>0.96000751612903201</v>
      </c>
      <c r="CF62">
        <v>3.9992703225806399E-2</v>
      </c>
      <c r="CG62">
        <v>0</v>
      </c>
      <c r="CH62">
        <v>2.3801870967741898</v>
      </c>
      <c r="CI62">
        <v>0</v>
      </c>
      <c r="CJ62">
        <v>1312.1358064516101</v>
      </c>
      <c r="CK62">
        <v>9334.3129032258094</v>
      </c>
      <c r="CL62">
        <v>40.253999999999998</v>
      </c>
      <c r="CM62">
        <v>43.286000000000001</v>
      </c>
      <c r="CN62">
        <v>41.477645161290297</v>
      </c>
      <c r="CO62">
        <v>41.515999999999998</v>
      </c>
      <c r="CP62">
        <v>40.1991935483871</v>
      </c>
      <c r="CQ62">
        <v>960.00516129032303</v>
      </c>
      <c r="CR62">
        <v>39.990645161290303</v>
      </c>
      <c r="CS62">
        <v>0</v>
      </c>
      <c r="CT62">
        <v>59.400000095367403</v>
      </c>
      <c r="CU62">
        <v>2.3866807692307699</v>
      </c>
      <c r="CV62">
        <v>0.25795214009079798</v>
      </c>
      <c r="CW62">
        <v>20.838290552701999</v>
      </c>
      <c r="CX62">
        <v>1312.2476923076899</v>
      </c>
      <c r="CY62">
        <v>15</v>
      </c>
      <c r="CZ62">
        <v>1675338876.2</v>
      </c>
      <c r="DA62" t="s">
        <v>255</v>
      </c>
      <c r="DB62">
        <v>2</v>
      </c>
      <c r="DC62">
        <v>-3.8660000000000001</v>
      </c>
      <c r="DD62">
        <v>0.39400000000000002</v>
      </c>
      <c r="DE62">
        <v>404</v>
      </c>
      <c r="DF62">
        <v>16</v>
      </c>
      <c r="DG62">
        <v>2.13</v>
      </c>
      <c r="DH62">
        <v>0.16</v>
      </c>
      <c r="DI62">
        <v>-3.8132025000000001</v>
      </c>
      <c r="DJ62">
        <v>9.6128114061273306E-2</v>
      </c>
      <c r="DK62">
        <v>0.10806950553436601</v>
      </c>
      <c r="DL62">
        <v>1</v>
      </c>
      <c r="DM62">
        <v>2.0937000000000001</v>
      </c>
      <c r="DN62">
        <v>0</v>
      </c>
      <c r="DO62">
        <v>0</v>
      </c>
      <c r="DP62">
        <v>0</v>
      </c>
      <c r="DQ62">
        <v>0.92818369230769204</v>
      </c>
      <c r="DR62">
        <v>4.3928964398530897E-2</v>
      </c>
      <c r="DS62">
        <v>6.1813901863654198E-3</v>
      </c>
      <c r="DT62">
        <v>1</v>
      </c>
      <c r="DU62">
        <v>2</v>
      </c>
      <c r="DV62">
        <v>3</v>
      </c>
      <c r="DW62" t="s">
        <v>269</v>
      </c>
      <c r="DX62">
        <v>100</v>
      </c>
      <c r="DY62">
        <v>100</v>
      </c>
      <c r="DZ62">
        <v>-3.8660000000000001</v>
      </c>
      <c r="EA62">
        <v>0.39400000000000002</v>
      </c>
      <c r="EB62">
        <v>2</v>
      </c>
      <c r="EC62">
        <v>517.58799999999997</v>
      </c>
      <c r="ED62">
        <v>416.18299999999999</v>
      </c>
      <c r="EE62">
        <v>27.1127</v>
      </c>
      <c r="EF62">
        <v>31.5518</v>
      </c>
      <c r="EG62">
        <v>29.9999</v>
      </c>
      <c r="EH62">
        <v>31.774000000000001</v>
      </c>
      <c r="EI62">
        <v>31.810199999999998</v>
      </c>
      <c r="EJ62">
        <v>20.29</v>
      </c>
      <c r="EK62">
        <v>30.493400000000001</v>
      </c>
      <c r="EL62">
        <v>0</v>
      </c>
      <c r="EM62">
        <v>27.128699999999998</v>
      </c>
      <c r="EN62">
        <v>403.83499999999998</v>
      </c>
      <c r="EO62">
        <v>15.307700000000001</v>
      </c>
      <c r="EP62">
        <v>100.229</v>
      </c>
      <c r="EQ62">
        <v>90.546499999999995</v>
      </c>
    </row>
    <row r="63" spans="1:147" x14ac:dyDescent="0.3">
      <c r="A63">
        <v>47</v>
      </c>
      <c r="B63">
        <v>1675341839.5</v>
      </c>
      <c r="C63">
        <v>2880.2999999523199</v>
      </c>
      <c r="D63" t="s">
        <v>394</v>
      </c>
      <c r="E63" t="s">
        <v>395</v>
      </c>
      <c r="F63">
        <v>1675341831.5</v>
      </c>
      <c r="G63">
        <f t="shared" si="43"/>
        <v>7.1610171078454916E-3</v>
      </c>
      <c r="H63">
        <f t="shared" si="44"/>
        <v>24.789830559376384</v>
      </c>
      <c r="I63">
        <f t="shared" si="45"/>
        <v>399.98467741935502</v>
      </c>
      <c r="J63">
        <f t="shared" si="46"/>
        <v>259.17425470767404</v>
      </c>
      <c r="K63">
        <f t="shared" si="47"/>
        <v>25.080255056155142</v>
      </c>
      <c r="L63">
        <f t="shared" si="48"/>
        <v>38.706459248995486</v>
      </c>
      <c r="M63">
        <f t="shared" si="49"/>
        <v>0.32241298124905676</v>
      </c>
      <c r="N63">
        <f t="shared" si="50"/>
        <v>3.388715063508124</v>
      </c>
      <c r="O63">
        <f t="shared" si="51"/>
        <v>0.30628905123076472</v>
      </c>
      <c r="P63">
        <f t="shared" si="52"/>
        <v>0.19281211029273868</v>
      </c>
      <c r="Q63">
        <f t="shared" si="53"/>
        <v>161.84766510729753</v>
      </c>
      <c r="R63">
        <f t="shared" si="54"/>
        <v>27.906807984818801</v>
      </c>
      <c r="S63">
        <f t="shared" si="55"/>
        <v>27.929935483870999</v>
      </c>
      <c r="T63">
        <f t="shared" si="56"/>
        <v>3.7793671683653653</v>
      </c>
      <c r="U63">
        <f t="shared" si="57"/>
        <v>39.96732934097281</v>
      </c>
      <c r="V63">
        <f t="shared" si="58"/>
        <v>1.5795400060010509</v>
      </c>
      <c r="W63">
        <f t="shared" si="59"/>
        <v>3.9520779397731078</v>
      </c>
      <c r="X63">
        <f t="shared" si="60"/>
        <v>2.1998271623643144</v>
      </c>
      <c r="Y63">
        <f t="shared" si="61"/>
        <v>-315.80085445598615</v>
      </c>
      <c r="Z63">
        <f t="shared" si="62"/>
        <v>140.36257591690793</v>
      </c>
      <c r="AA63">
        <f t="shared" si="63"/>
        <v>9.0570443089298074</v>
      </c>
      <c r="AB63">
        <f t="shared" si="64"/>
        <v>-4.5335691228508779</v>
      </c>
      <c r="AC63">
        <v>-4.0011781786486102E-2</v>
      </c>
      <c r="AD63">
        <v>4.4916730279931802E-2</v>
      </c>
      <c r="AE63">
        <v>3.3770101819517002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50735.878589427834</v>
      </c>
      <c r="AK63" t="s">
        <v>251</v>
      </c>
      <c r="AL63">
        <v>2.3430499999999999</v>
      </c>
      <c r="AM63">
        <v>1.45455</v>
      </c>
      <c r="AN63">
        <f t="shared" si="68"/>
        <v>-0.88849999999999985</v>
      </c>
      <c r="AO63">
        <f t="shared" si="69"/>
        <v>-0.61084184111924644</v>
      </c>
      <c r="AP63">
        <v>2.6669090784493098E-2</v>
      </c>
      <c r="AQ63" t="s">
        <v>396</v>
      </c>
      <c r="AR63">
        <v>2.35518076923077</v>
      </c>
      <c r="AS63">
        <v>1.5564</v>
      </c>
      <c r="AT63">
        <f t="shared" si="70"/>
        <v>-0.5132233161338795</v>
      </c>
      <c r="AU63">
        <v>0.5</v>
      </c>
      <c r="AV63">
        <f t="shared" si="71"/>
        <v>841.20679865824218</v>
      </c>
      <c r="AW63">
        <f t="shared" si="72"/>
        <v>24.789830559376384</v>
      </c>
      <c r="AX63">
        <f t="shared" si="73"/>
        <v>-215.86347138087388</v>
      </c>
      <c r="AY63">
        <f t="shared" si="74"/>
        <v>1</v>
      </c>
      <c r="AZ63">
        <f t="shared" si="75"/>
        <v>2.9437662068459387E-2</v>
      </c>
      <c r="BA63">
        <f t="shared" si="76"/>
        <v>-6.5439475713184272E-2</v>
      </c>
      <c r="BB63" t="s">
        <v>253</v>
      </c>
      <c r="BC63">
        <v>0</v>
      </c>
      <c r="BD63">
        <f t="shared" si="77"/>
        <v>1.5564</v>
      </c>
      <c r="BE63">
        <f t="shared" si="78"/>
        <v>-0.5132233161338795</v>
      </c>
      <c r="BF63">
        <f t="shared" si="79"/>
        <v>-7.0021656182324421E-2</v>
      </c>
      <c r="BG63">
        <f t="shared" si="80"/>
        <v>1.0154207960729298</v>
      </c>
      <c r="BH63">
        <f t="shared" si="81"/>
        <v>0.11463140123804166</v>
      </c>
      <c r="BI63">
        <f t="shared" si="82"/>
        <v>1000.0084516129</v>
      </c>
      <c r="BJ63">
        <f t="shared" si="83"/>
        <v>841.20679865824218</v>
      </c>
      <c r="BK63">
        <f t="shared" si="84"/>
        <v>0.84119968916409782</v>
      </c>
      <c r="BL63">
        <f t="shared" si="85"/>
        <v>0.19239937832819576</v>
      </c>
      <c r="BM63">
        <v>0.71134332286046498</v>
      </c>
      <c r="BN63">
        <v>0.5</v>
      </c>
      <c r="BO63" t="s">
        <v>254</v>
      </c>
      <c r="BP63">
        <v>1675341831.5</v>
      </c>
      <c r="BQ63">
        <v>399.98467741935502</v>
      </c>
      <c r="BR63">
        <v>403.91877419354802</v>
      </c>
      <c r="BS63">
        <v>16.3226451612903</v>
      </c>
      <c r="BT63">
        <v>15.320541935483901</v>
      </c>
      <c r="BU63">
        <v>500.02783870967698</v>
      </c>
      <c r="BV63">
        <v>96.569793548387096</v>
      </c>
      <c r="BW63">
        <v>0.200061483870968</v>
      </c>
      <c r="BX63">
        <v>28.698235483870999</v>
      </c>
      <c r="BY63">
        <v>27.929935483870999</v>
      </c>
      <c r="BZ63">
        <v>999.9</v>
      </c>
      <c r="CA63">
        <v>9991.77419354839</v>
      </c>
      <c r="CB63">
        <v>0</v>
      </c>
      <c r="CC63">
        <v>390.81651612903198</v>
      </c>
      <c r="CD63">
        <v>1000.0084516129</v>
      </c>
      <c r="CE63">
        <v>0.96001096774193595</v>
      </c>
      <c r="CF63">
        <v>3.9989412903225802E-2</v>
      </c>
      <c r="CG63">
        <v>0</v>
      </c>
      <c r="CH63">
        <v>2.3541935483871002</v>
      </c>
      <c r="CI63">
        <v>0</v>
      </c>
      <c r="CJ63">
        <v>1328.80516129032</v>
      </c>
      <c r="CK63">
        <v>9334.4367741935494</v>
      </c>
      <c r="CL63">
        <v>40.436999999999998</v>
      </c>
      <c r="CM63">
        <v>43.427</v>
      </c>
      <c r="CN63">
        <v>41.637</v>
      </c>
      <c r="CO63">
        <v>41.633000000000003</v>
      </c>
      <c r="CP63">
        <v>40.375</v>
      </c>
      <c r="CQ63">
        <v>960.01903225806495</v>
      </c>
      <c r="CR63">
        <v>39.99</v>
      </c>
      <c r="CS63">
        <v>0</v>
      </c>
      <c r="CT63">
        <v>59.200000047683702</v>
      </c>
      <c r="CU63">
        <v>2.35518076923077</v>
      </c>
      <c r="CV63">
        <v>0.50550769638013104</v>
      </c>
      <c r="CW63">
        <v>18.302564083776002</v>
      </c>
      <c r="CX63">
        <v>1328.88884615385</v>
      </c>
      <c r="CY63">
        <v>15</v>
      </c>
      <c r="CZ63">
        <v>1675338876.2</v>
      </c>
      <c r="DA63" t="s">
        <v>255</v>
      </c>
      <c r="DB63">
        <v>2</v>
      </c>
      <c r="DC63">
        <v>-3.8660000000000001</v>
      </c>
      <c r="DD63">
        <v>0.39400000000000002</v>
      </c>
      <c r="DE63">
        <v>404</v>
      </c>
      <c r="DF63">
        <v>16</v>
      </c>
      <c r="DG63">
        <v>2.13</v>
      </c>
      <c r="DH63">
        <v>0.16</v>
      </c>
      <c r="DI63">
        <v>-3.9065715384615398</v>
      </c>
      <c r="DJ63">
        <v>-0.200264253393659</v>
      </c>
      <c r="DK63">
        <v>0.10024408575273799</v>
      </c>
      <c r="DL63">
        <v>1</v>
      </c>
      <c r="DM63">
        <v>2.2982999999999998</v>
      </c>
      <c r="DN63">
        <v>0</v>
      </c>
      <c r="DO63">
        <v>0</v>
      </c>
      <c r="DP63">
        <v>0</v>
      </c>
      <c r="DQ63">
        <v>0.995741173076923</v>
      </c>
      <c r="DR63">
        <v>6.6329249551780295E-2</v>
      </c>
      <c r="DS63">
        <v>8.7196238025792107E-3</v>
      </c>
      <c r="DT63">
        <v>1</v>
      </c>
      <c r="DU63">
        <v>2</v>
      </c>
      <c r="DV63">
        <v>3</v>
      </c>
      <c r="DW63" t="s">
        <v>269</v>
      </c>
      <c r="DX63">
        <v>100</v>
      </c>
      <c r="DY63">
        <v>100</v>
      </c>
      <c r="DZ63">
        <v>-3.8660000000000001</v>
      </c>
      <c r="EA63">
        <v>0.39400000000000002</v>
      </c>
      <c r="EB63">
        <v>2</v>
      </c>
      <c r="EC63">
        <v>517.88699999999994</v>
      </c>
      <c r="ED63">
        <v>416.25</v>
      </c>
      <c r="EE63">
        <v>27.4894</v>
      </c>
      <c r="EF63">
        <v>31.5352</v>
      </c>
      <c r="EG63">
        <v>30</v>
      </c>
      <c r="EH63">
        <v>31.762899999999998</v>
      </c>
      <c r="EI63">
        <v>31.802</v>
      </c>
      <c r="EJ63">
        <v>20.292000000000002</v>
      </c>
      <c r="EK63">
        <v>30.493400000000001</v>
      </c>
      <c r="EL63">
        <v>0</v>
      </c>
      <c r="EM63">
        <v>27.479800000000001</v>
      </c>
      <c r="EN63">
        <v>403.983</v>
      </c>
      <c r="EO63">
        <v>15.314500000000001</v>
      </c>
      <c r="EP63">
        <v>100.23099999999999</v>
      </c>
      <c r="EQ63">
        <v>90.548100000000005</v>
      </c>
    </row>
    <row r="64" spans="1:147" x14ac:dyDescent="0.3">
      <c r="A64">
        <v>48</v>
      </c>
      <c r="B64">
        <v>1675341899.5</v>
      </c>
      <c r="C64">
        <v>2940.2999999523199</v>
      </c>
      <c r="D64" t="s">
        <v>397</v>
      </c>
      <c r="E64" t="s">
        <v>398</v>
      </c>
      <c r="F64">
        <v>1675341891.5</v>
      </c>
      <c r="G64">
        <f t="shared" si="43"/>
        <v>7.4680006284717736E-3</v>
      </c>
      <c r="H64">
        <f t="shared" si="44"/>
        <v>25.535459174535657</v>
      </c>
      <c r="I64">
        <f t="shared" si="45"/>
        <v>399.95877419354798</v>
      </c>
      <c r="J64">
        <f t="shared" si="46"/>
        <v>260.97958606207828</v>
      </c>
      <c r="K64">
        <f t="shared" si="47"/>
        <v>25.255303644081579</v>
      </c>
      <c r="L64">
        <f t="shared" si="48"/>
        <v>38.704484284721048</v>
      </c>
      <c r="M64">
        <f t="shared" si="49"/>
        <v>0.33759867976237551</v>
      </c>
      <c r="N64">
        <f t="shared" si="50"/>
        <v>3.3917125353680171</v>
      </c>
      <c r="O64">
        <f t="shared" si="51"/>
        <v>0.31997942684218972</v>
      </c>
      <c r="P64">
        <f t="shared" si="52"/>
        <v>0.20149350126387572</v>
      </c>
      <c r="Q64">
        <f t="shared" si="53"/>
        <v>161.8476671664059</v>
      </c>
      <c r="R64">
        <f t="shared" si="54"/>
        <v>27.976784056525585</v>
      </c>
      <c r="S64">
        <f t="shared" si="55"/>
        <v>27.980880645161299</v>
      </c>
      <c r="T64">
        <f t="shared" si="56"/>
        <v>3.7906120347997474</v>
      </c>
      <c r="U64">
        <f t="shared" si="57"/>
        <v>40.033028664215344</v>
      </c>
      <c r="V64">
        <f t="shared" si="58"/>
        <v>1.5949155455692803</v>
      </c>
      <c r="W64">
        <f t="shared" si="59"/>
        <v>3.9839992096199826</v>
      </c>
      <c r="X64">
        <f t="shared" si="60"/>
        <v>2.1956964892304671</v>
      </c>
      <c r="Y64">
        <f t="shared" si="61"/>
        <v>-329.33882771560519</v>
      </c>
      <c r="Z64">
        <f t="shared" si="62"/>
        <v>156.5483929331991</v>
      </c>
      <c r="AA64">
        <f t="shared" si="63"/>
        <v>10.102063477672424</v>
      </c>
      <c r="AB64">
        <f t="shared" si="64"/>
        <v>-0.8407041383277658</v>
      </c>
      <c r="AC64">
        <v>-4.0056294545088703E-2</v>
      </c>
      <c r="AD64">
        <v>4.4966699750995001E-2</v>
      </c>
      <c r="AE64">
        <v>3.37999463223285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50766.694863563083</v>
      </c>
      <c r="AK64" t="s">
        <v>251</v>
      </c>
      <c r="AL64">
        <v>2.3430499999999999</v>
      </c>
      <c r="AM64">
        <v>1.45455</v>
      </c>
      <c r="AN64">
        <f t="shared" si="68"/>
        <v>-0.88849999999999985</v>
      </c>
      <c r="AO64">
        <f t="shared" si="69"/>
        <v>-0.61084184111924644</v>
      </c>
      <c r="AP64">
        <v>2.6669090784493098E-2</v>
      </c>
      <c r="AQ64" t="s">
        <v>399</v>
      </c>
      <c r="AR64">
        <v>2.3289538461538499</v>
      </c>
      <c r="AS64">
        <v>1.6264000000000001</v>
      </c>
      <c r="AT64">
        <f t="shared" si="70"/>
        <v>-0.43196867077831391</v>
      </c>
      <c r="AU64">
        <v>0.5</v>
      </c>
      <c r="AV64">
        <f t="shared" si="71"/>
        <v>841.20665365222112</v>
      </c>
      <c r="AW64">
        <f t="shared" si="72"/>
        <v>25.535459174535657</v>
      </c>
      <c r="AX64">
        <f t="shared" si="73"/>
        <v>-181.68746001401172</v>
      </c>
      <c r="AY64">
        <f t="shared" si="74"/>
        <v>1</v>
      </c>
      <c r="AZ64">
        <f t="shared" si="75"/>
        <v>3.032404697823185E-2</v>
      </c>
      <c r="BA64">
        <f t="shared" si="76"/>
        <v>-0.10566281357599609</v>
      </c>
      <c r="BB64" t="s">
        <v>253</v>
      </c>
      <c r="BC64">
        <v>0</v>
      </c>
      <c r="BD64">
        <f t="shared" si="77"/>
        <v>1.6264000000000001</v>
      </c>
      <c r="BE64">
        <f t="shared" si="78"/>
        <v>-0.43196867077831397</v>
      </c>
      <c r="BF64">
        <f t="shared" si="79"/>
        <v>-0.11814650579216944</v>
      </c>
      <c r="BG64">
        <f t="shared" si="80"/>
        <v>0.98033049069120226</v>
      </c>
      <c r="BH64">
        <f t="shared" si="81"/>
        <v>0.19341586944288136</v>
      </c>
      <c r="BI64">
        <f t="shared" si="82"/>
        <v>1000.00825806452</v>
      </c>
      <c r="BJ64">
        <f t="shared" si="83"/>
        <v>841.20665365222112</v>
      </c>
      <c r="BK64">
        <f t="shared" si="84"/>
        <v>0.84119970697076674</v>
      </c>
      <c r="BL64">
        <f t="shared" si="85"/>
        <v>0.19239941394153351</v>
      </c>
      <c r="BM64">
        <v>0.71134332286046498</v>
      </c>
      <c r="BN64">
        <v>0.5</v>
      </c>
      <c r="BO64" t="s">
        <v>254</v>
      </c>
      <c r="BP64">
        <v>1675341891.5</v>
      </c>
      <c r="BQ64">
        <v>399.95877419354798</v>
      </c>
      <c r="BR64">
        <v>404.01632258064501</v>
      </c>
      <c r="BS64">
        <v>16.481306451612902</v>
      </c>
      <c r="BT64">
        <v>15.436429032258101</v>
      </c>
      <c r="BU64">
        <v>500.03554838709698</v>
      </c>
      <c r="BV64">
        <v>96.571222580645198</v>
      </c>
      <c r="BW64">
        <v>0.19996180645161299</v>
      </c>
      <c r="BX64">
        <v>28.837019354838699</v>
      </c>
      <c r="BY64">
        <v>27.980880645161299</v>
      </c>
      <c r="BZ64">
        <v>999.9</v>
      </c>
      <c r="CA64">
        <v>10002.7419354839</v>
      </c>
      <c r="CB64">
        <v>0</v>
      </c>
      <c r="CC64">
        <v>390.68490322580698</v>
      </c>
      <c r="CD64">
        <v>1000.00825806452</v>
      </c>
      <c r="CE64">
        <v>0.96001225806451596</v>
      </c>
      <c r="CF64">
        <v>3.9988096774193502E-2</v>
      </c>
      <c r="CG64">
        <v>0</v>
      </c>
      <c r="CH64">
        <v>2.3555935483871</v>
      </c>
      <c r="CI64">
        <v>0</v>
      </c>
      <c r="CJ64">
        <v>1340.60161290323</v>
      </c>
      <c r="CK64">
        <v>9334.44258064516</v>
      </c>
      <c r="CL64">
        <v>40.5741935483871</v>
      </c>
      <c r="CM64">
        <v>43.561999999999998</v>
      </c>
      <c r="CN64">
        <v>41.808</v>
      </c>
      <c r="CO64">
        <v>41.75</v>
      </c>
      <c r="CP64">
        <v>40.503999999999998</v>
      </c>
      <c r="CQ64">
        <v>960.01967741935505</v>
      </c>
      <c r="CR64">
        <v>39.990645161290303</v>
      </c>
      <c r="CS64">
        <v>0</v>
      </c>
      <c r="CT64">
        <v>59.5</v>
      </c>
      <c r="CU64">
        <v>2.3289538461538499</v>
      </c>
      <c r="CV64">
        <v>-0.48281707792339401</v>
      </c>
      <c r="CW64">
        <v>13.396923078806701</v>
      </c>
      <c r="CX64">
        <v>1340.7523076923101</v>
      </c>
      <c r="CY64">
        <v>15</v>
      </c>
      <c r="CZ64">
        <v>1675338876.2</v>
      </c>
      <c r="DA64" t="s">
        <v>255</v>
      </c>
      <c r="DB64">
        <v>2</v>
      </c>
      <c r="DC64">
        <v>-3.8660000000000001</v>
      </c>
      <c r="DD64">
        <v>0.39400000000000002</v>
      </c>
      <c r="DE64">
        <v>404</v>
      </c>
      <c r="DF64">
        <v>16</v>
      </c>
      <c r="DG64">
        <v>2.13</v>
      </c>
      <c r="DH64">
        <v>0.16</v>
      </c>
      <c r="DI64">
        <v>-4.0417007692307703</v>
      </c>
      <c r="DJ64">
        <v>-0.15107562537352801</v>
      </c>
      <c r="DK64">
        <v>0.111509542586587</v>
      </c>
      <c r="DL64">
        <v>1</v>
      </c>
      <c r="DM64">
        <v>2.4443999999999999</v>
      </c>
      <c r="DN64">
        <v>0</v>
      </c>
      <c r="DO64">
        <v>0</v>
      </c>
      <c r="DP64">
        <v>0</v>
      </c>
      <c r="DQ64">
        <v>1.03352115384615</v>
      </c>
      <c r="DR64">
        <v>0.113711090241612</v>
      </c>
      <c r="DS64">
        <v>1.4767099691003101E-2</v>
      </c>
      <c r="DT64">
        <v>0</v>
      </c>
      <c r="DU64">
        <v>1</v>
      </c>
      <c r="DV64">
        <v>3</v>
      </c>
      <c r="DW64" t="s">
        <v>256</v>
      </c>
      <c r="DX64">
        <v>100</v>
      </c>
      <c r="DY64">
        <v>100</v>
      </c>
      <c r="DZ64">
        <v>-3.8660000000000001</v>
      </c>
      <c r="EA64">
        <v>0.39400000000000002</v>
      </c>
      <c r="EB64">
        <v>2</v>
      </c>
      <c r="EC64">
        <v>517.45699999999999</v>
      </c>
      <c r="ED64">
        <v>416.21199999999999</v>
      </c>
      <c r="EE64">
        <v>27.6172</v>
      </c>
      <c r="EF64">
        <v>31.5242</v>
      </c>
      <c r="EG64">
        <v>30</v>
      </c>
      <c r="EH64">
        <v>31.757300000000001</v>
      </c>
      <c r="EI64">
        <v>31.796500000000002</v>
      </c>
      <c r="EJ64">
        <v>20.3004</v>
      </c>
      <c r="EK64">
        <v>29.929500000000001</v>
      </c>
      <c r="EL64">
        <v>0</v>
      </c>
      <c r="EM64">
        <v>27.617599999999999</v>
      </c>
      <c r="EN64">
        <v>404.01400000000001</v>
      </c>
      <c r="EO64">
        <v>15.4375</v>
      </c>
      <c r="EP64">
        <v>100.233</v>
      </c>
      <c r="EQ64">
        <v>90.549899999999994</v>
      </c>
    </row>
    <row r="65" spans="1:147" x14ac:dyDescent="0.3">
      <c r="A65">
        <v>49</v>
      </c>
      <c r="B65">
        <v>1675341959.5</v>
      </c>
      <c r="C65">
        <v>3000.2999999523199</v>
      </c>
      <c r="D65" t="s">
        <v>400</v>
      </c>
      <c r="E65" t="s">
        <v>401</v>
      </c>
      <c r="F65">
        <v>1675341951.5064499</v>
      </c>
      <c r="G65">
        <f t="shared" si="43"/>
        <v>7.8539964982201789E-3</v>
      </c>
      <c r="H65">
        <f t="shared" si="44"/>
        <v>25.693596691817984</v>
      </c>
      <c r="I65">
        <f t="shared" si="45"/>
        <v>399.99570967741897</v>
      </c>
      <c r="J65">
        <f t="shared" si="46"/>
        <v>266.42497943625136</v>
      </c>
      <c r="K65">
        <f t="shared" si="47"/>
        <v>25.782402582820421</v>
      </c>
      <c r="L65">
        <f t="shared" si="48"/>
        <v>38.708271424571031</v>
      </c>
      <c r="M65">
        <f t="shared" si="49"/>
        <v>0.35600662280742579</v>
      </c>
      <c r="N65">
        <f t="shared" si="50"/>
        <v>3.388638837730054</v>
      </c>
      <c r="O65">
        <f t="shared" si="51"/>
        <v>0.33645658489304042</v>
      </c>
      <c r="P65">
        <f t="shared" si="52"/>
        <v>0.21195234554772641</v>
      </c>
      <c r="Q65">
        <f t="shared" si="53"/>
        <v>161.84657429378044</v>
      </c>
      <c r="R65">
        <f t="shared" si="54"/>
        <v>27.97559720042296</v>
      </c>
      <c r="S65">
        <f t="shared" si="55"/>
        <v>28.002896774193498</v>
      </c>
      <c r="T65">
        <f t="shared" si="56"/>
        <v>3.795480568860127</v>
      </c>
      <c r="U65">
        <f t="shared" si="57"/>
        <v>39.945815433260336</v>
      </c>
      <c r="V65">
        <f t="shared" si="58"/>
        <v>1.5994803905978776</v>
      </c>
      <c r="W65">
        <f t="shared" si="59"/>
        <v>4.0041250209805259</v>
      </c>
      <c r="X65">
        <f t="shared" si="60"/>
        <v>2.1960001782622491</v>
      </c>
      <c r="Y65">
        <f t="shared" si="61"/>
        <v>-346.36124557150987</v>
      </c>
      <c r="Z65">
        <f t="shared" si="62"/>
        <v>168.27890492156166</v>
      </c>
      <c r="AA65">
        <f t="shared" si="63"/>
        <v>10.874784295684639</v>
      </c>
      <c r="AB65">
        <f t="shared" si="64"/>
        <v>-5.3609820604831384</v>
      </c>
      <c r="AC65">
        <v>-4.00106500386926E-2</v>
      </c>
      <c r="AD65">
        <v>4.49154597938871E-2</v>
      </c>
      <c r="AE65">
        <v>3.3769342872504602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50696.602740301023</v>
      </c>
      <c r="AK65" t="s">
        <v>251</v>
      </c>
      <c r="AL65">
        <v>2.3430499999999999</v>
      </c>
      <c r="AM65">
        <v>1.45455</v>
      </c>
      <c r="AN65">
        <f t="shared" si="68"/>
        <v>-0.88849999999999985</v>
      </c>
      <c r="AO65">
        <f t="shared" si="69"/>
        <v>-0.61084184111924644</v>
      </c>
      <c r="AP65">
        <v>2.6669090784493098E-2</v>
      </c>
      <c r="AQ65" t="s">
        <v>402</v>
      </c>
      <c r="AR65">
        <v>2.3454884615384599</v>
      </c>
      <c r="AS65">
        <v>1.5680000000000001</v>
      </c>
      <c r="AT65">
        <f t="shared" si="70"/>
        <v>-0.49584723312401779</v>
      </c>
      <c r="AU65">
        <v>0.5</v>
      </c>
      <c r="AV65">
        <f t="shared" si="71"/>
        <v>841.20081096818399</v>
      </c>
      <c r="AW65">
        <f t="shared" si="72"/>
        <v>25.693596691817984</v>
      </c>
      <c r="AX65">
        <f t="shared" si="73"/>
        <v>-208.55354731012699</v>
      </c>
      <c r="AY65">
        <f t="shared" si="74"/>
        <v>1</v>
      </c>
      <c r="AZ65">
        <f t="shared" si="75"/>
        <v>3.0512247808572628E-2</v>
      </c>
      <c r="BA65">
        <f t="shared" si="76"/>
        <v>-7.2353316326530637E-2</v>
      </c>
      <c r="BB65" t="s">
        <v>253</v>
      </c>
      <c r="BC65">
        <v>0</v>
      </c>
      <c r="BD65">
        <f t="shared" si="77"/>
        <v>1.5680000000000001</v>
      </c>
      <c r="BE65">
        <f t="shared" si="78"/>
        <v>-0.49584723312401774</v>
      </c>
      <c r="BF65">
        <f t="shared" si="79"/>
        <v>-7.7996631260527347E-2</v>
      </c>
      <c r="BG65">
        <f t="shared" si="80"/>
        <v>1.0031461990045287</v>
      </c>
      <c r="BH65">
        <f t="shared" si="81"/>
        <v>0.12768711311198658</v>
      </c>
      <c r="BI65">
        <f t="shared" si="82"/>
        <v>1000.00129032258</v>
      </c>
      <c r="BJ65">
        <f t="shared" si="83"/>
        <v>841.20081096818399</v>
      </c>
      <c r="BK65">
        <f t="shared" si="84"/>
        <v>0.84119972554918387</v>
      </c>
      <c r="BL65">
        <f t="shared" si="85"/>
        <v>0.19239945109836779</v>
      </c>
      <c r="BM65">
        <v>0.71134332286046498</v>
      </c>
      <c r="BN65">
        <v>0.5</v>
      </c>
      <c r="BO65" t="s">
        <v>254</v>
      </c>
      <c r="BP65">
        <v>1675341951.5064499</v>
      </c>
      <c r="BQ65">
        <v>399.99570967741897</v>
      </c>
      <c r="BR65">
        <v>404.09787096774198</v>
      </c>
      <c r="BS65">
        <v>16.5283870967742</v>
      </c>
      <c r="BT65">
        <v>15.429525806451601</v>
      </c>
      <c r="BU65">
        <v>500.02177419354803</v>
      </c>
      <c r="BV65">
        <v>96.571738709677405</v>
      </c>
      <c r="BW65">
        <v>0.199977806451613</v>
      </c>
      <c r="BX65">
        <v>28.9240225806452</v>
      </c>
      <c r="BY65">
        <v>28.002896774193498</v>
      </c>
      <c r="BZ65">
        <v>999.9</v>
      </c>
      <c r="CA65">
        <v>9991.2903225806494</v>
      </c>
      <c r="CB65">
        <v>0</v>
      </c>
      <c r="CC65">
        <v>390.77287096774199</v>
      </c>
      <c r="CD65">
        <v>1000.00129032258</v>
      </c>
      <c r="CE65">
        <v>0.96001322580645199</v>
      </c>
      <c r="CF65">
        <v>3.9987109677419398E-2</v>
      </c>
      <c r="CG65">
        <v>0</v>
      </c>
      <c r="CH65">
        <v>2.3553387096774201</v>
      </c>
      <c r="CI65">
        <v>0</v>
      </c>
      <c r="CJ65">
        <v>1348.22774193548</v>
      </c>
      <c r="CK65">
        <v>9334.3735483871005</v>
      </c>
      <c r="CL65">
        <v>40.745935483871001</v>
      </c>
      <c r="CM65">
        <v>43.686999999999998</v>
      </c>
      <c r="CN65">
        <v>41.939032258064501</v>
      </c>
      <c r="CO65">
        <v>41.875</v>
      </c>
      <c r="CP65">
        <v>40.639000000000003</v>
      </c>
      <c r="CQ65">
        <v>960.01193548387096</v>
      </c>
      <c r="CR65">
        <v>39.990967741935499</v>
      </c>
      <c r="CS65">
        <v>0</v>
      </c>
      <c r="CT65">
        <v>59.400000095367403</v>
      </c>
      <c r="CU65">
        <v>2.3454884615384599</v>
      </c>
      <c r="CV65">
        <v>0.61111451983628495</v>
      </c>
      <c r="CW65">
        <v>9.4512820364685002</v>
      </c>
      <c r="CX65">
        <v>1348.32884615385</v>
      </c>
      <c r="CY65">
        <v>15</v>
      </c>
      <c r="CZ65">
        <v>1675338876.2</v>
      </c>
      <c r="DA65" t="s">
        <v>255</v>
      </c>
      <c r="DB65">
        <v>2</v>
      </c>
      <c r="DC65">
        <v>-3.8660000000000001</v>
      </c>
      <c r="DD65">
        <v>0.39400000000000002</v>
      </c>
      <c r="DE65">
        <v>404</v>
      </c>
      <c r="DF65">
        <v>16</v>
      </c>
      <c r="DG65">
        <v>2.13</v>
      </c>
      <c r="DH65">
        <v>0.16</v>
      </c>
      <c r="DI65">
        <v>-4.1107994230769203</v>
      </c>
      <c r="DJ65">
        <v>3.4076462902579201E-2</v>
      </c>
      <c r="DK65">
        <v>8.2385992821162907E-2</v>
      </c>
      <c r="DL65">
        <v>1</v>
      </c>
      <c r="DM65">
        <v>2.3593999999999999</v>
      </c>
      <c r="DN65">
        <v>0</v>
      </c>
      <c r="DO65">
        <v>0</v>
      </c>
      <c r="DP65">
        <v>0</v>
      </c>
      <c r="DQ65">
        <v>1.0967132692307699</v>
      </c>
      <c r="DR65">
        <v>2.4359204247410102E-2</v>
      </c>
      <c r="DS65">
        <v>4.2344487976385499E-3</v>
      </c>
      <c r="DT65">
        <v>1</v>
      </c>
      <c r="DU65">
        <v>2</v>
      </c>
      <c r="DV65">
        <v>3</v>
      </c>
      <c r="DW65" t="s">
        <v>269</v>
      </c>
      <c r="DX65">
        <v>100</v>
      </c>
      <c r="DY65">
        <v>100</v>
      </c>
      <c r="DZ65">
        <v>-3.8660000000000001</v>
      </c>
      <c r="EA65">
        <v>0.39400000000000002</v>
      </c>
      <c r="EB65">
        <v>2</v>
      </c>
      <c r="EC65">
        <v>517.39200000000005</v>
      </c>
      <c r="ED65">
        <v>416.404</v>
      </c>
      <c r="EE65">
        <v>27.465800000000002</v>
      </c>
      <c r="EF65">
        <v>31.518599999999999</v>
      </c>
      <c r="EG65">
        <v>30</v>
      </c>
      <c r="EH65">
        <v>31.749099999999999</v>
      </c>
      <c r="EI65">
        <v>31.7882</v>
      </c>
      <c r="EJ65">
        <v>20.299800000000001</v>
      </c>
      <c r="EK65">
        <v>30.2056</v>
      </c>
      <c r="EL65">
        <v>0</v>
      </c>
      <c r="EM65">
        <v>27.466699999999999</v>
      </c>
      <c r="EN65">
        <v>404.02800000000002</v>
      </c>
      <c r="EO65">
        <v>15.3482</v>
      </c>
      <c r="EP65">
        <v>100.236</v>
      </c>
      <c r="EQ65">
        <v>90.554400000000001</v>
      </c>
    </row>
    <row r="66" spans="1:147" x14ac:dyDescent="0.3">
      <c r="A66">
        <v>50</v>
      </c>
      <c r="B66">
        <v>1675342019.5</v>
      </c>
      <c r="C66">
        <v>3060.2999999523199</v>
      </c>
      <c r="D66" t="s">
        <v>403</v>
      </c>
      <c r="E66" t="s">
        <v>404</v>
      </c>
      <c r="F66">
        <v>1675342011.52581</v>
      </c>
      <c r="G66">
        <f t="shared" si="43"/>
        <v>7.837515794838306E-3</v>
      </c>
      <c r="H66">
        <f t="shared" si="44"/>
        <v>26.166666102899242</v>
      </c>
      <c r="I66">
        <f t="shared" si="45"/>
        <v>399.99970967741899</v>
      </c>
      <c r="J66">
        <f t="shared" si="46"/>
        <v>264.73449174217927</v>
      </c>
      <c r="K66">
        <f t="shared" si="47"/>
        <v>25.617794290493961</v>
      </c>
      <c r="L66">
        <f t="shared" si="48"/>
        <v>38.707122035132947</v>
      </c>
      <c r="M66">
        <f t="shared" si="49"/>
        <v>0.35734061566080688</v>
      </c>
      <c r="N66">
        <f t="shared" si="50"/>
        <v>3.3873561916117723</v>
      </c>
      <c r="O66">
        <f t="shared" si="51"/>
        <v>0.33764112661824081</v>
      </c>
      <c r="P66">
        <f t="shared" si="52"/>
        <v>0.21270507632029803</v>
      </c>
      <c r="Q66">
        <f t="shared" si="53"/>
        <v>161.8458701954614</v>
      </c>
      <c r="R66">
        <f t="shared" si="54"/>
        <v>28.024593801690919</v>
      </c>
      <c r="S66">
        <f t="shared" si="55"/>
        <v>27.9940838709677</v>
      </c>
      <c r="T66">
        <f t="shared" si="56"/>
        <v>3.7935310741474777</v>
      </c>
      <c r="U66">
        <f t="shared" si="57"/>
        <v>40.102989275198972</v>
      </c>
      <c r="V66">
        <f t="shared" si="58"/>
        <v>1.6100157936017512</v>
      </c>
      <c r="W66">
        <f t="shared" si="59"/>
        <v>4.0147027009715677</v>
      </c>
      <c r="X66">
        <f t="shared" si="60"/>
        <v>2.1835152805457265</v>
      </c>
      <c r="Y66">
        <f t="shared" si="61"/>
        <v>-345.6344465523693</v>
      </c>
      <c r="Z66">
        <f t="shared" si="62"/>
        <v>178.14733427671015</v>
      </c>
      <c r="AA66">
        <f t="shared" si="63"/>
        <v>11.518986760693226</v>
      </c>
      <c r="AB66">
        <f t="shared" si="64"/>
        <v>5.877744680495482</v>
      </c>
      <c r="AC66">
        <v>-3.9991607774833599E-2</v>
      </c>
      <c r="AD66">
        <v>4.4894083184511303E-2</v>
      </c>
      <c r="AE66">
        <v>3.3756572116774799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50665.724065119852</v>
      </c>
      <c r="AK66" t="s">
        <v>251</v>
      </c>
      <c r="AL66">
        <v>2.3430499999999999</v>
      </c>
      <c r="AM66">
        <v>1.45455</v>
      </c>
      <c r="AN66">
        <f t="shared" si="68"/>
        <v>-0.88849999999999985</v>
      </c>
      <c r="AO66">
        <f t="shared" si="69"/>
        <v>-0.61084184111924644</v>
      </c>
      <c r="AP66">
        <v>2.6669090784493098E-2</v>
      </c>
      <c r="AQ66" t="s">
        <v>405</v>
      </c>
      <c r="AR66">
        <v>2.3368500000000001</v>
      </c>
      <c r="AS66">
        <v>1.7387999999999999</v>
      </c>
      <c r="AT66">
        <f t="shared" si="70"/>
        <v>-0.34394409937888204</v>
      </c>
      <c r="AU66">
        <v>0.5</v>
      </c>
      <c r="AV66">
        <f t="shared" si="71"/>
        <v>841.19476169032203</v>
      </c>
      <c r="AW66">
        <f t="shared" si="72"/>
        <v>26.166666102899242</v>
      </c>
      <c r="AX66">
        <f t="shared" si="73"/>
        <v>-144.66198735590555</v>
      </c>
      <c r="AY66">
        <f t="shared" si="74"/>
        <v>1</v>
      </c>
      <c r="AZ66">
        <f t="shared" si="75"/>
        <v>3.1074845211337566E-2</v>
      </c>
      <c r="BA66">
        <f t="shared" si="76"/>
        <v>-0.16347481021394059</v>
      </c>
      <c r="BB66" t="s">
        <v>253</v>
      </c>
      <c r="BC66">
        <v>0</v>
      </c>
      <c r="BD66">
        <f t="shared" si="77"/>
        <v>1.7387999999999999</v>
      </c>
      <c r="BE66">
        <f t="shared" si="78"/>
        <v>-0.3439440993788821</v>
      </c>
      <c r="BF66">
        <f t="shared" si="79"/>
        <v>-0.19542126430854895</v>
      </c>
      <c r="BG66">
        <f t="shared" si="80"/>
        <v>0.98973934629706284</v>
      </c>
      <c r="BH66">
        <f t="shared" si="81"/>
        <v>0.31992121553179509</v>
      </c>
      <c r="BI66">
        <f t="shared" si="82"/>
        <v>999.99377419354903</v>
      </c>
      <c r="BJ66">
        <f t="shared" si="83"/>
        <v>841.19476169032203</v>
      </c>
      <c r="BK66">
        <f t="shared" si="84"/>
        <v>0.84119999883870133</v>
      </c>
      <c r="BL66">
        <f t="shared" si="85"/>
        <v>0.19239999767740285</v>
      </c>
      <c r="BM66">
        <v>0.71134332286046498</v>
      </c>
      <c r="BN66">
        <v>0.5</v>
      </c>
      <c r="BO66" t="s">
        <v>254</v>
      </c>
      <c r="BP66">
        <v>1675342011.52581</v>
      </c>
      <c r="BQ66">
        <v>399.99970967741899</v>
      </c>
      <c r="BR66">
        <v>404.16825806451601</v>
      </c>
      <c r="BS66">
        <v>16.637916129032298</v>
      </c>
      <c r="BT66">
        <v>15.5414774193548</v>
      </c>
      <c r="BU66">
        <v>500.019322580645</v>
      </c>
      <c r="BV66">
        <v>96.567867741935501</v>
      </c>
      <c r="BW66">
        <v>0.200007580645161</v>
      </c>
      <c r="BX66">
        <v>28.969596774193501</v>
      </c>
      <c r="BY66">
        <v>27.9940838709677</v>
      </c>
      <c r="BZ66">
        <v>999.9</v>
      </c>
      <c r="CA66">
        <v>9986.9354838709696</v>
      </c>
      <c r="CB66">
        <v>0</v>
      </c>
      <c r="CC66">
        <v>390.67967741935502</v>
      </c>
      <c r="CD66">
        <v>999.99377419354903</v>
      </c>
      <c r="CE66">
        <v>0.95999990322580697</v>
      </c>
      <c r="CF66">
        <v>4.0000351612903197E-2</v>
      </c>
      <c r="CG66">
        <v>0</v>
      </c>
      <c r="CH66">
        <v>2.33022258064516</v>
      </c>
      <c r="CI66">
        <v>0</v>
      </c>
      <c r="CJ66">
        <v>1351.3364516129</v>
      </c>
      <c r="CK66">
        <v>9334.2603225806506</v>
      </c>
      <c r="CL66">
        <v>40.875</v>
      </c>
      <c r="CM66">
        <v>43.808</v>
      </c>
      <c r="CN66">
        <v>42.076225806451603</v>
      </c>
      <c r="CO66">
        <v>42</v>
      </c>
      <c r="CP66">
        <v>40.787999999999997</v>
      </c>
      <c r="CQ66">
        <v>959.99322580645196</v>
      </c>
      <c r="CR66">
        <v>39.999677419354803</v>
      </c>
      <c r="CS66">
        <v>0</v>
      </c>
      <c r="CT66">
        <v>59.200000047683702</v>
      </c>
      <c r="CU66">
        <v>2.3368500000000001</v>
      </c>
      <c r="CV66">
        <v>0.17043076834372001</v>
      </c>
      <c r="CW66">
        <v>3.8147008573791799</v>
      </c>
      <c r="CX66">
        <v>1351.35923076923</v>
      </c>
      <c r="CY66">
        <v>15</v>
      </c>
      <c r="CZ66">
        <v>1675338876.2</v>
      </c>
      <c r="DA66" t="s">
        <v>255</v>
      </c>
      <c r="DB66">
        <v>2</v>
      </c>
      <c r="DC66">
        <v>-3.8660000000000001</v>
      </c>
      <c r="DD66">
        <v>0.39400000000000002</v>
      </c>
      <c r="DE66">
        <v>404</v>
      </c>
      <c r="DF66">
        <v>16</v>
      </c>
      <c r="DG66">
        <v>2.13</v>
      </c>
      <c r="DH66">
        <v>0.16</v>
      </c>
      <c r="DI66">
        <v>-4.1710478846153896</v>
      </c>
      <c r="DJ66">
        <v>-1.98018383736817E-3</v>
      </c>
      <c r="DK66">
        <v>0.10129059874243999</v>
      </c>
      <c r="DL66">
        <v>1</v>
      </c>
      <c r="DM66">
        <v>2.2166999999999999</v>
      </c>
      <c r="DN66">
        <v>0</v>
      </c>
      <c r="DO66">
        <v>0</v>
      </c>
      <c r="DP66">
        <v>0</v>
      </c>
      <c r="DQ66">
        <v>1.0845138461538499</v>
      </c>
      <c r="DR66">
        <v>0.10380354085469</v>
      </c>
      <c r="DS66">
        <v>1.92133410334757E-2</v>
      </c>
      <c r="DT66">
        <v>0</v>
      </c>
      <c r="DU66">
        <v>1</v>
      </c>
      <c r="DV66">
        <v>3</v>
      </c>
      <c r="DW66" t="s">
        <v>256</v>
      </c>
      <c r="DX66">
        <v>100</v>
      </c>
      <c r="DY66">
        <v>100</v>
      </c>
      <c r="DZ66">
        <v>-3.8660000000000001</v>
      </c>
      <c r="EA66">
        <v>0.39400000000000002</v>
      </c>
      <c r="EB66">
        <v>2</v>
      </c>
      <c r="EC66">
        <v>517.62800000000004</v>
      </c>
      <c r="ED66">
        <v>416.63400000000001</v>
      </c>
      <c r="EE66">
        <v>27.440799999999999</v>
      </c>
      <c r="EF66">
        <v>31.515799999999999</v>
      </c>
      <c r="EG66">
        <v>30</v>
      </c>
      <c r="EH66">
        <v>31.746300000000002</v>
      </c>
      <c r="EI66">
        <v>31.785399999999999</v>
      </c>
      <c r="EJ66">
        <v>20.3047</v>
      </c>
      <c r="EK66">
        <v>29.354500000000002</v>
      </c>
      <c r="EL66">
        <v>0</v>
      </c>
      <c r="EM66">
        <v>27.434000000000001</v>
      </c>
      <c r="EN66">
        <v>404.149</v>
      </c>
      <c r="EO66">
        <v>15.525</v>
      </c>
      <c r="EP66">
        <v>100.239</v>
      </c>
      <c r="EQ66">
        <v>90.556200000000004</v>
      </c>
    </row>
    <row r="67" spans="1:147" x14ac:dyDescent="0.3">
      <c r="A67">
        <v>51</v>
      </c>
      <c r="B67">
        <v>1675342079.5999999</v>
      </c>
      <c r="C67">
        <v>3120.3999998569502</v>
      </c>
      <c r="D67" t="s">
        <v>406</v>
      </c>
      <c r="E67" t="s">
        <v>407</v>
      </c>
      <c r="F67">
        <v>1675342071.5064499</v>
      </c>
      <c r="G67">
        <f t="shared" si="43"/>
        <v>8.2275129480325181E-3</v>
      </c>
      <c r="H67">
        <f t="shared" si="44"/>
        <v>26.228563435662874</v>
      </c>
      <c r="I67">
        <f t="shared" si="45"/>
        <v>400.00622580645199</v>
      </c>
      <c r="J67">
        <f t="shared" si="46"/>
        <v>270.38637503420421</v>
      </c>
      <c r="K67">
        <f t="shared" si="47"/>
        <v>26.164321241006668</v>
      </c>
      <c r="L67">
        <f t="shared" si="48"/>
        <v>38.707170023188901</v>
      </c>
      <c r="M67">
        <f t="shared" si="49"/>
        <v>0.37661669286098537</v>
      </c>
      <c r="N67">
        <f t="shared" si="50"/>
        <v>3.3931878044490964</v>
      </c>
      <c r="O67">
        <f t="shared" si="51"/>
        <v>0.35483936963578672</v>
      </c>
      <c r="P67">
        <f t="shared" si="52"/>
        <v>0.22362620512837267</v>
      </c>
      <c r="Q67">
        <f t="shared" si="53"/>
        <v>161.84258484616575</v>
      </c>
      <c r="R67">
        <f t="shared" si="54"/>
        <v>27.967611013800315</v>
      </c>
      <c r="S67">
        <f t="shared" si="55"/>
        <v>27.994754838709699</v>
      </c>
      <c r="T67">
        <f t="shared" si="56"/>
        <v>3.7936794676119532</v>
      </c>
      <c r="U67">
        <f t="shared" si="57"/>
        <v>40.10003469051712</v>
      </c>
      <c r="V67">
        <f t="shared" si="58"/>
        <v>1.6126741772080604</v>
      </c>
      <c r="W67">
        <f t="shared" si="59"/>
        <v>4.0216278854976313</v>
      </c>
      <c r="X67">
        <f t="shared" si="60"/>
        <v>2.1810052904038928</v>
      </c>
      <c r="Y67">
        <f t="shared" si="61"/>
        <v>-362.83332100823407</v>
      </c>
      <c r="Z67">
        <f t="shared" si="62"/>
        <v>183.7791659590261</v>
      </c>
      <c r="AA67">
        <f t="shared" si="63"/>
        <v>11.864517007969669</v>
      </c>
      <c r="AB67">
        <f t="shared" si="64"/>
        <v>-5.3470531950725331</v>
      </c>
      <c r="AC67">
        <v>-4.0078208432336601E-2</v>
      </c>
      <c r="AD67">
        <v>4.4991300009192797E-2</v>
      </c>
      <c r="AE67">
        <v>3.3814634907157699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50765.918772456404</v>
      </c>
      <c r="AK67" t="s">
        <v>251</v>
      </c>
      <c r="AL67">
        <v>2.3430499999999999</v>
      </c>
      <c r="AM67">
        <v>1.45455</v>
      </c>
      <c r="AN67">
        <f t="shared" si="68"/>
        <v>-0.88849999999999985</v>
      </c>
      <c r="AO67">
        <f t="shared" si="69"/>
        <v>-0.61084184111924644</v>
      </c>
      <c r="AP67">
        <v>2.6669090784493098E-2</v>
      </c>
      <c r="AQ67" t="s">
        <v>408</v>
      </c>
      <c r="AR67">
        <v>2.34085769230769</v>
      </c>
      <c r="AS67">
        <v>2.0988000000000002</v>
      </c>
      <c r="AT67">
        <f t="shared" si="70"/>
        <v>-0.11533147146354583</v>
      </c>
      <c r="AU67">
        <v>0.5</v>
      </c>
      <c r="AV67">
        <f t="shared" si="71"/>
        <v>841.17995732877159</v>
      </c>
      <c r="AW67">
        <f t="shared" si="72"/>
        <v>26.228563435662874</v>
      </c>
      <c r="AX67">
        <f t="shared" si="73"/>
        <v>-48.507261122184964</v>
      </c>
      <c r="AY67">
        <f t="shared" si="74"/>
        <v>1</v>
      </c>
      <c r="AZ67">
        <f t="shared" si="75"/>
        <v>3.1148976050361932E-2</v>
      </c>
      <c r="BA67">
        <f t="shared" si="76"/>
        <v>-0.30696112064036601</v>
      </c>
      <c r="BB67" t="s">
        <v>253</v>
      </c>
      <c r="BC67">
        <v>0</v>
      </c>
      <c r="BD67">
        <f t="shared" si="77"/>
        <v>2.0988000000000002</v>
      </c>
      <c r="BE67">
        <f t="shared" si="78"/>
        <v>-0.11533147146354573</v>
      </c>
      <c r="BF67">
        <f t="shared" si="79"/>
        <v>-0.44292049087346619</v>
      </c>
      <c r="BG67">
        <f t="shared" si="80"/>
        <v>0.99102432879299973</v>
      </c>
      <c r="BH67">
        <f t="shared" si="81"/>
        <v>0.72509848058525639</v>
      </c>
      <c r="BI67">
        <f t="shared" si="82"/>
        <v>999.97648387096797</v>
      </c>
      <c r="BJ67">
        <f t="shared" si="83"/>
        <v>841.17995732877159</v>
      </c>
      <c r="BK67">
        <f t="shared" si="84"/>
        <v>0.84119973909037771</v>
      </c>
      <c r="BL67">
        <f t="shared" si="85"/>
        <v>0.1923994781807554</v>
      </c>
      <c r="BM67">
        <v>0.71134332286046498</v>
      </c>
      <c r="BN67">
        <v>0.5</v>
      </c>
      <c r="BO67" t="s">
        <v>254</v>
      </c>
      <c r="BP67">
        <v>1675342071.5064499</v>
      </c>
      <c r="BQ67">
        <v>400.00622580645199</v>
      </c>
      <c r="BR67">
        <v>404.20574193548401</v>
      </c>
      <c r="BS67">
        <v>16.665638709677399</v>
      </c>
      <c r="BT67">
        <v>15.5146838709677</v>
      </c>
      <c r="BU67">
        <v>500.02390322580698</v>
      </c>
      <c r="BV67">
        <v>96.566441935483894</v>
      </c>
      <c r="BW67">
        <v>0.19997699999999999</v>
      </c>
      <c r="BX67">
        <v>28.999377419354801</v>
      </c>
      <c r="BY67">
        <v>27.994754838709699</v>
      </c>
      <c r="BZ67">
        <v>999.9</v>
      </c>
      <c r="CA67">
        <v>10008.7096774194</v>
      </c>
      <c r="CB67">
        <v>0</v>
      </c>
      <c r="CC67">
        <v>390.69574193548402</v>
      </c>
      <c r="CD67">
        <v>999.97648387096797</v>
      </c>
      <c r="CE67">
        <v>0.96000758064516101</v>
      </c>
      <c r="CF67">
        <v>3.9992706451612903E-2</v>
      </c>
      <c r="CG67">
        <v>0</v>
      </c>
      <c r="CH67">
        <v>2.3671129032258098</v>
      </c>
      <c r="CI67">
        <v>0</v>
      </c>
      <c r="CJ67">
        <v>1352.2325806451599</v>
      </c>
      <c r="CK67">
        <v>9334.1277419354792</v>
      </c>
      <c r="CL67">
        <v>41</v>
      </c>
      <c r="CM67">
        <v>43.914999999999999</v>
      </c>
      <c r="CN67">
        <v>42.195129032258002</v>
      </c>
      <c r="CO67">
        <v>42.106709677419303</v>
      </c>
      <c r="CP67">
        <v>40.902999999999999</v>
      </c>
      <c r="CQ67">
        <v>959.98516129032305</v>
      </c>
      <c r="CR67">
        <v>39.990322580645199</v>
      </c>
      <c r="CS67">
        <v>0</v>
      </c>
      <c r="CT67">
        <v>59.5</v>
      </c>
      <c r="CU67">
        <v>2.34085769230769</v>
      </c>
      <c r="CV67">
        <v>-0.462177774949106</v>
      </c>
      <c r="CW67">
        <v>4.8051282199426701</v>
      </c>
      <c r="CX67">
        <v>1352.3150000000001</v>
      </c>
      <c r="CY67">
        <v>15</v>
      </c>
      <c r="CZ67">
        <v>1675338876.2</v>
      </c>
      <c r="DA67" t="s">
        <v>255</v>
      </c>
      <c r="DB67">
        <v>2</v>
      </c>
      <c r="DC67">
        <v>-3.8660000000000001</v>
      </c>
      <c r="DD67">
        <v>0.39400000000000002</v>
      </c>
      <c r="DE67">
        <v>404</v>
      </c>
      <c r="DF67">
        <v>16</v>
      </c>
      <c r="DG67">
        <v>2.13</v>
      </c>
      <c r="DH67">
        <v>0.16</v>
      </c>
      <c r="DI67">
        <v>-4.2206107692307704</v>
      </c>
      <c r="DJ67">
        <v>0.148990965089625</v>
      </c>
      <c r="DK67">
        <v>0.10906366624849</v>
      </c>
      <c r="DL67">
        <v>1</v>
      </c>
      <c r="DM67">
        <v>2.2303000000000002</v>
      </c>
      <c r="DN67">
        <v>0</v>
      </c>
      <c r="DO67">
        <v>0</v>
      </c>
      <c r="DP67">
        <v>0</v>
      </c>
      <c r="DQ67">
        <v>1.1501692307692299</v>
      </c>
      <c r="DR67">
        <v>5.5479240840755296E-3</v>
      </c>
      <c r="DS67">
        <v>2.6519926080023999E-3</v>
      </c>
      <c r="DT67">
        <v>1</v>
      </c>
      <c r="DU67">
        <v>2</v>
      </c>
      <c r="DV67">
        <v>3</v>
      </c>
      <c r="DW67" t="s">
        <v>269</v>
      </c>
      <c r="DX67">
        <v>100</v>
      </c>
      <c r="DY67">
        <v>100</v>
      </c>
      <c r="DZ67">
        <v>-3.8660000000000001</v>
      </c>
      <c r="EA67">
        <v>0.39400000000000002</v>
      </c>
      <c r="EB67">
        <v>2</v>
      </c>
      <c r="EC67">
        <v>518.37800000000004</v>
      </c>
      <c r="ED67">
        <v>416.11700000000002</v>
      </c>
      <c r="EE67">
        <v>27.402200000000001</v>
      </c>
      <c r="EF67">
        <v>31.515799999999999</v>
      </c>
      <c r="EG67">
        <v>30.0001</v>
      </c>
      <c r="EH67">
        <v>31.743500000000001</v>
      </c>
      <c r="EI67">
        <v>31.782699999999998</v>
      </c>
      <c r="EJ67">
        <v>20.3095</v>
      </c>
      <c r="EK67">
        <v>29.636299999999999</v>
      </c>
      <c r="EL67">
        <v>0</v>
      </c>
      <c r="EM67">
        <v>27.399799999999999</v>
      </c>
      <c r="EN67">
        <v>404.24200000000002</v>
      </c>
      <c r="EO67">
        <v>15.482100000000001</v>
      </c>
      <c r="EP67">
        <v>100.239</v>
      </c>
      <c r="EQ67">
        <v>90.555700000000002</v>
      </c>
    </row>
    <row r="68" spans="1:147" x14ac:dyDescent="0.3">
      <c r="A68">
        <v>52</v>
      </c>
      <c r="B68">
        <v>1675342140</v>
      </c>
      <c r="C68">
        <v>3180.7999999523199</v>
      </c>
      <c r="D68" t="s">
        <v>409</v>
      </c>
      <c r="E68" t="s">
        <v>410</v>
      </c>
      <c r="F68">
        <v>1675342132.0741899</v>
      </c>
      <c r="G68">
        <f t="shared" si="43"/>
        <v>8.357316974140586E-3</v>
      </c>
      <c r="H68">
        <f t="shared" si="44"/>
        <v>26.470010031148821</v>
      </c>
      <c r="I68">
        <f t="shared" si="45"/>
        <v>400.00238709677399</v>
      </c>
      <c r="J68">
        <f t="shared" si="46"/>
        <v>271.29589165385545</v>
      </c>
      <c r="K68">
        <f t="shared" si="47"/>
        <v>26.252368882257201</v>
      </c>
      <c r="L68">
        <f t="shared" si="48"/>
        <v>38.706853081454376</v>
      </c>
      <c r="M68">
        <f t="shared" si="49"/>
        <v>0.38341951818657005</v>
      </c>
      <c r="N68">
        <f t="shared" si="50"/>
        <v>3.3918422748670216</v>
      </c>
      <c r="O68">
        <f t="shared" si="51"/>
        <v>0.3608652572867197</v>
      </c>
      <c r="P68">
        <f t="shared" si="52"/>
        <v>0.22745655672047549</v>
      </c>
      <c r="Q68">
        <f t="shared" si="53"/>
        <v>161.84359351563882</v>
      </c>
      <c r="R68">
        <f t="shared" si="54"/>
        <v>27.963813441612295</v>
      </c>
      <c r="S68">
        <f t="shared" si="55"/>
        <v>27.989703225806501</v>
      </c>
      <c r="T68">
        <f t="shared" si="56"/>
        <v>3.7925623605062562</v>
      </c>
      <c r="U68">
        <f t="shared" si="57"/>
        <v>40.076303415925572</v>
      </c>
      <c r="V68">
        <f t="shared" si="58"/>
        <v>1.6141426179600928</v>
      </c>
      <c r="W68">
        <f t="shared" si="59"/>
        <v>4.0276734139073884</v>
      </c>
      <c r="X68">
        <f t="shared" si="60"/>
        <v>2.1784197425461631</v>
      </c>
      <c r="Y68">
        <f t="shared" si="61"/>
        <v>-368.55767855959982</v>
      </c>
      <c r="Z68">
        <f t="shared" si="62"/>
        <v>189.37734096449847</v>
      </c>
      <c r="AA68">
        <f t="shared" si="63"/>
        <v>12.23205158804428</v>
      </c>
      <c r="AB68">
        <f t="shared" si="64"/>
        <v>-5.1046924914182625</v>
      </c>
      <c r="AC68">
        <v>-4.0058221558130699E-2</v>
      </c>
      <c r="AD68">
        <v>4.4968862991950298E-2</v>
      </c>
      <c r="AE68">
        <v>3.38012380801141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50737.28046510031</v>
      </c>
      <c r="AK68" t="s">
        <v>251</v>
      </c>
      <c r="AL68">
        <v>2.3430499999999999</v>
      </c>
      <c r="AM68">
        <v>1.45455</v>
      </c>
      <c r="AN68">
        <f t="shared" si="68"/>
        <v>-0.88849999999999985</v>
      </c>
      <c r="AO68">
        <f t="shared" si="69"/>
        <v>-0.61084184111924644</v>
      </c>
      <c r="AP68">
        <v>2.6669090784493098E-2</v>
      </c>
      <c r="AQ68" t="s">
        <v>411</v>
      </c>
      <c r="AR68">
        <v>2.3908</v>
      </c>
      <c r="AS68">
        <v>2.7549800000000002</v>
      </c>
      <c r="AT68">
        <f t="shared" si="70"/>
        <v>0.13218970736629676</v>
      </c>
      <c r="AU68">
        <v>0.5</v>
      </c>
      <c r="AV68">
        <f t="shared" si="71"/>
        <v>841.18424535481404</v>
      </c>
      <c r="AW68">
        <f t="shared" si="72"/>
        <v>26.470010031148821</v>
      </c>
      <c r="AX68">
        <f t="shared" si="73"/>
        <v>55.597949617296024</v>
      </c>
      <c r="AY68">
        <f t="shared" si="74"/>
        <v>1</v>
      </c>
      <c r="AZ68">
        <f t="shared" si="75"/>
        <v>3.1435849026404963E-2</v>
      </c>
      <c r="BA68">
        <f t="shared" si="76"/>
        <v>-0.47202883505506393</v>
      </c>
      <c r="BB68" t="s">
        <v>253</v>
      </c>
      <c r="BC68">
        <v>0</v>
      </c>
      <c r="BD68">
        <f t="shared" si="77"/>
        <v>2.7549800000000002</v>
      </c>
      <c r="BE68">
        <f t="shared" si="78"/>
        <v>0.13218970736629673</v>
      </c>
      <c r="BF68">
        <f t="shared" si="79"/>
        <v>-0.8940428311161529</v>
      </c>
      <c r="BG68">
        <f t="shared" si="80"/>
        <v>0.88408224698371052</v>
      </c>
      <c r="BH68">
        <f t="shared" si="81"/>
        <v>1.4636240855374232</v>
      </c>
      <c r="BI68">
        <f t="shared" si="82"/>
        <v>999.98145161290302</v>
      </c>
      <c r="BJ68">
        <f t="shared" si="83"/>
        <v>841.18424535481404</v>
      </c>
      <c r="BK68">
        <f t="shared" si="84"/>
        <v>0.84119984825522542</v>
      </c>
      <c r="BL68">
        <f t="shared" si="85"/>
        <v>0.19239969651045083</v>
      </c>
      <c r="BM68">
        <v>0.71134332286046498</v>
      </c>
      <c r="BN68">
        <v>0.5</v>
      </c>
      <c r="BO68" t="s">
        <v>254</v>
      </c>
      <c r="BP68">
        <v>1675342132.0741899</v>
      </c>
      <c r="BQ68">
        <v>400.00238709677399</v>
      </c>
      <c r="BR68">
        <v>404.24370967741902</v>
      </c>
      <c r="BS68">
        <v>16.680790322580599</v>
      </c>
      <c r="BT68">
        <v>15.5116741935484</v>
      </c>
      <c r="BU68">
        <v>500.014967741936</v>
      </c>
      <c r="BV68">
        <v>96.566525806451594</v>
      </c>
      <c r="BW68">
        <v>0.20002941935483901</v>
      </c>
      <c r="BX68">
        <v>29.025338709677399</v>
      </c>
      <c r="BY68">
        <v>27.989703225806501</v>
      </c>
      <c r="BZ68">
        <v>999.9</v>
      </c>
      <c r="CA68">
        <v>10003.7096774194</v>
      </c>
      <c r="CB68">
        <v>0</v>
      </c>
      <c r="CC68">
        <v>390.68464516129001</v>
      </c>
      <c r="CD68">
        <v>999.98145161290302</v>
      </c>
      <c r="CE68">
        <v>0.96000561290322595</v>
      </c>
      <c r="CF68">
        <v>3.9994641935483903E-2</v>
      </c>
      <c r="CG68">
        <v>0</v>
      </c>
      <c r="CH68">
        <v>2.3834774193548398</v>
      </c>
      <c r="CI68">
        <v>0</v>
      </c>
      <c r="CJ68">
        <v>1351.4938709677399</v>
      </c>
      <c r="CK68">
        <v>9334.1635483870996</v>
      </c>
      <c r="CL68">
        <v>41.125</v>
      </c>
      <c r="CM68">
        <v>44</v>
      </c>
      <c r="CN68">
        <v>42.322161290322597</v>
      </c>
      <c r="CO68">
        <v>42.186999999999998</v>
      </c>
      <c r="CP68">
        <v>41</v>
      </c>
      <c r="CQ68">
        <v>959.98709677419401</v>
      </c>
      <c r="CR68">
        <v>39.994193548387102</v>
      </c>
      <c r="CS68">
        <v>0</v>
      </c>
      <c r="CT68">
        <v>60</v>
      </c>
      <c r="CU68">
        <v>2.3908</v>
      </c>
      <c r="CV68">
        <v>0.18711794763006001</v>
      </c>
      <c r="CW68">
        <v>2.3241025534885398</v>
      </c>
      <c r="CX68">
        <v>1351.4984615384601</v>
      </c>
      <c r="CY68">
        <v>15</v>
      </c>
      <c r="CZ68">
        <v>1675338876.2</v>
      </c>
      <c r="DA68" t="s">
        <v>255</v>
      </c>
      <c r="DB68">
        <v>2</v>
      </c>
      <c r="DC68">
        <v>-3.8660000000000001</v>
      </c>
      <c r="DD68">
        <v>0.39400000000000002</v>
      </c>
      <c r="DE68">
        <v>404</v>
      </c>
      <c r="DF68">
        <v>16</v>
      </c>
      <c r="DG68">
        <v>2.13</v>
      </c>
      <c r="DH68">
        <v>0.16</v>
      </c>
      <c r="DI68">
        <v>-4.22825057692308</v>
      </c>
      <c r="DJ68">
        <v>-8.7238948160359403E-2</v>
      </c>
      <c r="DK68">
        <v>0.107872735298689</v>
      </c>
      <c r="DL68">
        <v>1</v>
      </c>
      <c r="DM68">
        <v>2.1701999999999999</v>
      </c>
      <c r="DN68">
        <v>0</v>
      </c>
      <c r="DO68">
        <v>0</v>
      </c>
      <c r="DP68">
        <v>0</v>
      </c>
      <c r="DQ68">
        <v>1.16932384615385</v>
      </c>
      <c r="DR68">
        <v>-5.0325388860915799E-4</v>
      </c>
      <c r="DS68">
        <v>2.6538101446832501E-3</v>
      </c>
      <c r="DT68">
        <v>1</v>
      </c>
      <c r="DU68">
        <v>2</v>
      </c>
      <c r="DV68">
        <v>3</v>
      </c>
      <c r="DW68" t="s">
        <v>269</v>
      </c>
      <c r="DX68">
        <v>100</v>
      </c>
      <c r="DY68">
        <v>100</v>
      </c>
      <c r="DZ68">
        <v>-3.8660000000000001</v>
      </c>
      <c r="EA68">
        <v>0.39400000000000002</v>
      </c>
      <c r="EB68">
        <v>2</v>
      </c>
      <c r="EC68">
        <v>517.47699999999998</v>
      </c>
      <c r="ED68">
        <v>415.86799999999999</v>
      </c>
      <c r="EE68">
        <v>27.388000000000002</v>
      </c>
      <c r="EF68">
        <v>31.5214</v>
      </c>
      <c r="EG68">
        <v>29.9999</v>
      </c>
      <c r="EH68">
        <v>31.743500000000001</v>
      </c>
      <c r="EI68">
        <v>31.782699999999998</v>
      </c>
      <c r="EJ68">
        <v>20.307099999999998</v>
      </c>
      <c r="EK68">
        <v>29.636299999999999</v>
      </c>
      <c r="EL68">
        <v>0</v>
      </c>
      <c r="EM68">
        <v>27.386199999999999</v>
      </c>
      <c r="EN68">
        <v>404.25599999999997</v>
      </c>
      <c r="EO68">
        <v>15.5113</v>
      </c>
      <c r="EP68">
        <v>100.24</v>
      </c>
      <c r="EQ68">
        <v>90.554599999999994</v>
      </c>
    </row>
    <row r="69" spans="1:147" x14ac:dyDescent="0.3">
      <c r="A69">
        <v>53</v>
      </c>
      <c r="B69">
        <v>1675342200</v>
      </c>
      <c r="C69">
        <v>3240.7999999523199</v>
      </c>
      <c r="D69" t="s">
        <v>412</v>
      </c>
      <c r="E69" t="s">
        <v>413</v>
      </c>
      <c r="F69">
        <v>1675342192.0548401</v>
      </c>
      <c r="G69">
        <f t="shared" si="43"/>
        <v>8.4521135118454434E-3</v>
      </c>
      <c r="H69">
        <f t="shared" si="44"/>
        <v>26.426368722218477</v>
      </c>
      <c r="I69">
        <f t="shared" si="45"/>
        <v>400.00329032258099</v>
      </c>
      <c r="J69">
        <f t="shared" si="46"/>
        <v>272.8340275301739</v>
      </c>
      <c r="K69">
        <f t="shared" si="47"/>
        <v>26.40191999795352</v>
      </c>
      <c r="L69">
        <f t="shared" si="48"/>
        <v>38.707982892078917</v>
      </c>
      <c r="M69">
        <f t="shared" si="49"/>
        <v>0.38820751948997617</v>
      </c>
      <c r="N69">
        <f t="shared" si="50"/>
        <v>3.3955272430534631</v>
      </c>
      <c r="O69">
        <f t="shared" si="51"/>
        <v>0.36512812826559687</v>
      </c>
      <c r="P69">
        <f t="shared" si="52"/>
        <v>0.23016424544937009</v>
      </c>
      <c r="Q69">
        <f t="shared" si="53"/>
        <v>161.84591333965116</v>
      </c>
      <c r="R69">
        <f t="shared" si="54"/>
        <v>27.96264137128361</v>
      </c>
      <c r="S69">
        <f t="shared" si="55"/>
        <v>27.9897064516129</v>
      </c>
      <c r="T69">
        <f t="shared" si="56"/>
        <v>3.7925630737653031</v>
      </c>
      <c r="U69">
        <f t="shared" si="57"/>
        <v>40.055781923425677</v>
      </c>
      <c r="V69">
        <f t="shared" si="58"/>
        <v>1.6151060194484883</v>
      </c>
      <c r="W69">
        <f t="shared" si="59"/>
        <v>4.0321420326685269</v>
      </c>
      <c r="X69">
        <f t="shared" si="60"/>
        <v>2.1774570543168146</v>
      </c>
      <c r="Y69">
        <f t="shared" si="61"/>
        <v>-372.73820587238407</v>
      </c>
      <c r="Z69">
        <f t="shared" si="62"/>
        <v>193.09133435456528</v>
      </c>
      <c r="AA69">
        <f t="shared" si="63"/>
        <v>12.459596300995541</v>
      </c>
      <c r="AB69">
        <f t="shared" si="64"/>
        <v>-5.3413618771720905</v>
      </c>
      <c r="AC69">
        <v>-4.01129669465871E-2</v>
      </c>
      <c r="AD69">
        <v>4.5030319486452003E-2</v>
      </c>
      <c r="AE69">
        <v>3.3837927612077898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50800.602321072256</v>
      </c>
      <c r="AK69" t="s">
        <v>251</v>
      </c>
      <c r="AL69">
        <v>2.3430499999999999</v>
      </c>
      <c r="AM69">
        <v>1.45455</v>
      </c>
      <c r="AN69">
        <f t="shared" si="68"/>
        <v>-0.88849999999999985</v>
      </c>
      <c r="AO69">
        <f t="shared" si="69"/>
        <v>-0.61084184111924644</v>
      </c>
      <c r="AP69">
        <v>2.6669090784493098E-2</v>
      </c>
      <c r="AQ69" t="s">
        <v>414</v>
      </c>
      <c r="AR69">
        <v>2.3443038461538501</v>
      </c>
      <c r="AS69">
        <v>1.6719299999999999</v>
      </c>
      <c r="AT69">
        <f t="shared" si="70"/>
        <v>-0.40215430439901811</v>
      </c>
      <c r="AU69">
        <v>0.5</v>
      </c>
      <c r="AV69">
        <f t="shared" si="71"/>
        <v>841.200239264885</v>
      </c>
      <c r="AW69">
        <f t="shared" si="72"/>
        <v>26.426368722218477</v>
      </c>
      <c r="AX69">
        <f t="shared" si="73"/>
        <v>-169.14614854092872</v>
      </c>
      <c r="AY69">
        <f t="shared" si="74"/>
        <v>1</v>
      </c>
      <c r="AZ69">
        <f t="shared" si="75"/>
        <v>3.1383371519846888E-2</v>
      </c>
      <c r="BA69">
        <f t="shared" si="76"/>
        <v>-0.13001740503489972</v>
      </c>
      <c r="BB69" t="s">
        <v>253</v>
      </c>
      <c r="BC69">
        <v>0</v>
      </c>
      <c r="BD69">
        <f t="shared" si="77"/>
        <v>1.6719299999999999</v>
      </c>
      <c r="BE69">
        <f t="shared" si="78"/>
        <v>-0.40215430439901806</v>
      </c>
      <c r="BF69">
        <f t="shared" si="79"/>
        <v>-0.14944828297411564</v>
      </c>
      <c r="BG69">
        <f t="shared" si="80"/>
        <v>1.0018682890598556</v>
      </c>
      <c r="BH69">
        <f t="shared" si="81"/>
        <v>0.24465953854811473</v>
      </c>
      <c r="BI69">
        <f t="shared" si="82"/>
        <v>1000.001</v>
      </c>
      <c r="BJ69">
        <f t="shared" si="83"/>
        <v>841.200239264885</v>
      </c>
      <c r="BK69">
        <f t="shared" si="84"/>
        <v>0.84119939806548694</v>
      </c>
      <c r="BL69">
        <f t="shared" si="85"/>
        <v>0.19239879613097399</v>
      </c>
      <c r="BM69">
        <v>0.71134332286046498</v>
      </c>
      <c r="BN69">
        <v>0.5</v>
      </c>
      <c r="BO69" t="s">
        <v>254</v>
      </c>
      <c r="BP69">
        <v>1675342192.0548401</v>
      </c>
      <c r="BQ69">
        <v>400.00329032258099</v>
      </c>
      <c r="BR69">
        <v>404.24380645161301</v>
      </c>
      <c r="BS69">
        <v>16.690296774193499</v>
      </c>
      <c r="BT69">
        <v>15.507929032258099</v>
      </c>
      <c r="BU69">
        <v>500.01419354838703</v>
      </c>
      <c r="BV69">
        <v>96.569267741935505</v>
      </c>
      <c r="BW69">
        <v>0.199893483870968</v>
      </c>
      <c r="BX69">
        <v>29.0445064516129</v>
      </c>
      <c r="BY69">
        <v>27.9897064516129</v>
      </c>
      <c r="BZ69">
        <v>999.9</v>
      </c>
      <c r="CA69">
        <v>10017.0967741935</v>
      </c>
      <c r="CB69">
        <v>0</v>
      </c>
      <c r="CC69">
        <v>391.07006451612898</v>
      </c>
      <c r="CD69">
        <v>1000.001</v>
      </c>
      <c r="CE69">
        <v>0.96001999999999998</v>
      </c>
      <c r="CF69">
        <v>3.99802E-2</v>
      </c>
      <c r="CG69">
        <v>0</v>
      </c>
      <c r="CH69">
        <v>2.3600677419354801</v>
      </c>
      <c r="CI69">
        <v>0</v>
      </c>
      <c r="CJ69">
        <v>1350.0306451612901</v>
      </c>
      <c r="CK69">
        <v>9334.4029032258095</v>
      </c>
      <c r="CL69">
        <v>41.245935483871001</v>
      </c>
      <c r="CM69">
        <v>44.120935483871001</v>
      </c>
      <c r="CN69">
        <v>42.443096774193499</v>
      </c>
      <c r="CO69">
        <v>42.3</v>
      </c>
      <c r="CP69">
        <v>41.120935483871001</v>
      </c>
      <c r="CQ69">
        <v>960.02161290322601</v>
      </c>
      <c r="CR69">
        <v>39.979999999999997</v>
      </c>
      <c r="CS69">
        <v>0</v>
      </c>
      <c r="CT69">
        <v>59.400000095367403</v>
      </c>
      <c r="CU69">
        <v>2.3443038461538501</v>
      </c>
      <c r="CV69">
        <v>-0.61147009453559198</v>
      </c>
      <c r="CW69">
        <v>-0.39213675177829499</v>
      </c>
      <c r="CX69">
        <v>1350.0150000000001</v>
      </c>
      <c r="CY69">
        <v>15</v>
      </c>
      <c r="CZ69">
        <v>1675338876.2</v>
      </c>
      <c r="DA69" t="s">
        <v>255</v>
      </c>
      <c r="DB69">
        <v>2</v>
      </c>
      <c r="DC69">
        <v>-3.8660000000000001</v>
      </c>
      <c r="DD69">
        <v>0.39400000000000002</v>
      </c>
      <c r="DE69">
        <v>404</v>
      </c>
      <c r="DF69">
        <v>16</v>
      </c>
      <c r="DG69">
        <v>2.13</v>
      </c>
      <c r="DH69">
        <v>0.16</v>
      </c>
      <c r="DI69">
        <v>-4.2533213461538502</v>
      </c>
      <c r="DJ69">
        <v>-7.2649047432217298E-2</v>
      </c>
      <c r="DK69">
        <v>0.109080002116105</v>
      </c>
      <c r="DL69">
        <v>1</v>
      </c>
      <c r="DM69">
        <v>2.5028000000000001</v>
      </c>
      <c r="DN69">
        <v>0</v>
      </c>
      <c r="DO69">
        <v>0</v>
      </c>
      <c r="DP69">
        <v>0</v>
      </c>
      <c r="DQ69">
        <v>1.1821244230769199</v>
      </c>
      <c r="DR69">
        <v>2.8314583255075599E-3</v>
      </c>
      <c r="DS69">
        <v>2.79523455288126E-3</v>
      </c>
      <c r="DT69">
        <v>1</v>
      </c>
      <c r="DU69">
        <v>2</v>
      </c>
      <c r="DV69">
        <v>3</v>
      </c>
      <c r="DW69" t="s">
        <v>269</v>
      </c>
      <c r="DX69">
        <v>100</v>
      </c>
      <c r="DY69">
        <v>100</v>
      </c>
      <c r="DZ69">
        <v>-3.8660000000000001</v>
      </c>
      <c r="EA69">
        <v>0.39400000000000002</v>
      </c>
      <c r="EB69">
        <v>2</v>
      </c>
      <c r="EC69">
        <v>516.85599999999999</v>
      </c>
      <c r="ED69">
        <v>416.13600000000002</v>
      </c>
      <c r="EE69">
        <v>27.391400000000001</v>
      </c>
      <c r="EF69">
        <v>31.5242</v>
      </c>
      <c r="EG69">
        <v>29.9999</v>
      </c>
      <c r="EH69">
        <v>31.746300000000002</v>
      </c>
      <c r="EI69">
        <v>31.785399999999999</v>
      </c>
      <c r="EJ69">
        <v>20.310400000000001</v>
      </c>
      <c r="EK69">
        <v>29.636299999999999</v>
      </c>
      <c r="EL69">
        <v>0</v>
      </c>
      <c r="EM69">
        <v>27.391400000000001</v>
      </c>
      <c r="EN69">
        <v>404.32</v>
      </c>
      <c r="EO69">
        <v>15.5573</v>
      </c>
      <c r="EP69">
        <v>100.24</v>
      </c>
      <c r="EQ69">
        <v>90.553700000000006</v>
      </c>
    </row>
    <row r="70" spans="1:147" x14ac:dyDescent="0.3">
      <c r="A70">
        <v>54</v>
      </c>
      <c r="B70">
        <v>1675342260</v>
      </c>
      <c r="C70">
        <v>3300.7999999523199</v>
      </c>
      <c r="D70" t="s">
        <v>415</v>
      </c>
      <c r="E70" t="s">
        <v>416</v>
      </c>
      <c r="F70">
        <v>1675342252.0548401</v>
      </c>
      <c r="G70">
        <f t="shared" si="43"/>
        <v>8.5124127855425655E-3</v>
      </c>
      <c r="H70">
        <f t="shared" si="44"/>
        <v>26.590746262401883</v>
      </c>
      <c r="I70">
        <f t="shared" si="45"/>
        <v>399.99454838709698</v>
      </c>
      <c r="J70">
        <f t="shared" si="46"/>
        <v>273.05447182964508</v>
      </c>
      <c r="K70">
        <f t="shared" si="47"/>
        <v>26.424484617248439</v>
      </c>
      <c r="L70">
        <f t="shared" si="48"/>
        <v>38.708942285451158</v>
      </c>
      <c r="M70">
        <f t="shared" si="49"/>
        <v>0.39156182807394563</v>
      </c>
      <c r="N70">
        <f t="shared" si="50"/>
        <v>3.393044275197628</v>
      </c>
      <c r="O70">
        <f t="shared" si="51"/>
        <v>0.3680787473575029</v>
      </c>
      <c r="P70">
        <f t="shared" si="52"/>
        <v>0.23204162628313513</v>
      </c>
      <c r="Q70">
        <f t="shared" si="53"/>
        <v>161.84732742115187</v>
      </c>
      <c r="R70">
        <f t="shared" si="54"/>
        <v>27.958664427098601</v>
      </c>
      <c r="S70">
        <f t="shared" si="55"/>
        <v>27.982532258064499</v>
      </c>
      <c r="T70">
        <f t="shared" si="56"/>
        <v>3.7909770748905478</v>
      </c>
      <c r="U70">
        <f t="shared" si="57"/>
        <v>40.040121185161659</v>
      </c>
      <c r="V70">
        <f t="shared" si="58"/>
        <v>1.6154463847562652</v>
      </c>
      <c r="W70">
        <f t="shared" si="59"/>
        <v>4.0345691694732642</v>
      </c>
      <c r="X70">
        <f t="shared" si="60"/>
        <v>2.1755306901342824</v>
      </c>
      <c r="Y70">
        <f t="shared" si="61"/>
        <v>-375.39740384242714</v>
      </c>
      <c r="Z70">
        <f t="shared" si="62"/>
        <v>196.16550051644475</v>
      </c>
      <c r="AA70">
        <f t="shared" si="63"/>
        <v>12.667430544521084</v>
      </c>
      <c r="AB70">
        <f t="shared" si="64"/>
        <v>-4.7171453603094164</v>
      </c>
      <c r="AC70">
        <v>-4.0076076251758602E-2</v>
      </c>
      <c r="AD70">
        <v>4.4988906449704699E-2</v>
      </c>
      <c r="AE70">
        <v>3.3813205852036101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50754.153998900489</v>
      </c>
      <c r="AK70" t="s">
        <v>251</v>
      </c>
      <c r="AL70">
        <v>2.3430499999999999</v>
      </c>
      <c r="AM70">
        <v>1.45455</v>
      </c>
      <c r="AN70">
        <f t="shared" si="68"/>
        <v>-0.88849999999999985</v>
      </c>
      <c r="AO70">
        <f t="shared" si="69"/>
        <v>-0.61084184111924644</v>
      </c>
      <c r="AP70">
        <v>2.6669090784493098E-2</v>
      </c>
      <c r="AQ70" t="s">
        <v>417</v>
      </c>
      <c r="AR70">
        <v>2.3990999999999998</v>
      </c>
      <c r="AS70">
        <v>1.4886200000000001</v>
      </c>
      <c r="AT70">
        <f t="shared" si="70"/>
        <v>-0.61162687589848286</v>
      </c>
      <c r="AU70">
        <v>0.5</v>
      </c>
      <c r="AV70">
        <f t="shared" si="71"/>
        <v>841.20381820651994</v>
      </c>
      <c r="AW70">
        <f t="shared" si="72"/>
        <v>26.590746262401883</v>
      </c>
      <c r="AX70">
        <f t="shared" si="73"/>
        <v>-257.25143166176457</v>
      </c>
      <c r="AY70">
        <f t="shared" si="74"/>
        <v>1</v>
      </c>
      <c r="AZ70">
        <f t="shared" si="75"/>
        <v>3.1578645503836468E-2</v>
      </c>
      <c r="BA70">
        <f t="shared" si="76"/>
        <v>-2.2886969139202781E-2</v>
      </c>
      <c r="BB70" t="s">
        <v>253</v>
      </c>
      <c r="BC70">
        <v>0</v>
      </c>
      <c r="BD70">
        <f t="shared" si="77"/>
        <v>1.4886200000000001</v>
      </c>
      <c r="BE70">
        <f t="shared" si="78"/>
        <v>-0.61162687589848297</v>
      </c>
      <c r="BF70">
        <f t="shared" si="79"/>
        <v>-2.3423051802963148E-2</v>
      </c>
      <c r="BG70">
        <f t="shared" si="80"/>
        <v>1.0655992884144985</v>
      </c>
      <c r="BH70">
        <f t="shared" si="81"/>
        <v>3.8345526167698422E-2</v>
      </c>
      <c r="BI70">
        <f t="shared" si="82"/>
        <v>1000.00474193548</v>
      </c>
      <c r="BJ70">
        <f t="shared" si="83"/>
        <v>841.20381820651994</v>
      </c>
      <c r="BK70">
        <f t="shared" si="84"/>
        <v>0.84119982929120374</v>
      </c>
      <c r="BL70">
        <f t="shared" si="85"/>
        <v>0.19239965858240732</v>
      </c>
      <c r="BM70">
        <v>0.71134332286046498</v>
      </c>
      <c r="BN70">
        <v>0.5</v>
      </c>
      <c r="BO70" t="s">
        <v>254</v>
      </c>
      <c r="BP70">
        <v>1675342252.0548401</v>
      </c>
      <c r="BQ70">
        <v>399.99454838709698</v>
      </c>
      <c r="BR70">
        <v>404.26170967741899</v>
      </c>
      <c r="BS70">
        <v>16.693035483871</v>
      </c>
      <c r="BT70">
        <v>15.502280645161299</v>
      </c>
      <c r="BU70">
        <v>500.03303225806502</v>
      </c>
      <c r="BV70">
        <v>96.573754838709704</v>
      </c>
      <c r="BW70">
        <v>0.199919806451613</v>
      </c>
      <c r="BX70">
        <v>29.054909677419399</v>
      </c>
      <c r="BY70">
        <v>27.982532258064499</v>
      </c>
      <c r="BZ70">
        <v>999.9</v>
      </c>
      <c r="CA70">
        <v>10007.419354838699</v>
      </c>
      <c r="CB70">
        <v>0</v>
      </c>
      <c r="CC70">
        <v>390.97764516129001</v>
      </c>
      <c r="CD70">
        <v>1000.00474193548</v>
      </c>
      <c r="CE70">
        <v>0.96000412903225796</v>
      </c>
      <c r="CF70">
        <v>3.9996129032258097E-2</v>
      </c>
      <c r="CG70">
        <v>0</v>
      </c>
      <c r="CH70">
        <v>2.4241677419354799</v>
      </c>
      <c r="CI70">
        <v>0</v>
      </c>
      <c r="CJ70">
        <v>1347.83516129032</v>
      </c>
      <c r="CK70">
        <v>9334.39</v>
      </c>
      <c r="CL70">
        <v>41.311999999999998</v>
      </c>
      <c r="CM70">
        <v>44.197161290322597</v>
      </c>
      <c r="CN70">
        <v>42.558</v>
      </c>
      <c r="CO70">
        <v>42.375</v>
      </c>
      <c r="CP70">
        <v>41.186999999999998</v>
      </c>
      <c r="CQ70">
        <v>960.01064516128997</v>
      </c>
      <c r="CR70">
        <v>39.994516129032299</v>
      </c>
      <c r="CS70">
        <v>0</v>
      </c>
      <c r="CT70">
        <v>59.200000047683702</v>
      </c>
      <c r="CU70">
        <v>2.3990999999999998</v>
      </c>
      <c r="CV70">
        <v>-0.32188718395824001</v>
      </c>
      <c r="CW70">
        <v>0.25059828106895199</v>
      </c>
      <c r="CX70">
        <v>1347.8634615384599</v>
      </c>
      <c r="CY70">
        <v>15</v>
      </c>
      <c r="CZ70">
        <v>1675338876.2</v>
      </c>
      <c r="DA70" t="s">
        <v>255</v>
      </c>
      <c r="DB70">
        <v>2</v>
      </c>
      <c r="DC70">
        <v>-3.8660000000000001</v>
      </c>
      <c r="DD70">
        <v>0.39400000000000002</v>
      </c>
      <c r="DE70">
        <v>404</v>
      </c>
      <c r="DF70">
        <v>16</v>
      </c>
      <c r="DG70">
        <v>2.13</v>
      </c>
      <c r="DH70">
        <v>0.16</v>
      </c>
      <c r="DI70">
        <v>-4.2657869230769201</v>
      </c>
      <c r="DJ70">
        <v>7.1056506020640703E-2</v>
      </c>
      <c r="DK70">
        <v>0.11236868920482</v>
      </c>
      <c r="DL70">
        <v>1</v>
      </c>
      <c r="DM70">
        <v>2.5299</v>
      </c>
      <c r="DN70">
        <v>0</v>
      </c>
      <c r="DO70">
        <v>0</v>
      </c>
      <c r="DP70">
        <v>0</v>
      </c>
      <c r="DQ70">
        <v>1.19075634615385</v>
      </c>
      <c r="DR70">
        <v>-2.31309864194336E-3</v>
      </c>
      <c r="DS70">
        <v>2.56581748020315E-3</v>
      </c>
      <c r="DT70">
        <v>1</v>
      </c>
      <c r="DU70">
        <v>2</v>
      </c>
      <c r="DV70">
        <v>3</v>
      </c>
      <c r="DW70" t="s">
        <v>269</v>
      </c>
      <c r="DX70">
        <v>100</v>
      </c>
      <c r="DY70">
        <v>100</v>
      </c>
      <c r="DZ70">
        <v>-3.8660000000000001</v>
      </c>
      <c r="EA70">
        <v>0.39400000000000002</v>
      </c>
      <c r="EB70">
        <v>2</v>
      </c>
      <c r="EC70">
        <v>517.52099999999996</v>
      </c>
      <c r="ED70">
        <v>415.887</v>
      </c>
      <c r="EE70">
        <v>27.399699999999999</v>
      </c>
      <c r="EF70">
        <v>31.529699999999998</v>
      </c>
      <c r="EG70">
        <v>30.0001</v>
      </c>
      <c r="EH70">
        <v>31.749099999999999</v>
      </c>
      <c r="EI70">
        <v>31.785399999999999</v>
      </c>
      <c r="EJ70">
        <v>20.311299999999999</v>
      </c>
      <c r="EK70">
        <v>29.636299999999999</v>
      </c>
      <c r="EL70">
        <v>0</v>
      </c>
      <c r="EM70">
        <v>27.398199999999999</v>
      </c>
      <c r="EN70">
        <v>404.28399999999999</v>
      </c>
      <c r="EO70">
        <v>15.498799999999999</v>
      </c>
      <c r="EP70">
        <v>100.239</v>
      </c>
      <c r="EQ70">
        <v>90.555400000000006</v>
      </c>
    </row>
    <row r="71" spans="1:147" x14ac:dyDescent="0.3">
      <c r="A71">
        <v>55</v>
      </c>
      <c r="B71">
        <v>1675342320.0999999</v>
      </c>
      <c r="C71">
        <v>3360.8999998569502</v>
      </c>
      <c r="D71" t="s">
        <v>418</v>
      </c>
      <c r="E71" t="s">
        <v>419</v>
      </c>
      <c r="F71">
        <v>1675342312.07742</v>
      </c>
      <c r="G71">
        <f t="shared" si="43"/>
        <v>8.4488098367035431E-3</v>
      </c>
      <c r="H71">
        <f t="shared" si="44"/>
        <v>26.664592920920743</v>
      </c>
      <c r="I71">
        <f t="shared" si="45"/>
        <v>400.00045161290302</v>
      </c>
      <c r="J71">
        <f t="shared" si="46"/>
        <v>271.95929069007872</v>
      </c>
      <c r="K71">
        <f t="shared" si="47"/>
        <v>26.319233704001196</v>
      </c>
      <c r="L71">
        <f t="shared" si="48"/>
        <v>38.710592828039303</v>
      </c>
      <c r="M71">
        <f t="shared" si="49"/>
        <v>0.38869025608059882</v>
      </c>
      <c r="N71">
        <f t="shared" si="50"/>
        <v>3.390942836671115</v>
      </c>
      <c r="O71">
        <f t="shared" si="51"/>
        <v>0.36552598893557114</v>
      </c>
      <c r="P71">
        <f t="shared" si="52"/>
        <v>0.2304198333457993</v>
      </c>
      <c r="Q71">
        <f t="shared" si="53"/>
        <v>161.84695502754647</v>
      </c>
      <c r="R71">
        <f t="shared" si="54"/>
        <v>27.982932115423267</v>
      </c>
      <c r="S71">
        <f t="shared" si="55"/>
        <v>27.989370967741898</v>
      </c>
      <c r="T71">
        <f t="shared" si="56"/>
        <v>3.7924888954500711</v>
      </c>
      <c r="U71">
        <f t="shared" si="57"/>
        <v>40.082038367922316</v>
      </c>
      <c r="V71">
        <f t="shared" si="58"/>
        <v>1.6181193720528841</v>
      </c>
      <c r="W71">
        <f t="shared" si="59"/>
        <v>4.0370186695591466</v>
      </c>
      <c r="X71">
        <f t="shared" si="60"/>
        <v>2.1743695233971869</v>
      </c>
      <c r="Y71">
        <f t="shared" si="61"/>
        <v>-372.59251379862627</v>
      </c>
      <c r="Z71">
        <f t="shared" si="62"/>
        <v>196.71215816436572</v>
      </c>
      <c r="AA71">
        <f t="shared" si="63"/>
        <v>12.711699504984709</v>
      </c>
      <c r="AB71">
        <f t="shared" si="64"/>
        <v>-1.3217011017293601</v>
      </c>
      <c r="AC71">
        <v>-4.00448628850813E-2</v>
      </c>
      <c r="AD71">
        <v>4.49538667111683E-2</v>
      </c>
      <c r="AE71">
        <v>3.3792282777065998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50714.536574162121</v>
      </c>
      <c r="AK71" t="s">
        <v>251</v>
      </c>
      <c r="AL71">
        <v>2.3430499999999999</v>
      </c>
      <c r="AM71">
        <v>1.45455</v>
      </c>
      <c r="AN71">
        <f t="shared" si="68"/>
        <v>-0.88849999999999985</v>
      </c>
      <c r="AO71">
        <f t="shared" si="69"/>
        <v>-0.61084184111924644</v>
      </c>
      <c r="AP71">
        <v>2.6669090784493098E-2</v>
      </c>
      <c r="AQ71" t="s">
        <v>420</v>
      </c>
      <c r="AR71">
        <v>2.35571538461538</v>
      </c>
      <c r="AS71">
        <v>2.0981200000000002</v>
      </c>
      <c r="AT71">
        <f t="shared" si="70"/>
        <v>-0.12277438116760697</v>
      </c>
      <c r="AU71">
        <v>0.5</v>
      </c>
      <c r="AV71">
        <f t="shared" si="71"/>
        <v>841.19770234931866</v>
      </c>
      <c r="AW71">
        <f t="shared" si="72"/>
        <v>26.664592920920743</v>
      </c>
      <c r="AX71">
        <f t="shared" si="73"/>
        <v>-51.63876367277522</v>
      </c>
      <c r="AY71">
        <f t="shared" si="74"/>
        <v>1</v>
      </c>
      <c r="AZ71">
        <f t="shared" si="75"/>
        <v>3.1666662611822605E-2</v>
      </c>
      <c r="BA71">
        <f t="shared" si="76"/>
        <v>-0.30673650696814297</v>
      </c>
      <c r="BB71" t="s">
        <v>253</v>
      </c>
      <c r="BC71">
        <v>0</v>
      </c>
      <c r="BD71">
        <f t="shared" si="77"/>
        <v>2.0981200000000002</v>
      </c>
      <c r="BE71">
        <f t="shared" si="78"/>
        <v>-0.12277438116760708</v>
      </c>
      <c r="BF71">
        <f t="shared" si="79"/>
        <v>-0.44245299233439911</v>
      </c>
      <c r="BG71">
        <f t="shared" si="80"/>
        <v>1.0517102217587888</v>
      </c>
      <c r="BH71">
        <f t="shared" si="81"/>
        <v>0.72433314575126651</v>
      </c>
      <c r="BI71">
        <f t="shared" si="82"/>
        <v>999.99690322580602</v>
      </c>
      <c r="BJ71">
        <f t="shared" si="83"/>
        <v>841.19770234931866</v>
      </c>
      <c r="BK71">
        <f t="shared" si="84"/>
        <v>0.84120030735672247</v>
      </c>
      <c r="BL71">
        <f t="shared" si="85"/>
        <v>0.19240061471344502</v>
      </c>
      <c r="BM71">
        <v>0.71134332286046498</v>
      </c>
      <c r="BN71">
        <v>0.5</v>
      </c>
      <c r="BO71" t="s">
        <v>254</v>
      </c>
      <c r="BP71">
        <v>1675342312.07742</v>
      </c>
      <c r="BQ71">
        <v>400.00045161290302</v>
      </c>
      <c r="BR71">
        <v>404.27474193548397</v>
      </c>
      <c r="BS71">
        <v>16.720190322580599</v>
      </c>
      <c r="BT71">
        <v>15.5383</v>
      </c>
      <c r="BU71">
        <v>500.00545161290302</v>
      </c>
      <c r="BV71">
        <v>96.576364516129004</v>
      </c>
      <c r="BW71">
        <v>0.20000829032258099</v>
      </c>
      <c r="BX71">
        <v>29.065403225806399</v>
      </c>
      <c r="BY71">
        <v>27.989370967741898</v>
      </c>
      <c r="BZ71">
        <v>999.9</v>
      </c>
      <c r="CA71">
        <v>9999.3548387096798</v>
      </c>
      <c r="CB71">
        <v>0</v>
      </c>
      <c r="CC71">
        <v>390.99235483871001</v>
      </c>
      <c r="CD71">
        <v>999.99690322580602</v>
      </c>
      <c r="CE71">
        <v>0.95998732258064601</v>
      </c>
      <c r="CF71">
        <v>4.0012970967741902E-2</v>
      </c>
      <c r="CG71">
        <v>0</v>
      </c>
      <c r="CH71">
        <v>2.35916129032258</v>
      </c>
      <c r="CI71">
        <v>0</v>
      </c>
      <c r="CJ71">
        <v>1345.7961290322601</v>
      </c>
      <c r="CK71">
        <v>9334.25</v>
      </c>
      <c r="CL71">
        <v>41.375</v>
      </c>
      <c r="CM71">
        <v>44.31</v>
      </c>
      <c r="CN71">
        <v>42.625</v>
      </c>
      <c r="CO71">
        <v>42.436999999999998</v>
      </c>
      <c r="CP71">
        <v>41.277999999999999</v>
      </c>
      <c r="CQ71">
        <v>959.98387096774195</v>
      </c>
      <c r="CR71">
        <v>40.01</v>
      </c>
      <c r="CS71">
        <v>0</v>
      </c>
      <c r="CT71">
        <v>59.600000143051098</v>
      </c>
      <c r="CU71">
        <v>2.35571538461538</v>
      </c>
      <c r="CV71">
        <v>4.0341423736469398E-4</v>
      </c>
      <c r="CW71">
        <v>2.4598290638282898</v>
      </c>
      <c r="CX71">
        <v>1345.79884615385</v>
      </c>
      <c r="CY71">
        <v>15</v>
      </c>
      <c r="CZ71">
        <v>1675338876.2</v>
      </c>
      <c r="DA71" t="s">
        <v>255</v>
      </c>
      <c r="DB71">
        <v>2</v>
      </c>
      <c r="DC71">
        <v>-3.8660000000000001</v>
      </c>
      <c r="DD71">
        <v>0.39400000000000002</v>
      </c>
      <c r="DE71">
        <v>404</v>
      </c>
      <c r="DF71">
        <v>16</v>
      </c>
      <c r="DG71">
        <v>2.13</v>
      </c>
      <c r="DH71">
        <v>0.16</v>
      </c>
      <c r="DI71">
        <v>-4.25709653846154</v>
      </c>
      <c r="DJ71">
        <v>-0.16528618022379099</v>
      </c>
      <c r="DK71">
        <v>8.8874832984471699E-2</v>
      </c>
      <c r="DL71">
        <v>1</v>
      </c>
      <c r="DM71">
        <v>2.1288999999999998</v>
      </c>
      <c r="DN71">
        <v>0</v>
      </c>
      <c r="DO71">
        <v>0</v>
      </c>
      <c r="DP71">
        <v>0</v>
      </c>
      <c r="DQ71">
        <v>1.1789353846153801</v>
      </c>
      <c r="DR71">
        <v>2.33076562876866E-2</v>
      </c>
      <c r="DS71">
        <v>8.6432206563068492E-3</v>
      </c>
      <c r="DT71">
        <v>1</v>
      </c>
      <c r="DU71">
        <v>2</v>
      </c>
      <c r="DV71">
        <v>3</v>
      </c>
      <c r="DW71" t="s">
        <v>269</v>
      </c>
      <c r="DX71">
        <v>100</v>
      </c>
      <c r="DY71">
        <v>100</v>
      </c>
      <c r="DZ71">
        <v>-3.8660000000000001</v>
      </c>
      <c r="EA71">
        <v>0.39400000000000002</v>
      </c>
      <c r="EB71">
        <v>2</v>
      </c>
      <c r="EC71">
        <v>517.28499999999997</v>
      </c>
      <c r="ED71">
        <v>415.78100000000001</v>
      </c>
      <c r="EE71">
        <v>27.369299999999999</v>
      </c>
      <c r="EF71">
        <v>31.5352</v>
      </c>
      <c r="EG71">
        <v>30.000399999999999</v>
      </c>
      <c r="EH71">
        <v>31.751799999999999</v>
      </c>
      <c r="EI71">
        <v>31.7882</v>
      </c>
      <c r="EJ71">
        <v>20.309699999999999</v>
      </c>
      <c r="EK71">
        <v>29.352799999999998</v>
      </c>
      <c r="EL71">
        <v>0</v>
      </c>
      <c r="EM71">
        <v>27.365500000000001</v>
      </c>
      <c r="EN71">
        <v>404.23500000000001</v>
      </c>
      <c r="EO71">
        <v>15.563499999999999</v>
      </c>
      <c r="EP71">
        <v>100.239</v>
      </c>
      <c r="EQ71">
        <v>90.554599999999994</v>
      </c>
    </row>
    <row r="72" spans="1:147" x14ac:dyDescent="0.3">
      <c r="A72">
        <v>56</v>
      </c>
      <c r="B72">
        <v>1675342380.0999999</v>
      </c>
      <c r="C72">
        <v>3420.8999998569502</v>
      </c>
      <c r="D72" t="s">
        <v>421</v>
      </c>
      <c r="E72" t="s">
        <v>422</v>
      </c>
      <c r="F72">
        <v>1675342372.0999999</v>
      </c>
      <c r="G72">
        <f t="shared" si="43"/>
        <v>8.5044488222150924E-3</v>
      </c>
      <c r="H72">
        <f t="shared" si="44"/>
        <v>26.555724149999971</v>
      </c>
      <c r="I72">
        <f t="shared" si="45"/>
        <v>400.020225806452</v>
      </c>
      <c r="J72">
        <f t="shared" si="46"/>
        <v>273.15356675505433</v>
      </c>
      <c r="K72">
        <f t="shared" si="47"/>
        <v>26.434407653481809</v>
      </c>
      <c r="L72">
        <f t="shared" si="48"/>
        <v>38.711915221256881</v>
      </c>
      <c r="M72">
        <f t="shared" si="49"/>
        <v>0.39130820828324697</v>
      </c>
      <c r="N72">
        <f t="shared" si="50"/>
        <v>3.3884633260305757</v>
      </c>
      <c r="O72">
        <f t="shared" si="51"/>
        <v>0.36782489501853649</v>
      </c>
      <c r="P72">
        <f t="shared" si="52"/>
        <v>0.23188291079478657</v>
      </c>
      <c r="Q72">
        <f t="shared" si="53"/>
        <v>161.84955010130275</v>
      </c>
      <c r="R72">
        <f t="shared" si="54"/>
        <v>27.977288659247332</v>
      </c>
      <c r="S72">
        <f t="shared" si="55"/>
        <v>27.993961290322599</v>
      </c>
      <c r="T72">
        <f t="shared" si="56"/>
        <v>3.7935039643501374</v>
      </c>
      <c r="U72">
        <f t="shared" si="57"/>
        <v>40.074756683412964</v>
      </c>
      <c r="V72">
        <f t="shared" si="58"/>
        <v>1.618545441157099</v>
      </c>
      <c r="W72">
        <f t="shared" si="59"/>
        <v>4.0388153918025376</v>
      </c>
      <c r="X72">
        <f t="shared" si="60"/>
        <v>2.1749585231930384</v>
      </c>
      <c r="Y72">
        <f t="shared" si="61"/>
        <v>-375.04619305968555</v>
      </c>
      <c r="Z72">
        <f t="shared" si="62"/>
        <v>197.13521282043891</v>
      </c>
      <c r="AA72">
        <f t="shared" si="63"/>
        <v>12.749138719607224</v>
      </c>
      <c r="AB72">
        <f t="shared" si="64"/>
        <v>-3.3122914183366561</v>
      </c>
      <c r="AC72">
        <v>-4.0008044202087999E-2</v>
      </c>
      <c r="AD72">
        <v>4.4912534514014502E-2</v>
      </c>
      <c r="AE72">
        <v>3.3767595378516702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50668.483123160506</v>
      </c>
      <c r="AK72" t="s">
        <v>251</v>
      </c>
      <c r="AL72">
        <v>2.3430499999999999</v>
      </c>
      <c r="AM72">
        <v>1.45455</v>
      </c>
      <c r="AN72">
        <f t="shared" si="68"/>
        <v>-0.88849999999999985</v>
      </c>
      <c r="AO72">
        <f t="shared" si="69"/>
        <v>-0.61084184111924644</v>
      </c>
      <c r="AP72">
        <v>2.6669090784493098E-2</v>
      </c>
      <c r="AQ72" t="s">
        <v>423</v>
      </c>
      <c r="AR72">
        <v>2.36721153846154</v>
      </c>
      <c r="AS72">
        <v>1.6031500000000001</v>
      </c>
      <c r="AT72">
        <f t="shared" si="70"/>
        <v>-0.47660015498333896</v>
      </c>
      <c r="AU72">
        <v>0.5</v>
      </c>
      <c r="AV72">
        <f t="shared" si="71"/>
        <v>841.21111579414151</v>
      </c>
      <c r="AW72">
        <f t="shared" si="72"/>
        <v>26.555724149999971</v>
      </c>
      <c r="AX72">
        <f t="shared" si="73"/>
        <v>-200.46067408059767</v>
      </c>
      <c r="AY72">
        <f t="shared" si="74"/>
        <v>1</v>
      </c>
      <c r="AZ72">
        <f t="shared" si="75"/>
        <v>3.1536738591680213E-2</v>
      </c>
      <c r="BA72">
        <f t="shared" si="76"/>
        <v>-9.269251161775259E-2</v>
      </c>
      <c r="BB72" t="s">
        <v>253</v>
      </c>
      <c r="BC72">
        <v>0</v>
      </c>
      <c r="BD72">
        <f t="shared" si="77"/>
        <v>1.6031500000000001</v>
      </c>
      <c r="BE72">
        <f t="shared" si="78"/>
        <v>-0.47660015498333896</v>
      </c>
      <c r="BF72">
        <f t="shared" si="79"/>
        <v>-0.10216218074318523</v>
      </c>
      <c r="BG72">
        <f t="shared" si="80"/>
        <v>1.0326551405075552</v>
      </c>
      <c r="BH72">
        <f t="shared" si="81"/>
        <v>0.16724817107484535</v>
      </c>
      <c r="BI72">
        <f t="shared" si="82"/>
        <v>1000.01283870968</v>
      </c>
      <c r="BJ72">
        <f t="shared" si="83"/>
        <v>841.21111579414151</v>
      </c>
      <c r="BK72">
        <f t="shared" si="84"/>
        <v>0.84120031586750343</v>
      </c>
      <c r="BL72">
        <f t="shared" si="85"/>
        <v>0.19240063173500677</v>
      </c>
      <c r="BM72">
        <v>0.71134332286046498</v>
      </c>
      <c r="BN72">
        <v>0.5</v>
      </c>
      <c r="BO72" t="s">
        <v>254</v>
      </c>
      <c r="BP72">
        <v>1675342372.0999999</v>
      </c>
      <c r="BQ72">
        <v>400.020225806452</v>
      </c>
      <c r="BR72">
        <v>404.28203225806402</v>
      </c>
      <c r="BS72">
        <v>16.724848387096799</v>
      </c>
      <c r="BT72">
        <v>15.5352322580645</v>
      </c>
      <c r="BU72">
        <v>500.02722580645201</v>
      </c>
      <c r="BV72">
        <v>96.574803225806406</v>
      </c>
      <c r="BW72">
        <v>0.20009145161290301</v>
      </c>
      <c r="BX72">
        <v>29.073096774193498</v>
      </c>
      <c r="BY72">
        <v>27.993961290322599</v>
      </c>
      <c r="BZ72">
        <v>999.9</v>
      </c>
      <c r="CA72">
        <v>9990.3225806451592</v>
      </c>
      <c r="CB72">
        <v>0</v>
      </c>
      <c r="CC72">
        <v>390.97248387096801</v>
      </c>
      <c r="CD72">
        <v>1000.01283870968</v>
      </c>
      <c r="CE72">
        <v>0.95998829032258104</v>
      </c>
      <c r="CF72">
        <v>4.0011983870967799E-2</v>
      </c>
      <c r="CG72">
        <v>0</v>
      </c>
      <c r="CH72">
        <v>2.35766129032258</v>
      </c>
      <c r="CI72">
        <v>0</v>
      </c>
      <c r="CJ72">
        <v>1343.7583870967701</v>
      </c>
      <c r="CK72">
        <v>9334.4041935483892</v>
      </c>
      <c r="CL72">
        <v>41.5</v>
      </c>
      <c r="CM72">
        <v>44.378999999999998</v>
      </c>
      <c r="CN72">
        <v>42.703258064516099</v>
      </c>
      <c r="CO72">
        <v>42.5</v>
      </c>
      <c r="CP72">
        <v>41.366870967741903</v>
      </c>
      <c r="CQ72">
        <v>960</v>
      </c>
      <c r="CR72">
        <v>40.010967741935502</v>
      </c>
      <c r="CS72">
        <v>0</v>
      </c>
      <c r="CT72">
        <v>59.400000095367403</v>
      </c>
      <c r="CU72">
        <v>2.36721153846154</v>
      </c>
      <c r="CV72">
        <v>-0.201767521861104</v>
      </c>
      <c r="CW72">
        <v>-0.38427350138369998</v>
      </c>
      <c r="CX72">
        <v>1343.77307692308</v>
      </c>
      <c r="CY72">
        <v>15</v>
      </c>
      <c r="CZ72">
        <v>1675338876.2</v>
      </c>
      <c r="DA72" t="s">
        <v>255</v>
      </c>
      <c r="DB72">
        <v>2</v>
      </c>
      <c r="DC72">
        <v>-3.8660000000000001</v>
      </c>
      <c r="DD72">
        <v>0.39400000000000002</v>
      </c>
      <c r="DE72">
        <v>404</v>
      </c>
      <c r="DF72">
        <v>16</v>
      </c>
      <c r="DG72">
        <v>2.13</v>
      </c>
      <c r="DH72">
        <v>0.16</v>
      </c>
      <c r="DI72">
        <v>-4.2635919230769197</v>
      </c>
      <c r="DJ72">
        <v>2.1850286007006E-2</v>
      </c>
      <c r="DK72">
        <v>8.6868361440622904E-2</v>
      </c>
      <c r="DL72">
        <v>1</v>
      </c>
      <c r="DM72">
        <v>2.2909000000000002</v>
      </c>
      <c r="DN72">
        <v>0</v>
      </c>
      <c r="DO72">
        <v>0</v>
      </c>
      <c r="DP72">
        <v>0</v>
      </c>
      <c r="DQ72">
        <v>1.19106596153846</v>
      </c>
      <c r="DR72">
        <v>-1.5086160676172E-2</v>
      </c>
      <c r="DS72">
        <v>3.0711675677647398E-3</v>
      </c>
      <c r="DT72">
        <v>1</v>
      </c>
      <c r="DU72">
        <v>2</v>
      </c>
      <c r="DV72">
        <v>3</v>
      </c>
      <c r="DW72" t="s">
        <v>269</v>
      </c>
      <c r="DX72">
        <v>100</v>
      </c>
      <c r="DY72">
        <v>100</v>
      </c>
      <c r="DZ72">
        <v>-3.8660000000000001</v>
      </c>
      <c r="EA72">
        <v>0.39400000000000002</v>
      </c>
      <c r="EB72">
        <v>2</v>
      </c>
      <c r="EC72">
        <v>517.04899999999998</v>
      </c>
      <c r="ED72">
        <v>416.19299999999998</v>
      </c>
      <c r="EE72">
        <v>27.323899999999998</v>
      </c>
      <c r="EF72">
        <v>31.540700000000001</v>
      </c>
      <c r="EG72">
        <v>30.0002</v>
      </c>
      <c r="EH72">
        <v>31.7546</v>
      </c>
      <c r="EI72">
        <v>31.793700000000001</v>
      </c>
      <c r="EJ72">
        <v>20.308900000000001</v>
      </c>
      <c r="EK72">
        <v>29.352799999999998</v>
      </c>
      <c r="EL72">
        <v>0</v>
      </c>
      <c r="EM72">
        <v>27.317599999999999</v>
      </c>
      <c r="EN72">
        <v>404.17</v>
      </c>
      <c r="EO72">
        <v>15.482699999999999</v>
      </c>
      <c r="EP72">
        <v>100.23699999999999</v>
      </c>
      <c r="EQ72">
        <v>90.554299999999998</v>
      </c>
    </row>
    <row r="73" spans="1:147" x14ac:dyDescent="0.3">
      <c r="A73">
        <v>57</v>
      </c>
      <c r="B73">
        <v>1675342440.0999999</v>
      </c>
      <c r="C73">
        <v>3480.8999998569502</v>
      </c>
      <c r="D73" t="s">
        <v>424</v>
      </c>
      <c r="E73" t="s">
        <v>425</v>
      </c>
      <c r="F73">
        <v>1675342432.0999999</v>
      </c>
      <c r="G73">
        <f t="shared" si="43"/>
        <v>8.5092532498344739E-3</v>
      </c>
      <c r="H73">
        <f t="shared" si="44"/>
        <v>26.497264217439913</v>
      </c>
      <c r="I73">
        <f t="shared" si="45"/>
        <v>399.99545161290303</v>
      </c>
      <c r="J73">
        <f t="shared" si="46"/>
        <v>273.4747574306183</v>
      </c>
      <c r="K73">
        <f t="shared" si="47"/>
        <v>26.464504044494873</v>
      </c>
      <c r="L73">
        <f t="shared" si="48"/>
        <v>38.708074362859094</v>
      </c>
      <c r="M73">
        <f t="shared" si="49"/>
        <v>0.39162640034138435</v>
      </c>
      <c r="N73">
        <f t="shared" si="50"/>
        <v>3.3929757894745176</v>
      </c>
      <c r="O73">
        <f t="shared" si="51"/>
        <v>0.36813537949848235</v>
      </c>
      <c r="P73">
        <f t="shared" si="52"/>
        <v>0.23207767464206949</v>
      </c>
      <c r="Q73">
        <f t="shared" si="53"/>
        <v>161.84573352753415</v>
      </c>
      <c r="R73">
        <f t="shared" si="54"/>
        <v>27.975748717428228</v>
      </c>
      <c r="S73">
        <f t="shared" si="55"/>
        <v>27.988196774193501</v>
      </c>
      <c r="T73">
        <f t="shared" si="56"/>
        <v>3.7922292813148384</v>
      </c>
      <c r="U73">
        <f t="shared" si="57"/>
        <v>40.06391470986749</v>
      </c>
      <c r="V73">
        <f t="shared" si="58"/>
        <v>1.6179391140760397</v>
      </c>
      <c r="W73">
        <f t="shared" si="59"/>
        <v>4.0383949641285337</v>
      </c>
      <c r="X73">
        <f t="shared" si="60"/>
        <v>2.1742901672387989</v>
      </c>
      <c r="Y73">
        <f t="shared" si="61"/>
        <v>-375.25806831770029</v>
      </c>
      <c r="Z73">
        <f t="shared" si="62"/>
        <v>198.12293816648457</v>
      </c>
      <c r="AA73">
        <f t="shared" si="63"/>
        <v>12.795495159101657</v>
      </c>
      <c r="AB73">
        <f t="shared" si="64"/>
        <v>-2.4939014645799205</v>
      </c>
      <c r="AC73">
        <v>-4.0075058883988102E-2</v>
      </c>
      <c r="AD73">
        <v>4.4987764365255999E-2</v>
      </c>
      <c r="AE73">
        <v>3.3812523970970698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50750.112260969734</v>
      </c>
      <c r="AK73" t="s">
        <v>251</v>
      </c>
      <c r="AL73">
        <v>2.3430499999999999</v>
      </c>
      <c r="AM73">
        <v>1.45455</v>
      </c>
      <c r="AN73">
        <f t="shared" si="68"/>
        <v>-0.88849999999999985</v>
      </c>
      <c r="AO73">
        <f t="shared" si="69"/>
        <v>-0.61084184111924644</v>
      </c>
      <c r="AP73">
        <v>2.6669090784493098E-2</v>
      </c>
      <c r="AQ73" t="s">
        <v>426</v>
      </c>
      <c r="AR73">
        <v>2.3585076923076902</v>
      </c>
      <c r="AS73">
        <v>1.4776</v>
      </c>
      <c r="AT73">
        <f t="shared" si="70"/>
        <v>-0.59617466994294133</v>
      </c>
      <c r="AU73">
        <v>0.5</v>
      </c>
      <c r="AV73">
        <f t="shared" si="71"/>
        <v>841.19113358710752</v>
      </c>
      <c r="AW73">
        <f t="shared" si="72"/>
        <v>26.497264217439913</v>
      </c>
      <c r="AX73">
        <f t="shared" si="73"/>
        <v>-250.74842321261124</v>
      </c>
      <c r="AY73">
        <f t="shared" si="74"/>
        <v>1</v>
      </c>
      <c r="AZ73">
        <f t="shared" si="75"/>
        <v>3.1467991125603466E-2</v>
      </c>
      <c r="BA73">
        <f t="shared" si="76"/>
        <v>-1.5599621007038451E-2</v>
      </c>
      <c r="BB73" t="s">
        <v>253</v>
      </c>
      <c r="BC73">
        <v>0</v>
      </c>
      <c r="BD73">
        <f t="shared" si="77"/>
        <v>1.4776</v>
      </c>
      <c r="BE73">
        <f t="shared" si="78"/>
        <v>-0.59617466994294133</v>
      </c>
      <c r="BF73">
        <f t="shared" si="79"/>
        <v>-1.584682547867039E-2</v>
      </c>
      <c r="BG73">
        <f t="shared" si="80"/>
        <v>1.0178608727340579</v>
      </c>
      <c r="BH73">
        <f t="shared" si="81"/>
        <v>2.594259988745078E-2</v>
      </c>
      <c r="BI73">
        <f t="shared" si="82"/>
        <v>999.98906451612902</v>
      </c>
      <c r="BJ73">
        <f t="shared" si="83"/>
        <v>841.19113358710752</v>
      </c>
      <c r="BK73">
        <f t="shared" si="84"/>
        <v>0.841200332519776</v>
      </c>
      <c r="BL73">
        <f t="shared" si="85"/>
        <v>0.19240066503955205</v>
      </c>
      <c r="BM73">
        <v>0.71134332286046498</v>
      </c>
      <c r="BN73">
        <v>0.5</v>
      </c>
      <c r="BO73" t="s">
        <v>254</v>
      </c>
      <c r="BP73">
        <v>1675342432.0999999</v>
      </c>
      <c r="BQ73">
        <v>399.99545161290303</v>
      </c>
      <c r="BR73">
        <v>404.24922580645199</v>
      </c>
      <c r="BS73">
        <v>16.719206451612902</v>
      </c>
      <c r="BT73">
        <v>15.5289</v>
      </c>
      <c r="BU73">
        <v>500.02241935483897</v>
      </c>
      <c r="BV73">
        <v>96.571303225806403</v>
      </c>
      <c r="BW73">
        <v>0.19998306451612899</v>
      </c>
      <c r="BX73">
        <v>29.071296774193499</v>
      </c>
      <c r="BY73">
        <v>27.988196774193501</v>
      </c>
      <c r="BZ73">
        <v>999.9</v>
      </c>
      <c r="CA73">
        <v>10007.419354838699</v>
      </c>
      <c r="CB73">
        <v>0</v>
      </c>
      <c r="CC73">
        <v>390.92235483871002</v>
      </c>
      <c r="CD73">
        <v>999.98906451612902</v>
      </c>
      <c r="CE73">
        <v>0.95998861290322601</v>
      </c>
      <c r="CF73">
        <v>4.00116548387097E-2</v>
      </c>
      <c r="CG73">
        <v>0</v>
      </c>
      <c r="CH73">
        <v>2.3760290322580699</v>
      </c>
      <c r="CI73">
        <v>0</v>
      </c>
      <c r="CJ73">
        <v>1342.2370967741899</v>
      </c>
      <c r="CK73">
        <v>9334.1841935483899</v>
      </c>
      <c r="CL73">
        <v>41.561999999999998</v>
      </c>
      <c r="CM73">
        <v>44.457322580645098</v>
      </c>
      <c r="CN73">
        <v>42.811999999999998</v>
      </c>
      <c r="CO73">
        <v>42.561999999999998</v>
      </c>
      <c r="CP73">
        <v>41.436999999999998</v>
      </c>
      <c r="CQ73">
        <v>959.97838709677399</v>
      </c>
      <c r="CR73">
        <v>40.010645161290299</v>
      </c>
      <c r="CS73">
        <v>0</v>
      </c>
      <c r="CT73">
        <v>59.099999904632597</v>
      </c>
      <c r="CU73">
        <v>2.3585076923076902</v>
      </c>
      <c r="CV73">
        <v>-1.3324922998372</v>
      </c>
      <c r="CW73">
        <v>1.1117948692045101</v>
      </c>
      <c r="CX73">
        <v>1342.2653846153801</v>
      </c>
      <c r="CY73">
        <v>15</v>
      </c>
      <c r="CZ73">
        <v>1675338876.2</v>
      </c>
      <c r="DA73" t="s">
        <v>255</v>
      </c>
      <c r="DB73">
        <v>2</v>
      </c>
      <c r="DC73">
        <v>-3.8660000000000001</v>
      </c>
      <c r="DD73">
        <v>0.39400000000000002</v>
      </c>
      <c r="DE73">
        <v>404</v>
      </c>
      <c r="DF73">
        <v>16</v>
      </c>
      <c r="DG73">
        <v>2.13</v>
      </c>
      <c r="DH73">
        <v>0.16</v>
      </c>
      <c r="DI73">
        <v>-4.2411865384615401</v>
      </c>
      <c r="DJ73">
        <v>-5.3406915393176699E-2</v>
      </c>
      <c r="DK73">
        <v>0.101436120934929</v>
      </c>
      <c r="DL73">
        <v>1</v>
      </c>
      <c r="DM73">
        <v>2.0017999999999998</v>
      </c>
      <c r="DN73">
        <v>0</v>
      </c>
      <c r="DO73">
        <v>0</v>
      </c>
      <c r="DP73">
        <v>0</v>
      </c>
      <c r="DQ73">
        <v>1.1910624999999999</v>
      </c>
      <c r="DR73">
        <v>-1.0978622043882001E-2</v>
      </c>
      <c r="DS73">
        <v>2.9490180080051298E-3</v>
      </c>
      <c r="DT73">
        <v>1</v>
      </c>
      <c r="DU73">
        <v>2</v>
      </c>
      <c r="DV73">
        <v>3</v>
      </c>
      <c r="DW73" t="s">
        <v>269</v>
      </c>
      <c r="DX73">
        <v>100</v>
      </c>
      <c r="DY73">
        <v>100</v>
      </c>
      <c r="DZ73">
        <v>-3.8660000000000001</v>
      </c>
      <c r="EA73">
        <v>0.39400000000000002</v>
      </c>
      <c r="EB73">
        <v>2</v>
      </c>
      <c r="EC73">
        <v>517.35</v>
      </c>
      <c r="ED73">
        <v>415.96300000000002</v>
      </c>
      <c r="EE73">
        <v>27.3079</v>
      </c>
      <c r="EF73">
        <v>31.548999999999999</v>
      </c>
      <c r="EG73">
        <v>29.9999</v>
      </c>
      <c r="EH73">
        <v>31.760100000000001</v>
      </c>
      <c r="EI73">
        <v>31.796500000000002</v>
      </c>
      <c r="EJ73">
        <v>20.312999999999999</v>
      </c>
      <c r="EK73">
        <v>29.352799999999998</v>
      </c>
      <c r="EL73">
        <v>0</v>
      </c>
      <c r="EM73">
        <v>27.3066</v>
      </c>
      <c r="EN73">
        <v>404.34899999999999</v>
      </c>
      <c r="EO73">
        <v>15.5029</v>
      </c>
      <c r="EP73">
        <v>100.238</v>
      </c>
      <c r="EQ73">
        <v>90.552400000000006</v>
      </c>
    </row>
    <row r="74" spans="1:147" x14ac:dyDescent="0.3">
      <c r="A74">
        <v>58</v>
      </c>
      <c r="B74">
        <v>1675342559.5999999</v>
      </c>
      <c r="C74">
        <v>3600.3999998569502</v>
      </c>
      <c r="D74" t="s">
        <v>427</v>
      </c>
      <c r="E74" t="s">
        <v>428</v>
      </c>
      <c r="F74">
        <v>1675342551.5999999</v>
      </c>
      <c r="G74">
        <f t="shared" si="43"/>
        <v>7.6112212075723096E-3</v>
      </c>
      <c r="H74">
        <f t="shared" si="44"/>
        <v>-2.0930613517998857</v>
      </c>
      <c r="I74">
        <f t="shared" si="45"/>
        <v>400.18493548387102</v>
      </c>
      <c r="J74">
        <f t="shared" si="46"/>
        <v>395.94620710956514</v>
      </c>
      <c r="K74">
        <f t="shared" si="47"/>
        <v>38.320120104349279</v>
      </c>
      <c r="L74">
        <f t="shared" si="48"/>
        <v>38.730349012914544</v>
      </c>
      <c r="M74">
        <f t="shared" si="49"/>
        <v>0.37196509519236365</v>
      </c>
      <c r="N74">
        <f t="shared" si="50"/>
        <v>3.3891169538238737</v>
      </c>
      <c r="O74">
        <f t="shared" si="51"/>
        <v>0.35068213002771992</v>
      </c>
      <c r="P74">
        <f t="shared" si="52"/>
        <v>0.22098697622053987</v>
      </c>
      <c r="Q74">
        <f t="shared" si="53"/>
        <v>0</v>
      </c>
      <c r="R74">
        <f t="shared" si="54"/>
        <v>27.774205031514846</v>
      </c>
      <c r="S74">
        <f t="shared" si="55"/>
        <v>27.398825806451601</v>
      </c>
      <c r="T74">
        <f t="shared" si="56"/>
        <v>3.6638601092642475</v>
      </c>
      <c r="U74">
        <f t="shared" si="57"/>
        <v>39.153172812093104</v>
      </c>
      <c r="V74">
        <f t="shared" si="58"/>
        <v>1.620665843060064</v>
      </c>
      <c r="W74">
        <f t="shared" si="59"/>
        <v>4.139296324305791</v>
      </c>
      <c r="X74">
        <f t="shared" si="60"/>
        <v>2.0431942662041838</v>
      </c>
      <c r="Y74">
        <f t="shared" si="61"/>
        <v>-335.65485525393888</v>
      </c>
      <c r="Z74">
        <f t="shared" si="62"/>
        <v>383.67244133969137</v>
      </c>
      <c r="AA74">
        <f t="shared" si="63"/>
        <v>24.787401114207835</v>
      </c>
      <c r="AB74">
        <f t="shared" si="64"/>
        <v>72.804987199960351</v>
      </c>
      <c r="AC74">
        <v>-4.0017748951148603E-2</v>
      </c>
      <c r="AD74">
        <v>4.4923428945017801E-2</v>
      </c>
      <c r="AE74">
        <v>3.3774103266577198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50609.106369859997</v>
      </c>
      <c r="AK74" t="s">
        <v>429</v>
      </c>
      <c r="AL74">
        <v>2.2803576923076898</v>
      </c>
      <c r="AM74">
        <v>1.7507999999999999</v>
      </c>
      <c r="AN74">
        <f t="shared" si="68"/>
        <v>-0.5295576923076899</v>
      </c>
      <c r="AO74">
        <f t="shared" si="69"/>
        <v>-0.3024661253756511</v>
      </c>
      <c r="AP74">
        <v>-0.74444260847064203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-2.0930613517998857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-3.3061553546138072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0.71134332286046498</v>
      </c>
      <c r="BN74">
        <v>0.5</v>
      </c>
      <c r="BO74" t="s">
        <v>254</v>
      </c>
      <c r="BP74">
        <v>1675342551.5999999</v>
      </c>
      <c r="BQ74">
        <v>400.18493548387102</v>
      </c>
      <c r="BR74">
        <v>400.32048387096802</v>
      </c>
      <c r="BS74">
        <v>16.745680645161301</v>
      </c>
      <c r="BT74">
        <v>15.6810548387097</v>
      </c>
      <c r="BU74">
        <v>500.03738709677401</v>
      </c>
      <c r="BV74">
        <v>96.581077419354799</v>
      </c>
      <c r="BW74">
        <v>0.200049451612903</v>
      </c>
      <c r="BX74">
        <v>29.498677419354799</v>
      </c>
      <c r="BY74">
        <v>27.398825806451601</v>
      </c>
      <c r="BZ74">
        <v>999.9</v>
      </c>
      <c r="CA74">
        <v>9992.0967741935492</v>
      </c>
      <c r="CB74">
        <v>0</v>
      </c>
      <c r="CC74">
        <v>391.09477419354801</v>
      </c>
      <c r="CD74">
        <v>0</v>
      </c>
      <c r="CE74">
        <v>0</v>
      </c>
      <c r="CF74">
        <v>0</v>
      </c>
      <c r="CG74">
        <v>0</v>
      </c>
      <c r="CH74">
        <v>2.27686451612903</v>
      </c>
      <c r="CI74">
        <v>0</v>
      </c>
      <c r="CJ74">
        <v>3.6837935483870998</v>
      </c>
      <c r="CK74">
        <v>0.48218387096774201</v>
      </c>
      <c r="CL74">
        <v>40.834451612903202</v>
      </c>
      <c r="CM74">
        <v>44.561999999999998</v>
      </c>
      <c r="CN74">
        <v>42.802</v>
      </c>
      <c r="CO74">
        <v>42.625</v>
      </c>
      <c r="CP74">
        <v>41.173129032258103</v>
      </c>
      <c r="CQ74">
        <v>0</v>
      </c>
      <c r="CR74">
        <v>0</v>
      </c>
      <c r="CS74">
        <v>0</v>
      </c>
      <c r="CT74">
        <v>119</v>
      </c>
      <c r="CU74">
        <v>2.2803576923076898</v>
      </c>
      <c r="CV74">
        <v>-0.411141876230953</v>
      </c>
      <c r="CW74">
        <v>0.18593504207362799</v>
      </c>
      <c r="CX74">
        <v>3.6506538461538498</v>
      </c>
      <c r="CY74">
        <v>15</v>
      </c>
      <c r="CZ74">
        <v>1675338876.2</v>
      </c>
      <c r="DA74" t="s">
        <v>255</v>
      </c>
      <c r="DB74">
        <v>2</v>
      </c>
      <c r="DC74">
        <v>-3.8660000000000001</v>
      </c>
      <c r="DD74">
        <v>0.39400000000000002</v>
      </c>
      <c r="DE74">
        <v>404</v>
      </c>
      <c r="DF74">
        <v>16</v>
      </c>
      <c r="DG74">
        <v>2.13</v>
      </c>
      <c r="DH74">
        <v>0.16</v>
      </c>
      <c r="DI74">
        <v>-0.12753466346153799</v>
      </c>
      <c r="DJ74">
        <v>-0.123265129514233</v>
      </c>
      <c r="DK74">
        <v>9.2528535422289407E-2</v>
      </c>
      <c r="DL74">
        <v>1</v>
      </c>
      <c r="DM74">
        <v>2.1364000000000001</v>
      </c>
      <c r="DN74">
        <v>0</v>
      </c>
      <c r="DO74">
        <v>0</v>
      </c>
      <c r="DP74">
        <v>0</v>
      </c>
      <c r="DQ74">
        <v>1.09909007692308</v>
      </c>
      <c r="DR74">
        <v>-0.39785693161444802</v>
      </c>
      <c r="DS74">
        <v>5.6423623560405901E-2</v>
      </c>
      <c r="DT74">
        <v>0</v>
      </c>
      <c r="DU74">
        <v>1</v>
      </c>
      <c r="DV74">
        <v>3</v>
      </c>
      <c r="DW74" t="s">
        <v>256</v>
      </c>
      <c r="DX74">
        <v>100</v>
      </c>
      <c r="DY74">
        <v>100</v>
      </c>
      <c r="DZ74">
        <v>-3.8660000000000001</v>
      </c>
      <c r="EA74">
        <v>0.39400000000000002</v>
      </c>
      <c r="EB74">
        <v>2</v>
      </c>
      <c r="EC74">
        <v>517.673</v>
      </c>
      <c r="ED74">
        <v>416.39400000000001</v>
      </c>
      <c r="EE74">
        <v>33.743099999999998</v>
      </c>
      <c r="EF74">
        <v>31.548999999999999</v>
      </c>
      <c r="EG74">
        <v>30</v>
      </c>
      <c r="EH74">
        <v>31.7684</v>
      </c>
      <c r="EI74">
        <v>31.8047</v>
      </c>
      <c r="EJ74">
        <v>20.166799999999999</v>
      </c>
      <c r="EK74">
        <v>26.855699999999999</v>
      </c>
      <c r="EL74">
        <v>0</v>
      </c>
      <c r="EM74">
        <v>33.741</v>
      </c>
      <c r="EN74">
        <v>400.44499999999999</v>
      </c>
      <c r="EO74">
        <v>16.0807</v>
      </c>
      <c r="EP74">
        <v>100.239</v>
      </c>
      <c r="EQ74">
        <v>90.552000000000007</v>
      </c>
    </row>
    <row r="75" spans="1:147" x14ac:dyDescent="0.3">
      <c r="A75">
        <v>59</v>
      </c>
      <c r="B75">
        <v>1675342619.5999999</v>
      </c>
      <c r="C75">
        <v>3660.3999998569502</v>
      </c>
      <c r="D75" t="s">
        <v>430</v>
      </c>
      <c r="E75" t="s">
        <v>431</v>
      </c>
      <c r="F75">
        <v>1675342611.5999999</v>
      </c>
      <c r="G75">
        <f t="shared" si="43"/>
        <v>6.627130997921029E-3</v>
      </c>
      <c r="H75">
        <f t="shared" si="44"/>
        <v>-2.1269799330857553</v>
      </c>
      <c r="I75">
        <f t="shared" si="45"/>
        <v>400.05280645161298</v>
      </c>
      <c r="J75">
        <f t="shared" si="46"/>
        <v>397.23300729670694</v>
      </c>
      <c r="K75">
        <f t="shared" si="47"/>
        <v>38.443583484350093</v>
      </c>
      <c r="L75">
        <f t="shared" si="48"/>
        <v>38.716479196009217</v>
      </c>
      <c r="M75">
        <f t="shared" si="49"/>
        <v>0.30459557550036764</v>
      </c>
      <c r="N75">
        <f t="shared" si="50"/>
        <v>3.3902187324460979</v>
      </c>
      <c r="O75">
        <f t="shared" si="51"/>
        <v>0.29016772426488402</v>
      </c>
      <c r="P75">
        <f t="shared" si="52"/>
        <v>0.18259415081585401</v>
      </c>
      <c r="Q75">
        <f t="shared" si="53"/>
        <v>0</v>
      </c>
      <c r="R75">
        <f t="shared" si="54"/>
        <v>28.933502403623304</v>
      </c>
      <c r="S75">
        <f t="shared" si="55"/>
        <v>28.312141935483901</v>
      </c>
      <c r="T75">
        <f t="shared" si="56"/>
        <v>3.8644442241096542</v>
      </c>
      <c r="U75">
        <f t="shared" si="57"/>
        <v>39.330902287201077</v>
      </c>
      <c r="V75">
        <f t="shared" si="58"/>
        <v>1.7178722421310826</v>
      </c>
      <c r="W75">
        <f t="shared" si="59"/>
        <v>4.3677417558002638</v>
      </c>
      <c r="X75">
        <f t="shared" si="60"/>
        <v>2.1465719819785716</v>
      </c>
      <c r="Y75">
        <f t="shared" si="61"/>
        <v>-292.2564770083174</v>
      </c>
      <c r="Z75">
        <f t="shared" si="62"/>
        <v>387.76394455352971</v>
      </c>
      <c r="AA75">
        <f t="shared" si="63"/>
        <v>25.274637595511379</v>
      </c>
      <c r="AB75">
        <f t="shared" si="64"/>
        <v>120.78210514072367</v>
      </c>
      <c r="AC75">
        <v>-4.0034109382120299E-2</v>
      </c>
      <c r="AD75">
        <v>4.4941794962036E-2</v>
      </c>
      <c r="AE75">
        <v>3.3785073192669701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50472.887195218551</v>
      </c>
      <c r="AK75" t="s">
        <v>432</v>
      </c>
      <c r="AL75">
        <v>2.3218038461538502</v>
      </c>
      <c r="AM75">
        <v>1.5484</v>
      </c>
      <c r="AN75">
        <f t="shared" si="68"/>
        <v>-0.77340384615385016</v>
      </c>
      <c r="AO75">
        <f t="shared" si="69"/>
        <v>-0.49948582159251498</v>
      </c>
      <c r="AP75">
        <v>-0.75650648662894904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-2.1269799330857553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-2.0020588308426679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0.71134332286046498</v>
      </c>
      <c r="BN75">
        <v>0.5</v>
      </c>
      <c r="BO75" t="s">
        <v>254</v>
      </c>
      <c r="BP75">
        <v>1675342611.5999999</v>
      </c>
      <c r="BQ75">
        <v>400.05280645161298</v>
      </c>
      <c r="BR75">
        <v>400.12738709677399</v>
      </c>
      <c r="BS75">
        <v>17.750570967741901</v>
      </c>
      <c r="BT75">
        <v>16.824470967741899</v>
      </c>
      <c r="BU75">
        <v>499.998516129032</v>
      </c>
      <c r="BV75">
        <v>96.578470967741893</v>
      </c>
      <c r="BW75">
        <v>0.19995070967741899</v>
      </c>
      <c r="BX75">
        <v>30.4336967741935</v>
      </c>
      <c r="BY75">
        <v>28.312141935483901</v>
      </c>
      <c r="BZ75">
        <v>999.9</v>
      </c>
      <c r="CA75">
        <v>9996.4516129032309</v>
      </c>
      <c r="CB75">
        <v>0</v>
      </c>
      <c r="CC75">
        <v>390.99738709677399</v>
      </c>
      <c r="CD75">
        <v>0</v>
      </c>
      <c r="CE75">
        <v>0</v>
      </c>
      <c r="CF75">
        <v>0</v>
      </c>
      <c r="CG75">
        <v>0</v>
      </c>
      <c r="CH75">
        <v>2.3080645161290301</v>
      </c>
      <c r="CI75">
        <v>0</v>
      </c>
      <c r="CJ75">
        <v>2.0839709677419398</v>
      </c>
      <c r="CK75">
        <v>0.28820000000000001</v>
      </c>
      <c r="CL75">
        <v>40.348516129032298</v>
      </c>
      <c r="CM75">
        <v>44.5</v>
      </c>
      <c r="CN75">
        <v>42.536000000000001</v>
      </c>
      <c r="CO75">
        <v>42.566064516129003</v>
      </c>
      <c r="CP75">
        <v>40.832322580645197</v>
      </c>
      <c r="CQ75">
        <v>0</v>
      </c>
      <c r="CR75">
        <v>0</v>
      </c>
      <c r="CS75">
        <v>0</v>
      </c>
      <c r="CT75">
        <v>59.400000095367403</v>
      </c>
      <c r="CU75">
        <v>2.3218038461538502</v>
      </c>
      <c r="CV75">
        <v>0.100270101342349</v>
      </c>
      <c r="CW75">
        <v>-2.71779488041087</v>
      </c>
      <c r="CX75">
        <v>2.0572346153846199</v>
      </c>
      <c r="CY75">
        <v>15</v>
      </c>
      <c r="CZ75">
        <v>1675338876.2</v>
      </c>
      <c r="DA75" t="s">
        <v>255</v>
      </c>
      <c r="DB75">
        <v>2</v>
      </c>
      <c r="DC75">
        <v>-3.8660000000000001</v>
      </c>
      <c r="DD75">
        <v>0.39400000000000002</v>
      </c>
      <c r="DE75">
        <v>404</v>
      </c>
      <c r="DF75">
        <v>16</v>
      </c>
      <c r="DG75">
        <v>2.13</v>
      </c>
      <c r="DH75">
        <v>0.16</v>
      </c>
      <c r="DI75">
        <v>-9.8185051153846098E-2</v>
      </c>
      <c r="DJ75">
        <v>6.5986925501549207E-2</v>
      </c>
      <c r="DK75">
        <v>9.6114809865162798E-2</v>
      </c>
      <c r="DL75">
        <v>1</v>
      </c>
      <c r="DM75">
        <v>2.3378999999999999</v>
      </c>
      <c r="DN75">
        <v>0</v>
      </c>
      <c r="DO75">
        <v>0</v>
      </c>
      <c r="DP75">
        <v>0</v>
      </c>
      <c r="DQ75">
        <v>0.93137563461538497</v>
      </c>
      <c r="DR75">
        <v>-5.7442436608894101E-2</v>
      </c>
      <c r="DS75">
        <v>1.7946641559644001E-2</v>
      </c>
      <c r="DT75">
        <v>1</v>
      </c>
      <c r="DU75">
        <v>2</v>
      </c>
      <c r="DV75">
        <v>3</v>
      </c>
      <c r="DW75" t="s">
        <v>269</v>
      </c>
      <c r="DX75">
        <v>100</v>
      </c>
      <c r="DY75">
        <v>100</v>
      </c>
      <c r="DZ75">
        <v>-3.8660000000000001</v>
      </c>
      <c r="EA75">
        <v>0.39400000000000002</v>
      </c>
      <c r="EB75">
        <v>2</v>
      </c>
      <c r="EC75">
        <v>517.65200000000004</v>
      </c>
      <c r="ED75">
        <v>416.64299999999997</v>
      </c>
      <c r="EE75">
        <v>33.745800000000003</v>
      </c>
      <c r="EF75">
        <v>31.529699999999998</v>
      </c>
      <c r="EG75">
        <v>29.9999</v>
      </c>
      <c r="EH75">
        <v>31.765699999999999</v>
      </c>
      <c r="EI75">
        <v>31.8047</v>
      </c>
      <c r="EJ75">
        <v>20.1736</v>
      </c>
      <c r="EK75">
        <v>22.0093</v>
      </c>
      <c r="EL75">
        <v>0</v>
      </c>
      <c r="EM75">
        <v>33.74</v>
      </c>
      <c r="EN75">
        <v>400.26600000000002</v>
      </c>
      <c r="EO75">
        <v>17.0806</v>
      </c>
      <c r="EP75">
        <v>100.241</v>
      </c>
      <c r="EQ75">
        <v>90.545599999999993</v>
      </c>
    </row>
    <row r="76" spans="1:147" x14ac:dyDescent="0.3">
      <c r="A76">
        <v>60</v>
      </c>
      <c r="B76">
        <v>1675342679.5999999</v>
      </c>
      <c r="C76">
        <v>3720.3999998569502</v>
      </c>
      <c r="D76" t="s">
        <v>433</v>
      </c>
      <c r="E76" t="s">
        <v>434</v>
      </c>
      <c r="F76">
        <v>1675342671.5999999</v>
      </c>
      <c r="G76">
        <f t="shared" si="43"/>
        <v>6.5408586166469385E-3</v>
      </c>
      <c r="H76">
        <f t="shared" si="44"/>
        <v>-2.3672408913376595</v>
      </c>
      <c r="I76">
        <f t="shared" si="45"/>
        <v>400.04916129032301</v>
      </c>
      <c r="J76">
        <f t="shared" si="46"/>
        <v>398.71212242873463</v>
      </c>
      <c r="K76">
        <f t="shared" si="47"/>
        <v>38.587027454443707</v>
      </c>
      <c r="L76">
        <f t="shared" si="48"/>
        <v>38.716424962965633</v>
      </c>
      <c r="M76">
        <f t="shared" si="49"/>
        <v>0.30578147166429615</v>
      </c>
      <c r="N76">
        <f t="shared" si="50"/>
        <v>3.3916733860821875</v>
      </c>
      <c r="O76">
        <f t="shared" si="51"/>
        <v>0.29124985388440316</v>
      </c>
      <c r="P76">
        <f t="shared" si="52"/>
        <v>0.18327920626039432</v>
      </c>
      <c r="Q76">
        <f t="shared" si="53"/>
        <v>0</v>
      </c>
      <c r="R76">
        <f t="shared" si="54"/>
        <v>28.680161690198176</v>
      </c>
      <c r="S76">
        <f t="shared" si="55"/>
        <v>28.2668741935484</v>
      </c>
      <c r="T76">
        <f t="shared" si="56"/>
        <v>3.8542814387193083</v>
      </c>
      <c r="U76">
        <f t="shared" si="57"/>
        <v>40.551935621583262</v>
      </c>
      <c r="V76">
        <f t="shared" si="58"/>
        <v>1.7436843172825043</v>
      </c>
      <c r="W76">
        <f t="shared" si="59"/>
        <v>4.2998793782717737</v>
      </c>
      <c r="X76">
        <f t="shared" si="60"/>
        <v>2.110597121436804</v>
      </c>
      <c r="Y76">
        <f t="shared" si="61"/>
        <v>-288.45186499413001</v>
      </c>
      <c r="Z76">
        <f t="shared" si="62"/>
        <v>346.24893933491592</v>
      </c>
      <c r="AA76">
        <f t="shared" si="63"/>
        <v>22.523311233164389</v>
      </c>
      <c r="AB76">
        <f t="shared" si="64"/>
        <v>80.320385573950318</v>
      </c>
      <c r="AC76">
        <v>-4.0055713069087201E-2</v>
      </c>
      <c r="AD76">
        <v>4.4966046993243303E-2</v>
      </c>
      <c r="AE76">
        <v>3.3799556530496102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50544.537424437854</v>
      </c>
      <c r="AK76" t="s">
        <v>435</v>
      </c>
      <c r="AL76">
        <v>2.2990307692307699</v>
      </c>
      <c r="AM76">
        <v>1.7897400000000001</v>
      </c>
      <c r="AN76">
        <f t="shared" si="68"/>
        <v>-0.50929076923076977</v>
      </c>
      <c r="AO76">
        <f t="shared" si="69"/>
        <v>-0.28456131573902899</v>
      </c>
      <c r="AP76">
        <v>-0.84196050082608598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-2.3672408913376595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-3.5141811085702859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0.71134332286046498</v>
      </c>
      <c r="BN76">
        <v>0.5</v>
      </c>
      <c r="BO76" t="s">
        <v>254</v>
      </c>
      <c r="BP76">
        <v>1675342671.5999999</v>
      </c>
      <c r="BQ76">
        <v>400.04916129032301</v>
      </c>
      <c r="BR76">
        <v>400.08464516128998</v>
      </c>
      <c r="BS76">
        <v>18.017145161290301</v>
      </c>
      <c r="BT76">
        <v>17.103387096774199</v>
      </c>
      <c r="BU76">
        <v>500.01922580645203</v>
      </c>
      <c r="BV76">
        <v>96.579164516128998</v>
      </c>
      <c r="BW76">
        <v>0.20000341935483901</v>
      </c>
      <c r="BX76">
        <v>30.160477419354802</v>
      </c>
      <c r="BY76">
        <v>28.2668741935484</v>
      </c>
      <c r="BZ76">
        <v>999.9</v>
      </c>
      <c r="CA76">
        <v>10001.774193548399</v>
      </c>
      <c r="CB76">
        <v>0</v>
      </c>
      <c r="CC76">
        <v>391.01400000000001</v>
      </c>
      <c r="CD76">
        <v>0</v>
      </c>
      <c r="CE76">
        <v>0</v>
      </c>
      <c r="CF76">
        <v>0</v>
      </c>
      <c r="CG76">
        <v>0</v>
      </c>
      <c r="CH76">
        <v>2.2765064516128999</v>
      </c>
      <c r="CI76">
        <v>0</v>
      </c>
      <c r="CJ76">
        <v>0.48562903225806497</v>
      </c>
      <c r="CK76">
        <v>0.107174193548387</v>
      </c>
      <c r="CL76">
        <v>39.977645161290297</v>
      </c>
      <c r="CM76">
        <v>44.378999999999998</v>
      </c>
      <c r="CN76">
        <v>42.223580645161299</v>
      </c>
      <c r="CO76">
        <v>42.4695161290323</v>
      </c>
      <c r="CP76">
        <v>40.548000000000002</v>
      </c>
      <c r="CQ76">
        <v>0</v>
      </c>
      <c r="CR76">
        <v>0</v>
      </c>
      <c r="CS76">
        <v>0</v>
      </c>
      <c r="CT76">
        <v>59.200000047683702</v>
      </c>
      <c r="CU76">
        <v>2.2990307692307699</v>
      </c>
      <c r="CV76">
        <v>0.43078290920368301</v>
      </c>
      <c r="CW76">
        <v>-2.7324683695468002</v>
      </c>
      <c r="CX76">
        <v>0.489919230769231</v>
      </c>
      <c r="CY76">
        <v>15</v>
      </c>
      <c r="CZ76">
        <v>1675338876.2</v>
      </c>
      <c r="DA76" t="s">
        <v>255</v>
      </c>
      <c r="DB76">
        <v>2</v>
      </c>
      <c r="DC76">
        <v>-3.8660000000000001</v>
      </c>
      <c r="DD76">
        <v>0.39400000000000002</v>
      </c>
      <c r="DE76">
        <v>404</v>
      </c>
      <c r="DF76">
        <v>16</v>
      </c>
      <c r="DG76">
        <v>2.13</v>
      </c>
      <c r="DH76">
        <v>0.16</v>
      </c>
      <c r="DI76">
        <v>-3.6280710769230798E-2</v>
      </c>
      <c r="DJ76">
        <v>2.37455079997025E-2</v>
      </c>
      <c r="DK76">
        <v>9.5523944860304202E-2</v>
      </c>
      <c r="DL76">
        <v>1</v>
      </c>
      <c r="DM76">
        <v>2.1031</v>
      </c>
      <c r="DN76">
        <v>0</v>
      </c>
      <c r="DO76">
        <v>0</v>
      </c>
      <c r="DP76">
        <v>0</v>
      </c>
      <c r="DQ76">
        <v>0.89100486538461499</v>
      </c>
      <c r="DR76">
        <v>0.22683564757108801</v>
      </c>
      <c r="DS76">
        <v>3.3697528074730698E-2</v>
      </c>
      <c r="DT76">
        <v>0</v>
      </c>
      <c r="DU76">
        <v>1</v>
      </c>
      <c r="DV76">
        <v>3</v>
      </c>
      <c r="DW76" t="s">
        <v>256</v>
      </c>
      <c r="DX76">
        <v>100</v>
      </c>
      <c r="DY76">
        <v>100</v>
      </c>
      <c r="DZ76">
        <v>-3.8660000000000001</v>
      </c>
      <c r="EA76">
        <v>0.39400000000000002</v>
      </c>
      <c r="EB76">
        <v>2</v>
      </c>
      <c r="EC76">
        <v>517.26499999999999</v>
      </c>
      <c r="ED76">
        <v>417.12299999999999</v>
      </c>
      <c r="EE76">
        <v>27.421600000000002</v>
      </c>
      <c r="EF76">
        <v>31.546299999999999</v>
      </c>
      <c r="EG76">
        <v>29.9999</v>
      </c>
      <c r="EH76">
        <v>31.765699999999999</v>
      </c>
      <c r="EI76">
        <v>31.802</v>
      </c>
      <c r="EJ76">
        <v>20.170100000000001</v>
      </c>
      <c r="EK76">
        <v>22.382100000000001</v>
      </c>
      <c r="EL76">
        <v>0</v>
      </c>
      <c r="EM76">
        <v>27.521999999999998</v>
      </c>
      <c r="EN76">
        <v>400.01799999999997</v>
      </c>
      <c r="EO76">
        <v>16.9283</v>
      </c>
      <c r="EP76">
        <v>100.245</v>
      </c>
      <c r="EQ76">
        <v>90.537000000000006</v>
      </c>
    </row>
    <row r="77" spans="1:147" x14ac:dyDescent="0.3">
      <c r="A77">
        <v>61</v>
      </c>
      <c r="B77">
        <v>1675342739.5999999</v>
      </c>
      <c r="C77">
        <v>3780.3999998569502</v>
      </c>
      <c r="D77" t="s">
        <v>436</v>
      </c>
      <c r="E77" t="s">
        <v>437</v>
      </c>
      <c r="F77">
        <v>1675342731.5999999</v>
      </c>
      <c r="G77">
        <f t="shared" si="43"/>
        <v>5.9881854284073643E-3</v>
      </c>
      <c r="H77">
        <f t="shared" si="44"/>
        <v>-2.500222606557986</v>
      </c>
      <c r="I77">
        <f t="shared" si="45"/>
        <v>400.03203225806499</v>
      </c>
      <c r="J77">
        <f t="shared" si="46"/>
        <v>400.64048099090644</v>
      </c>
      <c r="K77">
        <f t="shared" si="47"/>
        <v>38.773402650389556</v>
      </c>
      <c r="L77">
        <f t="shared" si="48"/>
        <v>38.714517867573221</v>
      </c>
      <c r="M77">
        <f t="shared" si="49"/>
        <v>0.28132866343597901</v>
      </c>
      <c r="N77">
        <f t="shared" si="50"/>
        <v>3.3918289675367115</v>
      </c>
      <c r="O77">
        <f t="shared" si="51"/>
        <v>0.26897834779063812</v>
      </c>
      <c r="P77">
        <f t="shared" si="52"/>
        <v>0.16917591017962691</v>
      </c>
      <c r="Q77">
        <f t="shared" si="53"/>
        <v>0</v>
      </c>
      <c r="R77">
        <f t="shared" si="54"/>
        <v>28.186238204382455</v>
      </c>
      <c r="S77">
        <f t="shared" si="55"/>
        <v>27.899754838709701</v>
      </c>
      <c r="T77">
        <f t="shared" si="56"/>
        <v>3.7727192852895772</v>
      </c>
      <c r="U77">
        <f t="shared" si="57"/>
        <v>40.457852279716015</v>
      </c>
      <c r="V77">
        <f t="shared" si="58"/>
        <v>1.6788505048589237</v>
      </c>
      <c r="W77">
        <f t="shared" si="59"/>
        <v>4.1496283422356397</v>
      </c>
      <c r="X77">
        <f t="shared" si="60"/>
        <v>2.0938687804306535</v>
      </c>
      <c r="Y77">
        <f t="shared" si="61"/>
        <v>-264.07897739276478</v>
      </c>
      <c r="Z77">
        <f t="shared" si="62"/>
        <v>300.28784838477077</v>
      </c>
      <c r="AA77">
        <f t="shared" si="63"/>
        <v>19.437220575020895</v>
      </c>
      <c r="AB77">
        <f t="shared" si="64"/>
        <v>55.646091567026872</v>
      </c>
      <c r="AC77">
        <v>-4.0058023903739602E-2</v>
      </c>
      <c r="AD77">
        <v>4.4968641107580899E-2</v>
      </c>
      <c r="AE77">
        <v>3.3801105585020998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50650.664708975513</v>
      </c>
      <c r="AK77" t="s">
        <v>438</v>
      </c>
      <c r="AL77">
        <v>2.3518461538461501</v>
      </c>
      <c r="AM77">
        <v>2.2067999999999999</v>
      </c>
      <c r="AN77">
        <f t="shared" si="68"/>
        <v>-0.14504615384615027</v>
      </c>
      <c r="AO77">
        <f t="shared" si="69"/>
        <v>-6.5726914014024959E-2</v>
      </c>
      <c r="AP77">
        <v>-0.88925832841862695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-2.500222606557986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-15.214467543487858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0.71134332286046498</v>
      </c>
      <c r="BN77">
        <v>0.5</v>
      </c>
      <c r="BO77" t="s">
        <v>254</v>
      </c>
      <c r="BP77">
        <v>1675342731.5999999</v>
      </c>
      <c r="BQ77">
        <v>400.03203225806499</v>
      </c>
      <c r="BR77">
        <v>400.01712903225803</v>
      </c>
      <c r="BS77">
        <v>17.3473419354839</v>
      </c>
      <c r="BT77">
        <v>16.5102096774194</v>
      </c>
      <c r="BU77">
        <v>500.01203225806398</v>
      </c>
      <c r="BV77">
        <v>96.578506451612895</v>
      </c>
      <c r="BW77">
        <v>0.20003812903225801</v>
      </c>
      <c r="BX77">
        <v>29.541925806451601</v>
      </c>
      <c r="BY77">
        <v>27.899754838709701</v>
      </c>
      <c r="BZ77">
        <v>999.9</v>
      </c>
      <c r="CA77">
        <v>10002.419354838699</v>
      </c>
      <c r="CB77">
        <v>0</v>
      </c>
      <c r="CC77">
        <v>390.94277419354802</v>
      </c>
      <c r="CD77">
        <v>0</v>
      </c>
      <c r="CE77">
        <v>0</v>
      </c>
      <c r="CF77">
        <v>0</v>
      </c>
      <c r="CG77">
        <v>0</v>
      </c>
      <c r="CH77">
        <v>2.3849096774193601</v>
      </c>
      <c r="CI77">
        <v>0</v>
      </c>
      <c r="CJ77">
        <v>-1.2503193548387099</v>
      </c>
      <c r="CK77">
        <v>-3.88516129032258E-2</v>
      </c>
      <c r="CL77">
        <v>39.664999999999999</v>
      </c>
      <c r="CM77">
        <v>44.201225806451603</v>
      </c>
      <c r="CN77">
        <v>41.951225806451603</v>
      </c>
      <c r="CO77">
        <v>42.344516129032201</v>
      </c>
      <c r="CP77">
        <v>40.281999999999996</v>
      </c>
      <c r="CQ77">
        <v>0</v>
      </c>
      <c r="CR77">
        <v>0</v>
      </c>
      <c r="CS77">
        <v>0</v>
      </c>
      <c r="CT77">
        <v>59.600000143051098</v>
      </c>
      <c r="CU77">
        <v>2.3518461538461501</v>
      </c>
      <c r="CV77">
        <v>-0.71455727086563703</v>
      </c>
      <c r="CW77">
        <v>-2.94580511277197</v>
      </c>
      <c r="CX77">
        <v>-1.2761615384615399</v>
      </c>
      <c r="CY77">
        <v>15</v>
      </c>
      <c r="CZ77">
        <v>1675338876.2</v>
      </c>
      <c r="DA77" t="s">
        <v>255</v>
      </c>
      <c r="DB77">
        <v>2</v>
      </c>
      <c r="DC77">
        <v>-3.8660000000000001</v>
      </c>
      <c r="DD77">
        <v>0.39400000000000002</v>
      </c>
      <c r="DE77">
        <v>404</v>
      </c>
      <c r="DF77">
        <v>16</v>
      </c>
      <c r="DG77">
        <v>2.13</v>
      </c>
      <c r="DH77">
        <v>0.16</v>
      </c>
      <c r="DI77">
        <v>1.4586810769230799E-2</v>
      </c>
      <c r="DJ77">
        <v>-7.23834909246069E-2</v>
      </c>
      <c r="DK77">
        <v>0.106342026316567</v>
      </c>
      <c r="DL77">
        <v>1</v>
      </c>
      <c r="DM77">
        <v>2.3132000000000001</v>
      </c>
      <c r="DN77">
        <v>0</v>
      </c>
      <c r="DO77">
        <v>0</v>
      </c>
      <c r="DP77">
        <v>0</v>
      </c>
      <c r="DQ77">
        <v>0.84954878846153903</v>
      </c>
      <c r="DR77">
        <v>-0.106724806625121</v>
      </c>
      <c r="DS77">
        <v>1.7980011977338901E-2</v>
      </c>
      <c r="DT77">
        <v>0</v>
      </c>
      <c r="DU77">
        <v>1</v>
      </c>
      <c r="DV77">
        <v>3</v>
      </c>
      <c r="DW77" t="s">
        <v>256</v>
      </c>
      <c r="DX77">
        <v>100</v>
      </c>
      <c r="DY77">
        <v>100</v>
      </c>
      <c r="DZ77">
        <v>-3.8660000000000001</v>
      </c>
      <c r="EA77">
        <v>0.39400000000000002</v>
      </c>
      <c r="EB77">
        <v>2</v>
      </c>
      <c r="EC77">
        <v>517.09500000000003</v>
      </c>
      <c r="ED77">
        <v>416.16399999999999</v>
      </c>
      <c r="EE77">
        <v>27.3218</v>
      </c>
      <c r="EF77">
        <v>31.590599999999998</v>
      </c>
      <c r="EG77">
        <v>30.0001</v>
      </c>
      <c r="EH77">
        <v>31.776700000000002</v>
      </c>
      <c r="EI77">
        <v>31.807500000000001</v>
      </c>
      <c r="EJ77">
        <v>20.164200000000001</v>
      </c>
      <c r="EK77">
        <v>25.137599999999999</v>
      </c>
      <c r="EL77">
        <v>0</v>
      </c>
      <c r="EM77">
        <v>27.3217</v>
      </c>
      <c r="EN77">
        <v>399.91399999999999</v>
      </c>
      <c r="EO77">
        <v>16.359400000000001</v>
      </c>
      <c r="EP77">
        <v>100.244</v>
      </c>
      <c r="EQ77">
        <v>90.532799999999995</v>
      </c>
    </row>
    <row r="78" spans="1:147" x14ac:dyDescent="0.3">
      <c r="A78">
        <v>62</v>
      </c>
      <c r="B78">
        <v>1675342799.5999999</v>
      </c>
      <c r="C78">
        <v>3840.3999998569502</v>
      </c>
      <c r="D78" t="s">
        <v>439</v>
      </c>
      <c r="E78" t="s">
        <v>440</v>
      </c>
      <c r="F78">
        <v>1675342791.5999999</v>
      </c>
      <c r="G78">
        <f t="shared" si="43"/>
        <v>5.1387283424485855E-3</v>
      </c>
      <c r="H78">
        <f t="shared" si="44"/>
        <v>-2.1496407094076924</v>
      </c>
      <c r="I78">
        <f t="shared" si="45"/>
        <v>400.00919354838697</v>
      </c>
      <c r="J78">
        <f t="shared" si="46"/>
        <v>400.65216665250875</v>
      </c>
      <c r="K78">
        <f t="shared" si="47"/>
        <v>38.775278784741865</v>
      </c>
      <c r="L78">
        <f t="shared" si="48"/>
        <v>38.713051587590485</v>
      </c>
      <c r="M78">
        <f t="shared" si="49"/>
        <v>0.23770661709648983</v>
      </c>
      <c r="N78">
        <f t="shared" si="50"/>
        <v>3.3916209042907375</v>
      </c>
      <c r="O78">
        <f t="shared" si="51"/>
        <v>0.22882383916754551</v>
      </c>
      <c r="P78">
        <f t="shared" si="52"/>
        <v>0.14378532574868763</v>
      </c>
      <c r="Q78">
        <f t="shared" si="53"/>
        <v>0</v>
      </c>
      <c r="R78">
        <f t="shared" si="54"/>
        <v>28.091341605908831</v>
      </c>
      <c r="S78">
        <f t="shared" si="55"/>
        <v>27.8110322580645</v>
      </c>
      <c r="T78">
        <f t="shared" si="56"/>
        <v>3.7532354302908733</v>
      </c>
      <c r="U78">
        <f t="shared" si="57"/>
        <v>40.190824270746305</v>
      </c>
      <c r="V78">
        <f t="shared" si="58"/>
        <v>1.6403872723109831</v>
      </c>
      <c r="W78">
        <f t="shared" si="59"/>
        <v>4.0814969637360035</v>
      </c>
      <c r="X78">
        <f t="shared" si="60"/>
        <v>2.1128481579798901</v>
      </c>
      <c r="Y78">
        <f t="shared" si="61"/>
        <v>-226.61791990198262</v>
      </c>
      <c r="Z78">
        <f t="shared" si="62"/>
        <v>264.02579388166527</v>
      </c>
      <c r="AA78">
        <f t="shared" si="63"/>
        <v>17.059148075837605</v>
      </c>
      <c r="AB78">
        <f t="shared" si="64"/>
        <v>54.46702205552026</v>
      </c>
      <c r="AC78">
        <v>-4.00549335725887E-2</v>
      </c>
      <c r="AD78">
        <v>4.4965171940136002E-2</v>
      </c>
      <c r="AE78">
        <v>3.3799033992888501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50695.038219338217</v>
      </c>
      <c r="AK78" t="s">
        <v>441</v>
      </c>
      <c r="AL78">
        <v>2.34846538461538</v>
      </c>
      <c r="AM78">
        <v>1.7464</v>
      </c>
      <c r="AN78">
        <f t="shared" si="68"/>
        <v>-0.60206538461538006</v>
      </c>
      <c r="AO78">
        <f t="shared" si="69"/>
        <v>-0.34474655555163769</v>
      </c>
      <c r="AP78">
        <v>-0.76456628259394999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-2.1496407094076924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-2.9006816279857377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0.71134332286046498</v>
      </c>
      <c r="BN78">
        <v>0.5</v>
      </c>
      <c r="BO78" t="s">
        <v>254</v>
      </c>
      <c r="BP78">
        <v>1675342791.5999999</v>
      </c>
      <c r="BQ78">
        <v>400.00919354838697</v>
      </c>
      <c r="BR78">
        <v>399.99580645161302</v>
      </c>
      <c r="BS78">
        <v>16.949580645161301</v>
      </c>
      <c r="BT78">
        <v>16.2309290322581</v>
      </c>
      <c r="BU78">
        <v>500.02567741935502</v>
      </c>
      <c r="BV78">
        <v>96.580399999999997</v>
      </c>
      <c r="BW78">
        <v>0.200004580645161</v>
      </c>
      <c r="BX78">
        <v>29.254987096774201</v>
      </c>
      <c r="BY78">
        <v>27.8110322580645</v>
      </c>
      <c r="BZ78">
        <v>999.9</v>
      </c>
      <c r="CA78">
        <v>10001.4516129032</v>
      </c>
      <c r="CB78">
        <v>0</v>
      </c>
      <c r="CC78">
        <v>391.00358064516098</v>
      </c>
      <c r="CD78">
        <v>0</v>
      </c>
      <c r="CE78">
        <v>0</v>
      </c>
      <c r="CF78">
        <v>0</v>
      </c>
      <c r="CG78">
        <v>0</v>
      </c>
      <c r="CH78">
        <v>2.3675032258064501</v>
      </c>
      <c r="CI78">
        <v>0</v>
      </c>
      <c r="CJ78">
        <v>-2.6273354838709699</v>
      </c>
      <c r="CK78">
        <v>-0.18370967741935501</v>
      </c>
      <c r="CL78">
        <v>39.393000000000001</v>
      </c>
      <c r="CM78">
        <v>44.037999999999997</v>
      </c>
      <c r="CN78">
        <v>41.697161290322597</v>
      </c>
      <c r="CO78">
        <v>42.186999999999998</v>
      </c>
      <c r="CP78">
        <v>40.014000000000003</v>
      </c>
      <c r="CQ78">
        <v>0</v>
      </c>
      <c r="CR78">
        <v>0</v>
      </c>
      <c r="CS78">
        <v>0</v>
      </c>
      <c r="CT78">
        <v>59.400000095367403</v>
      </c>
      <c r="CU78">
        <v>2.34846538461538</v>
      </c>
      <c r="CV78">
        <v>-0.189876936638568</v>
      </c>
      <c r="CW78">
        <v>-3.2335179429352299</v>
      </c>
      <c r="CX78">
        <v>-2.6653307692307702</v>
      </c>
      <c r="CY78">
        <v>15</v>
      </c>
      <c r="CZ78">
        <v>1675338876.2</v>
      </c>
      <c r="DA78" t="s">
        <v>255</v>
      </c>
      <c r="DB78">
        <v>2</v>
      </c>
      <c r="DC78">
        <v>-3.8660000000000001</v>
      </c>
      <c r="DD78">
        <v>0.39400000000000002</v>
      </c>
      <c r="DE78">
        <v>404</v>
      </c>
      <c r="DF78">
        <v>16</v>
      </c>
      <c r="DG78">
        <v>2.13</v>
      </c>
      <c r="DH78">
        <v>0.16</v>
      </c>
      <c r="DI78">
        <v>2.9299827692307701E-2</v>
      </c>
      <c r="DJ78">
        <v>-0.13517067907453301</v>
      </c>
      <c r="DK78">
        <v>0.106269511360034</v>
      </c>
      <c r="DL78">
        <v>1</v>
      </c>
      <c r="DM78">
        <v>2.3815</v>
      </c>
      <c r="DN78">
        <v>0</v>
      </c>
      <c r="DO78">
        <v>0</v>
      </c>
      <c r="DP78">
        <v>0</v>
      </c>
      <c r="DQ78">
        <v>0.73506092307692295</v>
      </c>
      <c r="DR78">
        <v>-0.152295603175962</v>
      </c>
      <c r="DS78">
        <v>2.4655310769648199E-2</v>
      </c>
      <c r="DT78">
        <v>0</v>
      </c>
      <c r="DU78">
        <v>1</v>
      </c>
      <c r="DV78">
        <v>3</v>
      </c>
      <c r="DW78" t="s">
        <v>256</v>
      </c>
      <c r="DX78">
        <v>100</v>
      </c>
      <c r="DY78">
        <v>100</v>
      </c>
      <c r="DZ78">
        <v>-3.8660000000000001</v>
      </c>
      <c r="EA78">
        <v>0.39400000000000002</v>
      </c>
      <c r="EB78">
        <v>2</v>
      </c>
      <c r="EC78">
        <v>517.59</v>
      </c>
      <c r="ED78">
        <v>416.25900000000001</v>
      </c>
      <c r="EE78">
        <v>28.394600000000001</v>
      </c>
      <c r="EF78">
        <v>31.6205</v>
      </c>
      <c r="EG78">
        <v>30.0002</v>
      </c>
      <c r="EH78">
        <v>31.790600000000001</v>
      </c>
      <c r="EI78">
        <v>31.821300000000001</v>
      </c>
      <c r="EJ78">
        <v>20.160699999999999</v>
      </c>
      <c r="EK78">
        <v>26.0794</v>
      </c>
      <c r="EL78">
        <v>0</v>
      </c>
      <c r="EM78">
        <v>28.4117</v>
      </c>
      <c r="EN78">
        <v>399.875</v>
      </c>
      <c r="EO78">
        <v>16.224599999999999</v>
      </c>
      <c r="EP78">
        <v>100.242</v>
      </c>
      <c r="EQ78">
        <v>90.531199999999998</v>
      </c>
    </row>
    <row r="79" spans="1:147" x14ac:dyDescent="0.3">
      <c r="A79">
        <v>63</v>
      </c>
      <c r="B79">
        <v>1675342859.5999999</v>
      </c>
      <c r="C79">
        <v>3900.3999998569502</v>
      </c>
      <c r="D79" t="s">
        <v>442</v>
      </c>
      <c r="E79" t="s">
        <v>443</v>
      </c>
      <c r="F79">
        <v>1675342851.5999999</v>
      </c>
      <c r="G79">
        <f t="shared" si="43"/>
        <v>3.9256789935476748E-3</v>
      </c>
      <c r="H79">
        <f t="shared" si="44"/>
        <v>-2.1124971151708349</v>
      </c>
      <c r="I79">
        <f t="shared" si="45"/>
        <v>400.01693548387101</v>
      </c>
      <c r="J79">
        <f t="shared" si="46"/>
        <v>404.97480650440514</v>
      </c>
      <c r="K79">
        <f t="shared" si="47"/>
        <v>39.193306524444722</v>
      </c>
      <c r="L79">
        <f t="shared" si="48"/>
        <v>38.713485667701271</v>
      </c>
      <c r="M79">
        <f t="shared" si="49"/>
        <v>0.17605896536407126</v>
      </c>
      <c r="N79">
        <f t="shared" si="50"/>
        <v>3.3918592346247034</v>
      </c>
      <c r="O79">
        <f t="shared" si="51"/>
        <v>0.17113509630792206</v>
      </c>
      <c r="P79">
        <f t="shared" si="52"/>
        <v>0.1073903550968352</v>
      </c>
      <c r="Q79">
        <f t="shared" si="53"/>
        <v>0</v>
      </c>
      <c r="R79">
        <f t="shared" si="54"/>
        <v>28.351163267838164</v>
      </c>
      <c r="S79">
        <f t="shared" si="55"/>
        <v>27.969187096774199</v>
      </c>
      <c r="T79">
        <f t="shared" si="56"/>
        <v>3.788028399522168</v>
      </c>
      <c r="U79">
        <f t="shared" si="57"/>
        <v>39.974150342973999</v>
      </c>
      <c r="V79">
        <f t="shared" si="58"/>
        <v>1.6301383800016382</v>
      </c>
      <c r="W79">
        <f t="shared" si="59"/>
        <v>4.0779813104599416</v>
      </c>
      <c r="X79">
        <f t="shared" si="60"/>
        <v>2.1578900195205297</v>
      </c>
      <c r="Y79">
        <f t="shared" si="61"/>
        <v>-173.12244361545245</v>
      </c>
      <c r="Z79">
        <f t="shared" si="62"/>
        <v>232.39566858318202</v>
      </c>
      <c r="AA79">
        <f t="shared" si="63"/>
        <v>15.025099132829105</v>
      </c>
      <c r="AB79">
        <f t="shared" si="64"/>
        <v>74.298324100558659</v>
      </c>
      <c r="AC79">
        <v>-4.0058473462660497E-2</v>
      </c>
      <c r="AD79">
        <v>4.4969145776853001E-2</v>
      </c>
      <c r="AE79">
        <v>3.3801406940779799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50701.820360572921</v>
      </c>
      <c r="AK79" t="s">
        <v>444</v>
      </c>
      <c r="AL79">
        <v>2.2534384615384599</v>
      </c>
      <c r="AM79">
        <v>1.8335999999999999</v>
      </c>
      <c r="AN79">
        <f t="shared" si="68"/>
        <v>-0.41983846153846005</v>
      </c>
      <c r="AO79">
        <f t="shared" si="69"/>
        <v>-0.22896949254933469</v>
      </c>
      <c r="AP79">
        <v>-0.75135535871938397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-2.1124971151708349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-4.3673940526576311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0.71134332286046498</v>
      </c>
      <c r="BN79">
        <v>0.5</v>
      </c>
      <c r="BO79" t="s">
        <v>254</v>
      </c>
      <c r="BP79">
        <v>1675342851.5999999</v>
      </c>
      <c r="BQ79">
        <v>400.01693548387101</v>
      </c>
      <c r="BR79">
        <v>399.93980645161298</v>
      </c>
      <c r="BS79">
        <v>16.843819354838701</v>
      </c>
      <c r="BT79">
        <v>16.294748387096799</v>
      </c>
      <c r="BU79">
        <v>500.020806451613</v>
      </c>
      <c r="BV79">
        <v>96.5795903225807</v>
      </c>
      <c r="BW79">
        <v>0.20002632258064501</v>
      </c>
      <c r="BX79">
        <v>29.240067741935501</v>
      </c>
      <c r="BY79">
        <v>27.969187096774199</v>
      </c>
      <c r="BZ79">
        <v>999.9</v>
      </c>
      <c r="CA79">
        <v>10002.419354838699</v>
      </c>
      <c r="CB79">
        <v>0</v>
      </c>
      <c r="CC79">
        <v>391.00045161290302</v>
      </c>
      <c r="CD79">
        <v>0</v>
      </c>
      <c r="CE79">
        <v>0</v>
      </c>
      <c r="CF79">
        <v>0</v>
      </c>
      <c r="CG79">
        <v>0</v>
      </c>
      <c r="CH79">
        <v>2.26372258064516</v>
      </c>
      <c r="CI79">
        <v>0</v>
      </c>
      <c r="CJ79">
        <v>-4.1285064516128998</v>
      </c>
      <c r="CK79">
        <v>-0.40975161290322598</v>
      </c>
      <c r="CL79">
        <v>39.143000000000001</v>
      </c>
      <c r="CM79">
        <v>43.842483870967698</v>
      </c>
      <c r="CN79">
        <v>41.445129032258102</v>
      </c>
      <c r="CO79">
        <v>42.026000000000003</v>
      </c>
      <c r="CP79">
        <v>39.771999999999998</v>
      </c>
      <c r="CQ79">
        <v>0</v>
      </c>
      <c r="CR79">
        <v>0</v>
      </c>
      <c r="CS79">
        <v>0</v>
      </c>
      <c r="CT79">
        <v>59.200000047683702</v>
      </c>
      <c r="CU79">
        <v>2.2534384615384599</v>
      </c>
      <c r="CV79">
        <v>-2.7022206386559899E-2</v>
      </c>
      <c r="CW79">
        <v>0.198697425890901</v>
      </c>
      <c r="CX79">
        <v>-4.1235884615384597</v>
      </c>
      <c r="CY79">
        <v>15</v>
      </c>
      <c r="CZ79">
        <v>1675338876.2</v>
      </c>
      <c r="DA79" t="s">
        <v>255</v>
      </c>
      <c r="DB79">
        <v>2</v>
      </c>
      <c r="DC79">
        <v>-3.8660000000000001</v>
      </c>
      <c r="DD79">
        <v>0.39400000000000002</v>
      </c>
      <c r="DE79">
        <v>404</v>
      </c>
      <c r="DF79">
        <v>16</v>
      </c>
      <c r="DG79">
        <v>2.13</v>
      </c>
      <c r="DH79">
        <v>0.16</v>
      </c>
      <c r="DI79">
        <v>8.3812974423076905E-2</v>
      </c>
      <c r="DJ79">
        <v>-2.6068544847658599E-2</v>
      </c>
      <c r="DK79">
        <v>8.5974198195558002E-2</v>
      </c>
      <c r="DL79">
        <v>1</v>
      </c>
      <c r="DM79">
        <v>2.1981999999999999</v>
      </c>
      <c r="DN79">
        <v>0</v>
      </c>
      <c r="DO79">
        <v>0</v>
      </c>
      <c r="DP79">
        <v>0</v>
      </c>
      <c r="DQ79">
        <v>0.575114288461538</v>
      </c>
      <c r="DR79">
        <v>-0.24108607017839401</v>
      </c>
      <c r="DS79">
        <v>3.3563448219143102E-2</v>
      </c>
      <c r="DT79">
        <v>0</v>
      </c>
      <c r="DU79">
        <v>1</v>
      </c>
      <c r="DV79">
        <v>3</v>
      </c>
      <c r="DW79" t="s">
        <v>256</v>
      </c>
      <c r="DX79">
        <v>100</v>
      </c>
      <c r="DY79">
        <v>100</v>
      </c>
      <c r="DZ79">
        <v>-3.8660000000000001</v>
      </c>
      <c r="EA79">
        <v>0.39400000000000002</v>
      </c>
      <c r="EB79">
        <v>2</v>
      </c>
      <c r="EC79">
        <v>516.90599999999995</v>
      </c>
      <c r="ED79">
        <v>415.94299999999998</v>
      </c>
      <c r="EE79">
        <v>28.799800000000001</v>
      </c>
      <c r="EF79">
        <v>31.623899999999999</v>
      </c>
      <c r="EG79">
        <v>30</v>
      </c>
      <c r="EH79">
        <v>31.8017</v>
      </c>
      <c r="EI79">
        <v>31.829599999999999</v>
      </c>
      <c r="EJ79">
        <v>20.161999999999999</v>
      </c>
      <c r="EK79">
        <v>25.242699999999999</v>
      </c>
      <c r="EL79">
        <v>0</v>
      </c>
      <c r="EM79">
        <v>28.792100000000001</v>
      </c>
      <c r="EN79">
        <v>400.07100000000003</v>
      </c>
      <c r="EO79">
        <v>16.384699999999999</v>
      </c>
      <c r="EP79">
        <v>100.238</v>
      </c>
      <c r="EQ79">
        <v>90.527299999999997</v>
      </c>
    </row>
    <row r="80" spans="1:147" x14ac:dyDescent="0.3">
      <c r="A80">
        <v>64</v>
      </c>
      <c r="B80">
        <v>1675342919.5999999</v>
      </c>
      <c r="C80">
        <v>3960.3999998569502</v>
      </c>
      <c r="D80" t="s">
        <v>445</v>
      </c>
      <c r="E80" t="s">
        <v>446</v>
      </c>
      <c r="F80">
        <v>1675342911.5999999</v>
      </c>
      <c r="G80">
        <f t="shared" si="43"/>
        <v>3.0780277494128305E-3</v>
      </c>
      <c r="H80">
        <f t="shared" si="44"/>
        <v>-2.1601376995379882</v>
      </c>
      <c r="I80">
        <f t="shared" si="45"/>
        <v>400.04467741935503</v>
      </c>
      <c r="J80">
        <f t="shared" si="46"/>
        <v>411.01873279942583</v>
      </c>
      <c r="K80">
        <f t="shared" si="47"/>
        <v>39.777150318112469</v>
      </c>
      <c r="L80">
        <f t="shared" si="48"/>
        <v>38.715114416538647</v>
      </c>
      <c r="M80">
        <f t="shared" si="49"/>
        <v>0.13547653921222452</v>
      </c>
      <c r="N80">
        <f t="shared" si="50"/>
        <v>3.3910036213765116</v>
      </c>
      <c r="O80">
        <f t="shared" si="51"/>
        <v>0.13253989322169882</v>
      </c>
      <c r="P80">
        <f t="shared" si="52"/>
        <v>8.3095977408736421E-2</v>
      </c>
      <c r="Q80">
        <f t="shared" si="53"/>
        <v>0</v>
      </c>
      <c r="R80">
        <f t="shared" si="54"/>
        <v>28.501365449753756</v>
      </c>
      <c r="S80">
        <f t="shared" si="55"/>
        <v>28.097261290322599</v>
      </c>
      <c r="T80">
        <f t="shared" si="56"/>
        <v>3.8164097109027657</v>
      </c>
      <c r="U80">
        <f t="shared" si="57"/>
        <v>40.120560114680799</v>
      </c>
      <c r="V80">
        <f t="shared" si="58"/>
        <v>1.6321861686608945</v>
      </c>
      <c r="W80">
        <f t="shared" si="59"/>
        <v>4.0682038436039925</v>
      </c>
      <c r="X80">
        <f t="shared" si="60"/>
        <v>2.1842235422418712</v>
      </c>
      <c r="Y80">
        <f t="shared" si="61"/>
        <v>-135.74102374910584</v>
      </c>
      <c r="Z80">
        <f t="shared" si="62"/>
        <v>201.32677028578311</v>
      </c>
      <c r="AA80">
        <f t="shared" si="63"/>
        <v>13.025271896770374</v>
      </c>
      <c r="AB80">
        <f t="shared" si="64"/>
        <v>78.611018433447654</v>
      </c>
      <c r="AC80">
        <v>-4.0045765627887898E-2</v>
      </c>
      <c r="AD80">
        <v>4.4954880119053298E-2</v>
      </c>
      <c r="AE80">
        <v>3.3792887983273401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50693.307110058813</v>
      </c>
      <c r="AK80" t="s">
        <v>447</v>
      </c>
      <c r="AL80">
        <v>2.3284307692307702</v>
      </c>
      <c r="AM80">
        <v>2.1101100000000002</v>
      </c>
      <c r="AN80">
        <f t="shared" si="68"/>
        <v>-0.21832076923077004</v>
      </c>
      <c r="AO80">
        <f t="shared" si="69"/>
        <v>-0.10346416501071984</v>
      </c>
      <c r="AP80">
        <v>-0.76829976451261395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-2.1601376995379882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-9.6651821420140092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0.71134332286046498</v>
      </c>
      <c r="BN80">
        <v>0.5</v>
      </c>
      <c r="BO80" t="s">
        <v>254</v>
      </c>
      <c r="BP80">
        <v>1675342911.5999999</v>
      </c>
      <c r="BQ80">
        <v>400.04467741935503</v>
      </c>
      <c r="BR80">
        <v>399.91254838709699</v>
      </c>
      <c r="BS80">
        <v>16.865438709677399</v>
      </c>
      <c r="BT80">
        <v>16.434945161290301</v>
      </c>
      <c r="BU80">
        <v>500.03235483870998</v>
      </c>
      <c r="BV80">
        <v>96.576983870967695</v>
      </c>
      <c r="BW80">
        <v>0.19999280645161299</v>
      </c>
      <c r="BX80">
        <v>29.198516129032299</v>
      </c>
      <c r="BY80">
        <v>28.097261290322599</v>
      </c>
      <c r="BZ80">
        <v>999.9</v>
      </c>
      <c r="CA80">
        <v>9999.5161290322594</v>
      </c>
      <c r="CB80">
        <v>0</v>
      </c>
      <c r="CC80">
        <v>390.95967741935499</v>
      </c>
      <c r="CD80">
        <v>0</v>
      </c>
      <c r="CE80">
        <v>0</v>
      </c>
      <c r="CF80">
        <v>0</v>
      </c>
      <c r="CG80">
        <v>0</v>
      </c>
      <c r="CH80">
        <v>2.3206322580645198</v>
      </c>
      <c r="CI80">
        <v>0</v>
      </c>
      <c r="CJ80">
        <v>-5.3941870967741901</v>
      </c>
      <c r="CK80">
        <v>-0.56065483870967703</v>
      </c>
      <c r="CL80">
        <v>38.908999999999999</v>
      </c>
      <c r="CM80">
        <v>43.662999999999997</v>
      </c>
      <c r="CN80">
        <v>41.221548387096803</v>
      </c>
      <c r="CO80">
        <v>41.875</v>
      </c>
      <c r="CP80">
        <v>39.549999999999997</v>
      </c>
      <c r="CQ80">
        <v>0</v>
      </c>
      <c r="CR80">
        <v>0</v>
      </c>
      <c r="CS80">
        <v>0</v>
      </c>
      <c r="CT80">
        <v>59.5</v>
      </c>
      <c r="CU80">
        <v>2.3284307692307702</v>
      </c>
      <c r="CV80">
        <v>0.111439320752555</v>
      </c>
      <c r="CW80">
        <v>1.95298118782594</v>
      </c>
      <c r="CX80">
        <v>-5.3692038461538498</v>
      </c>
      <c r="CY80">
        <v>15</v>
      </c>
      <c r="CZ80">
        <v>1675338876.2</v>
      </c>
      <c r="DA80" t="s">
        <v>255</v>
      </c>
      <c r="DB80">
        <v>2</v>
      </c>
      <c r="DC80">
        <v>-3.8660000000000001</v>
      </c>
      <c r="DD80">
        <v>0.39400000000000002</v>
      </c>
      <c r="DE80">
        <v>404</v>
      </c>
      <c r="DF80">
        <v>16</v>
      </c>
      <c r="DG80">
        <v>2.13</v>
      </c>
      <c r="DH80">
        <v>0.16</v>
      </c>
      <c r="DI80">
        <v>0.117399897076923</v>
      </c>
      <c r="DJ80">
        <v>-9.1995741893502094E-3</v>
      </c>
      <c r="DK80">
        <v>9.8653723268558494E-2</v>
      </c>
      <c r="DL80">
        <v>1</v>
      </c>
      <c r="DM80">
        <v>2.0024000000000002</v>
      </c>
      <c r="DN80">
        <v>0</v>
      </c>
      <c r="DO80">
        <v>0</v>
      </c>
      <c r="DP80">
        <v>0</v>
      </c>
      <c r="DQ80">
        <v>0.43380200000000002</v>
      </c>
      <c r="DR80">
        <v>-5.2339106975157902E-2</v>
      </c>
      <c r="DS80">
        <v>1.41434929234939E-2</v>
      </c>
      <c r="DT80">
        <v>1</v>
      </c>
      <c r="DU80">
        <v>2</v>
      </c>
      <c r="DV80">
        <v>3</v>
      </c>
      <c r="DW80" t="s">
        <v>269</v>
      </c>
      <c r="DX80">
        <v>100</v>
      </c>
      <c r="DY80">
        <v>100</v>
      </c>
      <c r="DZ80">
        <v>-3.8660000000000001</v>
      </c>
      <c r="EA80">
        <v>0.39400000000000002</v>
      </c>
      <c r="EB80">
        <v>2</v>
      </c>
      <c r="EC80">
        <v>517.44100000000003</v>
      </c>
      <c r="ED80">
        <v>416.35500000000002</v>
      </c>
      <c r="EE80">
        <v>28.066500000000001</v>
      </c>
      <c r="EF80">
        <v>31.618300000000001</v>
      </c>
      <c r="EG80">
        <v>30.0001</v>
      </c>
      <c r="EH80">
        <v>31.804500000000001</v>
      </c>
      <c r="EI80">
        <v>31.835100000000001</v>
      </c>
      <c r="EJ80">
        <v>20.1599</v>
      </c>
      <c r="EK80">
        <v>24.695499999999999</v>
      </c>
      <c r="EL80">
        <v>0</v>
      </c>
      <c r="EM80">
        <v>27.9925</v>
      </c>
      <c r="EN80">
        <v>399.88600000000002</v>
      </c>
      <c r="EO80">
        <v>16.4527</v>
      </c>
      <c r="EP80">
        <v>100.238</v>
      </c>
      <c r="EQ80">
        <v>90.525800000000004</v>
      </c>
    </row>
    <row r="81" spans="1:147" x14ac:dyDescent="0.3">
      <c r="A81">
        <v>65</v>
      </c>
      <c r="B81">
        <v>1675342979.5999999</v>
      </c>
      <c r="C81">
        <v>4020.3999998569502</v>
      </c>
      <c r="D81" t="s">
        <v>448</v>
      </c>
      <c r="E81" t="s">
        <v>449</v>
      </c>
      <c r="F81">
        <v>1675342971.5999999</v>
      </c>
      <c r="G81">
        <f t="shared" ref="G81:G92" si="86">BU81*AH81*(BS81-BT81)/(100*BM81*(1000-AH81*BS81))</f>
        <v>2.6027964973001595E-3</v>
      </c>
      <c r="H81">
        <f t="shared" ref="H81:H92" si="87">BU81*AH81*(BR81-BQ81*(1000-AH81*BT81)/(1000-AH81*BS81))/(100*BM81)</f>
        <v>-1.740032858035347</v>
      </c>
      <c r="I81">
        <f t="shared" ref="I81:I112" si="88">BQ81 - IF(AH81&gt;1, H81*BM81*100/(AJ81*CA81), 0)</f>
        <v>400.02093548387103</v>
      </c>
      <c r="J81">
        <f t="shared" ref="J81:J112" si="89">((P81-G81/2)*I81-H81)/(P81+G81/2)</f>
        <v>409.78432951014122</v>
      </c>
      <c r="K81">
        <f t="shared" ref="K81:K112" si="90">J81*(BV81+BW81)/1000</f>
        <v>39.656760483675853</v>
      </c>
      <c r="L81">
        <f t="shared" ref="L81:L92" si="91">(BQ81 - IF(AH81&gt;1, H81*BM81*100/(AJ81*CA81), 0))*(BV81+BW81)/1000</f>
        <v>38.711910838326091</v>
      </c>
      <c r="M81">
        <f t="shared" ref="M81:M112" si="92">2/((1/O81-1/N81)+SIGN(O81)*SQRT((1/O81-1/N81)*(1/O81-1/N81) + 4*BN81/((BN81+1)*(BN81+1))*(2*1/O81*1/N81-1/N81*1/N81)))</f>
        <v>0.11424472411799388</v>
      </c>
      <c r="N81">
        <f t="shared" ref="N81:N92" si="93">AE81+AD81*BM81+AC81*BM81*BM81</f>
        <v>3.3913737719503616</v>
      </c>
      <c r="O81">
        <f t="shared" ref="O81:O92" si="94">G81*(1000-(1000*0.61365*EXP(17.502*S81/(240.97+S81))/(BV81+BW81)+BS81)/2)/(1000*0.61365*EXP(17.502*S81/(240.97+S81))/(BV81+BW81)-BS81)</f>
        <v>0.11214896124711071</v>
      </c>
      <c r="P81">
        <f t="shared" ref="P81:P92" si="95">1/((BN81+1)/(M81/1.6)+1/(N81/1.37)) + BN81/((BN81+1)/(M81/1.6) + BN81/(N81/1.37))</f>
        <v>7.0278194506777539E-2</v>
      </c>
      <c r="Q81">
        <f t="shared" ref="Q81:Q92" si="96">(BJ81*BL81)</f>
        <v>0</v>
      </c>
      <c r="R81">
        <f t="shared" ref="R81:R112" si="97">(BX81+(Q81+2*0.95*0.0000000567*(((BX81+$B$7)+273)^4-(BX81+273)^4)-44100*G81)/(1.84*29.3*N81+8*0.95*0.0000000567*(BX81+273)^3))</f>
        <v>28.385527603438767</v>
      </c>
      <c r="S81">
        <f t="shared" ref="S81:S112" si="98">($C$7*BY81+$D$7*BZ81+$E$7*R81)</f>
        <v>28.040458064516098</v>
      </c>
      <c r="T81">
        <f t="shared" ref="T81:T112" si="99">0.61365*EXP(17.502*S81/(240.97+S81))</f>
        <v>3.8037992742603381</v>
      </c>
      <c r="U81">
        <f t="shared" ref="U81:U112" si="100">(V81/W81*100)</f>
        <v>40.357893518378376</v>
      </c>
      <c r="V81">
        <f t="shared" ref="V81:V92" si="101">BS81*(BV81+BW81)/1000</f>
        <v>1.6207619612913953</v>
      </c>
      <c r="W81">
        <f t="shared" ref="W81:W92" si="102">0.61365*EXP(17.502*BX81/(240.97+BX81))</f>
        <v>4.0159726387932633</v>
      </c>
      <c r="X81">
        <f t="shared" ref="X81:X92" si="103">(T81-BS81*(BV81+BW81)/1000)</f>
        <v>2.1830373129689429</v>
      </c>
      <c r="Y81">
        <f t="shared" ref="Y81:Y92" si="104">(-G81*44100)</f>
        <v>-114.78332553093703</v>
      </c>
      <c r="Z81">
        <f t="shared" ref="Z81:Z92" si="105">2*29.3*N81*0.92*(BX81-S81)</f>
        <v>170.87887500742815</v>
      </c>
      <c r="AA81">
        <f t="shared" ref="AA81:AA92" si="106">2*0.95*0.0000000567*(((BX81+$B$7)+273)^4-(S81+273)^4)</f>
        <v>11.038764068407385</v>
      </c>
      <c r="AB81">
        <f t="shared" ref="AB81:AB112" si="107">Q81+AA81+Y81+Z81</f>
        <v>67.134313544898504</v>
      </c>
      <c r="AC81">
        <v>-4.0051263056418901E-2</v>
      </c>
      <c r="AD81">
        <v>4.4961051464180501E-2</v>
      </c>
      <c r="AE81">
        <v>3.3796573407061299</v>
      </c>
      <c r="AF81">
        <v>0</v>
      </c>
      <c r="AG81">
        <v>0</v>
      </c>
      <c r="AH81">
        <f t="shared" ref="AH81:AH92" si="108">IF(AF81*$H$13&gt;=AJ81,1,(AJ81/(AJ81-AF81*$H$13)))</f>
        <v>1</v>
      </c>
      <c r="AI81">
        <f t="shared" ref="AI81:AI112" si="109">(AH81-1)*100</f>
        <v>0</v>
      </c>
      <c r="AJ81">
        <f t="shared" ref="AJ81:AJ92" si="110">MAX(0,($B$13+$C$13*CA81)/(1+$D$13*CA81)*BV81/(BX81+273)*$E$13)</f>
        <v>50737.448755564787</v>
      </c>
      <c r="AK81" t="s">
        <v>450</v>
      </c>
      <c r="AL81">
        <v>2.3109230769230802</v>
      </c>
      <c r="AM81">
        <v>1.7416</v>
      </c>
      <c r="AN81">
        <f t="shared" ref="AN81:AN112" si="111">AM81-AL81</f>
        <v>-0.56932307692308015</v>
      </c>
      <c r="AO81">
        <f t="shared" ref="AO81:AO112" si="112">AN81/AM81</f>
        <v>-0.32689657609271944</v>
      </c>
      <c r="AP81">
        <v>-0.61888037756005998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2" si="114">BJ81</f>
        <v>0</v>
      </c>
      <c r="AW81">
        <f t="shared" ref="AW81:AW92" si="115">H81</f>
        <v>-1.740032858035347</v>
      </c>
      <c r="AX81" t="e">
        <f t="shared" ref="AX81:AX92" si="116">AT81*AU81*AV81</f>
        <v>#DIV/0!</v>
      </c>
      <c r="AY81" t="e">
        <f t="shared" ref="AY81:AY92" si="117">BD81/AS81</f>
        <v>#DIV/0!</v>
      </c>
      <c r="AZ81" t="e">
        <f t="shared" ref="AZ81:AZ92" si="118">(AW81-AP81)/AV81</f>
        <v>#DIV/0!</v>
      </c>
      <c r="BA81" t="e">
        <f t="shared" ref="BA81:BA92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2" si="121">(AS81-AR81)/(AS81-BC81)</f>
        <v>#DIV/0!</v>
      </c>
      <c r="BF81">
        <f t="shared" ref="BF81:BF92" si="122">(AM81-AS81)/(AM81-BC81)</f>
        <v>1</v>
      </c>
      <c r="BG81">
        <f t="shared" ref="BG81:BG92" si="123">(AS81-AR81)/(AS81-AL81)</f>
        <v>0</v>
      </c>
      <c r="BH81">
        <f t="shared" ref="BH81:BH92" si="124">(AM81-AS81)/(AM81-AL81)</f>
        <v>-3.0590715019185906</v>
      </c>
      <c r="BI81">
        <f t="shared" ref="BI81:BI92" si="125">$B$11*CB81+$C$11*CC81+$F$11*CD81</f>
        <v>0</v>
      </c>
      <c r="BJ81">
        <f t="shared" ref="BJ81:BJ112" si="126">BI81*BK81</f>
        <v>0</v>
      </c>
      <c r="BK81">
        <f t="shared" ref="BK81:BK92" si="127">($B$11*$D$9+$C$11*$D$9+$F$11*((CQ81+CI81)/MAX(CQ81+CI81+CR81, 0.1)*$I$9+CR81/MAX(CQ81+CI81+CR81, 0.1)*$J$9))/($B$11+$C$11+$F$11)</f>
        <v>0</v>
      </c>
      <c r="BL81">
        <f t="shared" ref="BL81:BL92" si="128">($B$11*$K$9+$C$11*$K$9+$F$11*((CQ81+CI81)/MAX(CQ81+CI81+CR81, 0.1)*$P$9+CR81/MAX(CQ81+CI81+CR81, 0.1)*$Q$9))/($B$11+$C$11+$F$11)</f>
        <v>0</v>
      </c>
      <c r="BM81">
        <v>0.71134332286046498</v>
      </c>
      <c r="BN81">
        <v>0.5</v>
      </c>
      <c r="BO81" t="s">
        <v>254</v>
      </c>
      <c r="BP81">
        <v>1675342971.5999999</v>
      </c>
      <c r="BQ81">
        <v>400.02093548387103</v>
      </c>
      <c r="BR81">
        <v>399.921516129032</v>
      </c>
      <c r="BS81">
        <v>16.747783870967702</v>
      </c>
      <c r="BT81">
        <v>16.383712903225799</v>
      </c>
      <c r="BU81">
        <v>500.03264516129002</v>
      </c>
      <c r="BV81">
        <v>96.574664516129005</v>
      </c>
      <c r="BW81">
        <v>0.20004751612903199</v>
      </c>
      <c r="BX81">
        <v>28.9750612903226</v>
      </c>
      <c r="BY81">
        <v>28.040458064516098</v>
      </c>
      <c r="BZ81">
        <v>999.9</v>
      </c>
      <c r="CA81">
        <v>10001.129032258101</v>
      </c>
      <c r="CB81">
        <v>0</v>
      </c>
      <c r="CC81">
        <v>390.92693548387098</v>
      </c>
      <c r="CD81">
        <v>0</v>
      </c>
      <c r="CE81">
        <v>0</v>
      </c>
      <c r="CF81">
        <v>0</v>
      </c>
      <c r="CG81">
        <v>0</v>
      </c>
      <c r="CH81">
        <v>2.3065354838709702</v>
      </c>
      <c r="CI81">
        <v>0</v>
      </c>
      <c r="CJ81">
        <v>-6.3978967741935504</v>
      </c>
      <c r="CK81">
        <v>-0.69565806451612899</v>
      </c>
      <c r="CL81">
        <v>38.703258064516099</v>
      </c>
      <c r="CM81">
        <v>43.493903225806399</v>
      </c>
      <c r="CN81">
        <v>41.015999999999998</v>
      </c>
      <c r="CO81">
        <v>41.719516129032201</v>
      </c>
      <c r="CP81">
        <v>39.360774193548401</v>
      </c>
      <c r="CQ81">
        <v>0</v>
      </c>
      <c r="CR81">
        <v>0</v>
      </c>
      <c r="CS81">
        <v>0</v>
      </c>
      <c r="CT81">
        <v>59.400000095367403</v>
      </c>
      <c r="CU81">
        <v>2.3109230769230802</v>
      </c>
      <c r="CV81">
        <v>-0.49812649564079398</v>
      </c>
      <c r="CW81">
        <v>1.51925129260264</v>
      </c>
      <c r="CX81">
        <v>-6.4168346153846203</v>
      </c>
      <c r="CY81">
        <v>15</v>
      </c>
      <c r="CZ81">
        <v>1675338876.2</v>
      </c>
      <c r="DA81" t="s">
        <v>255</v>
      </c>
      <c r="DB81">
        <v>2</v>
      </c>
      <c r="DC81">
        <v>-3.8660000000000001</v>
      </c>
      <c r="DD81">
        <v>0.39400000000000002</v>
      </c>
      <c r="DE81">
        <v>404</v>
      </c>
      <c r="DF81">
        <v>16</v>
      </c>
      <c r="DG81">
        <v>2.13</v>
      </c>
      <c r="DH81">
        <v>0.16</v>
      </c>
      <c r="DI81">
        <v>0.11840000692307701</v>
      </c>
      <c r="DJ81">
        <v>-0.117102216477384</v>
      </c>
      <c r="DK81">
        <v>0.104638230902313</v>
      </c>
      <c r="DL81">
        <v>1</v>
      </c>
      <c r="DM81">
        <v>1.921</v>
      </c>
      <c r="DN81">
        <v>0</v>
      </c>
      <c r="DO81">
        <v>0</v>
      </c>
      <c r="DP81">
        <v>0</v>
      </c>
      <c r="DQ81">
        <v>0.36161775000000002</v>
      </c>
      <c r="DR81">
        <v>4.5431269529585303E-2</v>
      </c>
      <c r="DS81">
        <v>1.3167011669429201E-2</v>
      </c>
      <c r="DT81">
        <v>1</v>
      </c>
      <c r="DU81">
        <v>2</v>
      </c>
      <c r="DV81">
        <v>3</v>
      </c>
      <c r="DW81" t="s">
        <v>269</v>
      </c>
      <c r="DX81">
        <v>100</v>
      </c>
      <c r="DY81">
        <v>100</v>
      </c>
      <c r="DZ81">
        <v>-3.8660000000000001</v>
      </c>
      <c r="EA81">
        <v>0.39400000000000002</v>
      </c>
      <c r="EB81">
        <v>2</v>
      </c>
      <c r="EC81">
        <v>516.92700000000002</v>
      </c>
      <c r="ED81">
        <v>416</v>
      </c>
      <c r="EE81">
        <v>27.365500000000001</v>
      </c>
      <c r="EF81">
        <v>31.613299999999999</v>
      </c>
      <c r="EG81">
        <v>29.9998</v>
      </c>
      <c r="EH81">
        <v>31.804500000000001</v>
      </c>
      <c r="EI81">
        <v>31.837900000000001</v>
      </c>
      <c r="EJ81">
        <v>20.159099999999999</v>
      </c>
      <c r="EK81">
        <v>25.240100000000002</v>
      </c>
      <c r="EL81">
        <v>0</v>
      </c>
      <c r="EM81">
        <v>27.357199999999999</v>
      </c>
      <c r="EN81">
        <v>399.85899999999998</v>
      </c>
      <c r="EO81">
        <v>16.244</v>
      </c>
      <c r="EP81">
        <v>100.239</v>
      </c>
      <c r="EQ81">
        <v>90.527100000000004</v>
      </c>
    </row>
    <row r="82" spans="1:147" x14ac:dyDescent="0.3">
      <c r="A82">
        <v>66</v>
      </c>
      <c r="B82">
        <v>1675343039.5999999</v>
      </c>
      <c r="C82">
        <v>4080.3999998569502</v>
      </c>
      <c r="D82" t="s">
        <v>451</v>
      </c>
      <c r="E82" t="s">
        <v>452</v>
      </c>
      <c r="F82">
        <v>1675343031.5999999</v>
      </c>
      <c r="G82">
        <f t="shared" si="86"/>
        <v>2.3035535331019925E-3</v>
      </c>
      <c r="H82">
        <f t="shared" si="87"/>
        <v>-1.7622920090249228</v>
      </c>
      <c r="I82">
        <f t="shared" si="88"/>
        <v>400.02977419354801</v>
      </c>
      <c r="J82">
        <f t="shared" si="89"/>
        <v>413.34123824303657</v>
      </c>
      <c r="K82">
        <f t="shared" si="90"/>
        <v>39.999322016998896</v>
      </c>
      <c r="L82">
        <f t="shared" si="91"/>
        <v>38.711162288982287</v>
      </c>
      <c r="M82">
        <f t="shared" si="92"/>
        <v>0.10061793119605593</v>
      </c>
      <c r="N82">
        <f t="shared" si="93"/>
        <v>3.3913070986879972</v>
      </c>
      <c r="O82">
        <f t="shared" si="94"/>
        <v>9.8988430295862476E-2</v>
      </c>
      <c r="P82">
        <f t="shared" si="95"/>
        <v>6.2011974884619528E-2</v>
      </c>
      <c r="Q82">
        <f t="shared" si="96"/>
        <v>0</v>
      </c>
      <c r="R82">
        <f t="shared" si="97"/>
        <v>28.243004351967606</v>
      </c>
      <c r="S82">
        <f t="shared" si="98"/>
        <v>27.961116129032298</v>
      </c>
      <c r="T82">
        <f t="shared" si="99"/>
        <v>3.7862460529282309</v>
      </c>
      <c r="U82">
        <f t="shared" si="100"/>
        <v>40.251793965167138</v>
      </c>
      <c r="V82">
        <f t="shared" si="101"/>
        <v>1.5969369795193484</v>
      </c>
      <c r="W82">
        <f t="shared" si="102"/>
        <v>3.9673684628846515</v>
      </c>
      <c r="X82">
        <f t="shared" si="103"/>
        <v>2.1893090734088823</v>
      </c>
      <c r="Y82">
        <f t="shared" si="104"/>
        <v>-101.58671080979786</v>
      </c>
      <c r="Z82">
        <f t="shared" si="105"/>
        <v>146.94573627904029</v>
      </c>
      <c r="AA82">
        <f t="shared" si="106"/>
        <v>9.4791967448482097</v>
      </c>
      <c r="AB82">
        <f t="shared" si="107"/>
        <v>54.838222214090635</v>
      </c>
      <c r="AC82">
        <v>-4.0050272815357398E-2</v>
      </c>
      <c r="AD82">
        <v>4.4959939831839199E-2</v>
      </c>
      <c r="AE82">
        <v>3.3795909571248002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50771.506409343674</v>
      </c>
      <c r="AK82" t="s">
        <v>453</v>
      </c>
      <c r="AL82">
        <v>2.30855384615385</v>
      </c>
      <c r="AM82">
        <v>1.3996</v>
      </c>
      <c r="AN82">
        <f t="shared" si="111"/>
        <v>-0.90895384615385</v>
      </c>
      <c r="AO82">
        <f t="shared" si="112"/>
        <v>-0.64943830105305089</v>
      </c>
      <c r="AP82">
        <v>-0.62679732677738997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-1.7622920090249228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-1.5397921532784877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0.71134332286046498</v>
      </c>
      <c r="BN82">
        <v>0.5</v>
      </c>
      <c r="BO82" t="s">
        <v>254</v>
      </c>
      <c r="BP82">
        <v>1675343031.5999999</v>
      </c>
      <c r="BQ82">
        <v>400.02977419354801</v>
      </c>
      <c r="BR82">
        <v>399.910161290323</v>
      </c>
      <c r="BS82">
        <v>16.502277419354801</v>
      </c>
      <c r="BT82">
        <v>16.179980645161301</v>
      </c>
      <c r="BU82">
        <v>500.02874193548399</v>
      </c>
      <c r="BV82">
        <v>96.570719354838701</v>
      </c>
      <c r="BW82">
        <v>0.19998319354838701</v>
      </c>
      <c r="BX82">
        <v>28.764835483871</v>
      </c>
      <c r="BY82">
        <v>27.961116129032298</v>
      </c>
      <c r="BZ82">
        <v>999.9</v>
      </c>
      <c r="CA82">
        <v>10001.2903225806</v>
      </c>
      <c r="CB82">
        <v>0</v>
      </c>
      <c r="CC82">
        <v>390.84590322580698</v>
      </c>
      <c r="CD82">
        <v>0</v>
      </c>
      <c r="CE82">
        <v>0</v>
      </c>
      <c r="CF82">
        <v>0</v>
      </c>
      <c r="CG82">
        <v>0</v>
      </c>
      <c r="CH82">
        <v>2.2944064516128999</v>
      </c>
      <c r="CI82">
        <v>0</v>
      </c>
      <c r="CJ82">
        <v>-7.4273741935483901</v>
      </c>
      <c r="CK82">
        <v>-0.777332258064516</v>
      </c>
      <c r="CL82">
        <v>38.5</v>
      </c>
      <c r="CM82">
        <v>43.320129032258102</v>
      </c>
      <c r="CN82">
        <v>40.8241935483871</v>
      </c>
      <c r="CO82">
        <v>41.561999999999998</v>
      </c>
      <c r="CP82">
        <v>39.161000000000001</v>
      </c>
      <c r="CQ82">
        <v>0</v>
      </c>
      <c r="CR82">
        <v>0</v>
      </c>
      <c r="CS82">
        <v>0</v>
      </c>
      <c r="CT82">
        <v>59.200000047683702</v>
      </c>
      <c r="CU82">
        <v>2.30855384615385</v>
      </c>
      <c r="CV82">
        <v>0.653606834073714</v>
      </c>
      <c r="CW82">
        <v>-3.7568717943171599</v>
      </c>
      <c r="CX82">
        <v>-7.42948846153846</v>
      </c>
      <c r="CY82">
        <v>15</v>
      </c>
      <c r="CZ82">
        <v>1675338876.2</v>
      </c>
      <c r="DA82" t="s">
        <v>255</v>
      </c>
      <c r="DB82">
        <v>2</v>
      </c>
      <c r="DC82">
        <v>-3.8660000000000001</v>
      </c>
      <c r="DD82">
        <v>0.39400000000000002</v>
      </c>
      <c r="DE82">
        <v>404</v>
      </c>
      <c r="DF82">
        <v>16</v>
      </c>
      <c r="DG82">
        <v>2.13</v>
      </c>
      <c r="DH82">
        <v>0.16</v>
      </c>
      <c r="DI82">
        <v>8.6427559423076894E-2</v>
      </c>
      <c r="DJ82">
        <v>0.21144410605307701</v>
      </c>
      <c r="DK82">
        <v>0.102491863765338</v>
      </c>
      <c r="DL82">
        <v>1</v>
      </c>
      <c r="DM82">
        <v>2.3751000000000002</v>
      </c>
      <c r="DN82">
        <v>0</v>
      </c>
      <c r="DO82">
        <v>0</v>
      </c>
      <c r="DP82">
        <v>0</v>
      </c>
      <c r="DQ82">
        <v>0.31509111538461498</v>
      </c>
      <c r="DR82">
        <v>5.64231127806709E-2</v>
      </c>
      <c r="DS82">
        <v>1.7600402833735498E-2</v>
      </c>
      <c r="DT82">
        <v>1</v>
      </c>
      <c r="DU82">
        <v>2</v>
      </c>
      <c r="DV82">
        <v>3</v>
      </c>
      <c r="DW82" t="s">
        <v>269</v>
      </c>
      <c r="DX82">
        <v>100</v>
      </c>
      <c r="DY82">
        <v>100</v>
      </c>
      <c r="DZ82">
        <v>-3.8660000000000001</v>
      </c>
      <c r="EA82">
        <v>0.39400000000000002</v>
      </c>
      <c r="EB82">
        <v>2</v>
      </c>
      <c r="EC82">
        <v>517.18399999999997</v>
      </c>
      <c r="ED82">
        <v>416.37400000000002</v>
      </c>
      <c r="EE82">
        <v>27.383900000000001</v>
      </c>
      <c r="EF82">
        <v>31.61</v>
      </c>
      <c r="EG82">
        <v>30</v>
      </c>
      <c r="EH82">
        <v>31.804500000000001</v>
      </c>
      <c r="EI82">
        <v>31.837900000000001</v>
      </c>
      <c r="EJ82">
        <v>20.158300000000001</v>
      </c>
      <c r="EK82">
        <v>26.201799999999999</v>
      </c>
      <c r="EL82">
        <v>0</v>
      </c>
      <c r="EM82">
        <v>27.4023</v>
      </c>
      <c r="EN82">
        <v>399.91199999999998</v>
      </c>
      <c r="EO82">
        <v>16.1496</v>
      </c>
      <c r="EP82">
        <v>100.242</v>
      </c>
      <c r="EQ82">
        <v>90.528899999999993</v>
      </c>
    </row>
    <row r="83" spans="1:147" x14ac:dyDescent="0.3">
      <c r="A83">
        <v>67</v>
      </c>
      <c r="B83">
        <v>1675343099.5999999</v>
      </c>
      <c r="C83">
        <v>4140.3999998569498</v>
      </c>
      <c r="D83" t="s">
        <v>454</v>
      </c>
      <c r="E83" t="s">
        <v>455</v>
      </c>
      <c r="F83">
        <v>1675343091.5999999</v>
      </c>
      <c r="G83">
        <f t="shared" si="86"/>
        <v>1.7292443238934778E-3</v>
      </c>
      <c r="H83">
        <f t="shared" si="87"/>
        <v>-1.4350131229191494</v>
      </c>
      <c r="I83">
        <f t="shared" si="88"/>
        <v>400.02029032258099</v>
      </c>
      <c r="J83">
        <f t="shared" si="89"/>
        <v>415.73275648352825</v>
      </c>
      <c r="K83">
        <f t="shared" si="90"/>
        <v>40.231548896198539</v>
      </c>
      <c r="L83">
        <f t="shared" si="91"/>
        <v>38.7110123477174</v>
      </c>
      <c r="M83">
        <f t="shared" si="92"/>
        <v>7.5086298265246126E-2</v>
      </c>
      <c r="N83">
        <f t="shared" si="93"/>
        <v>3.3933201532914095</v>
      </c>
      <c r="O83">
        <f t="shared" si="94"/>
        <v>7.4175337382388115E-2</v>
      </c>
      <c r="P83">
        <f t="shared" si="95"/>
        <v>4.6440511152135044E-2</v>
      </c>
      <c r="Q83">
        <f t="shared" si="96"/>
        <v>0</v>
      </c>
      <c r="R83">
        <f t="shared" si="97"/>
        <v>28.255665805900257</v>
      </c>
      <c r="S83">
        <f t="shared" si="98"/>
        <v>27.930151612903199</v>
      </c>
      <c r="T83">
        <f t="shared" si="99"/>
        <v>3.7794148118857636</v>
      </c>
      <c r="U83">
        <f t="shared" si="100"/>
        <v>40.247269268616009</v>
      </c>
      <c r="V83">
        <f t="shared" si="101"/>
        <v>1.5859022372620428</v>
      </c>
      <c r="W83">
        <f t="shared" si="102"/>
        <v>3.9403971153359634</v>
      </c>
      <c r="X83">
        <f t="shared" si="103"/>
        <v>2.1935125746237207</v>
      </c>
      <c r="Y83">
        <f t="shared" si="104"/>
        <v>-76.259674683702372</v>
      </c>
      <c r="Z83">
        <f t="shared" si="105"/>
        <v>131.17849699737391</v>
      </c>
      <c r="AA83">
        <f t="shared" si="106"/>
        <v>8.4508049268802274</v>
      </c>
      <c r="AB83">
        <f t="shared" si="107"/>
        <v>63.369627240551765</v>
      </c>
      <c r="AC83">
        <v>-4.0080174556951197E-2</v>
      </c>
      <c r="AD83">
        <v>4.4993507156314699E-2</v>
      </c>
      <c r="AE83">
        <v>3.3815952643961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50827.714611522082</v>
      </c>
      <c r="AK83" t="s">
        <v>456</v>
      </c>
      <c r="AL83">
        <v>2.23475</v>
      </c>
      <c r="AM83">
        <v>1.304</v>
      </c>
      <c r="AN83">
        <f t="shared" si="111"/>
        <v>-0.93074999999999997</v>
      </c>
      <c r="AO83">
        <f t="shared" si="112"/>
        <v>-0.71376533742331283</v>
      </c>
      <c r="AP83">
        <v>-0.51039350160284103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-1.4350131229191494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-1.4010206822455011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0.71134332286046498</v>
      </c>
      <c r="BN83">
        <v>0.5</v>
      </c>
      <c r="BO83" t="s">
        <v>254</v>
      </c>
      <c r="BP83">
        <v>1675343091.5999999</v>
      </c>
      <c r="BQ83">
        <v>400.02029032258099</v>
      </c>
      <c r="BR83">
        <v>399.914548387097</v>
      </c>
      <c r="BS83">
        <v>16.387922580645199</v>
      </c>
      <c r="BT83">
        <v>16.1459451612903</v>
      </c>
      <c r="BU83">
        <v>500.01683870967702</v>
      </c>
      <c r="BV83">
        <v>96.572735483871</v>
      </c>
      <c r="BW83">
        <v>0.19988651612903199</v>
      </c>
      <c r="BX83">
        <v>28.647206451612899</v>
      </c>
      <c r="BY83">
        <v>27.930151612903199</v>
      </c>
      <c r="BZ83">
        <v>999.9</v>
      </c>
      <c r="CA83">
        <v>10008.5483870968</v>
      </c>
      <c r="CB83">
        <v>0</v>
      </c>
      <c r="CC83">
        <v>390.917225806452</v>
      </c>
      <c r="CD83">
        <v>0</v>
      </c>
      <c r="CE83">
        <v>0</v>
      </c>
      <c r="CF83">
        <v>0</v>
      </c>
      <c r="CG83">
        <v>0</v>
      </c>
      <c r="CH83">
        <v>2.21055806451613</v>
      </c>
      <c r="CI83">
        <v>0</v>
      </c>
      <c r="CJ83">
        <v>-8.3392548387096799</v>
      </c>
      <c r="CK83">
        <v>-0.86737096774193501</v>
      </c>
      <c r="CL83">
        <v>38.330322580645102</v>
      </c>
      <c r="CM83">
        <v>43.170999999999999</v>
      </c>
      <c r="CN83">
        <v>40.645000000000003</v>
      </c>
      <c r="CO83">
        <v>41.436999999999998</v>
      </c>
      <c r="CP83">
        <v>38.991870967741903</v>
      </c>
      <c r="CQ83">
        <v>0</v>
      </c>
      <c r="CR83">
        <v>0</v>
      </c>
      <c r="CS83">
        <v>0</v>
      </c>
      <c r="CT83">
        <v>59.600000143051098</v>
      </c>
      <c r="CU83">
        <v>2.23475</v>
      </c>
      <c r="CV83">
        <v>0.43670769370859402</v>
      </c>
      <c r="CW83">
        <v>-1.64121026177167</v>
      </c>
      <c r="CX83">
        <v>-8.3569230769230796</v>
      </c>
      <c r="CY83">
        <v>15</v>
      </c>
      <c r="CZ83">
        <v>1675338876.2</v>
      </c>
      <c r="DA83" t="s">
        <v>255</v>
      </c>
      <c r="DB83">
        <v>2</v>
      </c>
      <c r="DC83">
        <v>-3.8660000000000001</v>
      </c>
      <c r="DD83">
        <v>0.39400000000000002</v>
      </c>
      <c r="DE83">
        <v>404</v>
      </c>
      <c r="DF83">
        <v>16</v>
      </c>
      <c r="DG83">
        <v>2.13</v>
      </c>
      <c r="DH83">
        <v>0.16</v>
      </c>
      <c r="DI83">
        <v>9.0279231500000001E-2</v>
      </c>
      <c r="DJ83">
        <v>0.17452492168723799</v>
      </c>
      <c r="DK83">
        <v>8.72121376403905E-2</v>
      </c>
      <c r="DL83">
        <v>1</v>
      </c>
      <c r="DM83">
        <v>2.2092000000000001</v>
      </c>
      <c r="DN83">
        <v>0</v>
      </c>
      <c r="DO83">
        <v>0</v>
      </c>
      <c r="DP83">
        <v>0</v>
      </c>
      <c r="DQ83">
        <v>0.24215036538461501</v>
      </c>
      <c r="DR83">
        <v>6.65017501918529E-3</v>
      </c>
      <c r="DS83">
        <v>1.0625842833591401E-2</v>
      </c>
      <c r="DT83">
        <v>1</v>
      </c>
      <c r="DU83">
        <v>2</v>
      </c>
      <c r="DV83">
        <v>3</v>
      </c>
      <c r="DW83" t="s">
        <v>269</v>
      </c>
      <c r="DX83">
        <v>100</v>
      </c>
      <c r="DY83">
        <v>100</v>
      </c>
      <c r="DZ83">
        <v>-3.8660000000000001</v>
      </c>
      <c r="EA83">
        <v>0.39400000000000002</v>
      </c>
      <c r="EB83">
        <v>2</v>
      </c>
      <c r="EC83">
        <v>516.39099999999996</v>
      </c>
      <c r="ED83">
        <v>416.12099999999998</v>
      </c>
      <c r="EE83">
        <v>27.645</v>
      </c>
      <c r="EF83">
        <v>31.601700000000001</v>
      </c>
      <c r="EG83">
        <v>30</v>
      </c>
      <c r="EH83">
        <v>31.8017</v>
      </c>
      <c r="EI83">
        <v>31.8368</v>
      </c>
      <c r="EJ83">
        <v>20.1555</v>
      </c>
      <c r="EK83">
        <v>26.481999999999999</v>
      </c>
      <c r="EL83">
        <v>0</v>
      </c>
      <c r="EM83">
        <v>27.685500000000001</v>
      </c>
      <c r="EN83">
        <v>399.94900000000001</v>
      </c>
      <c r="EO83">
        <v>16.095500000000001</v>
      </c>
      <c r="EP83">
        <v>100.244</v>
      </c>
      <c r="EQ83">
        <v>90.533000000000001</v>
      </c>
    </row>
    <row r="84" spans="1:147" x14ac:dyDescent="0.3">
      <c r="A84">
        <v>68</v>
      </c>
      <c r="B84">
        <v>1675343159.5999999</v>
      </c>
      <c r="C84">
        <v>4200.3999998569498</v>
      </c>
      <c r="D84" t="s">
        <v>457</v>
      </c>
      <c r="E84" t="s">
        <v>458</v>
      </c>
      <c r="F84">
        <v>1675343151.6129</v>
      </c>
      <c r="G84">
        <f t="shared" si="86"/>
        <v>1.4633591085389639E-3</v>
      </c>
      <c r="H84">
        <f t="shared" si="87"/>
        <v>-1.363572996135872</v>
      </c>
      <c r="I84">
        <f t="shared" si="88"/>
        <v>400.01170967741899</v>
      </c>
      <c r="J84">
        <f t="shared" si="89"/>
        <v>419.60138442435004</v>
      </c>
      <c r="K84">
        <f t="shared" si="90"/>
        <v>40.603876196242936</v>
      </c>
      <c r="L84">
        <f t="shared" si="91"/>
        <v>38.708227712527169</v>
      </c>
      <c r="M84">
        <f t="shared" si="92"/>
        <v>6.2940843562186988E-2</v>
      </c>
      <c r="N84">
        <f t="shared" si="93"/>
        <v>3.3907891643997243</v>
      </c>
      <c r="O84">
        <f t="shared" si="94"/>
        <v>6.2298918587495117E-2</v>
      </c>
      <c r="P84">
        <f t="shared" si="95"/>
        <v>3.8993952816379948E-2</v>
      </c>
      <c r="Q84">
        <f t="shared" si="96"/>
        <v>0</v>
      </c>
      <c r="R84">
        <f t="shared" si="97"/>
        <v>28.283926457754642</v>
      </c>
      <c r="S84">
        <f t="shared" si="98"/>
        <v>27.9579129032258</v>
      </c>
      <c r="T84">
        <f t="shared" si="99"/>
        <v>3.7855388736138105</v>
      </c>
      <c r="U84">
        <f t="shared" si="100"/>
        <v>40.056752089712269</v>
      </c>
      <c r="V84">
        <f t="shared" si="101"/>
        <v>1.5754942469332227</v>
      </c>
      <c r="W84">
        <f t="shared" si="102"/>
        <v>3.9331552478461052</v>
      </c>
      <c r="X84">
        <f t="shared" si="103"/>
        <v>2.2100446266805878</v>
      </c>
      <c r="Y84">
        <f t="shared" si="104"/>
        <v>-64.534136686568303</v>
      </c>
      <c r="Z84">
        <f t="shared" si="105"/>
        <v>120.21028957036366</v>
      </c>
      <c r="AA84">
        <f t="shared" si="106"/>
        <v>7.7498357534408564</v>
      </c>
      <c r="AB84">
        <f t="shared" si="107"/>
        <v>63.425988637236209</v>
      </c>
      <c r="AC84">
        <v>-4.0042580654420602E-2</v>
      </c>
      <c r="AD84">
        <v>4.4951304707317299E-2</v>
      </c>
      <c r="AE84">
        <v>3.3790752730695499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50787.222539154311</v>
      </c>
      <c r="AK84" t="s">
        <v>459</v>
      </c>
      <c r="AL84">
        <v>2.3399692307692299</v>
      </c>
      <c r="AM84">
        <v>1.9212</v>
      </c>
      <c r="AN84">
        <f t="shared" si="111"/>
        <v>-0.41876923076922989</v>
      </c>
      <c r="AO84">
        <f t="shared" si="112"/>
        <v>-0.21797274139560166</v>
      </c>
      <c r="AP84">
        <v>-0.48498427301818298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-1.363572996135872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-4.5877296105804648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0.71134332286046498</v>
      </c>
      <c r="BN84">
        <v>0.5</v>
      </c>
      <c r="BO84" t="s">
        <v>254</v>
      </c>
      <c r="BP84">
        <v>1675343151.6129</v>
      </c>
      <c r="BQ84">
        <v>400.01170967741899</v>
      </c>
      <c r="BR84">
        <v>399.90100000000001</v>
      </c>
      <c r="BS84">
        <v>16.281193548387101</v>
      </c>
      <c r="BT84">
        <v>16.076403225806501</v>
      </c>
      <c r="BU84">
        <v>500.02499999999998</v>
      </c>
      <c r="BV84">
        <v>96.567745161290304</v>
      </c>
      <c r="BW84">
        <v>0.199991322580645</v>
      </c>
      <c r="BX84">
        <v>28.615503225806499</v>
      </c>
      <c r="BY84">
        <v>27.9579129032258</v>
      </c>
      <c r="BZ84">
        <v>999.9</v>
      </c>
      <c r="CA84">
        <v>9999.6774193548408</v>
      </c>
      <c r="CB84">
        <v>0</v>
      </c>
      <c r="CC84">
        <v>391.02432258064499</v>
      </c>
      <c r="CD84">
        <v>0</v>
      </c>
      <c r="CE84">
        <v>0</v>
      </c>
      <c r="CF84">
        <v>0</v>
      </c>
      <c r="CG84">
        <v>0</v>
      </c>
      <c r="CH84">
        <v>2.3440161290322599</v>
      </c>
      <c r="CI84">
        <v>0</v>
      </c>
      <c r="CJ84">
        <v>-9.1063645161290303</v>
      </c>
      <c r="CK84">
        <v>-1.0015064516129</v>
      </c>
      <c r="CL84">
        <v>38.173000000000002</v>
      </c>
      <c r="CM84">
        <v>43.024000000000001</v>
      </c>
      <c r="CN84">
        <v>40.477645161290297</v>
      </c>
      <c r="CO84">
        <v>41.311999999999998</v>
      </c>
      <c r="CP84">
        <v>38.840451612903202</v>
      </c>
      <c r="CQ84">
        <v>0</v>
      </c>
      <c r="CR84">
        <v>0</v>
      </c>
      <c r="CS84">
        <v>0</v>
      </c>
      <c r="CT84">
        <v>59.400000095367403</v>
      </c>
      <c r="CU84">
        <v>2.3399692307692299</v>
      </c>
      <c r="CV84">
        <v>0.159302572855403</v>
      </c>
      <c r="CW84">
        <v>-1.29718631580205</v>
      </c>
      <c r="CX84">
        <v>-9.0985423076923109</v>
      </c>
      <c r="CY84">
        <v>15</v>
      </c>
      <c r="CZ84">
        <v>1675338876.2</v>
      </c>
      <c r="DA84" t="s">
        <v>255</v>
      </c>
      <c r="DB84">
        <v>2</v>
      </c>
      <c r="DC84">
        <v>-3.8660000000000001</v>
      </c>
      <c r="DD84">
        <v>0.39400000000000002</v>
      </c>
      <c r="DE84">
        <v>404</v>
      </c>
      <c r="DF84">
        <v>16</v>
      </c>
      <c r="DG84">
        <v>2.13</v>
      </c>
      <c r="DH84">
        <v>0.16</v>
      </c>
      <c r="DI84">
        <v>0.101564833461538</v>
      </c>
      <c r="DJ84">
        <v>0.16453766554998001</v>
      </c>
      <c r="DK84">
        <v>9.2860299713124997E-2</v>
      </c>
      <c r="DL84">
        <v>1</v>
      </c>
      <c r="DM84">
        <v>2.3077999999999999</v>
      </c>
      <c r="DN84">
        <v>0</v>
      </c>
      <c r="DO84">
        <v>0</v>
      </c>
      <c r="DP84">
        <v>0</v>
      </c>
      <c r="DQ84">
        <v>0.208084826923077</v>
      </c>
      <c r="DR84">
        <v>-3.0149896946625801E-2</v>
      </c>
      <c r="DS84">
        <v>4.3351136606568502E-3</v>
      </c>
      <c r="DT84">
        <v>1</v>
      </c>
      <c r="DU84">
        <v>2</v>
      </c>
      <c r="DV84">
        <v>3</v>
      </c>
      <c r="DW84" t="s">
        <v>269</v>
      </c>
      <c r="DX84">
        <v>100</v>
      </c>
      <c r="DY84">
        <v>100</v>
      </c>
      <c r="DZ84">
        <v>-3.8660000000000001</v>
      </c>
      <c r="EA84">
        <v>0.39400000000000002</v>
      </c>
      <c r="EB84">
        <v>2</v>
      </c>
      <c r="EC84">
        <v>516.87</v>
      </c>
      <c r="ED84">
        <v>415.83699999999999</v>
      </c>
      <c r="EE84">
        <v>27.834299999999999</v>
      </c>
      <c r="EF84">
        <v>31.590599999999998</v>
      </c>
      <c r="EG84">
        <v>30.0001</v>
      </c>
      <c r="EH84">
        <v>31.796700000000001</v>
      </c>
      <c r="EI84">
        <v>31.8323</v>
      </c>
      <c r="EJ84">
        <v>20.152899999999999</v>
      </c>
      <c r="EK84">
        <v>26.481999999999999</v>
      </c>
      <c r="EL84">
        <v>0</v>
      </c>
      <c r="EM84">
        <v>27.851199999999999</v>
      </c>
      <c r="EN84">
        <v>399.81700000000001</v>
      </c>
      <c r="EO84">
        <v>16.125499999999999</v>
      </c>
      <c r="EP84">
        <v>100.245</v>
      </c>
      <c r="EQ84">
        <v>90.534300000000002</v>
      </c>
    </row>
    <row r="85" spans="1:147" x14ac:dyDescent="0.3">
      <c r="A85">
        <v>69</v>
      </c>
      <c r="B85">
        <v>1675343219.7</v>
      </c>
      <c r="C85">
        <v>4260.5</v>
      </c>
      <c r="D85" t="s">
        <v>460</v>
      </c>
      <c r="E85" t="s">
        <v>461</v>
      </c>
      <c r="F85">
        <v>1675343211.6129</v>
      </c>
      <c r="G85">
        <f t="shared" si="86"/>
        <v>1.1626936754333677E-3</v>
      </c>
      <c r="H85">
        <f t="shared" si="87"/>
        <v>-1.1822868194408112</v>
      </c>
      <c r="I85">
        <f t="shared" si="88"/>
        <v>400.01367741935502</v>
      </c>
      <c r="J85">
        <f t="shared" si="89"/>
        <v>422.80313202336487</v>
      </c>
      <c r="K85">
        <f t="shared" si="90"/>
        <v>40.915538311833473</v>
      </c>
      <c r="L85">
        <f t="shared" si="91"/>
        <v>38.710155398765018</v>
      </c>
      <c r="M85">
        <f t="shared" si="92"/>
        <v>4.9767098034783921E-2</v>
      </c>
      <c r="N85">
        <f t="shared" si="93"/>
        <v>3.3934352662750515</v>
      </c>
      <c r="O85">
        <f t="shared" si="94"/>
        <v>4.93651504959432E-2</v>
      </c>
      <c r="P85">
        <f t="shared" si="95"/>
        <v>3.0889061694670553E-2</v>
      </c>
      <c r="Q85">
        <f t="shared" si="96"/>
        <v>0</v>
      </c>
      <c r="R85">
        <f t="shared" si="97"/>
        <v>28.329381087976937</v>
      </c>
      <c r="S85">
        <f t="shared" si="98"/>
        <v>27.975429032258099</v>
      </c>
      <c r="T85">
        <f t="shared" si="99"/>
        <v>3.7894073349784581</v>
      </c>
      <c r="U85">
        <f t="shared" si="100"/>
        <v>40.053956184065534</v>
      </c>
      <c r="V85">
        <f t="shared" si="101"/>
        <v>1.5732954953333536</v>
      </c>
      <c r="W85">
        <f t="shared" si="102"/>
        <v>3.9279403215586726</v>
      </c>
      <c r="X85">
        <f t="shared" si="103"/>
        <v>2.2161118396451043</v>
      </c>
      <c r="Y85">
        <f t="shared" si="104"/>
        <v>-51.274791086611515</v>
      </c>
      <c r="Z85">
        <f t="shared" si="105"/>
        <v>112.91717622187878</v>
      </c>
      <c r="AA85">
        <f t="shared" si="106"/>
        <v>7.2737850486010442</v>
      </c>
      <c r="AB85">
        <f t="shared" si="107"/>
        <v>68.916170183868303</v>
      </c>
      <c r="AC85">
        <v>-4.0081884658025403E-2</v>
      </c>
      <c r="AD85">
        <v>4.4995426894583503E-2</v>
      </c>
      <c r="AE85">
        <v>3.3817098771138299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50838.97850712033</v>
      </c>
      <c r="AK85" t="s">
        <v>462</v>
      </c>
      <c r="AL85">
        <v>2.32224230769231</v>
      </c>
      <c r="AM85">
        <v>1.702</v>
      </c>
      <c r="AN85">
        <f t="shared" si="111"/>
        <v>-0.62024230769231004</v>
      </c>
      <c r="AO85">
        <f t="shared" si="112"/>
        <v>-0.36441968724577561</v>
      </c>
      <c r="AP85">
        <v>-0.420505917356015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-1.1822868194408112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-2.7440888486509509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0.71134332286046498</v>
      </c>
      <c r="BN85">
        <v>0.5</v>
      </c>
      <c r="BO85" t="s">
        <v>254</v>
      </c>
      <c r="BP85">
        <v>1675343211.6129</v>
      </c>
      <c r="BQ85">
        <v>400.01367741935502</v>
      </c>
      <c r="BR85">
        <v>399.91164516128998</v>
      </c>
      <c r="BS85">
        <v>16.257741935483899</v>
      </c>
      <c r="BT85">
        <v>16.095019354838701</v>
      </c>
      <c r="BU85">
        <v>500.00929032258102</v>
      </c>
      <c r="BV85">
        <v>96.572187096774201</v>
      </c>
      <c r="BW85">
        <v>0.19989241935483901</v>
      </c>
      <c r="BX85">
        <v>28.592641935483901</v>
      </c>
      <c r="BY85">
        <v>27.975429032258099</v>
      </c>
      <c r="BZ85">
        <v>999.9</v>
      </c>
      <c r="CA85">
        <v>10009.032258064501</v>
      </c>
      <c r="CB85">
        <v>0</v>
      </c>
      <c r="CC85">
        <v>390.94325806451599</v>
      </c>
      <c r="CD85">
        <v>0</v>
      </c>
      <c r="CE85">
        <v>0</v>
      </c>
      <c r="CF85">
        <v>0</v>
      </c>
      <c r="CG85">
        <v>0</v>
      </c>
      <c r="CH85">
        <v>2.3268709677419399</v>
      </c>
      <c r="CI85">
        <v>0</v>
      </c>
      <c r="CJ85">
        <v>-9.84</v>
      </c>
      <c r="CK85">
        <v>-1.1042322580645201</v>
      </c>
      <c r="CL85">
        <v>38.008000000000003</v>
      </c>
      <c r="CM85">
        <v>42.884999999999998</v>
      </c>
      <c r="CN85">
        <v>40.326225806451603</v>
      </c>
      <c r="CO85">
        <v>41.186999999999998</v>
      </c>
      <c r="CP85">
        <v>38.693096774193499</v>
      </c>
      <c r="CQ85">
        <v>0</v>
      </c>
      <c r="CR85">
        <v>0</v>
      </c>
      <c r="CS85">
        <v>0</v>
      </c>
      <c r="CT85">
        <v>59.099999904632597</v>
      </c>
      <c r="CU85">
        <v>2.32224230769231</v>
      </c>
      <c r="CV85">
        <v>-0.40498802892473901</v>
      </c>
      <c r="CW85">
        <v>-1.9054290752952701</v>
      </c>
      <c r="CX85">
        <v>-9.8444153846153899</v>
      </c>
      <c r="CY85">
        <v>15</v>
      </c>
      <c r="CZ85">
        <v>1675338876.2</v>
      </c>
      <c r="DA85" t="s">
        <v>255</v>
      </c>
      <c r="DB85">
        <v>2</v>
      </c>
      <c r="DC85">
        <v>-3.8660000000000001</v>
      </c>
      <c r="DD85">
        <v>0.39400000000000002</v>
      </c>
      <c r="DE85">
        <v>404</v>
      </c>
      <c r="DF85">
        <v>16</v>
      </c>
      <c r="DG85">
        <v>2.13</v>
      </c>
      <c r="DH85">
        <v>0.16</v>
      </c>
      <c r="DI85">
        <v>9.2021024807692295E-2</v>
      </c>
      <c r="DJ85">
        <v>0.32408729468280401</v>
      </c>
      <c r="DK85">
        <v>0.106963866988488</v>
      </c>
      <c r="DL85">
        <v>1</v>
      </c>
      <c r="DM85">
        <v>2.5592999999999999</v>
      </c>
      <c r="DN85">
        <v>0</v>
      </c>
      <c r="DO85">
        <v>0</v>
      </c>
      <c r="DP85">
        <v>0</v>
      </c>
      <c r="DQ85">
        <v>0.16585767307692301</v>
      </c>
      <c r="DR85">
        <v>-3.1901965052610101E-2</v>
      </c>
      <c r="DS85">
        <v>8.4052436992107099E-3</v>
      </c>
      <c r="DT85">
        <v>1</v>
      </c>
      <c r="DU85">
        <v>2</v>
      </c>
      <c r="DV85">
        <v>3</v>
      </c>
      <c r="DW85" t="s">
        <v>269</v>
      </c>
      <c r="DX85">
        <v>100</v>
      </c>
      <c r="DY85">
        <v>100</v>
      </c>
      <c r="DZ85">
        <v>-3.8660000000000001</v>
      </c>
      <c r="EA85">
        <v>0.39400000000000002</v>
      </c>
      <c r="EB85">
        <v>2</v>
      </c>
      <c r="EC85">
        <v>517.07500000000005</v>
      </c>
      <c r="ED85">
        <v>416.67200000000003</v>
      </c>
      <c r="EE85">
        <v>27.903500000000001</v>
      </c>
      <c r="EF85">
        <v>31.576699999999999</v>
      </c>
      <c r="EG85">
        <v>30.0002</v>
      </c>
      <c r="EH85">
        <v>31.790600000000001</v>
      </c>
      <c r="EI85">
        <v>31.826799999999999</v>
      </c>
      <c r="EJ85">
        <v>20.156400000000001</v>
      </c>
      <c r="EK85">
        <v>26.206700000000001</v>
      </c>
      <c r="EL85">
        <v>0</v>
      </c>
      <c r="EM85">
        <v>27.9101</v>
      </c>
      <c r="EN85">
        <v>399.86599999999999</v>
      </c>
      <c r="EO85">
        <v>16.125299999999999</v>
      </c>
      <c r="EP85">
        <v>100.247</v>
      </c>
      <c r="EQ85">
        <v>90.537300000000002</v>
      </c>
    </row>
    <row r="86" spans="1:147" x14ac:dyDescent="0.3">
      <c r="A86">
        <v>70</v>
      </c>
      <c r="B86">
        <v>1675343280.0999999</v>
      </c>
      <c r="C86">
        <v>4320.8999998569498</v>
      </c>
      <c r="D86" t="s">
        <v>463</v>
      </c>
      <c r="E86" t="s">
        <v>464</v>
      </c>
      <c r="F86">
        <v>1675343272.1419401</v>
      </c>
      <c r="G86">
        <f t="shared" si="86"/>
        <v>1.0309491348368021E-3</v>
      </c>
      <c r="H86">
        <f t="shared" si="87"/>
        <v>-1.2450365535841628</v>
      </c>
      <c r="I86">
        <f t="shared" si="88"/>
        <v>400.03274193548401</v>
      </c>
      <c r="J86">
        <f t="shared" si="89"/>
        <v>429.89138939228019</v>
      </c>
      <c r="K86">
        <f t="shared" si="90"/>
        <v>41.601143243588524</v>
      </c>
      <c r="L86">
        <f t="shared" si="91"/>
        <v>38.711683485704171</v>
      </c>
      <c r="M86">
        <f t="shared" si="92"/>
        <v>4.4062715436999841E-2</v>
      </c>
      <c r="N86">
        <f t="shared" si="93"/>
        <v>3.3893645758742412</v>
      </c>
      <c r="O86">
        <f t="shared" si="94"/>
        <v>4.37469398261668E-2</v>
      </c>
      <c r="P86">
        <f t="shared" si="95"/>
        <v>2.737001976329901E-2</v>
      </c>
      <c r="Q86">
        <f t="shared" si="96"/>
        <v>0</v>
      </c>
      <c r="R86">
        <f t="shared" si="97"/>
        <v>28.350978924006874</v>
      </c>
      <c r="S86">
        <f t="shared" si="98"/>
        <v>27.993174193548398</v>
      </c>
      <c r="T86">
        <f t="shared" si="99"/>
        <v>3.7933298949415506</v>
      </c>
      <c r="U86">
        <f t="shared" si="100"/>
        <v>40.143062941553211</v>
      </c>
      <c r="V86">
        <f t="shared" si="101"/>
        <v>1.5760665106277705</v>
      </c>
      <c r="W86">
        <f t="shared" si="102"/>
        <v>3.926124204628989</v>
      </c>
      <c r="X86">
        <f t="shared" si="103"/>
        <v>2.2172633843137799</v>
      </c>
      <c r="Y86">
        <f t="shared" si="104"/>
        <v>-45.464856846302972</v>
      </c>
      <c r="Z86">
        <f t="shared" si="105"/>
        <v>108.08327071309571</v>
      </c>
      <c r="AA86">
        <f t="shared" si="106"/>
        <v>6.9711000957667393</v>
      </c>
      <c r="AB86">
        <f t="shared" si="107"/>
        <v>69.589513962559479</v>
      </c>
      <c r="AC86">
        <v>-4.0021425726007101E-2</v>
      </c>
      <c r="AD86">
        <v>4.4927556446899698E-2</v>
      </c>
      <c r="AE86">
        <v>3.3776568731195402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50766.749543908983</v>
      </c>
      <c r="AK86" t="s">
        <v>465</v>
      </c>
      <c r="AL86">
        <v>2.2763269230769199</v>
      </c>
      <c r="AM86">
        <v>1.4872000000000001</v>
      </c>
      <c r="AN86">
        <f t="shared" si="111"/>
        <v>-0.78912692307691978</v>
      </c>
      <c r="AO86">
        <f t="shared" si="112"/>
        <v>-0.53061250879297994</v>
      </c>
      <c r="AP86">
        <v>-0.442824219555076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-1.2450365535841628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-1.8846144473200745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0.71134332286046498</v>
      </c>
      <c r="BN86">
        <v>0.5</v>
      </c>
      <c r="BO86" t="s">
        <v>254</v>
      </c>
      <c r="BP86">
        <v>1675343272.1419401</v>
      </c>
      <c r="BQ86">
        <v>400.03274193548401</v>
      </c>
      <c r="BR86">
        <v>399.914290322581</v>
      </c>
      <c r="BS86">
        <v>16.286509677419399</v>
      </c>
      <c r="BT86">
        <v>16.142232258064499</v>
      </c>
      <c r="BU86">
        <v>500.01929032258101</v>
      </c>
      <c r="BV86">
        <v>96.571245161290307</v>
      </c>
      <c r="BW86">
        <v>0.20004235483871</v>
      </c>
      <c r="BX86">
        <v>28.584674193548398</v>
      </c>
      <c r="BY86">
        <v>27.993174193548398</v>
      </c>
      <c r="BZ86">
        <v>999.9</v>
      </c>
      <c r="CA86">
        <v>9994.0322580645206</v>
      </c>
      <c r="CB86">
        <v>0</v>
      </c>
      <c r="CC86">
        <v>390.99661290322598</v>
      </c>
      <c r="CD86">
        <v>0</v>
      </c>
      <c r="CE86">
        <v>0</v>
      </c>
      <c r="CF86">
        <v>0</v>
      </c>
      <c r="CG86">
        <v>0</v>
      </c>
      <c r="CH86">
        <v>2.2684516129032302</v>
      </c>
      <c r="CI86">
        <v>0</v>
      </c>
      <c r="CJ86">
        <v>-10.597796774193499</v>
      </c>
      <c r="CK86">
        <v>-1.20064516129032</v>
      </c>
      <c r="CL86">
        <v>37.868903225806498</v>
      </c>
      <c r="CM86">
        <v>42.758000000000003</v>
      </c>
      <c r="CN86">
        <v>40.186999999999998</v>
      </c>
      <c r="CO86">
        <v>41.061999999999998</v>
      </c>
      <c r="CP86">
        <v>38.561999999999998</v>
      </c>
      <c r="CQ86">
        <v>0</v>
      </c>
      <c r="CR86">
        <v>0</v>
      </c>
      <c r="CS86">
        <v>0</v>
      </c>
      <c r="CT86">
        <v>59.599999904632597</v>
      </c>
      <c r="CU86">
        <v>2.2763269230769199</v>
      </c>
      <c r="CV86">
        <v>-0.36905640689811797</v>
      </c>
      <c r="CW86">
        <v>-1.8877025806155401</v>
      </c>
      <c r="CX86">
        <v>-10.610396153846199</v>
      </c>
      <c r="CY86">
        <v>15</v>
      </c>
      <c r="CZ86">
        <v>1675338876.2</v>
      </c>
      <c r="DA86" t="s">
        <v>255</v>
      </c>
      <c r="DB86">
        <v>2</v>
      </c>
      <c r="DC86">
        <v>-3.8660000000000001</v>
      </c>
      <c r="DD86">
        <v>0.39400000000000002</v>
      </c>
      <c r="DE86">
        <v>404</v>
      </c>
      <c r="DF86">
        <v>16</v>
      </c>
      <c r="DG86">
        <v>2.13</v>
      </c>
      <c r="DH86">
        <v>0.16</v>
      </c>
      <c r="DI86">
        <v>0.10086764076923101</v>
      </c>
      <c r="DJ86">
        <v>0.1038132055858</v>
      </c>
      <c r="DK86">
        <v>8.9314004126097704E-2</v>
      </c>
      <c r="DL86">
        <v>1</v>
      </c>
      <c r="DM86">
        <v>2.1267999999999998</v>
      </c>
      <c r="DN86">
        <v>0</v>
      </c>
      <c r="DO86">
        <v>0</v>
      </c>
      <c r="DP86">
        <v>0</v>
      </c>
      <c r="DQ86">
        <v>0.143827288461538</v>
      </c>
      <c r="DR86">
        <v>3.15284157038212E-3</v>
      </c>
      <c r="DS86">
        <v>2.1982759707809699E-3</v>
      </c>
      <c r="DT86">
        <v>1</v>
      </c>
      <c r="DU86">
        <v>2</v>
      </c>
      <c r="DV86">
        <v>3</v>
      </c>
      <c r="DW86" t="s">
        <v>269</v>
      </c>
      <c r="DX86">
        <v>100</v>
      </c>
      <c r="DY86">
        <v>100</v>
      </c>
      <c r="DZ86">
        <v>-3.8660000000000001</v>
      </c>
      <c r="EA86">
        <v>0.39400000000000002</v>
      </c>
      <c r="EB86">
        <v>2</v>
      </c>
      <c r="EC86">
        <v>517.13800000000003</v>
      </c>
      <c r="ED86">
        <v>416.38400000000001</v>
      </c>
      <c r="EE86">
        <v>27.873000000000001</v>
      </c>
      <c r="EF86">
        <v>31.560099999999998</v>
      </c>
      <c r="EG86">
        <v>29.9999</v>
      </c>
      <c r="EH86">
        <v>31.782299999999999</v>
      </c>
      <c r="EI86">
        <v>31.821300000000001</v>
      </c>
      <c r="EJ86">
        <v>20.153600000000001</v>
      </c>
      <c r="EK86">
        <v>25.9054</v>
      </c>
      <c r="EL86">
        <v>0</v>
      </c>
      <c r="EM86">
        <v>27.873100000000001</v>
      </c>
      <c r="EN86">
        <v>399.822</v>
      </c>
      <c r="EO86">
        <v>16.162199999999999</v>
      </c>
      <c r="EP86">
        <v>100.25</v>
      </c>
      <c r="EQ86">
        <v>90.540899999999993</v>
      </c>
    </row>
    <row r="87" spans="1:147" x14ac:dyDescent="0.3">
      <c r="A87">
        <v>71</v>
      </c>
      <c r="B87">
        <v>1675343340.2</v>
      </c>
      <c r="C87">
        <v>4381</v>
      </c>
      <c r="D87" t="s">
        <v>466</v>
      </c>
      <c r="E87" t="s">
        <v>467</v>
      </c>
      <c r="F87">
        <v>1675343332.1580601</v>
      </c>
      <c r="G87">
        <f t="shared" si="86"/>
        <v>9.1555586245352231E-4</v>
      </c>
      <c r="H87">
        <f t="shared" si="87"/>
        <v>-1.2054276158857251</v>
      </c>
      <c r="I87">
        <f t="shared" si="88"/>
        <v>400.00722580645203</v>
      </c>
      <c r="J87">
        <f t="shared" si="89"/>
        <v>433.93034842647438</v>
      </c>
      <c r="K87">
        <f t="shared" si="90"/>
        <v>41.99326425638327</v>
      </c>
      <c r="L87">
        <f t="shared" si="91"/>
        <v>38.710381052316094</v>
      </c>
      <c r="M87">
        <f t="shared" si="92"/>
        <v>3.906147292689973E-2</v>
      </c>
      <c r="N87">
        <f t="shared" si="93"/>
        <v>3.3920139265605505</v>
      </c>
      <c r="O87">
        <f t="shared" si="94"/>
        <v>3.8813286684758079E-2</v>
      </c>
      <c r="P87">
        <f t="shared" si="95"/>
        <v>2.4280471099525497E-2</v>
      </c>
      <c r="Q87">
        <f t="shared" si="96"/>
        <v>0</v>
      </c>
      <c r="R87">
        <f t="shared" si="97"/>
        <v>28.35121749015757</v>
      </c>
      <c r="S87">
        <f t="shared" si="98"/>
        <v>27.991164516129</v>
      </c>
      <c r="T87">
        <f t="shared" si="99"/>
        <v>3.7928854788413076</v>
      </c>
      <c r="U87">
        <f t="shared" si="100"/>
        <v>40.135769780026529</v>
      </c>
      <c r="V87">
        <f t="shared" si="101"/>
        <v>1.5733974717543389</v>
      </c>
      <c r="W87">
        <f t="shared" si="102"/>
        <v>3.9201876041688286</v>
      </c>
      <c r="X87">
        <f t="shared" si="103"/>
        <v>2.2194880070869685</v>
      </c>
      <c r="Y87">
        <f t="shared" si="104"/>
        <v>-40.376013534200332</v>
      </c>
      <c r="Z87">
        <f t="shared" si="105"/>
        <v>103.76825133110087</v>
      </c>
      <c r="AA87">
        <f t="shared" si="106"/>
        <v>6.6866294174463228</v>
      </c>
      <c r="AB87">
        <f t="shared" si="107"/>
        <v>70.078867214346857</v>
      </c>
      <c r="AC87">
        <v>-4.0060771137497002E-2</v>
      </c>
      <c r="AD87">
        <v>4.4971725118144401E-2</v>
      </c>
      <c r="AE87">
        <v>3.38029471386151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50819.076064113455</v>
      </c>
      <c r="AK87" t="s">
        <v>468</v>
      </c>
      <c r="AL87">
        <v>2.3046500000000001</v>
      </c>
      <c r="AM87">
        <v>2.0792000000000002</v>
      </c>
      <c r="AN87">
        <f t="shared" si="111"/>
        <v>-0.22544999999999993</v>
      </c>
      <c r="AO87">
        <f t="shared" si="112"/>
        <v>-0.10843112735667561</v>
      </c>
      <c r="AP87">
        <v>-0.428736442873829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-1.2054276158857251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-9.2224440008871191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0.71134332286046498</v>
      </c>
      <c r="BN87">
        <v>0.5</v>
      </c>
      <c r="BO87" t="s">
        <v>254</v>
      </c>
      <c r="BP87">
        <v>1675343332.1580601</v>
      </c>
      <c r="BQ87">
        <v>400.00722580645203</v>
      </c>
      <c r="BR87">
        <v>399.887838709677</v>
      </c>
      <c r="BS87">
        <v>16.258438709677399</v>
      </c>
      <c r="BT87">
        <v>16.130306451612899</v>
      </c>
      <c r="BU87">
        <v>500.01916129032202</v>
      </c>
      <c r="BV87">
        <v>96.574229032258103</v>
      </c>
      <c r="BW87">
        <v>0.19997541935483901</v>
      </c>
      <c r="BX87">
        <v>28.558606451612899</v>
      </c>
      <c r="BY87">
        <v>27.991164516129</v>
      </c>
      <c r="BZ87">
        <v>999.9</v>
      </c>
      <c r="CA87">
        <v>10003.5483870968</v>
      </c>
      <c r="CB87">
        <v>0</v>
      </c>
      <c r="CC87">
        <v>390.97500000000002</v>
      </c>
      <c r="CD87">
        <v>0</v>
      </c>
      <c r="CE87">
        <v>0</v>
      </c>
      <c r="CF87">
        <v>0</v>
      </c>
      <c r="CG87">
        <v>0</v>
      </c>
      <c r="CH87">
        <v>2.3242580645161302</v>
      </c>
      <c r="CI87">
        <v>0</v>
      </c>
      <c r="CJ87">
        <v>-11.3479193548387</v>
      </c>
      <c r="CK87">
        <v>-1.2787193548387099</v>
      </c>
      <c r="CL87">
        <v>37.743903225806498</v>
      </c>
      <c r="CM87">
        <v>42.640999999999998</v>
      </c>
      <c r="CN87">
        <v>40.061999999999998</v>
      </c>
      <c r="CO87">
        <v>40.941064516129003</v>
      </c>
      <c r="CP87">
        <v>38.436999999999998</v>
      </c>
      <c r="CQ87">
        <v>0</v>
      </c>
      <c r="CR87">
        <v>0</v>
      </c>
      <c r="CS87">
        <v>0</v>
      </c>
      <c r="CT87">
        <v>59.5</v>
      </c>
      <c r="CU87">
        <v>2.3046500000000001</v>
      </c>
      <c r="CV87">
        <v>0.29237950048639699</v>
      </c>
      <c r="CW87">
        <v>-0.43218462884953401</v>
      </c>
      <c r="CX87">
        <v>-11.3335923076923</v>
      </c>
      <c r="CY87">
        <v>15</v>
      </c>
      <c r="CZ87">
        <v>1675338876.2</v>
      </c>
      <c r="DA87" t="s">
        <v>255</v>
      </c>
      <c r="DB87">
        <v>2</v>
      </c>
      <c r="DC87">
        <v>-3.8660000000000001</v>
      </c>
      <c r="DD87">
        <v>0.39400000000000002</v>
      </c>
      <c r="DE87">
        <v>404</v>
      </c>
      <c r="DF87">
        <v>16</v>
      </c>
      <c r="DG87">
        <v>2.13</v>
      </c>
      <c r="DH87">
        <v>0.16</v>
      </c>
      <c r="DI87">
        <v>0.116277276038462</v>
      </c>
      <c r="DJ87">
        <v>3.4079413373327497E-2</v>
      </c>
      <c r="DK87">
        <v>0.104792728507067</v>
      </c>
      <c r="DL87">
        <v>1</v>
      </c>
      <c r="DM87">
        <v>2.1943999999999999</v>
      </c>
      <c r="DN87">
        <v>0</v>
      </c>
      <c r="DO87">
        <v>0</v>
      </c>
      <c r="DP87">
        <v>0</v>
      </c>
      <c r="DQ87">
        <v>0.128977730769231</v>
      </c>
      <c r="DR87">
        <v>-9.3558537769718696E-3</v>
      </c>
      <c r="DS87">
        <v>2.8342340446445998E-3</v>
      </c>
      <c r="DT87">
        <v>1</v>
      </c>
      <c r="DU87">
        <v>2</v>
      </c>
      <c r="DV87">
        <v>3</v>
      </c>
      <c r="DW87" t="s">
        <v>269</v>
      </c>
      <c r="DX87">
        <v>100</v>
      </c>
      <c r="DY87">
        <v>100</v>
      </c>
      <c r="DZ87">
        <v>-3.8660000000000001</v>
      </c>
      <c r="EA87">
        <v>0.39400000000000002</v>
      </c>
      <c r="EB87">
        <v>2</v>
      </c>
      <c r="EC87">
        <v>517.05200000000002</v>
      </c>
      <c r="ED87">
        <v>416.80599999999998</v>
      </c>
      <c r="EE87">
        <v>27.805199999999999</v>
      </c>
      <c r="EF87">
        <v>31.546299999999999</v>
      </c>
      <c r="EG87">
        <v>30</v>
      </c>
      <c r="EH87">
        <v>31.7712</v>
      </c>
      <c r="EI87">
        <v>31.810199999999998</v>
      </c>
      <c r="EJ87">
        <v>20.1571</v>
      </c>
      <c r="EK87">
        <v>25.9054</v>
      </c>
      <c r="EL87">
        <v>0</v>
      </c>
      <c r="EM87">
        <v>27.8066</v>
      </c>
      <c r="EN87">
        <v>399.86500000000001</v>
      </c>
      <c r="EO87">
        <v>16.162199999999999</v>
      </c>
      <c r="EP87">
        <v>100.252</v>
      </c>
      <c r="EQ87">
        <v>90.544300000000007</v>
      </c>
    </row>
    <row r="88" spans="1:147" x14ac:dyDescent="0.3">
      <c r="A88">
        <v>72</v>
      </c>
      <c r="B88">
        <v>1675343400.5999999</v>
      </c>
      <c r="C88">
        <v>4441.3999998569498</v>
      </c>
      <c r="D88" t="s">
        <v>469</v>
      </c>
      <c r="E88" t="s">
        <v>470</v>
      </c>
      <c r="F88">
        <v>1675343392.6419301</v>
      </c>
      <c r="G88">
        <f t="shared" si="86"/>
        <v>8.5334206258268631E-4</v>
      </c>
      <c r="H88">
        <f t="shared" si="87"/>
        <v>-1.1179510106724027</v>
      </c>
      <c r="I88">
        <f t="shared" si="88"/>
        <v>400.00493548387101</v>
      </c>
      <c r="J88">
        <f t="shared" si="89"/>
        <v>433.65284507542583</v>
      </c>
      <c r="K88">
        <f t="shared" si="90"/>
        <v>41.966345595183064</v>
      </c>
      <c r="L88">
        <f t="shared" si="91"/>
        <v>38.710100839705767</v>
      </c>
      <c r="M88">
        <f t="shared" si="92"/>
        <v>3.6431541866409692E-2</v>
      </c>
      <c r="N88">
        <f t="shared" si="93"/>
        <v>3.3859183253141758</v>
      </c>
      <c r="O88">
        <f t="shared" si="94"/>
        <v>3.6215164274183392E-2</v>
      </c>
      <c r="P88">
        <f t="shared" si="95"/>
        <v>2.265381103759356E-2</v>
      </c>
      <c r="Q88">
        <f t="shared" si="96"/>
        <v>0</v>
      </c>
      <c r="R88">
        <f t="shared" si="97"/>
        <v>28.335240950865607</v>
      </c>
      <c r="S88">
        <f t="shared" si="98"/>
        <v>27.970848387096801</v>
      </c>
      <c r="T88">
        <f t="shared" si="99"/>
        <v>3.7883953602557865</v>
      </c>
      <c r="U88">
        <f t="shared" si="100"/>
        <v>40.150052845604343</v>
      </c>
      <c r="V88">
        <f t="shared" si="101"/>
        <v>1.5712420245002015</v>
      </c>
      <c r="W88">
        <f t="shared" si="102"/>
        <v>3.9134245490095845</v>
      </c>
      <c r="X88">
        <f t="shared" si="103"/>
        <v>2.2171533357555848</v>
      </c>
      <c r="Y88">
        <f t="shared" si="104"/>
        <v>-37.632384959896463</v>
      </c>
      <c r="Z88">
        <f t="shared" si="105"/>
        <v>101.86176190870087</v>
      </c>
      <c r="AA88">
        <f t="shared" si="106"/>
        <v>6.5739567003089325</v>
      </c>
      <c r="AB88">
        <f t="shared" si="107"/>
        <v>70.803333649113341</v>
      </c>
      <c r="AC88">
        <v>-3.9970264647850799E-2</v>
      </c>
      <c r="AD88">
        <v>4.4870123654712497E-2</v>
      </c>
      <c r="AE88">
        <v>3.37422558901019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50713.927444761051</v>
      </c>
      <c r="AK88" t="s">
        <v>471</v>
      </c>
      <c r="AL88">
        <v>2.22863846153846</v>
      </c>
      <c r="AM88">
        <v>2.08927</v>
      </c>
      <c r="AN88">
        <f t="shared" si="111"/>
        <v>-0.13936846153846005</v>
      </c>
      <c r="AO88">
        <f t="shared" si="112"/>
        <v>-6.6706773915511192E-2</v>
      </c>
      <c r="AP88">
        <v>-0.39762349336317698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-1.1179510106724027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-14.990981294741824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0.71134332286046498</v>
      </c>
      <c r="BN88">
        <v>0.5</v>
      </c>
      <c r="BO88" t="s">
        <v>254</v>
      </c>
      <c r="BP88">
        <v>1675343392.6419301</v>
      </c>
      <c r="BQ88">
        <v>400.00493548387101</v>
      </c>
      <c r="BR88">
        <v>399.89445161290303</v>
      </c>
      <c r="BS88">
        <v>16.236190322580601</v>
      </c>
      <c r="BT88">
        <v>16.1167612903226</v>
      </c>
      <c r="BU88">
        <v>500.01535483870998</v>
      </c>
      <c r="BV88">
        <v>96.574038709677396</v>
      </c>
      <c r="BW88">
        <v>0.200019322580645</v>
      </c>
      <c r="BX88">
        <v>28.5288677419355</v>
      </c>
      <c r="BY88">
        <v>27.970848387096801</v>
      </c>
      <c r="BZ88">
        <v>999.9</v>
      </c>
      <c r="CA88">
        <v>9980.9677419354794</v>
      </c>
      <c r="CB88">
        <v>0</v>
      </c>
      <c r="CC88">
        <v>390.96287096774199</v>
      </c>
      <c r="CD88">
        <v>0</v>
      </c>
      <c r="CE88">
        <v>0</v>
      </c>
      <c r="CF88">
        <v>0</v>
      </c>
      <c r="CG88">
        <v>0</v>
      </c>
      <c r="CH88">
        <v>2.2087741935483902</v>
      </c>
      <c r="CI88">
        <v>0</v>
      </c>
      <c r="CJ88">
        <v>-11.8108838709677</v>
      </c>
      <c r="CK88">
        <v>-1.3891741935483899</v>
      </c>
      <c r="CL88">
        <v>37.620935483871001</v>
      </c>
      <c r="CM88">
        <v>42.537999999999997</v>
      </c>
      <c r="CN88">
        <v>39.933</v>
      </c>
      <c r="CO88">
        <v>40.870935483871001</v>
      </c>
      <c r="CP88">
        <v>38.3241935483871</v>
      </c>
      <c r="CQ88">
        <v>0</v>
      </c>
      <c r="CR88">
        <v>0</v>
      </c>
      <c r="CS88">
        <v>0</v>
      </c>
      <c r="CT88">
        <v>60</v>
      </c>
      <c r="CU88">
        <v>2.22863846153846</v>
      </c>
      <c r="CV88">
        <v>-0.94109401383048397</v>
      </c>
      <c r="CW88">
        <v>0.56602393845701404</v>
      </c>
      <c r="CX88">
        <v>-11.7901230769231</v>
      </c>
      <c r="CY88">
        <v>15</v>
      </c>
      <c r="CZ88">
        <v>1675338876.2</v>
      </c>
      <c r="DA88" t="s">
        <v>255</v>
      </c>
      <c r="DB88">
        <v>2</v>
      </c>
      <c r="DC88">
        <v>-3.8660000000000001</v>
      </c>
      <c r="DD88">
        <v>0.39400000000000002</v>
      </c>
      <c r="DE88">
        <v>404</v>
      </c>
      <c r="DF88">
        <v>16</v>
      </c>
      <c r="DG88">
        <v>2.13</v>
      </c>
      <c r="DH88">
        <v>0.16</v>
      </c>
      <c r="DI88">
        <v>0.15248698692307699</v>
      </c>
      <c r="DJ88">
        <v>-0.13903188136022901</v>
      </c>
      <c r="DK88">
        <v>0.11905065519134</v>
      </c>
      <c r="DL88">
        <v>1</v>
      </c>
      <c r="DM88">
        <v>2.2610999999999999</v>
      </c>
      <c r="DN88">
        <v>0</v>
      </c>
      <c r="DO88">
        <v>0</v>
      </c>
      <c r="DP88">
        <v>0</v>
      </c>
      <c r="DQ88">
        <v>0.119498365384615</v>
      </c>
      <c r="DR88">
        <v>1.43923462366525E-3</v>
      </c>
      <c r="DS88">
        <v>2.5650482078904001E-3</v>
      </c>
      <c r="DT88">
        <v>1</v>
      </c>
      <c r="DU88">
        <v>2</v>
      </c>
      <c r="DV88">
        <v>3</v>
      </c>
      <c r="DW88" t="s">
        <v>269</v>
      </c>
      <c r="DX88">
        <v>100</v>
      </c>
      <c r="DY88">
        <v>100</v>
      </c>
      <c r="DZ88">
        <v>-3.8660000000000001</v>
      </c>
      <c r="EA88">
        <v>0.39400000000000002</v>
      </c>
      <c r="EB88">
        <v>2</v>
      </c>
      <c r="EC88">
        <v>516.96500000000003</v>
      </c>
      <c r="ED88">
        <v>416.74900000000002</v>
      </c>
      <c r="EE88">
        <v>27.837299999999999</v>
      </c>
      <c r="EF88">
        <v>31.532399999999999</v>
      </c>
      <c r="EG88">
        <v>30.000499999999999</v>
      </c>
      <c r="EH88">
        <v>31.760100000000001</v>
      </c>
      <c r="EI88">
        <v>31.802</v>
      </c>
      <c r="EJ88">
        <v>20.1571</v>
      </c>
      <c r="EK88">
        <v>25.9054</v>
      </c>
      <c r="EL88">
        <v>0</v>
      </c>
      <c r="EM88">
        <v>27.854299999999999</v>
      </c>
      <c r="EN88">
        <v>400.00700000000001</v>
      </c>
      <c r="EO88">
        <v>16.1417</v>
      </c>
      <c r="EP88">
        <v>100.254</v>
      </c>
      <c r="EQ88">
        <v>90.544799999999995</v>
      </c>
    </row>
    <row r="89" spans="1:147" x14ac:dyDescent="0.3">
      <c r="A89">
        <v>73</v>
      </c>
      <c r="B89">
        <v>1675343460.7</v>
      </c>
      <c r="C89">
        <v>4501.5</v>
      </c>
      <c r="D89" t="s">
        <v>472</v>
      </c>
      <c r="E89" t="s">
        <v>473</v>
      </c>
      <c r="F89">
        <v>1675343452.66452</v>
      </c>
      <c r="G89">
        <f t="shared" si="86"/>
        <v>7.3931740996240915E-4</v>
      </c>
      <c r="H89">
        <f t="shared" si="87"/>
        <v>-1.3462492094183338</v>
      </c>
      <c r="I89">
        <f t="shared" si="88"/>
        <v>400.01477419354802</v>
      </c>
      <c r="J89">
        <f t="shared" si="89"/>
        <v>452.49027745753028</v>
      </c>
      <c r="K89">
        <f t="shared" si="90"/>
        <v>43.790131597196307</v>
      </c>
      <c r="L89">
        <f t="shared" si="91"/>
        <v>38.711770120634938</v>
      </c>
      <c r="M89">
        <f t="shared" si="92"/>
        <v>3.1578250511283677E-2</v>
      </c>
      <c r="N89">
        <f t="shared" si="93"/>
        <v>3.3921042589600368</v>
      </c>
      <c r="O89">
        <f t="shared" si="94"/>
        <v>3.1415839283396745E-2</v>
      </c>
      <c r="P89">
        <f t="shared" si="95"/>
        <v>1.9649421766342368E-2</v>
      </c>
      <c r="Q89">
        <f t="shared" si="96"/>
        <v>0</v>
      </c>
      <c r="R89">
        <f t="shared" si="97"/>
        <v>28.346383319859488</v>
      </c>
      <c r="S89">
        <f t="shared" si="98"/>
        <v>27.961635483871</v>
      </c>
      <c r="T89">
        <f t="shared" si="99"/>
        <v>3.7863607222653797</v>
      </c>
      <c r="U89">
        <f t="shared" si="100"/>
        <v>40.203388680427175</v>
      </c>
      <c r="V89">
        <f t="shared" si="101"/>
        <v>1.5719579292077575</v>
      </c>
      <c r="W89">
        <f t="shared" si="102"/>
        <v>3.9100135108089966</v>
      </c>
      <c r="X89">
        <f t="shared" si="103"/>
        <v>2.214402793057622</v>
      </c>
      <c r="Y89">
        <f t="shared" si="104"/>
        <v>-32.60389777934224</v>
      </c>
      <c r="Z89">
        <f t="shared" si="105"/>
        <v>100.98659351833591</v>
      </c>
      <c r="AA89">
        <f t="shared" si="106"/>
        <v>6.5048046836633997</v>
      </c>
      <c r="AB89">
        <f t="shared" si="107"/>
        <v>74.88750042265707</v>
      </c>
      <c r="AC89">
        <v>-4.0062112885473102E-2</v>
      </c>
      <c r="AD89">
        <v>4.4973231347791097E-2</v>
      </c>
      <c r="AE89">
        <v>3.3803846537515798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50828.288090507493</v>
      </c>
      <c r="AK89" t="s">
        <v>474</v>
      </c>
      <c r="AL89">
        <v>2.2294230769230801</v>
      </c>
      <c r="AM89">
        <v>2.4079999999999999</v>
      </c>
      <c r="AN89">
        <f t="shared" si="111"/>
        <v>0.17857692307691986</v>
      </c>
      <c r="AO89">
        <f t="shared" si="112"/>
        <v>7.4159851776129507E-2</v>
      </c>
      <c r="AP89">
        <v>-0.47882269301380798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-1.3462492094183338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13.484385095843447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0.71134332286046498</v>
      </c>
      <c r="BN89">
        <v>0.5</v>
      </c>
      <c r="BO89" t="s">
        <v>254</v>
      </c>
      <c r="BP89">
        <v>1675343452.66452</v>
      </c>
      <c r="BQ89">
        <v>400.01477419354802</v>
      </c>
      <c r="BR89">
        <v>399.865322580645</v>
      </c>
      <c r="BS89">
        <v>16.2432870967742</v>
      </c>
      <c r="BT89">
        <v>16.139816129032301</v>
      </c>
      <c r="BU89">
        <v>500.01080645161301</v>
      </c>
      <c r="BV89">
        <v>96.575906451612894</v>
      </c>
      <c r="BW89">
        <v>0.19994438709677401</v>
      </c>
      <c r="BX89">
        <v>28.513851612903199</v>
      </c>
      <c r="BY89">
        <v>27.961635483871</v>
      </c>
      <c r="BZ89">
        <v>999.9</v>
      </c>
      <c r="CA89">
        <v>10003.7096774194</v>
      </c>
      <c r="CB89">
        <v>0</v>
      </c>
      <c r="CC89">
        <v>390.99309677419399</v>
      </c>
      <c r="CD89">
        <v>0</v>
      </c>
      <c r="CE89">
        <v>0</v>
      </c>
      <c r="CF89">
        <v>0</v>
      </c>
      <c r="CG89">
        <v>0</v>
      </c>
      <c r="CH89">
        <v>2.2140645161290302</v>
      </c>
      <c r="CI89">
        <v>0</v>
      </c>
      <c r="CJ89">
        <v>-12.3796419354839</v>
      </c>
      <c r="CK89">
        <v>-1.4749193548387101</v>
      </c>
      <c r="CL89">
        <v>37.5</v>
      </c>
      <c r="CM89">
        <v>42.436999999999998</v>
      </c>
      <c r="CN89">
        <v>39.811999999999998</v>
      </c>
      <c r="CO89">
        <v>40.75</v>
      </c>
      <c r="CP89">
        <v>38.213419354838699</v>
      </c>
      <c r="CQ89">
        <v>0</v>
      </c>
      <c r="CR89">
        <v>0</v>
      </c>
      <c r="CS89">
        <v>0</v>
      </c>
      <c r="CT89">
        <v>59.400000095367403</v>
      </c>
      <c r="CU89">
        <v>2.2294230769230801</v>
      </c>
      <c r="CV89">
        <v>0.33738803332256601</v>
      </c>
      <c r="CW89">
        <v>-0.50884103115416202</v>
      </c>
      <c r="CX89">
        <v>-12.3820538461538</v>
      </c>
      <c r="CY89">
        <v>15</v>
      </c>
      <c r="CZ89">
        <v>1675338876.2</v>
      </c>
      <c r="DA89" t="s">
        <v>255</v>
      </c>
      <c r="DB89">
        <v>2</v>
      </c>
      <c r="DC89">
        <v>-3.8660000000000001</v>
      </c>
      <c r="DD89">
        <v>0.39400000000000002</v>
      </c>
      <c r="DE89">
        <v>404</v>
      </c>
      <c r="DF89">
        <v>16</v>
      </c>
      <c r="DG89">
        <v>2.13</v>
      </c>
      <c r="DH89">
        <v>0.16</v>
      </c>
      <c r="DI89">
        <v>0.132385259615385</v>
      </c>
      <c r="DJ89">
        <v>9.5421801980836302E-2</v>
      </c>
      <c r="DK89">
        <v>9.0985519183659699E-2</v>
      </c>
      <c r="DL89">
        <v>1</v>
      </c>
      <c r="DM89">
        <v>2.1789999999999998</v>
      </c>
      <c r="DN89">
        <v>0</v>
      </c>
      <c r="DO89">
        <v>0</v>
      </c>
      <c r="DP89">
        <v>0</v>
      </c>
      <c r="DQ89">
        <v>0.100090346153846</v>
      </c>
      <c r="DR89">
        <v>2.0980611490345601E-2</v>
      </c>
      <c r="DS89">
        <v>8.7743583595668497E-3</v>
      </c>
      <c r="DT89">
        <v>1</v>
      </c>
      <c r="DU89">
        <v>2</v>
      </c>
      <c r="DV89">
        <v>3</v>
      </c>
      <c r="DW89" t="s">
        <v>269</v>
      </c>
      <c r="DX89">
        <v>100</v>
      </c>
      <c r="DY89">
        <v>100</v>
      </c>
      <c r="DZ89">
        <v>-3.8660000000000001</v>
      </c>
      <c r="EA89">
        <v>0.39400000000000002</v>
      </c>
      <c r="EB89">
        <v>2</v>
      </c>
      <c r="EC89">
        <v>517.79999999999995</v>
      </c>
      <c r="ED89">
        <v>416.673</v>
      </c>
      <c r="EE89">
        <v>27.9101</v>
      </c>
      <c r="EF89">
        <v>31.5214</v>
      </c>
      <c r="EG89">
        <v>30</v>
      </c>
      <c r="EH89">
        <v>31.751799999999999</v>
      </c>
      <c r="EI89">
        <v>31.791</v>
      </c>
      <c r="EJ89">
        <v>20.1572</v>
      </c>
      <c r="EK89">
        <v>25.631499999999999</v>
      </c>
      <c r="EL89">
        <v>0</v>
      </c>
      <c r="EM89">
        <v>27.929200000000002</v>
      </c>
      <c r="EN89">
        <v>399.87099999999998</v>
      </c>
      <c r="EO89">
        <v>16.162500000000001</v>
      </c>
      <c r="EP89">
        <v>100.256</v>
      </c>
      <c r="EQ89">
        <v>90.547499999999999</v>
      </c>
    </row>
    <row r="90" spans="1:147" x14ac:dyDescent="0.3">
      <c r="A90">
        <v>74</v>
      </c>
      <c r="B90">
        <v>1675343520.7</v>
      </c>
      <c r="C90">
        <v>4561.5</v>
      </c>
      <c r="D90" t="s">
        <v>475</v>
      </c>
      <c r="E90" t="s">
        <v>476</v>
      </c>
      <c r="F90">
        <v>1675343512.7</v>
      </c>
      <c r="G90">
        <f t="shared" si="86"/>
        <v>7.9818118246240957E-4</v>
      </c>
      <c r="H90">
        <f t="shared" si="87"/>
        <v>-1.0854701436070791</v>
      </c>
      <c r="I90">
        <f t="shared" si="88"/>
        <v>399.99961290322602</v>
      </c>
      <c r="J90">
        <f t="shared" si="89"/>
        <v>435.46832115563996</v>
      </c>
      <c r="K90">
        <f t="shared" si="90"/>
        <v>42.14278346708614</v>
      </c>
      <c r="L90">
        <f t="shared" si="91"/>
        <v>38.710271802926542</v>
      </c>
      <c r="M90">
        <f t="shared" si="92"/>
        <v>3.4086943728649018E-2</v>
      </c>
      <c r="N90">
        <f t="shared" si="93"/>
        <v>3.3910568312587137</v>
      </c>
      <c r="O90">
        <f t="shared" si="94"/>
        <v>3.3897727721569258E-2</v>
      </c>
      <c r="P90">
        <f t="shared" si="95"/>
        <v>2.1202992409446769E-2</v>
      </c>
      <c r="Q90">
        <f t="shared" si="96"/>
        <v>0</v>
      </c>
      <c r="R90">
        <f t="shared" si="97"/>
        <v>28.340562533782784</v>
      </c>
      <c r="S90">
        <f t="shared" si="98"/>
        <v>27.9638387096774</v>
      </c>
      <c r="T90">
        <f t="shared" si="99"/>
        <v>3.7868472103502424</v>
      </c>
      <c r="U90">
        <f t="shared" si="100"/>
        <v>40.165707822835408</v>
      </c>
      <c r="V90">
        <f t="shared" si="101"/>
        <v>1.5711746567880072</v>
      </c>
      <c r="W90">
        <f t="shared" si="102"/>
        <v>3.9117315290899652</v>
      </c>
      <c r="X90">
        <f t="shared" si="103"/>
        <v>2.2156725535622352</v>
      </c>
      <c r="Y90">
        <f t="shared" si="104"/>
        <v>-35.199790146592264</v>
      </c>
      <c r="Z90">
        <f t="shared" si="105"/>
        <v>101.93555435930438</v>
      </c>
      <c r="AA90">
        <f t="shared" si="106"/>
        <v>6.5682773235256251</v>
      </c>
      <c r="AB90">
        <f t="shared" si="107"/>
        <v>73.304041536237733</v>
      </c>
      <c r="AC90">
        <v>-4.0046555878871501E-2</v>
      </c>
      <c r="AD90">
        <v>4.4955767245012199E-2</v>
      </c>
      <c r="AE90">
        <v>3.37934177703278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50808.080224400015</v>
      </c>
      <c r="AK90" t="s">
        <v>477</v>
      </c>
      <c r="AL90">
        <v>2.2527846153846198</v>
      </c>
      <c r="AM90">
        <v>1.0611999999999999</v>
      </c>
      <c r="AN90">
        <f t="shared" si="111"/>
        <v>-1.1915846153846199</v>
      </c>
      <c r="AO90">
        <f t="shared" si="112"/>
        <v>-1.1228652613876933</v>
      </c>
      <c r="AP90">
        <v>-0.38607096940964297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-1.0854701436070791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-0.89057880262868749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0.71134332286046498</v>
      </c>
      <c r="BN90">
        <v>0.5</v>
      </c>
      <c r="BO90" t="s">
        <v>254</v>
      </c>
      <c r="BP90">
        <v>1675343512.7</v>
      </c>
      <c r="BQ90">
        <v>399.99961290322602</v>
      </c>
      <c r="BR90">
        <v>399.89061290322599</v>
      </c>
      <c r="BS90">
        <v>16.2352064516129</v>
      </c>
      <c r="BT90">
        <v>16.1235</v>
      </c>
      <c r="BU90">
        <v>500.02735483870998</v>
      </c>
      <c r="BV90">
        <v>96.575774193548398</v>
      </c>
      <c r="BW90">
        <v>0.19999896774193501</v>
      </c>
      <c r="BX90">
        <v>28.5214161290323</v>
      </c>
      <c r="BY90">
        <v>27.9638387096774</v>
      </c>
      <c r="BZ90">
        <v>999.9</v>
      </c>
      <c r="CA90">
        <v>9999.8387096774204</v>
      </c>
      <c r="CB90">
        <v>0</v>
      </c>
      <c r="CC90">
        <v>391.00361290322599</v>
      </c>
      <c r="CD90">
        <v>0</v>
      </c>
      <c r="CE90">
        <v>0</v>
      </c>
      <c r="CF90">
        <v>0</v>
      </c>
      <c r="CG90">
        <v>0</v>
      </c>
      <c r="CH90">
        <v>2.24700967741936</v>
      </c>
      <c r="CI90">
        <v>0</v>
      </c>
      <c r="CJ90">
        <v>-13.0785741935484</v>
      </c>
      <c r="CK90">
        <v>-1.5261</v>
      </c>
      <c r="CL90">
        <v>37.378999999999998</v>
      </c>
      <c r="CM90">
        <v>42.316064516129003</v>
      </c>
      <c r="CN90">
        <v>39.686999999999998</v>
      </c>
      <c r="CO90">
        <v>40.652999999999999</v>
      </c>
      <c r="CP90">
        <v>38.118903225806498</v>
      </c>
      <c r="CQ90">
        <v>0</v>
      </c>
      <c r="CR90">
        <v>0</v>
      </c>
      <c r="CS90">
        <v>0</v>
      </c>
      <c r="CT90">
        <v>59.200000047683702</v>
      </c>
      <c r="CU90">
        <v>2.2527846153846198</v>
      </c>
      <c r="CV90">
        <v>0.43194528714198799</v>
      </c>
      <c r="CW90">
        <v>-1.71226665806764</v>
      </c>
      <c r="CX90">
        <v>-13.0768230769231</v>
      </c>
      <c r="CY90">
        <v>15</v>
      </c>
      <c r="CZ90">
        <v>1675338876.2</v>
      </c>
      <c r="DA90" t="s">
        <v>255</v>
      </c>
      <c r="DB90">
        <v>2</v>
      </c>
      <c r="DC90">
        <v>-3.8660000000000001</v>
      </c>
      <c r="DD90">
        <v>0.39400000000000002</v>
      </c>
      <c r="DE90">
        <v>404</v>
      </c>
      <c r="DF90">
        <v>16</v>
      </c>
      <c r="DG90">
        <v>2.13</v>
      </c>
      <c r="DH90">
        <v>0.16</v>
      </c>
      <c r="DI90">
        <v>0.11092437509615399</v>
      </c>
      <c r="DJ90">
        <v>-9.33452316656605E-2</v>
      </c>
      <c r="DK90">
        <v>0.107226793192777</v>
      </c>
      <c r="DL90">
        <v>1</v>
      </c>
      <c r="DM90">
        <v>2.5807000000000002</v>
      </c>
      <c r="DN90">
        <v>0</v>
      </c>
      <c r="DO90">
        <v>0</v>
      </c>
      <c r="DP90">
        <v>0</v>
      </c>
      <c r="DQ90">
        <v>0.110853230769231</v>
      </c>
      <c r="DR90">
        <v>8.7681755314607899E-3</v>
      </c>
      <c r="DS90">
        <v>2.9046291343791299E-3</v>
      </c>
      <c r="DT90">
        <v>1</v>
      </c>
      <c r="DU90">
        <v>2</v>
      </c>
      <c r="DV90">
        <v>3</v>
      </c>
      <c r="DW90" t="s">
        <v>269</v>
      </c>
      <c r="DX90">
        <v>100</v>
      </c>
      <c r="DY90">
        <v>100</v>
      </c>
      <c r="DZ90">
        <v>-3.8660000000000001</v>
      </c>
      <c r="EA90">
        <v>0.39400000000000002</v>
      </c>
      <c r="EB90">
        <v>2</v>
      </c>
      <c r="EC90">
        <v>517.05600000000004</v>
      </c>
      <c r="ED90">
        <v>416.596</v>
      </c>
      <c r="EE90">
        <v>28.0152</v>
      </c>
      <c r="EF90">
        <v>31.5076</v>
      </c>
      <c r="EG90">
        <v>29.9999</v>
      </c>
      <c r="EH90">
        <v>31.738600000000002</v>
      </c>
      <c r="EI90">
        <v>31.779900000000001</v>
      </c>
      <c r="EJ90">
        <v>20.152000000000001</v>
      </c>
      <c r="EK90">
        <v>25.631499999999999</v>
      </c>
      <c r="EL90">
        <v>0</v>
      </c>
      <c r="EM90">
        <v>28.032</v>
      </c>
      <c r="EN90">
        <v>399.79500000000002</v>
      </c>
      <c r="EO90">
        <v>16.156099999999999</v>
      </c>
      <c r="EP90">
        <v>100.259</v>
      </c>
      <c r="EQ90">
        <v>90.549700000000001</v>
      </c>
    </row>
    <row r="91" spans="1:147" x14ac:dyDescent="0.3">
      <c r="A91">
        <v>75</v>
      </c>
      <c r="B91">
        <v>1675343580.7</v>
      </c>
      <c r="C91">
        <v>4621.5</v>
      </c>
      <c r="D91" t="s">
        <v>478</v>
      </c>
      <c r="E91" t="s">
        <v>479</v>
      </c>
      <c r="F91">
        <v>1675343572.7</v>
      </c>
      <c r="G91">
        <f t="shared" si="86"/>
        <v>7.4517103737670859E-4</v>
      </c>
      <c r="H91">
        <f t="shared" si="87"/>
        <v>-1.273992758603617</v>
      </c>
      <c r="I91">
        <f t="shared" si="88"/>
        <v>400.02877419354797</v>
      </c>
      <c r="J91">
        <f t="shared" si="89"/>
        <v>448.43730925404782</v>
      </c>
      <c r="K91">
        <f t="shared" si="90"/>
        <v>43.396531856656438</v>
      </c>
      <c r="L91">
        <f t="shared" si="91"/>
        <v>38.711902610750116</v>
      </c>
      <c r="M91">
        <f t="shared" si="92"/>
        <v>3.1800487402358669E-2</v>
      </c>
      <c r="N91">
        <f t="shared" si="93"/>
        <v>3.3939753661120426</v>
      </c>
      <c r="O91">
        <f t="shared" si="94"/>
        <v>3.1635878867785711E-2</v>
      </c>
      <c r="P91">
        <f t="shared" si="95"/>
        <v>1.9787142527979827E-2</v>
      </c>
      <c r="Q91">
        <f t="shared" si="96"/>
        <v>0</v>
      </c>
      <c r="R91">
        <f t="shared" si="97"/>
        <v>28.366488892877594</v>
      </c>
      <c r="S91">
        <f t="shared" si="98"/>
        <v>27.973596774193499</v>
      </c>
      <c r="T91">
        <f t="shared" si="99"/>
        <v>3.7890025167913155</v>
      </c>
      <c r="U91">
        <f t="shared" si="100"/>
        <v>40.17262047294107</v>
      </c>
      <c r="V91">
        <f t="shared" si="101"/>
        <v>1.5727027678691559</v>
      </c>
      <c r="W91">
        <f t="shared" si="102"/>
        <v>3.914862285193657</v>
      </c>
      <c r="X91">
        <f t="shared" si="103"/>
        <v>2.2162997489221596</v>
      </c>
      <c r="Y91">
        <f t="shared" si="104"/>
        <v>-32.862042748312852</v>
      </c>
      <c r="Z91">
        <f t="shared" si="105"/>
        <v>102.75873131993499</v>
      </c>
      <c r="AA91">
        <f t="shared" si="106"/>
        <v>6.6164008441905571</v>
      </c>
      <c r="AB91">
        <f t="shared" si="107"/>
        <v>76.513089415812701</v>
      </c>
      <c r="AC91">
        <v>-4.00899086212015E-2</v>
      </c>
      <c r="AD91">
        <v>4.5004434496186498E-2</v>
      </c>
      <c r="AE91">
        <v>3.3822476296537398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50858.439390308966</v>
      </c>
      <c r="AK91" t="s">
        <v>480</v>
      </c>
      <c r="AL91">
        <v>2.32418461538462</v>
      </c>
      <c r="AM91">
        <v>1.5044</v>
      </c>
      <c r="AN91">
        <f t="shared" si="111"/>
        <v>-0.81978461538462</v>
      </c>
      <c r="AO91">
        <f t="shared" si="112"/>
        <v>-0.54492463133782243</v>
      </c>
      <c r="AP91">
        <v>-0.45312312110377001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-1.273992758603617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-1.835116165596957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0.71134332286046498</v>
      </c>
      <c r="BN91">
        <v>0.5</v>
      </c>
      <c r="BO91" t="s">
        <v>254</v>
      </c>
      <c r="BP91">
        <v>1675343572.7</v>
      </c>
      <c r="BQ91">
        <v>400.02877419354797</v>
      </c>
      <c r="BR91">
        <v>399.889935483871</v>
      </c>
      <c r="BS91">
        <v>16.251496774193502</v>
      </c>
      <c r="BT91">
        <v>16.147206451612899</v>
      </c>
      <c r="BU91">
        <v>500.00609677419402</v>
      </c>
      <c r="BV91">
        <v>96.572845161290303</v>
      </c>
      <c r="BW91">
        <v>0.19994996774193499</v>
      </c>
      <c r="BX91">
        <v>28.535193548387099</v>
      </c>
      <c r="BY91">
        <v>27.973596774193499</v>
      </c>
      <c r="BZ91">
        <v>999.9</v>
      </c>
      <c r="CA91">
        <v>10010.967741935499</v>
      </c>
      <c r="CB91">
        <v>0</v>
      </c>
      <c r="CC91">
        <v>391.07441935483899</v>
      </c>
      <c r="CD91">
        <v>0</v>
      </c>
      <c r="CE91">
        <v>0</v>
      </c>
      <c r="CF91">
        <v>0</v>
      </c>
      <c r="CG91">
        <v>0</v>
      </c>
      <c r="CH91">
        <v>2.3093354838709699</v>
      </c>
      <c r="CI91">
        <v>0</v>
      </c>
      <c r="CJ91">
        <v>-13.538990322580601</v>
      </c>
      <c r="CK91">
        <v>-1.6008612903225801</v>
      </c>
      <c r="CL91">
        <v>37.281999999999996</v>
      </c>
      <c r="CM91">
        <v>42.25</v>
      </c>
      <c r="CN91">
        <v>39.6148387096774</v>
      </c>
      <c r="CO91">
        <v>40.561999999999998</v>
      </c>
      <c r="CP91">
        <v>38.027999999999999</v>
      </c>
      <c r="CQ91">
        <v>0</v>
      </c>
      <c r="CR91">
        <v>0</v>
      </c>
      <c r="CS91">
        <v>0</v>
      </c>
      <c r="CT91">
        <v>59.600000143051098</v>
      </c>
      <c r="CU91">
        <v>2.32418461538462</v>
      </c>
      <c r="CV91">
        <v>9.1008582013291598E-3</v>
      </c>
      <c r="CW91">
        <v>-0.437121376437479</v>
      </c>
      <c r="CX91">
        <v>-13.5553923076923</v>
      </c>
      <c r="CY91">
        <v>15</v>
      </c>
      <c r="CZ91">
        <v>1675338876.2</v>
      </c>
      <c r="DA91" t="s">
        <v>255</v>
      </c>
      <c r="DB91">
        <v>2</v>
      </c>
      <c r="DC91">
        <v>-3.8660000000000001</v>
      </c>
      <c r="DD91">
        <v>0.39400000000000002</v>
      </c>
      <c r="DE91">
        <v>404</v>
      </c>
      <c r="DF91">
        <v>16</v>
      </c>
      <c r="DG91">
        <v>2.13</v>
      </c>
      <c r="DH91">
        <v>0.16</v>
      </c>
      <c r="DI91">
        <v>0.11817643057692299</v>
      </c>
      <c r="DJ91">
        <v>0.28451664992745201</v>
      </c>
      <c r="DK91">
        <v>0.113591572689645</v>
      </c>
      <c r="DL91">
        <v>1</v>
      </c>
      <c r="DM91">
        <v>2.4182000000000001</v>
      </c>
      <c r="DN91">
        <v>0</v>
      </c>
      <c r="DO91">
        <v>0</v>
      </c>
      <c r="DP91">
        <v>0</v>
      </c>
      <c r="DQ91">
        <v>9.9877944230769206E-2</v>
      </c>
      <c r="DR91">
        <v>4.2830419363096901E-2</v>
      </c>
      <c r="DS91">
        <v>6.1863945564319903E-3</v>
      </c>
      <c r="DT91">
        <v>1</v>
      </c>
      <c r="DU91">
        <v>2</v>
      </c>
      <c r="DV91">
        <v>3</v>
      </c>
      <c r="DW91" t="s">
        <v>269</v>
      </c>
      <c r="DX91">
        <v>100</v>
      </c>
      <c r="DY91">
        <v>100</v>
      </c>
      <c r="DZ91">
        <v>-3.8660000000000001</v>
      </c>
      <c r="EA91">
        <v>0.39400000000000002</v>
      </c>
      <c r="EB91">
        <v>2</v>
      </c>
      <c r="EC91">
        <v>516.83199999999999</v>
      </c>
      <c r="ED91">
        <v>416.39499999999998</v>
      </c>
      <c r="EE91">
        <v>28.071400000000001</v>
      </c>
      <c r="EF91">
        <v>31.491599999999998</v>
      </c>
      <c r="EG91">
        <v>29.9999</v>
      </c>
      <c r="EH91">
        <v>31.726900000000001</v>
      </c>
      <c r="EI91">
        <v>31.768899999999999</v>
      </c>
      <c r="EJ91">
        <v>20.1571</v>
      </c>
      <c r="EK91">
        <v>25.356999999999999</v>
      </c>
      <c r="EL91">
        <v>0</v>
      </c>
      <c r="EM91">
        <v>28.084</v>
      </c>
      <c r="EN91">
        <v>400.01900000000001</v>
      </c>
      <c r="EO91">
        <v>16.1692</v>
      </c>
      <c r="EP91">
        <v>100.262</v>
      </c>
      <c r="EQ91">
        <v>90.5535</v>
      </c>
    </row>
    <row r="92" spans="1:147" x14ac:dyDescent="0.3">
      <c r="A92">
        <v>76</v>
      </c>
      <c r="B92">
        <v>1675343640.7</v>
      </c>
      <c r="C92">
        <v>4681.5</v>
      </c>
      <c r="D92" t="s">
        <v>481</v>
      </c>
      <c r="E92" t="s">
        <v>482</v>
      </c>
      <c r="F92">
        <v>1675343632.7</v>
      </c>
      <c r="G92">
        <f t="shared" si="86"/>
        <v>7.7956115264375084E-4</v>
      </c>
      <c r="H92">
        <f t="shared" si="87"/>
        <v>-1.1923024435071408</v>
      </c>
      <c r="I92">
        <f t="shared" si="88"/>
        <v>399.99870967741901</v>
      </c>
      <c r="J92">
        <f t="shared" si="89"/>
        <v>441.79214644352669</v>
      </c>
      <c r="K92">
        <f t="shared" si="90"/>
        <v>42.752974549749759</v>
      </c>
      <c r="L92">
        <f t="shared" si="91"/>
        <v>38.708552862329881</v>
      </c>
      <c r="M92">
        <f t="shared" si="92"/>
        <v>3.3238344989443808E-2</v>
      </c>
      <c r="N92">
        <f t="shared" si="93"/>
        <v>3.3920747419560899</v>
      </c>
      <c r="O92">
        <f t="shared" si="94"/>
        <v>3.3058459666703899E-2</v>
      </c>
      <c r="P92">
        <f t="shared" si="95"/>
        <v>2.0677617954756169E-2</v>
      </c>
      <c r="Q92">
        <f t="shared" si="96"/>
        <v>0</v>
      </c>
      <c r="R92">
        <f t="shared" si="97"/>
        <v>28.374560264706229</v>
      </c>
      <c r="S92">
        <f t="shared" si="98"/>
        <v>27.980967741935501</v>
      </c>
      <c r="T92">
        <f t="shared" si="99"/>
        <v>3.7906312841947907</v>
      </c>
      <c r="U92">
        <f t="shared" si="100"/>
        <v>40.113854420375382</v>
      </c>
      <c r="V92">
        <f t="shared" si="101"/>
        <v>1.5718570118800748</v>
      </c>
      <c r="W92">
        <f t="shared" si="102"/>
        <v>3.9184890970778103</v>
      </c>
      <c r="X92">
        <f t="shared" si="103"/>
        <v>2.2187742723147159</v>
      </c>
      <c r="Y92">
        <f t="shared" si="104"/>
        <v>-34.378646831589414</v>
      </c>
      <c r="Z92">
        <f t="shared" si="105"/>
        <v>104.26976947805875</v>
      </c>
      <c r="AA92">
        <f t="shared" si="106"/>
        <v>6.7182351046091862</v>
      </c>
      <c r="AB92">
        <f t="shared" si="107"/>
        <v>76.60935775107852</v>
      </c>
      <c r="AC92">
        <v>-4.0061674454435703E-2</v>
      </c>
      <c r="AD92">
        <v>4.4972739170543001E-2</v>
      </c>
      <c r="AE92">
        <v>3.3803552650044399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50821.379260258291</v>
      </c>
      <c r="AK92" t="s">
        <v>483</v>
      </c>
      <c r="AL92">
        <v>2.27018846153846</v>
      </c>
      <c r="AM92">
        <v>1.8340000000000001</v>
      </c>
      <c r="AN92">
        <f t="shared" si="111"/>
        <v>-0.43618846153845992</v>
      </c>
      <c r="AO92">
        <f t="shared" si="112"/>
        <v>-0.2378344937505234</v>
      </c>
      <c r="AP92">
        <v>-0.42406819101022197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-1.1923024435071408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-4.2046045728293331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0.71134332286046498</v>
      </c>
      <c r="BN92">
        <v>0.5</v>
      </c>
      <c r="BO92" t="s">
        <v>254</v>
      </c>
      <c r="BP92">
        <v>1675343632.7</v>
      </c>
      <c r="BQ92">
        <v>399.99870967741901</v>
      </c>
      <c r="BR92">
        <v>399.87345161290301</v>
      </c>
      <c r="BS92">
        <v>16.242941935483898</v>
      </c>
      <c r="BT92">
        <v>16.1338419354839</v>
      </c>
      <c r="BU92">
        <v>500.02596774193501</v>
      </c>
      <c r="BV92">
        <v>96.571735483870995</v>
      </c>
      <c r="BW92">
        <v>0.19995883870967701</v>
      </c>
      <c r="BX92">
        <v>28.551141935483901</v>
      </c>
      <c r="BY92">
        <v>27.980967741935501</v>
      </c>
      <c r="BZ92">
        <v>999.9</v>
      </c>
      <c r="CA92">
        <v>10004.032258064501</v>
      </c>
      <c r="CB92">
        <v>0</v>
      </c>
      <c r="CC92">
        <v>390.94267741935499</v>
      </c>
      <c r="CD92">
        <v>0</v>
      </c>
      <c r="CE92">
        <v>0</v>
      </c>
      <c r="CF92">
        <v>0</v>
      </c>
      <c r="CG92">
        <v>0</v>
      </c>
      <c r="CH92">
        <v>2.2619580645161301</v>
      </c>
      <c r="CI92">
        <v>0</v>
      </c>
      <c r="CJ92">
        <v>-13.7627838709677</v>
      </c>
      <c r="CK92">
        <v>-1.6918548387096799</v>
      </c>
      <c r="CL92">
        <v>37.195129032258102</v>
      </c>
      <c r="CM92">
        <v>42.152999999999999</v>
      </c>
      <c r="CN92">
        <v>39.5</v>
      </c>
      <c r="CO92">
        <v>40.5</v>
      </c>
      <c r="CP92">
        <v>37.936999999999998</v>
      </c>
      <c r="CQ92">
        <v>0</v>
      </c>
      <c r="CR92">
        <v>0</v>
      </c>
      <c r="CS92">
        <v>0</v>
      </c>
      <c r="CT92">
        <v>59.400000095367403</v>
      </c>
      <c r="CU92">
        <v>2.27018846153846</v>
      </c>
      <c r="CV92">
        <v>-0.68113163215251005</v>
      </c>
      <c r="CW92">
        <v>-1.2599008446973901</v>
      </c>
      <c r="CX92">
        <v>-13.8185884615385</v>
      </c>
      <c r="CY92">
        <v>15</v>
      </c>
      <c r="CZ92">
        <v>1675338876.2</v>
      </c>
      <c r="DA92" t="s">
        <v>255</v>
      </c>
      <c r="DB92">
        <v>2</v>
      </c>
      <c r="DC92">
        <v>-3.8660000000000001</v>
      </c>
      <c r="DD92">
        <v>0.39400000000000002</v>
      </c>
      <c r="DE92">
        <v>404</v>
      </c>
      <c r="DF92">
        <v>16</v>
      </c>
      <c r="DG92">
        <v>2.13</v>
      </c>
      <c r="DH92">
        <v>0.16</v>
      </c>
      <c r="DI92">
        <v>0.117742644807692</v>
      </c>
      <c r="DJ92">
        <v>5.6535165764480498E-2</v>
      </c>
      <c r="DK92">
        <v>9.2056081822085301E-2</v>
      </c>
      <c r="DL92">
        <v>1</v>
      </c>
      <c r="DM92">
        <v>2.3443999999999998</v>
      </c>
      <c r="DN92">
        <v>0</v>
      </c>
      <c r="DO92">
        <v>0</v>
      </c>
      <c r="DP92">
        <v>0</v>
      </c>
      <c r="DQ92">
        <v>0.108462923076923</v>
      </c>
      <c r="DR92">
        <v>7.9537061384765094E-3</v>
      </c>
      <c r="DS92">
        <v>2.6181576379507299E-3</v>
      </c>
      <c r="DT92">
        <v>1</v>
      </c>
      <c r="DU92">
        <v>2</v>
      </c>
      <c r="DV92">
        <v>3</v>
      </c>
      <c r="DW92" t="s">
        <v>269</v>
      </c>
      <c r="DX92">
        <v>100</v>
      </c>
      <c r="DY92">
        <v>100</v>
      </c>
      <c r="DZ92">
        <v>-3.8660000000000001</v>
      </c>
      <c r="EA92">
        <v>0.39400000000000002</v>
      </c>
      <c r="EB92">
        <v>2</v>
      </c>
      <c r="EC92">
        <v>516.85199999999998</v>
      </c>
      <c r="ED92">
        <v>416.798</v>
      </c>
      <c r="EE92">
        <v>28.062200000000001</v>
      </c>
      <c r="EF92">
        <v>31.475000000000001</v>
      </c>
      <c r="EG92">
        <v>30</v>
      </c>
      <c r="EH92">
        <v>31.713100000000001</v>
      </c>
      <c r="EI92">
        <v>31.755099999999999</v>
      </c>
      <c r="EJ92">
        <v>20.158300000000001</v>
      </c>
      <c r="EK92">
        <v>25.356999999999999</v>
      </c>
      <c r="EL92">
        <v>0</v>
      </c>
      <c r="EM92">
        <v>28.076499999999999</v>
      </c>
      <c r="EN92">
        <v>399.92500000000001</v>
      </c>
      <c r="EO92">
        <v>16.154299999999999</v>
      </c>
      <c r="EP92">
        <v>100.265</v>
      </c>
      <c r="EQ92">
        <v>90.557599999999994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2023-02-02T14:59:19Z</dcterms:created>
  <dcterms:modified xsi:type="dcterms:W3CDTF">2023-02-08T20:43:48Z</dcterms:modified>
</cp:coreProperties>
</file>