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ex\Licor Data\new measurements 2023\all_corrected\new2023\"/>
    </mc:Choice>
  </mc:AlternateContent>
  <xr:revisionPtr revIDLastSave="0" documentId="13_ncr:1_{83EEF747-45FD-4F0C-BC65-6F55FE6EF2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3" i="1" l="1"/>
  <c r="BK93" i="1"/>
  <c r="BI93" i="1"/>
  <c r="BJ93" i="1" s="1"/>
  <c r="BH93" i="1"/>
  <c r="BG93" i="1"/>
  <c r="BF93" i="1"/>
  <c r="BE93" i="1"/>
  <c r="BD93" i="1"/>
  <c r="AY93" i="1" s="1"/>
  <c r="BA93" i="1"/>
  <c r="AT93" i="1"/>
  <c r="AN93" i="1"/>
  <c r="AO93" i="1" s="1"/>
  <c r="AJ93" i="1"/>
  <c r="AH93" i="1"/>
  <c r="W93" i="1"/>
  <c r="V93" i="1"/>
  <c r="U93" i="1"/>
  <c r="N93" i="1"/>
  <c r="BL92" i="1"/>
  <c r="BK92" i="1"/>
  <c r="BI92" i="1"/>
  <c r="BH92" i="1"/>
  <c r="BG92" i="1"/>
  <c r="BF92" i="1"/>
  <c r="BE92" i="1"/>
  <c r="BD92" i="1"/>
  <c r="BA92" i="1"/>
  <c r="AY92" i="1"/>
  <c r="AT92" i="1"/>
  <c r="AN92" i="1"/>
  <c r="AO92" i="1" s="1"/>
  <c r="AJ92" i="1"/>
  <c r="AH92" i="1"/>
  <c r="W92" i="1"/>
  <c r="V92" i="1"/>
  <c r="U92" i="1"/>
  <c r="N92" i="1"/>
  <c r="H92" i="1"/>
  <c r="AW92" i="1" s="1"/>
  <c r="BL91" i="1"/>
  <c r="BK91" i="1"/>
  <c r="BI91" i="1"/>
  <c r="BH91" i="1"/>
  <c r="BG91" i="1"/>
  <c r="BF91" i="1"/>
  <c r="BE91" i="1"/>
  <c r="BD91" i="1"/>
  <c r="AY91" i="1" s="1"/>
  <c r="BA91" i="1"/>
  <c r="AT91" i="1"/>
  <c r="AN91" i="1"/>
  <c r="AO91" i="1" s="1"/>
  <c r="AJ91" i="1"/>
  <c r="AH91" i="1" s="1"/>
  <c r="W91" i="1"/>
  <c r="V91" i="1"/>
  <c r="U91" i="1" s="1"/>
  <c r="N91" i="1"/>
  <c r="H91" i="1"/>
  <c r="AW91" i="1" s="1"/>
  <c r="BL90" i="1"/>
  <c r="BK90" i="1"/>
  <c r="BI90" i="1"/>
  <c r="BJ90" i="1" s="1"/>
  <c r="Q90" i="1" s="1"/>
  <c r="BH90" i="1"/>
  <c r="BG90" i="1"/>
  <c r="BF90" i="1"/>
  <c r="BE90" i="1"/>
  <c r="BD90" i="1"/>
  <c r="BA90" i="1"/>
  <c r="AY90" i="1"/>
  <c r="AV90" i="1"/>
  <c r="AT90" i="1"/>
  <c r="AX90" i="1" s="1"/>
  <c r="AO90" i="1"/>
  <c r="AN90" i="1"/>
  <c r="AJ90" i="1"/>
  <c r="AH90" i="1" s="1"/>
  <c r="AI90" i="1"/>
  <c r="W90" i="1"/>
  <c r="V90" i="1"/>
  <c r="U90" i="1" s="1"/>
  <c r="N90" i="1"/>
  <c r="BL89" i="1"/>
  <c r="BK89" i="1"/>
  <c r="BI89" i="1"/>
  <c r="BJ89" i="1" s="1"/>
  <c r="AV89" i="1" s="1"/>
  <c r="BH89" i="1"/>
  <c r="BG89" i="1"/>
  <c r="BF89" i="1"/>
  <c r="BE89" i="1"/>
  <c r="BD89" i="1"/>
  <c r="BA89" i="1"/>
  <c r="AY89" i="1"/>
  <c r="AT89" i="1"/>
  <c r="AX89" i="1" s="1"/>
  <c r="AO89" i="1"/>
  <c r="AN89" i="1"/>
  <c r="AJ89" i="1"/>
  <c r="AH89" i="1" s="1"/>
  <c r="AI89" i="1"/>
  <c r="W89" i="1"/>
  <c r="V89" i="1"/>
  <c r="U89" i="1" s="1"/>
  <c r="Q89" i="1"/>
  <c r="N89" i="1"/>
  <c r="BL88" i="1"/>
  <c r="BK88" i="1"/>
  <c r="BJ88" i="1" s="1"/>
  <c r="BI88" i="1"/>
  <c r="BH88" i="1"/>
  <c r="BG88" i="1"/>
  <c r="BF88" i="1"/>
  <c r="BE88" i="1"/>
  <c r="BD88" i="1"/>
  <c r="AY88" i="1" s="1"/>
  <c r="BA88" i="1"/>
  <c r="AT88" i="1"/>
  <c r="AO88" i="1"/>
  <c r="AN88" i="1"/>
  <c r="AJ88" i="1"/>
  <c r="AH88" i="1" s="1"/>
  <c r="W88" i="1"/>
  <c r="U88" i="1" s="1"/>
  <c r="V88" i="1"/>
  <c r="N88" i="1"/>
  <c r="L88" i="1"/>
  <c r="I88" i="1"/>
  <c r="BL87" i="1"/>
  <c r="BK87" i="1"/>
  <c r="BJ87" i="1"/>
  <c r="BI87" i="1"/>
  <c r="BH87" i="1"/>
  <c r="BG87" i="1"/>
  <c r="BF87" i="1"/>
  <c r="BE87" i="1"/>
  <c r="BD87" i="1"/>
  <c r="AY87" i="1" s="1"/>
  <c r="BA87" i="1"/>
  <c r="AT87" i="1"/>
  <c r="AO87" i="1"/>
  <c r="AN87" i="1"/>
  <c r="AJ87" i="1"/>
  <c r="AH87" i="1" s="1"/>
  <c r="W87" i="1"/>
  <c r="U87" i="1" s="1"/>
  <c r="V87" i="1"/>
  <c r="N87" i="1"/>
  <c r="G87" i="1"/>
  <c r="BL86" i="1"/>
  <c r="BK86" i="1"/>
  <c r="BJ86" i="1"/>
  <c r="BI86" i="1"/>
  <c r="BH86" i="1"/>
  <c r="BG86" i="1"/>
  <c r="BF86" i="1"/>
  <c r="BE86" i="1"/>
  <c r="BD86" i="1"/>
  <c r="BA86" i="1"/>
  <c r="AY86" i="1"/>
  <c r="AT86" i="1"/>
  <c r="AN86" i="1"/>
  <c r="AO86" i="1" s="1"/>
  <c r="AJ86" i="1"/>
  <c r="AH86" i="1" s="1"/>
  <c r="W86" i="1"/>
  <c r="V86" i="1"/>
  <c r="U86" i="1" s="1"/>
  <c r="N86" i="1"/>
  <c r="G86" i="1"/>
  <c r="Y86" i="1" s="1"/>
  <c r="BL85" i="1"/>
  <c r="BK85" i="1"/>
  <c r="BI85" i="1"/>
  <c r="BJ85" i="1" s="1"/>
  <c r="BH85" i="1"/>
  <c r="BG85" i="1"/>
  <c r="BF85" i="1"/>
  <c r="BE85" i="1"/>
  <c r="BD85" i="1"/>
  <c r="AY85" i="1" s="1"/>
  <c r="BA85" i="1"/>
  <c r="AT85" i="1"/>
  <c r="AO85" i="1"/>
  <c r="AN85" i="1"/>
  <c r="AJ85" i="1"/>
  <c r="AH85" i="1"/>
  <c r="W85" i="1"/>
  <c r="V85" i="1"/>
  <c r="U85" i="1"/>
  <c r="N85" i="1"/>
  <c r="BL84" i="1"/>
  <c r="BK84" i="1"/>
  <c r="BI84" i="1"/>
  <c r="BH84" i="1"/>
  <c r="BG84" i="1"/>
  <c r="BF84" i="1"/>
  <c r="BE84" i="1"/>
  <c r="BD84" i="1"/>
  <c r="BA84" i="1"/>
  <c r="AY84" i="1"/>
  <c r="AT84" i="1"/>
  <c r="AN84" i="1"/>
  <c r="AO84" i="1" s="1"/>
  <c r="AJ84" i="1"/>
  <c r="AH84" i="1"/>
  <c r="W84" i="1"/>
  <c r="V84" i="1"/>
  <c r="U84" i="1"/>
  <c r="N84" i="1"/>
  <c r="H84" i="1"/>
  <c r="AW84" i="1" s="1"/>
  <c r="BL83" i="1"/>
  <c r="BK83" i="1"/>
  <c r="BJ83" i="1" s="1"/>
  <c r="Q83" i="1" s="1"/>
  <c r="BI83" i="1"/>
  <c r="BH83" i="1"/>
  <c r="BG83" i="1"/>
  <c r="BF83" i="1"/>
  <c r="BE83" i="1"/>
  <c r="BD83" i="1"/>
  <c r="AY83" i="1" s="1"/>
  <c r="BA83" i="1"/>
  <c r="AV83" i="1"/>
  <c r="AX83" i="1" s="1"/>
  <c r="AT83" i="1"/>
  <c r="AN83" i="1"/>
  <c r="AO83" i="1" s="1"/>
  <c r="AJ83" i="1"/>
  <c r="AH83" i="1" s="1"/>
  <c r="W83" i="1"/>
  <c r="V83" i="1"/>
  <c r="U83" i="1" s="1"/>
  <c r="N83" i="1"/>
  <c r="BL82" i="1"/>
  <c r="BK82" i="1"/>
  <c r="BI82" i="1"/>
  <c r="BJ82" i="1" s="1"/>
  <c r="Q82" i="1" s="1"/>
  <c r="BH82" i="1"/>
  <c r="BG82" i="1"/>
  <c r="BF82" i="1"/>
  <c r="BE82" i="1"/>
  <c r="BD82" i="1"/>
  <c r="BA82" i="1"/>
  <c r="AY82" i="1"/>
  <c r="AV82" i="1"/>
  <c r="AT82" i="1"/>
  <c r="AX82" i="1" s="1"/>
  <c r="AO82" i="1"/>
  <c r="AN82" i="1"/>
  <c r="AJ82" i="1"/>
  <c r="AH82" i="1" s="1"/>
  <c r="AI82" i="1"/>
  <c r="W82" i="1"/>
  <c r="V82" i="1"/>
  <c r="U82" i="1" s="1"/>
  <c r="N82" i="1"/>
  <c r="BL81" i="1"/>
  <c r="Q81" i="1" s="1"/>
  <c r="BK81" i="1"/>
  <c r="BI81" i="1"/>
  <c r="BJ81" i="1" s="1"/>
  <c r="AV81" i="1" s="1"/>
  <c r="AX81" i="1" s="1"/>
  <c r="BH81" i="1"/>
  <c r="BG81" i="1"/>
  <c r="BF81" i="1"/>
  <c r="BE81" i="1"/>
  <c r="BD81" i="1"/>
  <c r="BA81" i="1"/>
  <c r="AY81" i="1"/>
  <c r="AT81" i="1"/>
  <c r="AO81" i="1"/>
  <c r="AN81" i="1"/>
  <c r="AJ81" i="1"/>
  <c r="AH81" i="1" s="1"/>
  <c r="AI81" i="1"/>
  <c r="W81" i="1"/>
  <c r="V81" i="1"/>
  <c r="U81" i="1" s="1"/>
  <c r="N81" i="1"/>
  <c r="BL80" i="1"/>
  <c r="BK80" i="1"/>
  <c r="BJ80" i="1" s="1"/>
  <c r="AV80" i="1" s="1"/>
  <c r="BI80" i="1"/>
  <c r="BH80" i="1"/>
  <c r="BG80" i="1"/>
  <c r="BF80" i="1"/>
  <c r="BE80" i="1"/>
  <c r="BD80" i="1"/>
  <c r="AY80" i="1" s="1"/>
  <c r="BA80" i="1"/>
  <c r="AT80" i="1"/>
  <c r="AO80" i="1"/>
  <c r="AN80" i="1"/>
  <c r="AJ80" i="1"/>
  <c r="AH80" i="1" s="1"/>
  <c r="W80" i="1"/>
  <c r="V80" i="1"/>
  <c r="U80" i="1" s="1"/>
  <c r="Q80" i="1"/>
  <c r="N80" i="1"/>
  <c r="L80" i="1"/>
  <c r="I80" i="1"/>
  <c r="BL79" i="1"/>
  <c r="BK79" i="1"/>
  <c r="BJ79" i="1"/>
  <c r="BI79" i="1"/>
  <c r="BH79" i="1"/>
  <c r="BG79" i="1"/>
  <c r="BF79" i="1"/>
  <c r="BE79" i="1"/>
  <c r="BD79" i="1"/>
  <c r="AY79" i="1" s="1"/>
  <c r="BA79" i="1"/>
  <c r="AT79" i="1"/>
  <c r="AO79" i="1"/>
  <c r="AN79" i="1"/>
  <c r="AJ79" i="1"/>
  <c r="AH79" i="1" s="1"/>
  <c r="W79" i="1"/>
  <c r="U79" i="1" s="1"/>
  <c r="V79" i="1"/>
  <c r="N79" i="1"/>
  <c r="G79" i="1"/>
  <c r="Y79" i="1" s="1"/>
  <c r="BL78" i="1"/>
  <c r="BK78" i="1"/>
  <c r="BJ78" i="1"/>
  <c r="BI78" i="1"/>
  <c r="BH78" i="1"/>
  <c r="BG78" i="1"/>
  <c r="BF78" i="1"/>
  <c r="BE78" i="1"/>
  <c r="BD78" i="1"/>
  <c r="BA78" i="1"/>
  <c r="AY78" i="1"/>
  <c r="AT78" i="1"/>
  <c r="AN78" i="1"/>
  <c r="AO78" i="1" s="1"/>
  <c r="AJ78" i="1"/>
  <c r="AH78" i="1" s="1"/>
  <c r="W78" i="1"/>
  <c r="U78" i="1" s="1"/>
  <c r="V78" i="1"/>
  <c r="N78" i="1"/>
  <c r="G78" i="1"/>
  <c r="Y78" i="1" s="1"/>
  <c r="BL77" i="1"/>
  <c r="BK77" i="1"/>
  <c r="BJ77" i="1" s="1"/>
  <c r="BI77" i="1"/>
  <c r="BH77" i="1"/>
  <c r="BG77" i="1"/>
  <c r="BF77" i="1"/>
  <c r="BE77" i="1"/>
  <c r="BD77" i="1"/>
  <c r="AY77" i="1" s="1"/>
  <c r="BA77" i="1"/>
  <c r="AT77" i="1"/>
  <c r="AN77" i="1"/>
  <c r="AO77" i="1" s="1"/>
  <c r="AJ77" i="1"/>
  <c r="AH77" i="1"/>
  <c r="W77" i="1"/>
  <c r="V77" i="1"/>
  <c r="U77" i="1"/>
  <c r="N77" i="1"/>
  <c r="BL76" i="1"/>
  <c r="BK76" i="1"/>
  <c r="BI76" i="1"/>
  <c r="BJ76" i="1" s="1"/>
  <c r="BH76" i="1"/>
  <c r="BG76" i="1"/>
  <c r="BF76" i="1"/>
  <c r="BE76" i="1"/>
  <c r="BD76" i="1"/>
  <c r="BA76" i="1"/>
  <c r="AY76" i="1"/>
  <c r="AT76" i="1"/>
  <c r="AN76" i="1"/>
  <c r="AO76" i="1" s="1"/>
  <c r="AJ76" i="1"/>
  <c r="AH76" i="1"/>
  <c r="W76" i="1"/>
  <c r="V76" i="1"/>
  <c r="U76" i="1"/>
  <c r="N76" i="1"/>
  <c r="H76" i="1"/>
  <c r="AW76" i="1" s="1"/>
  <c r="BL75" i="1"/>
  <c r="BK75" i="1"/>
  <c r="BI75" i="1"/>
  <c r="BH75" i="1"/>
  <c r="BG75" i="1"/>
  <c r="BF75" i="1"/>
  <c r="BE75" i="1"/>
  <c r="BD75" i="1"/>
  <c r="AY75" i="1" s="1"/>
  <c r="BA75" i="1"/>
  <c r="AT75" i="1"/>
  <c r="AN75" i="1"/>
  <c r="AO75" i="1" s="1"/>
  <c r="AJ75" i="1"/>
  <c r="AH75" i="1" s="1"/>
  <c r="W75" i="1"/>
  <c r="V75" i="1"/>
  <c r="U75" i="1" s="1"/>
  <c r="N75" i="1"/>
  <c r="H75" i="1"/>
  <c r="AW75" i="1" s="1"/>
  <c r="BL74" i="1"/>
  <c r="BK74" i="1"/>
  <c r="BI74" i="1"/>
  <c r="BJ74" i="1" s="1"/>
  <c r="Q74" i="1" s="1"/>
  <c r="BH74" i="1"/>
  <c r="BG74" i="1"/>
  <c r="BF74" i="1"/>
  <c r="BE74" i="1"/>
  <c r="BD74" i="1"/>
  <c r="BA74" i="1"/>
  <c r="AY74" i="1"/>
  <c r="AV74" i="1"/>
  <c r="AT74" i="1"/>
  <c r="AX74" i="1" s="1"/>
  <c r="AO74" i="1"/>
  <c r="AN74" i="1"/>
  <c r="AJ74" i="1"/>
  <c r="AH74" i="1" s="1"/>
  <c r="AI74" i="1"/>
  <c r="W74" i="1"/>
  <c r="V74" i="1"/>
  <c r="U74" i="1" s="1"/>
  <c r="N74" i="1"/>
  <c r="BL73" i="1"/>
  <c r="BK73" i="1"/>
  <c r="BI73" i="1"/>
  <c r="BJ73" i="1" s="1"/>
  <c r="AV73" i="1" s="1"/>
  <c r="AX73" i="1" s="1"/>
  <c r="BH73" i="1"/>
  <c r="BG73" i="1"/>
  <c r="BF73" i="1"/>
  <c r="BE73" i="1"/>
  <c r="BD73" i="1"/>
  <c r="BA73" i="1"/>
  <c r="AY73" i="1"/>
  <c r="AT73" i="1"/>
  <c r="AO73" i="1"/>
  <c r="AN73" i="1"/>
  <c r="AJ73" i="1"/>
  <c r="AH73" i="1" s="1"/>
  <c r="W73" i="1"/>
  <c r="V73" i="1"/>
  <c r="U73" i="1" s="1"/>
  <c r="N73" i="1"/>
  <c r="BL72" i="1"/>
  <c r="BK72" i="1"/>
  <c r="BJ72" i="1"/>
  <c r="AV72" i="1" s="1"/>
  <c r="BI72" i="1"/>
  <c r="BH72" i="1"/>
  <c r="BG72" i="1"/>
  <c r="BF72" i="1"/>
  <c r="BE72" i="1"/>
  <c r="BD72" i="1"/>
  <c r="AY72" i="1" s="1"/>
  <c r="BA72" i="1"/>
  <c r="AT72" i="1"/>
  <c r="AX72" i="1" s="1"/>
  <c r="AO72" i="1"/>
  <c r="AN72" i="1"/>
  <c r="AJ72" i="1"/>
  <c r="AH72" i="1" s="1"/>
  <c r="W72" i="1"/>
  <c r="V72" i="1"/>
  <c r="U72" i="1" s="1"/>
  <c r="Q72" i="1"/>
  <c r="N72" i="1"/>
  <c r="G72" i="1"/>
  <c r="Y72" i="1" s="1"/>
  <c r="BL71" i="1"/>
  <c r="BK71" i="1"/>
  <c r="BJ71" i="1"/>
  <c r="BI71" i="1"/>
  <c r="BH71" i="1"/>
  <c r="BG71" i="1"/>
  <c r="BF71" i="1"/>
  <c r="BE71" i="1"/>
  <c r="BD71" i="1"/>
  <c r="AY71" i="1" s="1"/>
  <c r="BA71" i="1"/>
  <c r="AT71" i="1"/>
  <c r="AO71" i="1"/>
  <c r="AN71" i="1"/>
  <c r="AJ71" i="1"/>
  <c r="AH71" i="1"/>
  <c r="G71" i="1" s="1"/>
  <c r="W71" i="1"/>
  <c r="V71" i="1"/>
  <c r="U71" i="1"/>
  <c r="N71" i="1"/>
  <c r="BL70" i="1"/>
  <c r="BK70" i="1"/>
  <c r="BI70" i="1"/>
  <c r="BJ70" i="1" s="1"/>
  <c r="BH70" i="1"/>
  <c r="BG70" i="1"/>
  <c r="BF70" i="1"/>
  <c r="BE70" i="1"/>
  <c r="BD70" i="1"/>
  <c r="BA70" i="1"/>
  <c r="AY70" i="1"/>
  <c r="AT70" i="1"/>
  <c r="AN70" i="1"/>
  <c r="AO70" i="1" s="1"/>
  <c r="AJ70" i="1"/>
  <c r="AH70" i="1" s="1"/>
  <c r="W70" i="1"/>
  <c r="V70" i="1"/>
  <c r="N70" i="1"/>
  <c r="G70" i="1"/>
  <c r="BL69" i="1"/>
  <c r="BK69" i="1"/>
  <c r="BJ69" i="1"/>
  <c r="AV69" i="1" s="1"/>
  <c r="BI69" i="1"/>
  <c r="BH69" i="1"/>
  <c r="BG69" i="1"/>
  <c r="BF69" i="1"/>
  <c r="BE69" i="1"/>
  <c r="BD69" i="1"/>
  <c r="AY69" i="1" s="1"/>
  <c r="BA69" i="1"/>
  <c r="AT69" i="1"/>
  <c r="AO69" i="1"/>
  <c r="AN69" i="1"/>
  <c r="AJ69" i="1"/>
  <c r="AH69" i="1" s="1"/>
  <c r="AI69" i="1"/>
  <c r="W69" i="1"/>
  <c r="V69" i="1"/>
  <c r="U69" i="1" s="1"/>
  <c r="N69" i="1"/>
  <c r="BL68" i="1"/>
  <c r="BK68" i="1"/>
  <c r="BI68" i="1"/>
  <c r="BJ68" i="1" s="1"/>
  <c r="AV68" i="1" s="1"/>
  <c r="BH68" i="1"/>
  <c r="BG68" i="1"/>
  <c r="BF68" i="1"/>
  <c r="BE68" i="1"/>
  <c r="BD68" i="1"/>
  <c r="AY68" i="1" s="1"/>
  <c r="BA68" i="1"/>
  <c r="AT68" i="1"/>
  <c r="AX68" i="1" s="1"/>
  <c r="AO68" i="1"/>
  <c r="AN68" i="1"/>
  <c r="AJ68" i="1"/>
  <c r="AH68" i="1"/>
  <c r="H68" i="1" s="1"/>
  <c r="AW68" i="1" s="1"/>
  <c r="AZ68" i="1" s="1"/>
  <c r="W68" i="1"/>
  <c r="V68" i="1"/>
  <c r="U68" i="1"/>
  <c r="Q68" i="1"/>
  <c r="N68" i="1"/>
  <c r="L68" i="1"/>
  <c r="I68" i="1"/>
  <c r="BL67" i="1"/>
  <c r="BK67" i="1"/>
  <c r="BJ67" i="1" s="1"/>
  <c r="BI67" i="1"/>
  <c r="BH67" i="1"/>
  <c r="BG67" i="1"/>
  <c r="BF67" i="1"/>
  <c r="BE67" i="1"/>
  <c r="BD67" i="1"/>
  <c r="AY67" i="1" s="1"/>
  <c r="BA67" i="1"/>
  <c r="AT67" i="1"/>
  <c r="AN67" i="1"/>
  <c r="AO67" i="1" s="1"/>
  <c r="AJ67" i="1"/>
  <c r="AH67" i="1" s="1"/>
  <c r="W67" i="1"/>
  <c r="V67" i="1"/>
  <c r="U67" i="1"/>
  <c r="N67" i="1"/>
  <c r="BL66" i="1"/>
  <c r="BK66" i="1"/>
  <c r="BJ66" i="1" s="1"/>
  <c r="Q66" i="1" s="1"/>
  <c r="BI66" i="1"/>
  <c r="BH66" i="1"/>
  <c r="BG66" i="1"/>
  <c r="BF66" i="1"/>
  <c r="BE66" i="1"/>
  <c r="BD66" i="1"/>
  <c r="AY66" i="1" s="1"/>
  <c r="BA66" i="1"/>
  <c r="AV66" i="1"/>
  <c r="AT66" i="1"/>
  <c r="AX66" i="1" s="1"/>
  <c r="AN66" i="1"/>
  <c r="AO66" i="1" s="1"/>
  <c r="AJ66" i="1"/>
  <c r="AH66" i="1" s="1"/>
  <c r="W66" i="1"/>
  <c r="V66" i="1"/>
  <c r="U66" i="1" s="1"/>
  <c r="N66" i="1"/>
  <c r="H66" i="1"/>
  <c r="AW66" i="1" s="1"/>
  <c r="AZ66" i="1" s="1"/>
  <c r="G66" i="1"/>
  <c r="BL65" i="1"/>
  <c r="BK65" i="1"/>
  <c r="BI65" i="1"/>
  <c r="BJ65" i="1" s="1"/>
  <c r="Q65" i="1" s="1"/>
  <c r="BH65" i="1"/>
  <c r="BG65" i="1"/>
  <c r="BF65" i="1"/>
  <c r="BE65" i="1"/>
  <c r="BD65" i="1"/>
  <c r="BA65" i="1"/>
  <c r="AY65" i="1"/>
  <c r="AT65" i="1"/>
  <c r="AN65" i="1"/>
  <c r="AO65" i="1" s="1"/>
  <c r="AJ65" i="1"/>
  <c r="AI65" i="1"/>
  <c r="AH65" i="1"/>
  <c r="W65" i="1"/>
  <c r="V65" i="1"/>
  <c r="U65" i="1" s="1"/>
  <c r="N65" i="1"/>
  <c r="BL64" i="1"/>
  <c r="BK64" i="1"/>
  <c r="BI64" i="1"/>
  <c r="BJ64" i="1" s="1"/>
  <c r="BH64" i="1"/>
  <c r="BG64" i="1"/>
  <c r="BF64" i="1"/>
  <c r="BE64" i="1"/>
  <c r="BD64" i="1"/>
  <c r="BA64" i="1"/>
  <c r="AY64" i="1"/>
  <c r="AT64" i="1"/>
  <c r="AO64" i="1"/>
  <c r="AN64" i="1"/>
  <c r="AJ64" i="1"/>
  <c r="AH64" i="1"/>
  <c r="W64" i="1"/>
  <c r="V64" i="1"/>
  <c r="U64" i="1" s="1"/>
  <c r="N64" i="1"/>
  <c r="I64" i="1"/>
  <c r="H64" i="1"/>
  <c r="AW64" i="1" s="1"/>
  <c r="BL63" i="1"/>
  <c r="BK63" i="1"/>
  <c r="BI63" i="1"/>
  <c r="BJ63" i="1" s="1"/>
  <c r="Q63" i="1" s="1"/>
  <c r="BH63" i="1"/>
  <c r="BG63" i="1"/>
  <c r="BF63" i="1"/>
  <c r="BE63" i="1"/>
  <c r="BD63" i="1"/>
  <c r="AY63" i="1" s="1"/>
  <c r="BA63" i="1"/>
  <c r="AV63" i="1"/>
  <c r="AX63" i="1" s="1"/>
  <c r="AT63" i="1"/>
  <c r="AO63" i="1"/>
  <c r="AN63" i="1"/>
  <c r="AJ63" i="1"/>
  <c r="AH63" i="1"/>
  <c r="G63" i="1" s="1"/>
  <c r="W63" i="1"/>
  <c r="V63" i="1"/>
  <c r="U63" i="1"/>
  <c r="N63" i="1"/>
  <c r="L63" i="1"/>
  <c r="I63" i="1"/>
  <c r="H63" i="1"/>
  <c r="AW63" i="1" s="1"/>
  <c r="AZ63" i="1" s="1"/>
  <c r="BL62" i="1"/>
  <c r="BK62" i="1"/>
  <c r="BJ62" i="1"/>
  <c r="Q62" i="1" s="1"/>
  <c r="BI62" i="1"/>
  <c r="BH62" i="1"/>
  <c r="BG62" i="1"/>
  <c r="BF62" i="1"/>
  <c r="BE62" i="1"/>
  <c r="BD62" i="1"/>
  <c r="BA62" i="1"/>
  <c r="AY62" i="1"/>
  <c r="AT62" i="1"/>
  <c r="AN62" i="1"/>
  <c r="AO62" i="1" s="1"/>
  <c r="AJ62" i="1"/>
  <c r="AH62" i="1" s="1"/>
  <c r="AI62" i="1" s="1"/>
  <c r="W62" i="1"/>
  <c r="V62" i="1"/>
  <c r="N62" i="1"/>
  <c r="L62" i="1"/>
  <c r="G62" i="1"/>
  <c r="Y62" i="1" s="1"/>
  <c r="BL61" i="1"/>
  <c r="BK61" i="1"/>
  <c r="BJ61" i="1"/>
  <c r="BI61" i="1"/>
  <c r="BH61" i="1"/>
  <c r="BG61" i="1"/>
  <c r="BF61" i="1"/>
  <c r="BE61" i="1"/>
  <c r="BD61" i="1"/>
  <c r="BA61" i="1"/>
  <c r="AY61" i="1"/>
  <c r="AT61" i="1"/>
  <c r="AO61" i="1"/>
  <c r="AN61" i="1"/>
  <c r="AJ61" i="1"/>
  <c r="AH61" i="1" s="1"/>
  <c r="AI61" i="1" s="1"/>
  <c r="W61" i="1"/>
  <c r="V61" i="1"/>
  <c r="N61" i="1"/>
  <c r="I61" i="1"/>
  <c r="BL60" i="1"/>
  <c r="BK60" i="1"/>
  <c r="BI60" i="1"/>
  <c r="BJ60" i="1" s="1"/>
  <c r="AV60" i="1" s="1"/>
  <c r="BH60" i="1"/>
  <c r="BG60" i="1"/>
  <c r="BF60" i="1"/>
  <c r="BE60" i="1"/>
  <c r="BD60" i="1"/>
  <c r="AY60" i="1" s="1"/>
  <c r="BA60" i="1"/>
  <c r="AX60" i="1"/>
  <c r="AT60" i="1"/>
  <c r="AO60" i="1"/>
  <c r="AN60" i="1"/>
  <c r="AJ60" i="1"/>
  <c r="AH60" i="1"/>
  <c r="W60" i="1"/>
  <c r="V60" i="1"/>
  <c r="U60" i="1"/>
  <c r="Q60" i="1"/>
  <c r="N60" i="1"/>
  <c r="L60" i="1"/>
  <c r="I60" i="1"/>
  <c r="BL59" i="1"/>
  <c r="BK59" i="1"/>
  <c r="BJ59" i="1" s="1"/>
  <c r="BI59" i="1"/>
  <c r="BH59" i="1"/>
  <c r="BG59" i="1"/>
  <c r="BF59" i="1"/>
  <c r="BE59" i="1"/>
  <c r="BD59" i="1"/>
  <c r="AY59" i="1" s="1"/>
  <c r="BA59" i="1"/>
  <c r="AT59" i="1"/>
  <c r="AN59" i="1"/>
  <c r="AO59" i="1" s="1"/>
  <c r="AJ59" i="1"/>
  <c r="AH59" i="1" s="1"/>
  <c r="W59" i="1"/>
  <c r="U59" i="1" s="1"/>
  <c r="V59" i="1"/>
  <c r="N59" i="1"/>
  <c r="BL58" i="1"/>
  <c r="BK58" i="1"/>
  <c r="BJ58" i="1" s="1"/>
  <c r="BI58" i="1"/>
  <c r="BH58" i="1"/>
  <c r="BG58" i="1"/>
  <c r="BF58" i="1"/>
  <c r="BE58" i="1"/>
  <c r="BD58" i="1"/>
  <c r="AY58" i="1" s="1"/>
  <c r="BA58" i="1"/>
  <c r="AT58" i="1"/>
  <c r="AN58" i="1"/>
  <c r="AO58" i="1" s="1"/>
  <c r="AJ58" i="1"/>
  <c r="AH58" i="1" s="1"/>
  <c r="W58" i="1"/>
  <c r="V58" i="1"/>
  <c r="N58" i="1"/>
  <c r="H58" i="1"/>
  <c r="AW58" i="1" s="1"/>
  <c r="G58" i="1"/>
  <c r="Y58" i="1" s="1"/>
  <c r="BL57" i="1"/>
  <c r="BK57" i="1"/>
  <c r="BI57" i="1"/>
  <c r="BJ57" i="1" s="1"/>
  <c r="Q57" i="1" s="1"/>
  <c r="BH57" i="1"/>
  <c r="BG57" i="1"/>
  <c r="BF57" i="1"/>
  <c r="BE57" i="1"/>
  <c r="BD57" i="1"/>
  <c r="BA57" i="1"/>
  <c r="AY57" i="1"/>
  <c r="AT57" i="1"/>
  <c r="AO57" i="1"/>
  <c r="AN57" i="1"/>
  <c r="AJ57" i="1"/>
  <c r="AH57" i="1" s="1"/>
  <c r="W57" i="1"/>
  <c r="V57" i="1"/>
  <c r="U57" i="1" s="1"/>
  <c r="N57" i="1"/>
  <c r="BL56" i="1"/>
  <c r="BK56" i="1"/>
  <c r="BI56" i="1"/>
  <c r="BH56" i="1"/>
  <c r="BG56" i="1"/>
  <c r="BF56" i="1"/>
  <c r="BE56" i="1"/>
  <c r="BD56" i="1"/>
  <c r="BA56" i="1"/>
  <c r="AY56" i="1"/>
  <c r="AT56" i="1"/>
  <c r="AN56" i="1"/>
  <c r="AO56" i="1" s="1"/>
  <c r="AJ56" i="1"/>
  <c r="AI56" i="1"/>
  <c r="AH56" i="1"/>
  <c r="W56" i="1"/>
  <c r="V56" i="1"/>
  <c r="U56" i="1" s="1"/>
  <c r="N56" i="1"/>
  <c r="I56" i="1"/>
  <c r="H56" i="1"/>
  <c r="AW56" i="1" s="1"/>
  <c r="BL55" i="1"/>
  <c r="BK55" i="1"/>
  <c r="BI55" i="1"/>
  <c r="BJ55" i="1" s="1"/>
  <c r="AV55" i="1" s="1"/>
  <c r="AX55" i="1" s="1"/>
  <c r="BH55" i="1"/>
  <c r="BG55" i="1"/>
  <c r="BF55" i="1"/>
  <c r="BE55" i="1"/>
  <c r="BD55" i="1"/>
  <c r="AY55" i="1" s="1"/>
  <c r="BA55" i="1"/>
  <c r="AT55" i="1"/>
  <c r="AN55" i="1"/>
  <c r="AO55" i="1" s="1"/>
  <c r="AJ55" i="1"/>
  <c r="AH55" i="1"/>
  <c r="H55" i="1" s="1"/>
  <c r="AW55" i="1" s="1"/>
  <c r="AZ55" i="1" s="1"/>
  <c r="W55" i="1"/>
  <c r="V55" i="1"/>
  <c r="U55" i="1"/>
  <c r="Q55" i="1"/>
  <c r="N55" i="1"/>
  <c r="L55" i="1"/>
  <c r="I55" i="1"/>
  <c r="BL54" i="1"/>
  <c r="BK54" i="1"/>
  <c r="BJ54" i="1"/>
  <c r="Q54" i="1" s="1"/>
  <c r="BI54" i="1"/>
  <c r="BH54" i="1"/>
  <c r="BG54" i="1"/>
  <c r="BF54" i="1"/>
  <c r="BE54" i="1"/>
  <c r="BD54" i="1"/>
  <c r="BA54" i="1"/>
  <c r="AY54" i="1"/>
  <c r="AX54" i="1"/>
  <c r="AV54" i="1"/>
  <c r="AT54" i="1"/>
  <c r="AN54" i="1"/>
  <c r="AO54" i="1" s="1"/>
  <c r="AJ54" i="1"/>
  <c r="AH54" i="1" s="1"/>
  <c r="W54" i="1"/>
  <c r="V54" i="1"/>
  <c r="U54" i="1" s="1"/>
  <c r="N54" i="1"/>
  <c r="BL53" i="1"/>
  <c r="BK53" i="1"/>
  <c r="BJ53" i="1" s="1"/>
  <c r="BI53" i="1"/>
  <c r="BH53" i="1"/>
  <c r="BG53" i="1"/>
  <c r="BF53" i="1"/>
  <c r="BE53" i="1"/>
  <c r="BD53" i="1"/>
  <c r="AY53" i="1" s="1"/>
  <c r="BA53" i="1"/>
  <c r="AT53" i="1"/>
  <c r="AN53" i="1"/>
  <c r="AO53" i="1" s="1"/>
  <c r="AJ53" i="1"/>
  <c r="AH53" i="1" s="1"/>
  <c r="W53" i="1"/>
  <c r="V53" i="1"/>
  <c r="N53" i="1"/>
  <c r="BL52" i="1"/>
  <c r="BK52" i="1"/>
  <c r="BJ52" i="1" s="1"/>
  <c r="AV52" i="1" s="1"/>
  <c r="AX52" i="1" s="1"/>
  <c r="BI52" i="1"/>
  <c r="BH52" i="1"/>
  <c r="BG52" i="1"/>
  <c r="BF52" i="1"/>
  <c r="BE52" i="1"/>
  <c r="BD52" i="1"/>
  <c r="AY52" i="1" s="1"/>
  <c r="BA52" i="1"/>
  <c r="AT52" i="1"/>
  <c r="AO52" i="1"/>
  <c r="AN52" i="1"/>
  <c r="AJ52" i="1"/>
  <c r="AH52" i="1"/>
  <c r="AI52" i="1" s="1"/>
  <c r="W52" i="1"/>
  <c r="V52" i="1"/>
  <c r="U52" i="1"/>
  <c r="Q52" i="1"/>
  <c r="N52" i="1"/>
  <c r="I52" i="1"/>
  <c r="H52" i="1"/>
  <c r="AW52" i="1" s="1"/>
  <c r="G52" i="1"/>
  <c r="Y52" i="1" s="1"/>
  <c r="BL51" i="1"/>
  <c r="BK51" i="1"/>
  <c r="BI51" i="1"/>
  <c r="BJ51" i="1" s="1"/>
  <c r="BH51" i="1"/>
  <c r="BG51" i="1"/>
  <c r="BF51" i="1"/>
  <c r="BE51" i="1"/>
  <c r="BD51" i="1"/>
  <c r="BA51" i="1"/>
  <c r="AY51" i="1"/>
  <c r="AT51" i="1"/>
  <c r="AN51" i="1"/>
  <c r="AO51" i="1" s="1"/>
  <c r="AJ51" i="1"/>
  <c r="AH51" i="1" s="1"/>
  <c r="W51" i="1"/>
  <c r="V51" i="1"/>
  <c r="U51" i="1" s="1"/>
  <c r="N51" i="1"/>
  <c r="L51" i="1"/>
  <c r="BL50" i="1"/>
  <c r="BK50" i="1"/>
  <c r="BJ50" i="1"/>
  <c r="BI50" i="1"/>
  <c r="BH50" i="1"/>
  <c r="BG50" i="1"/>
  <c r="BF50" i="1"/>
  <c r="BE50" i="1"/>
  <c r="BD50" i="1"/>
  <c r="BA50" i="1"/>
  <c r="AY50" i="1"/>
  <c r="AT50" i="1"/>
  <c r="AO50" i="1"/>
  <c r="AN50" i="1"/>
  <c r="AJ50" i="1"/>
  <c r="AH50" i="1" s="1"/>
  <c r="AI50" i="1" s="1"/>
  <c r="W50" i="1"/>
  <c r="V50" i="1"/>
  <c r="U50" i="1" s="1"/>
  <c r="N50" i="1"/>
  <c r="BL49" i="1"/>
  <c r="BK49" i="1"/>
  <c r="BI49" i="1"/>
  <c r="BJ49" i="1" s="1"/>
  <c r="AV49" i="1" s="1"/>
  <c r="BH49" i="1"/>
  <c r="BG49" i="1"/>
  <c r="BF49" i="1"/>
  <c r="BE49" i="1"/>
  <c r="BD49" i="1"/>
  <c r="AY49" i="1" s="1"/>
  <c r="BA49" i="1"/>
  <c r="AT49" i="1"/>
  <c r="AX49" i="1" s="1"/>
  <c r="AO49" i="1"/>
  <c r="AN49" i="1"/>
  <c r="AJ49" i="1"/>
  <c r="AH49" i="1" s="1"/>
  <c r="W49" i="1"/>
  <c r="V49" i="1"/>
  <c r="U49" i="1" s="1"/>
  <c r="Q49" i="1"/>
  <c r="N49" i="1"/>
  <c r="BL48" i="1"/>
  <c r="BK48" i="1"/>
  <c r="BJ48" i="1"/>
  <c r="BI48" i="1"/>
  <c r="BH48" i="1"/>
  <c r="BG48" i="1"/>
  <c r="BF48" i="1"/>
  <c r="BE48" i="1"/>
  <c r="BD48" i="1"/>
  <c r="AY48" i="1" s="1"/>
  <c r="BA48" i="1"/>
  <c r="AX48" i="1"/>
  <c r="AV48" i="1"/>
  <c r="AT48" i="1"/>
  <c r="AO48" i="1"/>
  <c r="AN48" i="1"/>
  <c r="AJ48" i="1"/>
  <c r="AH48" i="1"/>
  <c r="L48" i="1" s="1"/>
  <c r="W48" i="1"/>
  <c r="V48" i="1"/>
  <c r="U48" i="1"/>
  <c r="Q48" i="1"/>
  <c r="N48" i="1"/>
  <c r="BL47" i="1"/>
  <c r="BK47" i="1"/>
  <c r="BJ47" i="1"/>
  <c r="BI47" i="1"/>
  <c r="BH47" i="1"/>
  <c r="BG47" i="1"/>
  <c r="BF47" i="1"/>
  <c r="BE47" i="1"/>
  <c r="BD47" i="1"/>
  <c r="BA47" i="1"/>
  <c r="AY47" i="1"/>
  <c r="AT47" i="1"/>
  <c r="AN47" i="1"/>
  <c r="AO47" i="1" s="1"/>
  <c r="AJ47" i="1"/>
  <c r="AH47" i="1" s="1"/>
  <c r="W47" i="1"/>
  <c r="V47" i="1"/>
  <c r="N47" i="1"/>
  <c r="G47" i="1"/>
  <c r="Y47" i="1" s="1"/>
  <c r="BL46" i="1"/>
  <c r="BK46" i="1"/>
  <c r="BJ46" i="1"/>
  <c r="BI46" i="1"/>
  <c r="BH46" i="1"/>
  <c r="BG46" i="1"/>
  <c r="BF46" i="1"/>
  <c r="BE46" i="1"/>
  <c r="BD46" i="1"/>
  <c r="AY46" i="1" s="1"/>
  <c r="BA46" i="1"/>
  <c r="AV46" i="1"/>
  <c r="AT46" i="1"/>
  <c r="AX46" i="1" s="1"/>
  <c r="AO46" i="1"/>
  <c r="AN46" i="1"/>
  <c r="AJ46" i="1"/>
  <c r="AH46" i="1" s="1"/>
  <c r="W46" i="1"/>
  <c r="U46" i="1" s="1"/>
  <c r="V46" i="1"/>
  <c r="Q46" i="1"/>
  <c r="N46" i="1"/>
  <c r="BL45" i="1"/>
  <c r="BK45" i="1"/>
  <c r="BI45" i="1"/>
  <c r="BJ45" i="1" s="1"/>
  <c r="BH45" i="1"/>
  <c r="BG45" i="1"/>
  <c r="BF45" i="1"/>
  <c r="BE45" i="1"/>
  <c r="BD45" i="1"/>
  <c r="BA45" i="1"/>
  <c r="AY45" i="1"/>
  <c r="AT45" i="1"/>
  <c r="AN45" i="1"/>
  <c r="AO45" i="1" s="1"/>
  <c r="AJ45" i="1"/>
  <c r="AI45" i="1"/>
  <c r="AH45" i="1"/>
  <c r="W45" i="1"/>
  <c r="V45" i="1"/>
  <c r="U45" i="1"/>
  <c r="N45" i="1"/>
  <c r="H45" i="1"/>
  <c r="AW45" i="1" s="1"/>
  <c r="BL44" i="1"/>
  <c r="BK44" i="1"/>
  <c r="BJ44" i="1" s="1"/>
  <c r="AV44" i="1" s="1"/>
  <c r="AX44" i="1" s="1"/>
  <c r="BI44" i="1"/>
  <c r="BH44" i="1"/>
  <c r="BG44" i="1"/>
  <c r="BF44" i="1"/>
  <c r="BE44" i="1"/>
  <c r="BD44" i="1"/>
  <c r="AY44" i="1" s="1"/>
  <c r="BA44" i="1"/>
  <c r="AT44" i="1"/>
  <c r="AN44" i="1"/>
  <c r="AO44" i="1" s="1"/>
  <c r="AJ44" i="1"/>
  <c r="AH44" i="1"/>
  <c r="G44" i="1" s="1"/>
  <c r="W44" i="1"/>
  <c r="V44" i="1"/>
  <c r="U44" i="1"/>
  <c r="Q44" i="1"/>
  <c r="N44" i="1"/>
  <c r="BL43" i="1"/>
  <c r="BK43" i="1"/>
  <c r="BI43" i="1"/>
  <c r="BH43" i="1"/>
  <c r="BG43" i="1"/>
  <c r="BF43" i="1"/>
  <c r="BE43" i="1"/>
  <c r="BD43" i="1"/>
  <c r="BA43" i="1"/>
  <c r="AY43" i="1"/>
  <c r="AT43" i="1"/>
  <c r="AN43" i="1"/>
  <c r="AO43" i="1" s="1"/>
  <c r="AJ43" i="1"/>
  <c r="AH43" i="1" s="1"/>
  <c r="AI43" i="1"/>
  <c r="W43" i="1"/>
  <c r="V43" i="1"/>
  <c r="U43" i="1" s="1"/>
  <c r="N43" i="1"/>
  <c r="H43" i="1"/>
  <c r="AW43" i="1" s="1"/>
  <c r="BL42" i="1"/>
  <c r="Q42" i="1" s="1"/>
  <c r="BK42" i="1"/>
  <c r="BJ42" i="1"/>
  <c r="BI42" i="1"/>
  <c r="BH42" i="1"/>
  <c r="BG42" i="1"/>
  <c r="BF42" i="1"/>
  <c r="BE42" i="1"/>
  <c r="BD42" i="1"/>
  <c r="AY42" i="1" s="1"/>
  <c r="BA42" i="1"/>
  <c r="AX42" i="1"/>
  <c r="AV42" i="1"/>
  <c r="AT42" i="1"/>
  <c r="AO42" i="1"/>
  <c r="AN42" i="1"/>
  <c r="AJ42" i="1"/>
  <c r="AH42" i="1" s="1"/>
  <c r="W42" i="1"/>
  <c r="V42" i="1"/>
  <c r="U42" i="1"/>
  <c r="N42" i="1"/>
  <c r="BL41" i="1"/>
  <c r="BK41" i="1"/>
  <c r="BI41" i="1"/>
  <c r="BH41" i="1"/>
  <c r="BG41" i="1"/>
  <c r="BF41" i="1"/>
  <c r="BE41" i="1"/>
  <c r="BD41" i="1"/>
  <c r="AY41" i="1" s="1"/>
  <c r="BA41" i="1"/>
  <c r="AT41" i="1"/>
  <c r="AN41" i="1"/>
  <c r="AO41" i="1" s="1"/>
  <c r="AJ41" i="1"/>
  <c r="AH41" i="1" s="1"/>
  <c r="I41" i="1" s="1"/>
  <c r="AI41" i="1"/>
  <c r="W41" i="1"/>
  <c r="V41" i="1"/>
  <c r="U41" i="1"/>
  <c r="N41" i="1"/>
  <c r="L41" i="1"/>
  <c r="BL40" i="1"/>
  <c r="BK40" i="1"/>
  <c r="BI40" i="1"/>
  <c r="BJ40" i="1" s="1"/>
  <c r="BH40" i="1"/>
  <c r="BG40" i="1"/>
  <c r="BF40" i="1"/>
  <c r="BE40" i="1"/>
  <c r="BD40" i="1"/>
  <c r="BA40" i="1"/>
  <c r="AY40" i="1"/>
  <c r="AT40" i="1"/>
  <c r="AN40" i="1"/>
  <c r="AO40" i="1" s="1"/>
  <c r="AJ40" i="1"/>
  <c r="AH40" i="1" s="1"/>
  <c r="G40" i="1" s="1"/>
  <c r="AI40" i="1"/>
  <c r="W40" i="1"/>
  <c r="V40" i="1"/>
  <c r="N40" i="1"/>
  <c r="BL39" i="1"/>
  <c r="BK39" i="1"/>
  <c r="BI39" i="1"/>
  <c r="BJ39" i="1" s="1"/>
  <c r="AV39" i="1" s="1"/>
  <c r="BH39" i="1"/>
  <c r="BG39" i="1"/>
  <c r="BF39" i="1"/>
  <c r="BE39" i="1"/>
  <c r="BD39" i="1"/>
  <c r="AY39" i="1" s="1"/>
  <c r="BA39" i="1"/>
  <c r="AT39" i="1"/>
  <c r="AO39" i="1"/>
  <c r="AN39" i="1"/>
  <c r="AJ39" i="1"/>
  <c r="AH39" i="1" s="1"/>
  <c r="W39" i="1"/>
  <c r="V39" i="1"/>
  <c r="U39" i="1" s="1"/>
  <c r="Q39" i="1"/>
  <c r="N39" i="1"/>
  <c r="I39" i="1"/>
  <c r="BL38" i="1"/>
  <c r="BK38" i="1"/>
  <c r="BI38" i="1"/>
  <c r="BJ38" i="1" s="1"/>
  <c r="BH38" i="1"/>
  <c r="BG38" i="1"/>
  <c r="BF38" i="1"/>
  <c r="BE38" i="1"/>
  <c r="BD38" i="1"/>
  <c r="BA38" i="1"/>
  <c r="AY38" i="1"/>
  <c r="AT38" i="1"/>
  <c r="AO38" i="1"/>
  <c r="AN38" i="1"/>
  <c r="AJ38" i="1"/>
  <c r="AH38" i="1"/>
  <c r="W38" i="1"/>
  <c r="V38" i="1"/>
  <c r="U38" i="1"/>
  <c r="N38" i="1"/>
  <c r="L38" i="1"/>
  <c r="BL37" i="1"/>
  <c r="BK37" i="1"/>
  <c r="BJ37" i="1"/>
  <c r="BI37" i="1"/>
  <c r="BH37" i="1"/>
  <c r="BG37" i="1"/>
  <c r="BF37" i="1"/>
  <c r="BE37" i="1"/>
  <c r="BD37" i="1"/>
  <c r="AY37" i="1" s="1"/>
  <c r="BA37" i="1"/>
  <c r="AT37" i="1"/>
  <c r="AN37" i="1"/>
  <c r="AO37" i="1" s="1"/>
  <c r="AJ37" i="1"/>
  <c r="AH37" i="1" s="1"/>
  <c r="W37" i="1"/>
  <c r="V37" i="1"/>
  <c r="N37" i="1"/>
  <c r="H37" i="1"/>
  <c r="AW37" i="1" s="1"/>
  <c r="G37" i="1"/>
  <c r="Y37" i="1" s="1"/>
  <c r="BL36" i="1"/>
  <c r="BK36" i="1"/>
  <c r="BJ36" i="1"/>
  <c r="Q36" i="1" s="1"/>
  <c r="BI36" i="1"/>
  <c r="BH36" i="1"/>
  <c r="BG36" i="1"/>
  <c r="BF36" i="1"/>
  <c r="BE36" i="1"/>
  <c r="BD36" i="1"/>
  <c r="AY36" i="1" s="1"/>
  <c r="BA36" i="1"/>
  <c r="AV36" i="1"/>
  <c r="AT36" i="1"/>
  <c r="AX36" i="1" s="1"/>
  <c r="AO36" i="1"/>
  <c r="AN36" i="1"/>
  <c r="AJ36" i="1"/>
  <c r="AH36" i="1"/>
  <c r="H36" i="1" s="1"/>
  <c r="AW36" i="1" s="1"/>
  <c r="AZ36" i="1" s="1"/>
  <c r="W36" i="1"/>
  <c r="V36" i="1"/>
  <c r="U36" i="1"/>
  <c r="N36" i="1"/>
  <c r="L36" i="1"/>
  <c r="BL35" i="1"/>
  <c r="BK35" i="1"/>
  <c r="BI35" i="1"/>
  <c r="BJ35" i="1" s="1"/>
  <c r="BH35" i="1"/>
  <c r="BG35" i="1"/>
  <c r="BF35" i="1"/>
  <c r="BE35" i="1"/>
  <c r="BD35" i="1"/>
  <c r="BA35" i="1"/>
  <c r="AY35" i="1"/>
  <c r="AT35" i="1"/>
  <c r="AN35" i="1"/>
  <c r="AO35" i="1" s="1"/>
  <c r="AJ35" i="1"/>
  <c r="AI35" i="1"/>
  <c r="AH35" i="1"/>
  <c r="W35" i="1"/>
  <c r="V35" i="1"/>
  <c r="U35" i="1"/>
  <c r="N35" i="1"/>
  <c r="BL34" i="1"/>
  <c r="BK34" i="1"/>
  <c r="BJ34" i="1" s="1"/>
  <c r="AV34" i="1" s="1"/>
  <c r="BI34" i="1"/>
  <c r="BH34" i="1"/>
  <c r="BG34" i="1"/>
  <c r="BF34" i="1"/>
  <c r="BE34" i="1"/>
  <c r="BD34" i="1"/>
  <c r="AY34" i="1" s="1"/>
  <c r="BA34" i="1"/>
  <c r="AT34" i="1"/>
  <c r="AX34" i="1" s="1"/>
  <c r="AN34" i="1"/>
  <c r="AO34" i="1" s="1"/>
  <c r="AJ34" i="1"/>
  <c r="AH34" i="1"/>
  <c r="AI34" i="1" s="1"/>
  <c r="W34" i="1"/>
  <c r="V34" i="1"/>
  <c r="U34" i="1"/>
  <c r="N34" i="1"/>
  <c r="I34" i="1"/>
  <c r="H34" i="1"/>
  <c r="AW34" i="1" s="1"/>
  <c r="BL33" i="1"/>
  <c r="BK33" i="1"/>
  <c r="BI33" i="1"/>
  <c r="BJ33" i="1" s="1"/>
  <c r="Q33" i="1" s="1"/>
  <c r="BH33" i="1"/>
  <c r="BG33" i="1"/>
  <c r="BF33" i="1"/>
  <c r="BE33" i="1"/>
  <c r="BD33" i="1"/>
  <c r="BA33" i="1"/>
  <c r="AY33" i="1"/>
  <c r="AV33" i="1"/>
  <c r="AX33" i="1" s="1"/>
  <c r="AT33" i="1"/>
  <c r="AN33" i="1"/>
  <c r="AO33" i="1" s="1"/>
  <c r="AJ33" i="1"/>
  <c r="AH33" i="1"/>
  <c r="I33" i="1" s="1"/>
  <c r="W33" i="1"/>
  <c r="V33" i="1"/>
  <c r="U33" i="1"/>
  <c r="N33" i="1"/>
  <c r="L33" i="1"/>
  <c r="BL32" i="1"/>
  <c r="BK32" i="1"/>
  <c r="BI32" i="1"/>
  <c r="BJ32" i="1" s="1"/>
  <c r="BH32" i="1"/>
  <c r="BG32" i="1"/>
  <c r="BF32" i="1"/>
  <c r="BE32" i="1"/>
  <c r="BD32" i="1"/>
  <c r="BA32" i="1"/>
  <c r="AY32" i="1"/>
  <c r="AT32" i="1"/>
  <c r="AN32" i="1"/>
  <c r="AO32" i="1" s="1"/>
  <c r="AJ32" i="1"/>
  <c r="AH32" i="1" s="1"/>
  <c r="AI32" i="1"/>
  <c r="W32" i="1"/>
  <c r="V32" i="1"/>
  <c r="N32" i="1"/>
  <c r="G32" i="1"/>
  <c r="Y32" i="1" s="1"/>
  <c r="BL31" i="1"/>
  <c r="BK31" i="1"/>
  <c r="BI31" i="1"/>
  <c r="BJ31" i="1" s="1"/>
  <c r="AV31" i="1" s="1"/>
  <c r="BH31" i="1"/>
  <c r="BG31" i="1"/>
  <c r="BF31" i="1"/>
  <c r="BE31" i="1"/>
  <c r="BD31" i="1"/>
  <c r="AY31" i="1" s="1"/>
  <c r="BA31" i="1"/>
  <c r="AT31" i="1"/>
  <c r="AO31" i="1"/>
  <c r="AN31" i="1"/>
  <c r="AJ31" i="1"/>
  <c r="AH31" i="1" s="1"/>
  <c r="W31" i="1"/>
  <c r="V31" i="1"/>
  <c r="U31" i="1" s="1"/>
  <c r="Q31" i="1"/>
  <c r="N31" i="1"/>
  <c r="I31" i="1"/>
  <c r="BL30" i="1"/>
  <c r="BK30" i="1"/>
  <c r="BI30" i="1"/>
  <c r="BJ30" i="1" s="1"/>
  <c r="BH30" i="1"/>
  <c r="BG30" i="1"/>
  <c r="BF30" i="1"/>
  <c r="BE30" i="1"/>
  <c r="BD30" i="1"/>
  <c r="BA30" i="1"/>
  <c r="AY30" i="1"/>
  <c r="AT30" i="1"/>
  <c r="AO30" i="1"/>
  <c r="AN30" i="1"/>
  <c r="AJ30" i="1"/>
  <c r="AH30" i="1"/>
  <c r="L30" i="1" s="1"/>
  <c r="W30" i="1"/>
  <c r="V30" i="1"/>
  <c r="U30" i="1"/>
  <c r="N30" i="1"/>
  <c r="BL29" i="1"/>
  <c r="BK29" i="1"/>
  <c r="BJ29" i="1" s="1"/>
  <c r="BI29" i="1"/>
  <c r="BH29" i="1"/>
  <c r="BG29" i="1"/>
  <c r="BF29" i="1"/>
  <c r="BE29" i="1"/>
  <c r="BD29" i="1"/>
  <c r="AY29" i="1" s="1"/>
  <c r="BA29" i="1"/>
  <c r="AT29" i="1"/>
  <c r="AN29" i="1"/>
  <c r="AO29" i="1" s="1"/>
  <c r="AJ29" i="1"/>
  <c r="AH29" i="1" s="1"/>
  <c r="W29" i="1"/>
  <c r="V29" i="1"/>
  <c r="N29" i="1"/>
  <c r="I29" i="1"/>
  <c r="BL28" i="1"/>
  <c r="BK28" i="1"/>
  <c r="BJ28" i="1"/>
  <c r="BI28" i="1"/>
  <c r="BH28" i="1"/>
  <c r="BG28" i="1"/>
  <c r="BF28" i="1"/>
  <c r="BE28" i="1"/>
  <c r="BD28" i="1"/>
  <c r="AY28" i="1" s="1"/>
  <c r="BA28" i="1"/>
  <c r="AV28" i="1"/>
  <c r="AT28" i="1"/>
  <c r="AX28" i="1" s="1"/>
  <c r="AO28" i="1"/>
  <c r="AN28" i="1"/>
  <c r="AJ28" i="1"/>
  <c r="AH28" i="1"/>
  <c r="W28" i="1"/>
  <c r="V28" i="1"/>
  <c r="U28" i="1"/>
  <c r="Q28" i="1"/>
  <c r="N28" i="1"/>
  <c r="L28" i="1"/>
  <c r="BL27" i="1"/>
  <c r="BK27" i="1"/>
  <c r="BI27" i="1"/>
  <c r="BJ27" i="1" s="1"/>
  <c r="BH27" i="1"/>
  <c r="BG27" i="1"/>
  <c r="BF27" i="1"/>
  <c r="BE27" i="1"/>
  <c r="BD27" i="1"/>
  <c r="BA27" i="1"/>
  <c r="AY27" i="1"/>
  <c r="AT27" i="1"/>
  <c r="AN27" i="1"/>
  <c r="AO27" i="1" s="1"/>
  <c r="AJ27" i="1"/>
  <c r="AH27" i="1"/>
  <c r="H27" i="1" s="1"/>
  <c r="AW27" i="1" s="1"/>
  <c r="W27" i="1"/>
  <c r="V27" i="1"/>
  <c r="U27" i="1"/>
  <c r="N27" i="1"/>
  <c r="BL26" i="1"/>
  <c r="BK26" i="1"/>
  <c r="BJ26" i="1" s="1"/>
  <c r="AV26" i="1" s="1"/>
  <c r="AX26" i="1" s="1"/>
  <c r="BI26" i="1"/>
  <c r="BH26" i="1"/>
  <c r="BG26" i="1"/>
  <c r="BF26" i="1"/>
  <c r="BE26" i="1"/>
  <c r="BD26" i="1"/>
  <c r="AY26" i="1" s="1"/>
  <c r="BA26" i="1"/>
  <c r="AT26" i="1"/>
  <c r="AN26" i="1"/>
  <c r="AO26" i="1" s="1"/>
  <c r="AJ26" i="1"/>
  <c r="AH26" i="1"/>
  <c r="W26" i="1"/>
  <c r="U26" i="1" s="1"/>
  <c r="V26" i="1"/>
  <c r="N26" i="1"/>
  <c r="I26" i="1"/>
  <c r="H26" i="1"/>
  <c r="AW26" i="1" s="1"/>
  <c r="G26" i="1"/>
  <c r="Y26" i="1" s="1"/>
  <c r="BL25" i="1"/>
  <c r="BK25" i="1"/>
  <c r="BI25" i="1"/>
  <c r="BJ25" i="1" s="1"/>
  <c r="AV25" i="1" s="1"/>
  <c r="BH25" i="1"/>
  <c r="BG25" i="1"/>
  <c r="BF25" i="1"/>
  <c r="BE25" i="1"/>
  <c r="BD25" i="1"/>
  <c r="BA25" i="1"/>
  <c r="AY25" i="1"/>
  <c r="AT25" i="1"/>
  <c r="AX25" i="1" s="1"/>
  <c r="AN25" i="1"/>
  <c r="AO25" i="1" s="1"/>
  <c r="AJ25" i="1"/>
  <c r="AI25" i="1"/>
  <c r="AH25" i="1"/>
  <c r="I25" i="1" s="1"/>
  <c r="W25" i="1"/>
  <c r="V25" i="1"/>
  <c r="U25" i="1" s="1"/>
  <c r="Q25" i="1"/>
  <c r="N25" i="1"/>
  <c r="L25" i="1"/>
  <c r="H25" i="1"/>
  <c r="AW25" i="1" s="1"/>
  <c r="G25" i="1"/>
  <c r="BL24" i="1"/>
  <c r="BK24" i="1"/>
  <c r="BI24" i="1"/>
  <c r="BJ24" i="1" s="1"/>
  <c r="BH24" i="1"/>
  <c r="BG24" i="1"/>
  <c r="BF24" i="1"/>
  <c r="BE24" i="1"/>
  <c r="BD24" i="1"/>
  <c r="BA24" i="1"/>
  <c r="AY24" i="1"/>
  <c r="AT24" i="1"/>
  <c r="AO24" i="1"/>
  <c r="AN24" i="1"/>
  <c r="AJ24" i="1"/>
  <c r="AH24" i="1" s="1"/>
  <c r="W24" i="1"/>
  <c r="V24" i="1"/>
  <c r="U24" i="1" s="1"/>
  <c r="N24" i="1"/>
  <c r="BL23" i="1"/>
  <c r="BK23" i="1"/>
  <c r="BI23" i="1"/>
  <c r="BJ23" i="1" s="1"/>
  <c r="BH23" i="1"/>
  <c r="BG23" i="1"/>
  <c r="BF23" i="1"/>
  <c r="BE23" i="1"/>
  <c r="BD23" i="1"/>
  <c r="BA23" i="1"/>
  <c r="AY23" i="1"/>
  <c r="AT23" i="1"/>
  <c r="AO23" i="1"/>
  <c r="AN23" i="1"/>
  <c r="AJ23" i="1"/>
  <c r="AH23" i="1"/>
  <c r="L23" i="1" s="1"/>
  <c r="W23" i="1"/>
  <c r="V23" i="1"/>
  <c r="U23" i="1"/>
  <c r="N23" i="1"/>
  <c r="BL22" i="1"/>
  <c r="BK22" i="1"/>
  <c r="BJ22" i="1" s="1"/>
  <c r="BI22" i="1"/>
  <c r="BH22" i="1"/>
  <c r="BG22" i="1"/>
  <c r="BF22" i="1"/>
  <c r="BE22" i="1"/>
  <c r="BD22" i="1"/>
  <c r="AY22" i="1" s="1"/>
  <c r="BA22" i="1"/>
  <c r="AT22" i="1"/>
  <c r="AN22" i="1"/>
  <c r="AO22" i="1" s="1"/>
  <c r="AJ22" i="1"/>
  <c r="AH22" i="1" s="1"/>
  <c r="W22" i="1"/>
  <c r="V22" i="1"/>
  <c r="U22" i="1" s="1"/>
  <c r="N22" i="1"/>
  <c r="BL21" i="1"/>
  <c r="BK21" i="1"/>
  <c r="BJ21" i="1"/>
  <c r="Q21" i="1" s="1"/>
  <c r="BI21" i="1"/>
  <c r="BH21" i="1"/>
  <c r="BG21" i="1"/>
  <c r="BF21" i="1"/>
  <c r="BE21" i="1"/>
  <c r="BD21" i="1"/>
  <c r="AY21" i="1" s="1"/>
  <c r="BA21" i="1"/>
  <c r="AV21" i="1"/>
  <c r="AT21" i="1"/>
  <c r="AX21" i="1" s="1"/>
  <c r="AO21" i="1"/>
  <c r="AN21" i="1"/>
  <c r="AJ21" i="1"/>
  <c r="AH21" i="1" s="1"/>
  <c r="W21" i="1"/>
  <c r="U21" i="1" s="1"/>
  <c r="V21" i="1"/>
  <c r="N21" i="1"/>
  <c r="BL20" i="1"/>
  <c r="BK20" i="1"/>
  <c r="BI20" i="1"/>
  <c r="BJ20" i="1" s="1"/>
  <c r="BH20" i="1"/>
  <c r="BG20" i="1"/>
  <c r="BF20" i="1"/>
  <c r="BE20" i="1"/>
  <c r="BD20" i="1"/>
  <c r="BA20" i="1"/>
  <c r="AY20" i="1"/>
  <c r="AT20" i="1"/>
  <c r="AN20" i="1"/>
  <c r="AO20" i="1" s="1"/>
  <c r="AJ20" i="1"/>
  <c r="AH20" i="1" s="1"/>
  <c r="W20" i="1"/>
  <c r="V20" i="1"/>
  <c r="U20" i="1" s="1"/>
  <c r="N20" i="1"/>
  <c r="BL19" i="1"/>
  <c r="BK19" i="1"/>
  <c r="BJ19" i="1" s="1"/>
  <c r="BI19" i="1"/>
  <c r="BH19" i="1"/>
  <c r="BG19" i="1"/>
  <c r="BF19" i="1"/>
  <c r="BE19" i="1"/>
  <c r="BD19" i="1"/>
  <c r="AY19" i="1" s="1"/>
  <c r="BA19" i="1"/>
  <c r="AT19" i="1"/>
  <c r="AO19" i="1"/>
  <c r="AN19" i="1"/>
  <c r="AJ19" i="1"/>
  <c r="AH19" i="1"/>
  <c r="H19" i="1" s="1"/>
  <c r="AW19" i="1" s="1"/>
  <c r="W19" i="1"/>
  <c r="V19" i="1"/>
  <c r="U19" i="1"/>
  <c r="N19" i="1"/>
  <c r="I19" i="1"/>
  <c r="BL18" i="1"/>
  <c r="BK18" i="1"/>
  <c r="BI18" i="1"/>
  <c r="BJ18" i="1" s="1"/>
  <c r="BH18" i="1"/>
  <c r="BG18" i="1"/>
  <c r="BF18" i="1"/>
  <c r="BE18" i="1"/>
  <c r="BD18" i="1"/>
  <c r="AY18" i="1" s="1"/>
  <c r="BA18" i="1"/>
  <c r="AT18" i="1"/>
  <c r="AN18" i="1"/>
  <c r="AO18" i="1" s="1"/>
  <c r="AJ18" i="1"/>
  <c r="AH18" i="1"/>
  <c r="I18" i="1" s="1"/>
  <c r="W18" i="1"/>
  <c r="V18" i="1"/>
  <c r="U18" i="1"/>
  <c r="N18" i="1"/>
  <c r="L18" i="1"/>
  <c r="BL17" i="1"/>
  <c r="BK17" i="1"/>
  <c r="BJ17" i="1"/>
  <c r="AV17" i="1" s="1"/>
  <c r="AX17" i="1" s="1"/>
  <c r="BI17" i="1"/>
  <c r="BH17" i="1"/>
  <c r="BG17" i="1"/>
  <c r="BF17" i="1"/>
  <c r="BE17" i="1"/>
  <c r="BD17" i="1"/>
  <c r="BA17" i="1"/>
  <c r="AY17" i="1"/>
  <c r="AT17" i="1"/>
  <c r="AN17" i="1"/>
  <c r="AO17" i="1" s="1"/>
  <c r="AJ17" i="1"/>
  <c r="AH17" i="1" s="1"/>
  <c r="W17" i="1"/>
  <c r="V17" i="1"/>
  <c r="U17" i="1" s="1"/>
  <c r="N17" i="1"/>
  <c r="R62" i="1" l="1"/>
  <c r="S62" i="1" s="1"/>
  <c r="I24" i="1"/>
  <c r="H24" i="1"/>
  <c r="AW24" i="1" s="1"/>
  <c r="G24" i="1"/>
  <c r="AI24" i="1"/>
  <c r="L24" i="1"/>
  <c r="Z25" i="1"/>
  <c r="Y40" i="1"/>
  <c r="AV23" i="1"/>
  <c r="AX23" i="1" s="1"/>
  <c r="Q23" i="1"/>
  <c r="AV18" i="1"/>
  <c r="AX18" i="1" s="1"/>
  <c r="Q18" i="1"/>
  <c r="Q24" i="1"/>
  <c r="AV24" i="1"/>
  <c r="AX24" i="1" s="1"/>
  <c r="AZ27" i="1"/>
  <c r="AV32" i="1"/>
  <c r="AX32" i="1" s="1"/>
  <c r="Q32" i="1"/>
  <c r="AV40" i="1"/>
  <c r="AX40" i="1" s="1"/>
  <c r="Q40" i="1"/>
  <c r="Y44" i="1"/>
  <c r="L20" i="1"/>
  <c r="G20" i="1"/>
  <c r="AI20" i="1"/>
  <c r="I20" i="1"/>
  <c r="H20" i="1"/>
  <c r="AW20" i="1" s="1"/>
  <c r="L21" i="1"/>
  <c r="I21" i="1"/>
  <c r="H21" i="1"/>
  <c r="AW21" i="1" s="1"/>
  <c r="AZ21" i="1" s="1"/>
  <c r="G21" i="1"/>
  <c r="R21" i="1" s="1"/>
  <c r="S21" i="1" s="1"/>
  <c r="AI21" i="1"/>
  <c r="AV29" i="1"/>
  <c r="AX29" i="1" s="1"/>
  <c r="Q29" i="1"/>
  <c r="AI17" i="1"/>
  <c r="G17" i="1"/>
  <c r="L17" i="1"/>
  <c r="H17" i="1"/>
  <c r="AW17" i="1" s="1"/>
  <c r="AZ17" i="1" s="1"/>
  <c r="I17" i="1"/>
  <c r="AV20" i="1"/>
  <c r="AX20" i="1" s="1"/>
  <c r="Q20" i="1"/>
  <c r="G22" i="1"/>
  <c r="I22" i="1"/>
  <c r="AI22" i="1"/>
  <c r="L22" i="1"/>
  <c r="H22" i="1"/>
  <c r="AW22" i="1" s="1"/>
  <c r="AZ22" i="1" s="1"/>
  <c r="AV27" i="1"/>
  <c r="AX27" i="1" s="1"/>
  <c r="Q27" i="1"/>
  <c r="Q22" i="1"/>
  <c r="AV22" i="1"/>
  <c r="AX22" i="1" s="1"/>
  <c r="Q19" i="1"/>
  <c r="AV19" i="1"/>
  <c r="AZ19" i="1" s="1"/>
  <c r="AZ25" i="1"/>
  <c r="Q26" i="1"/>
  <c r="AV35" i="1"/>
  <c r="AX35" i="1" s="1"/>
  <c r="Q35" i="1"/>
  <c r="R52" i="1"/>
  <c r="S52" i="1" s="1"/>
  <c r="O52" i="1" s="1"/>
  <c r="M52" i="1" s="1"/>
  <c r="P52" i="1" s="1"/>
  <c r="J52" i="1" s="1"/>
  <c r="K52" i="1" s="1"/>
  <c r="AX39" i="1"/>
  <c r="Q17" i="1"/>
  <c r="AI18" i="1"/>
  <c r="G23" i="1"/>
  <c r="R25" i="1"/>
  <c r="S25" i="1" s="1"/>
  <c r="O25" i="1" s="1"/>
  <c r="M25" i="1" s="1"/>
  <c r="P25" i="1" s="1"/>
  <c r="J25" i="1" s="1"/>
  <c r="K25" i="1" s="1"/>
  <c r="AI26" i="1"/>
  <c r="L26" i="1"/>
  <c r="G27" i="1"/>
  <c r="G31" i="1"/>
  <c r="AI31" i="1"/>
  <c r="L31" i="1"/>
  <c r="H31" i="1"/>
  <c r="AW31" i="1" s="1"/>
  <c r="AZ31" i="1" s="1"/>
  <c r="U32" i="1"/>
  <c r="Q34" i="1"/>
  <c r="Q38" i="1"/>
  <c r="AV38" i="1"/>
  <c r="AX38" i="1" s="1"/>
  <c r="H49" i="1"/>
  <c r="AW49" i="1" s="1"/>
  <c r="AZ49" i="1" s="1"/>
  <c r="G49" i="1"/>
  <c r="AI49" i="1"/>
  <c r="L49" i="1"/>
  <c r="I49" i="1"/>
  <c r="R72" i="1"/>
  <c r="S72" i="1" s="1"/>
  <c r="O72" i="1" s="1"/>
  <c r="M72" i="1" s="1"/>
  <c r="P72" i="1" s="1"/>
  <c r="G18" i="1"/>
  <c r="L19" i="1"/>
  <c r="H23" i="1"/>
  <c r="AW23" i="1" s="1"/>
  <c r="AZ23" i="1" s="1"/>
  <c r="I35" i="1"/>
  <c r="H35" i="1"/>
  <c r="AW35" i="1" s="1"/>
  <c r="AZ35" i="1" s="1"/>
  <c r="G35" i="1"/>
  <c r="L35" i="1"/>
  <c r="U37" i="1"/>
  <c r="AV47" i="1"/>
  <c r="Q47" i="1"/>
  <c r="Y70" i="1"/>
  <c r="AX37" i="1"/>
  <c r="AV37" i="1"/>
  <c r="AZ37" i="1" s="1"/>
  <c r="Q37" i="1"/>
  <c r="H18" i="1"/>
  <c r="AW18" i="1" s="1"/>
  <c r="I23" i="1"/>
  <c r="I27" i="1"/>
  <c r="L27" i="1"/>
  <c r="I38" i="1"/>
  <c r="H38" i="1"/>
  <c r="AW38" i="1" s="1"/>
  <c r="G38" i="1"/>
  <c r="AI38" i="1"/>
  <c r="L42" i="1"/>
  <c r="H42" i="1"/>
  <c r="AW42" i="1" s="1"/>
  <c r="AZ42" i="1" s="1"/>
  <c r="I42" i="1"/>
  <c r="AI42" i="1"/>
  <c r="R44" i="1"/>
  <c r="S44" i="1" s="1"/>
  <c r="Y25" i="1"/>
  <c r="L29" i="1"/>
  <c r="AI29" i="1"/>
  <c r="L40" i="1"/>
  <c r="I40" i="1"/>
  <c r="H40" i="1"/>
  <c r="AW40" i="1" s="1"/>
  <c r="AZ40" i="1" s="1"/>
  <c r="AV45" i="1"/>
  <c r="AX45" i="1" s="1"/>
  <c r="Q45" i="1"/>
  <c r="Q51" i="1"/>
  <c r="AV51" i="1"/>
  <c r="AI19" i="1"/>
  <c r="AI27" i="1"/>
  <c r="H28" i="1"/>
  <c r="AW28" i="1" s="1"/>
  <c r="AZ28" i="1" s="1"/>
  <c r="G28" i="1"/>
  <c r="AI28" i="1"/>
  <c r="I28" i="1"/>
  <c r="U29" i="1"/>
  <c r="AX31" i="1"/>
  <c r="L32" i="1"/>
  <c r="I32" i="1"/>
  <c r="H32" i="1"/>
  <c r="AW32" i="1" s="1"/>
  <c r="R63" i="1"/>
  <c r="S63" i="1" s="1"/>
  <c r="G83" i="1"/>
  <c r="R83" i="1" s="1"/>
  <c r="S83" i="1" s="1"/>
  <c r="AI83" i="1"/>
  <c r="L83" i="1"/>
  <c r="I83" i="1"/>
  <c r="H83" i="1"/>
  <c r="AW83" i="1" s="1"/>
  <c r="AZ83" i="1" s="1"/>
  <c r="AZ26" i="1"/>
  <c r="I30" i="1"/>
  <c r="H30" i="1"/>
  <c r="AW30" i="1" s="1"/>
  <c r="G30" i="1"/>
  <c r="AI30" i="1"/>
  <c r="G19" i="1"/>
  <c r="G29" i="1"/>
  <c r="Q30" i="1"/>
  <c r="AV30" i="1"/>
  <c r="AX30" i="1" s="1"/>
  <c r="AZ34" i="1"/>
  <c r="L37" i="1"/>
  <c r="I37" i="1"/>
  <c r="AI37" i="1"/>
  <c r="G39" i="1"/>
  <c r="AI39" i="1"/>
  <c r="L39" i="1"/>
  <c r="H39" i="1"/>
  <c r="AW39" i="1" s="1"/>
  <c r="AZ39" i="1" s="1"/>
  <c r="U40" i="1"/>
  <c r="G42" i="1"/>
  <c r="AI53" i="1"/>
  <c r="L53" i="1"/>
  <c r="I53" i="1"/>
  <c r="H53" i="1"/>
  <c r="AW53" i="1" s="1"/>
  <c r="G53" i="1"/>
  <c r="I59" i="1"/>
  <c r="AI59" i="1"/>
  <c r="L59" i="1"/>
  <c r="H59" i="1"/>
  <c r="AW59" i="1" s="1"/>
  <c r="AZ59" i="1" s="1"/>
  <c r="G59" i="1"/>
  <c r="AI23" i="1"/>
  <c r="AI44" i="1"/>
  <c r="L44" i="1"/>
  <c r="I44" i="1"/>
  <c r="H44" i="1"/>
  <c r="AW44" i="1" s="1"/>
  <c r="AZ44" i="1" s="1"/>
  <c r="AV67" i="1"/>
  <c r="AX67" i="1" s="1"/>
  <c r="Q67" i="1"/>
  <c r="H29" i="1"/>
  <c r="AW29" i="1" s="1"/>
  <c r="AV50" i="1"/>
  <c r="AX50" i="1" s="1"/>
  <c r="Q50" i="1"/>
  <c r="Q58" i="1"/>
  <c r="AV58" i="1"/>
  <c r="AZ58" i="1" s="1"/>
  <c r="G34" i="1"/>
  <c r="I36" i="1"/>
  <c r="AX47" i="1"/>
  <c r="AV59" i="1"/>
  <c r="AX59" i="1" s="1"/>
  <c r="Q59" i="1"/>
  <c r="I67" i="1"/>
  <c r="AI67" i="1"/>
  <c r="L67" i="1"/>
  <c r="H67" i="1"/>
  <c r="AW67" i="1" s="1"/>
  <c r="AZ67" i="1" s="1"/>
  <c r="G67" i="1"/>
  <c r="AV70" i="1"/>
  <c r="AX70" i="1" s="1"/>
  <c r="Q70" i="1"/>
  <c r="Y71" i="1"/>
  <c r="AV78" i="1"/>
  <c r="Q78" i="1"/>
  <c r="Q85" i="1"/>
  <c r="AV85" i="1"/>
  <c r="I43" i="1"/>
  <c r="G43" i="1"/>
  <c r="AZ45" i="1"/>
  <c r="U47" i="1"/>
  <c r="AV53" i="1"/>
  <c r="Q53" i="1"/>
  <c r="L69" i="1"/>
  <c r="H69" i="1"/>
  <c r="AW69" i="1" s="1"/>
  <c r="AZ69" i="1" s="1"/>
  <c r="AI33" i="1"/>
  <c r="L50" i="1"/>
  <c r="I50" i="1"/>
  <c r="H50" i="1"/>
  <c r="AW50" i="1" s="1"/>
  <c r="I54" i="1"/>
  <c r="L54" i="1"/>
  <c r="AI54" i="1"/>
  <c r="H54" i="1"/>
  <c r="AW54" i="1" s="1"/>
  <c r="AZ54" i="1" s="1"/>
  <c r="G54" i="1"/>
  <c r="R54" i="1" s="1"/>
  <c r="S54" i="1" s="1"/>
  <c r="Z54" i="1" s="1"/>
  <c r="I57" i="1"/>
  <c r="H57" i="1"/>
  <c r="AW57" i="1" s="1"/>
  <c r="L57" i="1"/>
  <c r="G57" i="1"/>
  <c r="AI57" i="1"/>
  <c r="AZ64" i="1"/>
  <c r="G33" i="1"/>
  <c r="R33" i="1" s="1"/>
  <c r="S33" i="1" s="1"/>
  <c r="L34" i="1"/>
  <c r="AI36" i="1"/>
  <c r="G41" i="1"/>
  <c r="L45" i="1"/>
  <c r="I45" i="1"/>
  <c r="G45" i="1"/>
  <c r="I51" i="1"/>
  <c r="H51" i="1"/>
  <c r="AW51" i="1" s="1"/>
  <c r="AZ51" i="1" s="1"/>
  <c r="G51" i="1"/>
  <c r="AI51" i="1"/>
  <c r="AZ52" i="1"/>
  <c r="AV61" i="1"/>
  <c r="Q61" i="1"/>
  <c r="O63" i="1"/>
  <c r="M63" i="1" s="1"/>
  <c r="P63" i="1" s="1"/>
  <c r="J63" i="1" s="1"/>
  <c r="K63" i="1" s="1"/>
  <c r="Y63" i="1"/>
  <c r="G69" i="1"/>
  <c r="H33" i="1"/>
  <c r="AW33" i="1" s="1"/>
  <c r="AZ33" i="1" s="1"/>
  <c r="G36" i="1"/>
  <c r="H41" i="1"/>
  <c r="AW41" i="1" s="1"/>
  <c r="L43" i="1"/>
  <c r="AI47" i="1"/>
  <c r="L47" i="1"/>
  <c r="I47" i="1"/>
  <c r="I48" i="1"/>
  <c r="H48" i="1"/>
  <c r="AW48" i="1" s="1"/>
  <c r="AZ48" i="1" s="1"/>
  <c r="G48" i="1"/>
  <c r="R48" i="1" s="1"/>
  <c r="S48" i="1" s="1"/>
  <c r="AI48" i="1"/>
  <c r="G50" i="1"/>
  <c r="Y66" i="1"/>
  <c r="I69" i="1"/>
  <c r="L73" i="1"/>
  <c r="H73" i="1"/>
  <c r="AW73" i="1" s="1"/>
  <c r="AZ73" i="1" s="1"/>
  <c r="AI73" i="1"/>
  <c r="I73" i="1"/>
  <c r="G73" i="1"/>
  <c r="Y87" i="1"/>
  <c r="AV87" i="1"/>
  <c r="AX87" i="1" s="1"/>
  <c r="Q87" i="1"/>
  <c r="BJ41" i="1"/>
  <c r="BJ43" i="1"/>
  <c r="Z44" i="1"/>
  <c r="I46" i="1"/>
  <c r="H46" i="1"/>
  <c r="AW46" i="1" s="1"/>
  <c r="AZ46" i="1" s="1"/>
  <c r="G46" i="1"/>
  <c r="AI46" i="1"/>
  <c r="L46" i="1"/>
  <c r="H47" i="1"/>
  <c r="AW47" i="1" s="1"/>
  <c r="AZ47" i="1" s="1"/>
  <c r="AX51" i="1"/>
  <c r="Z52" i="1"/>
  <c r="U53" i="1"/>
  <c r="AV64" i="1"/>
  <c r="AX64" i="1" s="1"/>
  <c r="Q64" i="1"/>
  <c r="R66" i="1"/>
  <c r="S66" i="1" s="1"/>
  <c r="AV57" i="1"/>
  <c r="AX57" i="1" s="1"/>
  <c r="U62" i="1"/>
  <c r="AV62" i="1"/>
  <c r="AX62" i="1" s="1"/>
  <c r="AV71" i="1"/>
  <c r="AX71" i="1" s="1"/>
  <c r="Q71" i="1"/>
  <c r="I77" i="1"/>
  <c r="H77" i="1"/>
  <c r="AW77" i="1" s="1"/>
  <c r="AZ77" i="1" s="1"/>
  <c r="G77" i="1"/>
  <c r="AI77" i="1"/>
  <c r="L77" i="1"/>
  <c r="I82" i="1"/>
  <c r="H82" i="1"/>
  <c r="AW82" i="1" s="1"/>
  <c r="AZ82" i="1" s="1"/>
  <c r="G82" i="1"/>
  <c r="L82" i="1"/>
  <c r="AX85" i="1"/>
  <c r="AX53" i="1"/>
  <c r="L61" i="1"/>
  <c r="H61" i="1"/>
  <c r="AW61" i="1" s="1"/>
  <c r="AZ61" i="1" s="1"/>
  <c r="L64" i="1"/>
  <c r="G64" i="1"/>
  <c r="L52" i="1"/>
  <c r="BJ56" i="1"/>
  <c r="AI58" i="1"/>
  <c r="L58" i="1"/>
  <c r="I58" i="1"/>
  <c r="AI64" i="1"/>
  <c r="AV65" i="1"/>
  <c r="AX65" i="1" s="1"/>
  <c r="Q69" i="1"/>
  <c r="AX69" i="1"/>
  <c r="U70" i="1"/>
  <c r="R57" i="1"/>
  <c r="S57" i="1" s="1"/>
  <c r="I71" i="1"/>
  <c r="H71" i="1"/>
  <c r="AW71" i="1" s="1"/>
  <c r="AZ71" i="1" s="1"/>
  <c r="AI71" i="1"/>
  <c r="L71" i="1"/>
  <c r="H72" i="1"/>
  <c r="AW72" i="1" s="1"/>
  <c r="AZ72" i="1" s="1"/>
  <c r="AI72" i="1"/>
  <c r="L72" i="1"/>
  <c r="I72" i="1"/>
  <c r="AV79" i="1"/>
  <c r="AX79" i="1" s="1"/>
  <c r="Q79" i="1"/>
  <c r="I87" i="1"/>
  <c r="H87" i="1"/>
  <c r="AW87" i="1" s="1"/>
  <c r="AZ87" i="1" s="1"/>
  <c r="AI87" i="1"/>
  <c r="L87" i="1"/>
  <c r="L89" i="1"/>
  <c r="H89" i="1"/>
  <c r="AW89" i="1" s="1"/>
  <c r="AZ89" i="1" s="1"/>
  <c r="G89" i="1"/>
  <c r="I89" i="1"/>
  <c r="L56" i="1"/>
  <c r="G56" i="1"/>
  <c r="U61" i="1"/>
  <c r="AX61" i="1"/>
  <c r="Z62" i="1"/>
  <c r="AI66" i="1"/>
  <c r="L66" i="1"/>
  <c r="I66" i="1"/>
  <c r="Q73" i="1"/>
  <c r="AV86" i="1"/>
  <c r="Q86" i="1"/>
  <c r="AV88" i="1"/>
  <c r="Q88" i="1"/>
  <c r="AX93" i="1"/>
  <c r="G55" i="1"/>
  <c r="R55" i="1" s="1"/>
  <c r="S55" i="1" s="1"/>
  <c r="AI55" i="1"/>
  <c r="U58" i="1"/>
  <c r="H60" i="1"/>
  <c r="AW60" i="1" s="1"/>
  <c r="AZ60" i="1" s="1"/>
  <c r="G60" i="1"/>
  <c r="AI60" i="1"/>
  <c r="G61" i="1"/>
  <c r="O62" i="1"/>
  <c r="M62" i="1" s="1"/>
  <c r="P62" i="1" s="1"/>
  <c r="I62" i="1"/>
  <c r="H62" i="1"/>
  <c r="AW62" i="1" s="1"/>
  <c r="AZ62" i="1" s="1"/>
  <c r="I65" i="1"/>
  <c r="H65" i="1"/>
  <c r="AW65" i="1" s="1"/>
  <c r="AZ65" i="1" s="1"/>
  <c r="G65" i="1"/>
  <c r="L65" i="1"/>
  <c r="AI70" i="1"/>
  <c r="L70" i="1"/>
  <c r="I70" i="1"/>
  <c r="H70" i="1"/>
  <c r="AW70" i="1" s="1"/>
  <c r="AZ70" i="1" s="1"/>
  <c r="AX78" i="1"/>
  <c r="BJ91" i="1"/>
  <c r="L92" i="1"/>
  <c r="I92" i="1"/>
  <c r="G92" i="1"/>
  <c r="AI92" i="1"/>
  <c r="L76" i="1"/>
  <c r="I76" i="1"/>
  <c r="G76" i="1"/>
  <c r="AI76" i="1"/>
  <c r="AX80" i="1"/>
  <c r="BJ84" i="1"/>
  <c r="I93" i="1"/>
  <c r="H93" i="1"/>
  <c r="AW93" i="1" s="1"/>
  <c r="AZ93" i="1" s="1"/>
  <c r="G93" i="1"/>
  <c r="AI93" i="1"/>
  <c r="L93" i="1"/>
  <c r="L81" i="1"/>
  <c r="H81" i="1"/>
  <c r="AW81" i="1" s="1"/>
  <c r="AZ81" i="1" s="1"/>
  <c r="G81" i="1"/>
  <c r="R81" i="1" s="1"/>
  <c r="S81" i="1" s="1"/>
  <c r="AI86" i="1"/>
  <c r="L86" i="1"/>
  <c r="I86" i="1"/>
  <c r="H86" i="1"/>
  <c r="AW86" i="1" s="1"/>
  <c r="AZ86" i="1" s="1"/>
  <c r="H88" i="1"/>
  <c r="AW88" i="1" s="1"/>
  <c r="AZ88" i="1" s="1"/>
  <c r="G88" i="1"/>
  <c r="AI88" i="1"/>
  <c r="R89" i="1"/>
  <c r="S89" i="1" s="1"/>
  <c r="AI68" i="1"/>
  <c r="I74" i="1"/>
  <c r="H74" i="1"/>
  <c r="AW74" i="1" s="1"/>
  <c r="AZ74" i="1" s="1"/>
  <c r="G74" i="1"/>
  <c r="L74" i="1"/>
  <c r="G75" i="1"/>
  <c r="AI75" i="1"/>
  <c r="L75" i="1"/>
  <c r="I75" i="1"/>
  <c r="Q77" i="1"/>
  <c r="AV77" i="1"/>
  <c r="AX77" i="1" s="1"/>
  <c r="I81" i="1"/>
  <c r="R82" i="1"/>
  <c r="S82" i="1" s="1"/>
  <c r="Z82" i="1" s="1"/>
  <c r="I85" i="1"/>
  <c r="H85" i="1"/>
  <c r="AW85" i="1" s="1"/>
  <c r="AZ85" i="1" s="1"/>
  <c r="G85" i="1"/>
  <c r="AI85" i="1"/>
  <c r="L85" i="1"/>
  <c r="Q93" i="1"/>
  <c r="AV93" i="1"/>
  <c r="AI63" i="1"/>
  <c r="G68" i="1"/>
  <c r="AV76" i="1"/>
  <c r="AX76" i="1" s="1"/>
  <c r="Q76" i="1"/>
  <c r="I79" i="1"/>
  <c r="H79" i="1"/>
  <c r="AW79" i="1" s="1"/>
  <c r="AZ79" i="1" s="1"/>
  <c r="AI79" i="1"/>
  <c r="L84" i="1"/>
  <c r="I84" i="1"/>
  <c r="G84" i="1"/>
  <c r="AI84" i="1"/>
  <c r="AX86" i="1"/>
  <c r="I90" i="1"/>
  <c r="H90" i="1"/>
  <c r="AW90" i="1" s="1"/>
  <c r="AZ90" i="1" s="1"/>
  <c r="G90" i="1"/>
  <c r="R90" i="1" s="1"/>
  <c r="S90" i="1" s="1"/>
  <c r="L90" i="1"/>
  <c r="G91" i="1"/>
  <c r="AI91" i="1"/>
  <c r="L91" i="1"/>
  <c r="I91" i="1"/>
  <c r="BJ75" i="1"/>
  <c r="AI78" i="1"/>
  <c r="L78" i="1"/>
  <c r="I78" i="1"/>
  <c r="H78" i="1"/>
  <c r="AW78" i="1" s="1"/>
  <c r="AZ78" i="1" s="1"/>
  <c r="L79" i="1"/>
  <c r="H80" i="1"/>
  <c r="AW80" i="1" s="1"/>
  <c r="AZ80" i="1" s="1"/>
  <c r="G80" i="1"/>
  <c r="AI80" i="1"/>
  <c r="AX88" i="1"/>
  <c r="BJ92" i="1"/>
  <c r="J72" i="1" l="1"/>
  <c r="K72" i="1" s="1"/>
  <c r="AA62" i="1"/>
  <c r="AB62" i="1" s="1"/>
  <c r="T62" i="1"/>
  <c r="X62" i="1" s="1"/>
  <c r="AA48" i="1"/>
  <c r="Z48" i="1"/>
  <c r="T48" i="1"/>
  <c r="X48" i="1" s="1"/>
  <c r="T90" i="1"/>
  <c r="X90" i="1" s="1"/>
  <c r="AA90" i="1"/>
  <c r="Z90" i="1"/>
  <c r="AA33" i="1"/>
  <c r="AB33" i="1" s="1"/>
  <c r="T33" i="1"/>
  <c r="X33" i="1" s="1"/>
  <c r="Z33" i="1"/>
  <c r="Z21" i="1"/>
  <c r="T21" i="1"/>
  <c r="X21" i="1" s="1"/>
  <c r="AA21" i="1"/>
  <c r="T81" i="1"/>
  <c r="X81" i="1" s="1"/>
  <c r="AA81" i="1"/>
  <c r="Z81" i="1"/>
  <c r="R59" i="1"/>
  <c r="S59" i="1" s="1"/>
  <c r="Y20" i="1"/>
  <c r="Y80" i="1"/>
  <c r="T83" i="1"/>
  <c r="X83" i="1" s="1"/>
  <c r="AA83" i="1"/>
  <c r="Y92" i="1"/>
  <c r="J62" i="1"/>
  <c r="K62" i="1" s="1"/>
  <c r="O55" i="1"/>
  <c r="M55" i="1" s="1"/>
  <c r="P55" i="1" s="1"/>
  <c r="J55" i="1" s="1"/>
  <c r="K55" i="1" s="1"/>
  <c r="Y55" i="1"/>
  <c r="AX58" i="1"/>
  <c r="R80" i="1"/>
  <c r="S80" i="1" s="1"/>
  <c r="O80" i="1" s="1"/>
  <c r="M80" i="1" s="1"/>
  <c r="P80" i="1" s="1"/>
  <c r="J80" i="1" s="1"/>
  <c r="K80" i="1" s="1"/>
  <c r="O36" i="1"/>
  <c r="M36" i="1" s="1"/>
  <c r="P36" i="1" s="1"/>
  <c r="J36" i="1" s="1"/>
  <c r="K36" i="1" s="1"/>
  <c r="Y36" i="1"/>
  <c r="R36" i="1"/>
  <c r="S36" i="1" s="1"/>
  <c r="Y54" i="1"/>
  <c r="O54" i="1"/>
  <c r="M54" i="1" s="1"/>
  <c r="P54" i="1" s="1"/>
  <c r="J54" i="1" s="1"/>
  <c r="K54" i="1" s="1"/>
  <c r="Y34" i="1"/>
  <c r="Y59" i="1"/>
  <c r="O59" i="1"/>
  <c r="M59" i="1" s="1"/>
  <c r="P59" i="1" s="1"/>
  <c r="J59" i="1" s="1"/>
  <c r="K59" i="1" s="1"/>
  <c r="Y39" i="1"/>
  <c r="R30" i="1"/>
  <c r="S30" i="1" s="1"/>
  <c r="Z63" i="1"/>
  <c r="AA63" i="1"/>
  <c r="T63" i="1"/>
  <c r="X63" i="1" s="1"/>
  <c r="Y18" i="1"/>
  <c r="R20" i="1"/>
  <c r="S20" i="1" s="1"/>
  <c r="O20" i="1" s="1"/>
  <c r="M20" i="1" s="1"/>
  <c r="P20" i="1" s="1"/>
  <c r="J20" i="1" s="1"/>
  <c r="K20" i="1" s="1"/>
  <c r="R29" i="1"/>
  <c r="S29" i="1" s="1"/>
  <c r="R32" i="1"/>
  <c r="S32" i="1" s="1"/>
  <c r="R18" i="1"/>
  <c r="S18" i="1" s="1"/>
  <c r="O18" i="1" s="1"/>
  <c r="M18" i="1" s="1"/>
  <c r="P18" i="1" s="1"/>
  <c r="J18" i="1" s="1"/>
  <c r="K18" i="1" s="1"/>
  <c r="Y61" i="1"/>
  <c r="AV92" i="1"/>
  <c r="Q92" i="1"/>
  <c r="Y84" i="1"/>
  <c r="R76" i="1"/>
  <c r="S76" i="1" s="1"/>
  <c r="Y74" i="1"/>
  <c r="Q91" i="1"/>
  <c r="AV91" i="1"/>
  <c r="Y65" i="1"/>
  <c r="R65" i="1"/>
  <c r="S65" i="1" s="1"/>
  <c r="R60" i="1"/>
  <c r="S60" i="1" s="1"/>
  <c r="O60" i="1" s="1"/>
  <c r="M60" i="1" s="1"/>
  <c r="P60" i="1" s="1"/>
  <c r="J60" i="1" s="1"/>
  <c r="K60" i="1" s="1"/>
  <c r="Y60" i="1"/>
  <c r="R88" i="1"/>
  <c r="S88" i="1" s="1"/>
  <c r="Z55" i="1"/>
  <c r="T55" i="1"/>
  <c r="X55" i="1" s="1"/>
  <c r="AA55" i="1"/>
  <c r="T66" i="1"/>
  <c r="X66" i="1" s="1"/>
  <c r="AA66" i="1"/>
  <c r="AB66" i="1" s="1"/>
  <c r="Z66" i="1"/>
  <c r="Q43" i="1"/>
  <c r="AV43" i="1"/>
  <c r="Y50" i="1"/>
  <c r="O50" i="1"/>
  <c r="M50" i="1" s="1"/>
  <c r="P50" i="1" s="1"/>
  <c r="J50" i="1" s="1"/>
  <c r="K50" i="1" s="1"/>
  <c r="R74" i="1"/>
  <c r="S74" i="1" s="1"/>
  <c r="Y41" i="1"/>
  <c r="Y57" i="1"/>
  <c r="O57" i="1"/>
  <c r="M57" i="1" s="1"/>
  <c r="P57" i="1" s="1"/>
  <c r="J57" i="1" s="1"/>
  <c r="K57" i="1" s="1"/>
  <c r="R50" i="1"/>
  <c r="S50" i="1" s="1"/>
  <c r="Y42" i="1"/>
  <c r="Y19" i="1"/>
  <c r="AZ32" i="1"/>
  <c r="Y28" i="1"/>
  <c r="R28" i="1"/>
  <c r="S28" i="1" s="1"/>
  <c r="O28" i="1" s="1"/>
  <c r="M28" i="1" s="1"/>
  <c r="P28" i="1" s="1"/>
  <c r="J28" i="1" s="1"/>
  <c r="K28" i="1" s="1"/>
  <c r="Y38" i="1"/>
  <c r="AZ18" i="1"/>
  <c r="R47" i="1"/>
  <c r="S47" i="1" s="1"/>
  <c r="R38" i="1"/>
  <c r="S38" i="1" s="1"/>
  <c r="O38" i="1" s="1"/>
  <c r="M38" i="1" s="1"/>
  <c r="P38" i="1" s="1"/>
  <c r="J38" i="1" s="1"/>
  <c r="K38" i="1" s="1"/>
  <c r="Y27" i="1"/>
  <c r="T52" i="1"/>
  <c r="X52" i="1" s="1"/>
  <c r="AA52" i="1"/>
  <c r="AB52" i="1" s="1"/>
  <c r="R19" i="1"/>
  <c r="S19" i="1" s="1"/>
  <c r="Y21" i="1"/>
  <c r="O21" i="1"/>
  <c r="M21" i="1" s="1"/>
  <c r="P21" i="1" s="1"/>
  <c r="J21" i="1" s="1"/>
  <c r="K21" i="1" s="1"/>
  <c r="Y75" i="1"/>
  <c r="Y64" i="1"/>
  <c r="T44" i="1"/>
  <c r="X44" i="1" s="1"/>
  <c r="AA44" i="1"/>
  <c r="AB44" i="1" s="1"/>
  <c r="Y91" i="1"/>
  <c r="AV56" i="1"/>
  <c r="Q56" i="1"/>
  <c r="Y82" i="1"/>
  <c r="O82" i="1"/>
  <c r="M82" i="1" s="1"/>
  <c r="P82" i="1" s="1"/>
  <c r="J82" i="1" s="1"/>
  <c r="K82" i="1" s="1"/>
  <c r="R71" i="1"/>
  <c r="S71" i="1" s="1"/>
  <c r="AV41" i="1"/>
  <c r="AX41" i="1" s="1"/>
  <c r="Q41" i="1"/>
  <c r="Y69" i="1"/>
  <c r="Y51" i="1"/>
  <c r="AZ38" i="1"/>
  <c r="R37" i="1"/>
  <c r="S37" i="1" s="1"/>
  <c r="R34" i="1"/>
  <c r="S34" i="1" s="1"/>
  <c r="O34" i="1" s="1"/>
  <c r="M34" i="1" s="1"/>
  <c r="P34" i="1" s="1"/>
  <c r="J34" i="1" s="1"/>
  <c r="K34" i="1" s="1"/>
  <c r="AX19" i="1"/>
  <c r="O44" i="1"/>
  <c r="M44" i="1" s="1"/>
  <c r="P44" i="1" s="1"/>
  <c r="J44" i="1" s="1"/>
  <c r="K44" i="1" s="1"/>
  <c r="R24" i="1"/>
  <c r="S24" i="1" s="1"/>
  <c r="O24" i="1" s="1"/>
  <c r="M24" i="1" s="1"/>
  <c r="P24" i="1" s="1"/>
  <c r="J24" i="1" s="1"/>
  <c r="K24" i="1" s="1"/>
  <c r="R23" i="1"/>
  <c r="S23" i="1" s="1"/>
  <c r="R93" i="1"/>
  <c r="S93" i="1" s="1"/>
  <c r="Y93" i="1"/>
  <c r="O93" i="1"/>
  <c r="M93" i="1" s="1"/>
  <c r="P93" i="1" s="1"/>
  <c r="J93" i="1" s="1"/>
  <c r="K93" i="1" s="1"/>
  <c r="Y77" i="1"/>
  <c r="Y73" i="1"/>
  <c r="O29" i="1"/>
  <c r="M29" i="1" s="1"/>
  <c r="P29" i="1" s="1"/>
  <c r="J29" i="1" s="1"/>
  <c r="K29" i="1" s="1"/>
  <c r="Y29" i="1"/>
  <c r="R51" i="1"/>
  <c r="S51" i="1" s="1"/>
  <c r="O51" i="1" s="1"/>
  <c r="M51" i="1" s="1"/>
  <c r="P51" i="1" s="1"/>
  <c r="J51" i="1" s="1"/>
  <c r="K51" i="1" s="1"/>
  <c r="Y31" i="1"/>
  <c r="Y88" i="1"/>
  <c r="T57" i="1"/>
  <c r="X57" i="1" s="1"/>
  <c r="AA57" i="1"/>
  <c r="R58" i="1"/>
  <c r="S58" i="1" s="1"/>
  <c r="Y35" i="1"/>
  <c r="R77" i="1"/>
  <c r="S77" i="1" s="1"/>
  <c r="AZ76" i="1"/>
  <c r="R86" i="1"/>
  <c r="S86" i="1" s="1"/>
  <c r="O89" i="1"/>
  <c r="M89" i="1" s="1"/>
  <c r="P89" i="1" s="1"/>
  <c r="J89" i="1" s="1"/>
  <c r="K89" i="1" s="1"/>
  <c r="Y89" i="1"/>
  <c r="R64" i="1"/>
  <c r="S64" i="1" s="1"/>
  <c r="O64" i="1" s="1"/>
  <c r="M64" i="1" s="1"/>
  <c r="P64" i="1" s="1"/>
  <c r="J64" i="1" s="1"/>
  <c r="K64" i="1" s="1"/>
  <c r="R87" i="1"/>
  <c r="S87" i="1" s="1"/>
  <c r="Y48" i="1"/>
  <c r="O48" i="1"/>
  <c r="M48" i="1" s="1"/>
  <c r="P48" i="1" s="1"/>
  <c r="J48" i="1" s="1"/>
  <c r="K48" i="1" s="1"/>
  <c r="AZ57" i="1"/>
  <c r="R53" i="1"/>
  <c r="S53" i="1" s="1"/>
  <c r="R85" i="1"/>
  <c r="S85" i="1" s="1"/>
  <c r="O85" i="1" s="1"/>
  <c r="M85" i="1" s="1"/>
  <c r="P85" i="1" s="1"/>
  <c r="J85" i="1" s="1"/>
  <c r="K85" i="1" s="1"/>
  <c r="Y67" i="1"/>
  <c r="R39" i="1"/>
  <c r="S39" i="1" s="1"/>
  <c r="O39" i="1" s="1"/>
  <c r="M39" i="1" s="1"/>
  <c r="P39" i="1" s="1"/>
  <c r="J39" i="1" s="1"/>
  <c r="K39" i="1" s="1"/>
  <c r="Z57" i="1"/>
  <c r="R42" i="1"/>
  <c r="S42" i="1" s="1"/>
  <c r="R35" i="1"/>
  <c r="S35" i="1" s="1"/>
  <c r="Y24" i="1"/>
  <c r="Y56" i="1"/>
  <c r="T82" i="1"/>
  <c r="X82" i="1" s="1"/>
  <c r="AA82" i="1"/>
  <c r="Y76" i="1"/>
  <c r="O76" i="1"/>
  <c r="M76" i="1" s="1"/>
  <c r="P76" i="1" s="1"/>
  <c r="J76" i="1" s="1"/>
  <c r="K76" i="1" s="1"/>
  <c r="Y43" i="1"/>
  <c r="R45" i="1"/>
  <c r="S45" i="1" s="1"/>
  <c r="O45" i="1" s="1"/>
  <c r="M45" i="1" s="1"/>
  <c r="P45" i="1" s="1"/>
  <c r="J45" i="1" s="1"/>
  <c r="K45" i="1" s="1"/>
  <c r="Y90" i="1"/>
  <c r="O90" i="1"/>
  <c r="M90" i="1" s="1"/>
  <c r="P90" i="1" s="1"/>
  <c r="J90" i="1" s="1"/>
  <c r="K90" i="1" s="1"/>
  <c r="Y68" i="1"/>
  <c r="R68" i="1"/>
  <c r="S68" i="1" s="1"/>
  <c r="Y85" i="1"/>
  <c r="AV84" i="1"/>
  <c r="Q84" i="1"/>
  <c r="R79" i="1"/>
  <c r="S79" i="1" s="1"/>
  <c r="R69" i="1"/>
  <c r="S69" i="1" s="1"/>
  <c r="O69" i="1" s="1"/>
  <c r="M69" i="1" s="1"/>
  <c r="P69" i="1" s="1"/>
  <c r="J69" i="1" s="1"/>
  <c r="K69" i="1" s="1"/>
  <c r="Y33" i="1"/>
  <c r="O33" i="1"/>
  <c r="M33" i="1" s="1"/>
  <c r="P33" i="1" s="1"/>
  <c r="J33" i="1" s="1"/>
  <c r="K33" i="1" s="1"/>
  <c r="AZ50" i="1"/>
  <c r="R78" i="1"/>
  <c r="S78" i="1" s="1"/>
  <c r="AZ29" i="1"/>
  <c r="Y53" i="1"/>
  <c r="O53" i="1"/>
  <c r="M53" i="1" s="1"/>
  <c r="P53" i="1" s="1"/>
  <c r="J53" i="1" s="1"/>
  <c r="K53" i="1" s="1"/>
  <c r="Y30" i="1"/>
  <c r="O30" i="1"/>
  <c r="M30" i="1" s="1"/>
  <c r="P30" i="1" s="1"/>
  <c r="J30" i="1" s="1"/>
  <c r="K30" i="1" s="1"/>
  <c r="O83" i="1"/>
  <c r="M83" i="1" s="1"/>
  <c r="P83" i="1" s="1"/>
  <c r="J83" i="1" s="1"/>
  <c r="K83" i="1" s="1"/>
  <c r="Y83" i="1"/>
  <c r="T25" i="1"/>
  <c r="X25" i="1" s="1"/>
  <c r="AA25" i="1"/>
  <c r="AB25" i="1" s="1"/>
  <c r="R22" i="1"/>
  <c r="S22" i="1" s="1"/>
  <c r="O22" i="1" s="1"/>
  <c r="M22" i="1" s="1"/>
  <c r="P22" i="1" s="1"/>
  <c r="J22" i="1" s="1"/>
  <c r="K22" i="1" s="1"/>
  <c r="Y17" i="1"/>
  <c r="R40" i="1"/>
  <c r="S40" i="1" s="1"/>
  <c r="AZ24" i="1"/>
  <c r="R73" i="1"/>
  <c r="S73" i="1" s="1"/>
  <c r="R17" i="1"/>
  <c r="S17" i="1" s="1"/>
  <c r="R27" i="1"/>
  <c r="S27" i="1" s="1"/>
  <c r="O27" i="1" s="1"/>
  <c r="M27" i="1" s="1"/>
  <c r="P27" i="1" s="1"/>
  <c r="J27" i="1" s="1"/>
  <c r="K27" i="1" s="1"/>
  <c r="O81" i="1"/>
  <c r="M81" i="1" s="1"/>
  <c r="P81" i="1" s="1"/>
  <c r="J81" i="1" s="1"/>
  <c r="K81" i="1" s="1"/>
  <c r="Y81" i="1"/>
  <c r="R70" i="1"/>
  <c r="S70" i="1" s="1"/>
  <c r="AA72" i="1"/>
  <c r="Z72" i="1"/>
  <c r="T72" i="1"/>
  <c r="X72" i="1" s="1"/>
  <c r="Q75" i="1"/>
  <c r="AV75" i="1"/>
  <c r="T89" i="1"/>
  <c r="X89" i="1" s="1"/>
  <c r="AA89" i="1"/>
  <c r="Z83" i="1"/>
  <c r="T54" i="1"/>
  <c r="X54" i="1" s="1"/>
  <c r="AA54" i="1"/>
  <c r="Y46" i="1"/>
  <c r="R46" i="1"/>
  <c r="S46" i="1" s="1"/>
  <c r="O66" i="1"/>
  <c r="M66" i="1" s="1"/>
  <c r="P66" i="1" s="1"/>
  <c r="J66" i="1" s="1"/>
  <c r="K66" i="1" s="1"/>
  <c r="AZ41" i="1"/>
  <c r="R61" i="1"/>
  <c r="S61" i="1" s="1"/>
  <c r="Y45" i="1"/>
  <c r="Z89" i="1"/>
  <c r="R67" i="1"/>
  <c r="S67" i="1" s="1"/>
  <c r="AZ53" i="1"/>
  <c r="AZ30" i="1"/>
  <c r="R31" i="1"/>
  <c r="S31" i="1" s="1"/>
  <c r="O31" i="1" s="1"/>
  <c r="M31" i="1" s="1"/>
  <c r="P31" i="1" s="1"/>
  <c r="J31" i="1" s="1"/>
  <c r="K31" i="1" s="1"/>
  <c r="O49" i="1"/>
  <c r="M49" i="1" s="1"/>
  <c r="P49" i="1" s="1"/>
  <c r="J49" i="1" s="1"/>
  <c r="K49" i="1" s="1"/>
  <c r="Y49" i="1"/>
  <c r="R49" i="1"/>
  <c r="S49" i="1" s="1"/>
  <c r="Y23" i="1"/>
  <c r="O23" i="1"/>
  <c r="M23" i="1" s="1"/>
  <c r="P23" i="1" s="1"/>
  <c r="J23" i="1" s="1"/>
  <c r="K23" i="1" s="1"/>
  <c r="R26" i="1"/>
  <c r="S26" i="1" s="1"/>
  <c r="Y22" i="1"/>
  <c r="AZ20" i="1"/>
  <c r="AB55" i="1" l="1"/>
  <c r="AB54" i="1"/>
  <c r="AB89" i="1"/>
  <c r="T46" i="1"/>
  <c r="X46" i="1" s="1"/>
  <c r="AA46" i="1"/>
  <c r="Z46" i="1"/>
  <c r="T65" i="1"/>
  <c r="X65" i="1" s="1"/>
  <c r="AA65" i="1"/>
  <c r="AB65" i="1" s="1"/>
  <c r="Z65" i="1"/>
  <c r="T78" i="1"/>
  <c r="X78" i="1" s="1"/>
  <c r="AA78" i="1"/>
  <c r="Z78" i="1"/>
  <c r="O78" i="1"/>
  <c r="M78" i="1" s="1"/>
  <c r="P78" i="1" s="1"/>
  <c r="J78" i="1" s="1"/>
  <c r="K78" i="1" s="1"/>
  <c r="AA79" i="1"/>
  <c r="Z79" i="1"/>
  <c r="T79" i="1"/>
  <c r="X79" i="1" s="1"/>
  <c r="O79" i="1"/>
  <c r="M79" i="1" s="1"/>
  <c r="P79" i="1" s="1"/>
  <c r="J79" i="1" s="1"/>
  <c r="K79" i="1" s="1"/>
  <c r="AB82" i="1"/>
  <c r="T42" i="1"/>
  <c r="X42" i="1" s="1"/>
  <c r="AA42" i="1"/>
  <c r="Z42" i="1"/>
  <c r="AA24" i="1"/>
  <c r="Z24" i="1"/>
  <c r="T24" i="1"/>
  <c r="X24" i="1" s="1"/>
  <c r="T76" i="1"/>
  <c r="X76" i="1" s="1"/>
  <c r="AA76" i="1"/>
  <c r="Z76" i="1"/>
  <c r="AA59" i="1"/>
  <c r="AB59" i="1" s="1"/>
  <c r="T59" i="1"/>
  <c r="X59" i="1" s="1"/>
  <c r="Z59" i="1"/>
  <c r="AA67" i="1"/>
  <c r="T67" i="1"/>
  <c r="X67" i="1" s="1"/>
  <c r="Z67" i="1"/>
  <c r="T49" i="1"/>
  <c r="X49" i="1" s="1"/>
  <c r="AA49" i="1"/>
  <c r="Z49" i="1"/>
  <c r="O46" i="1"/>
  <c r="M46" i="1" s="1"/>
  <c r="P46" i="1" s="1"/>
  <c r="J46" i="1" s="1"/>
  <c r="K46" i="1" s="1"/>
  <c r="R75" i="1"/>
  <c r="S75" i="1" s="1"/>
  <c r="AX84" i="1"/>
  <c r="AZ84" i="1"/>
  <c r="T45" i="1"/>
  <c r="X45" i="1" s="1"/>
  <c r="AA45" i="1"/>
  <c r="Z45" i="1"/>
  <c r="T39" i="1"/>
  <c r="X39" i="1" s="1"/>
  <c r="AA39" i="1"/>
  <c r="Z39" i="1"/>
  <c r="T86" i="1"/>
  <c r="X86" i="1" s="1"/>
  <c r="AA86" i="1"/>
  <c r="Z86" i="1"/>
  <c r="O86" i="1"/>
  <c r="M86" i="1" s="1"/>
  <c r="P86" i="1" s="1"/>
  <c r="J86" i="1" s="1"/>
  <c r="K86" i="1" s="1"/>
  <c r="AA51" i="1"/>
  <c r="AB51" i="1" s="1"/>
  <c r="T51" i="1"/>
  <c r="X51" i="1" s="1"/>
  <c r="Z51" i="1"/>
  <c r="R56" i="1"/>
  <c r="S56" i="1" s="1"/>
  <c r="O42" i="1"/>
  <c r="M42" i="1" s="1"/>
  <c r="P42" i="1" s="1"/>
  <c r="J42" i="1" s="1"/>
  <c r="K42" i="1" s="1"/>
  <c r="O65" i="1"/>
  <c r="M65" i="1" s="1"/>
  <c r="P65" i="1" s="1"/>
  <c r="J65" i="1" s="1"/>
  <c r="K65" i="1" s="1"/>
  <c r="T32" i="1"/>
  <c r="X32" i="1" s="1"/>
  <c r="AA32" i="1"/>
  <c r="AB32" i="1" s="1"/>
  <c r="O32" i="1"/>
  <c r="M32" i="1" s="1"/>
  <c r="P32" i="1" s="1"/>
  <c r="J32" i="1" s="1"/>
  <c r="K32" i="1" s="1"/>
  <c r="Z32" i="1"/>
  <c r="AA80" i="1"/>
  <c r="AB80" i="1" s="1"/>
  <c r="Z80" i="1"/>
  <c r="T80" i="1"/>
  <c r="X80" i="1" s="1"/>
  <c r="AB81" i="1"/>
  <c r="AX75" i="1"/>
  <c r="AZ75" i="1"/>
  <c r="T74" i="1"/>
  <c r="X74" i="1" s="1"/>
  <c r="AA74" i="1"/>
  <c r="Z74" i="1"/>
  <c r="AB83" i="1"/>
  <c r="AA27" i="1"/>
  <c r="AB27" i="1" s="1"/>
  <c r="T27" i="1"/>
  <c r="X27" i="1" s="1"/>
  <c r="Z27" i="1"/>
  <c r="O67" i="1"/>
  <c r="M67" i="1" s="1"/>
  <c r="P67" i="1" s="1"/>
  <c r="J67" i="1" s="1"/>
  <c r="K67" i="1" s="1"/>
  <c r="AB57" i="1"/>
  <c r="T93" i="1"/>
  <c r="X93" i="1" s="1"/>
  <c r="AA93" i="1"/>
  <c r="AB93" i="1" s="1"/>
  <c r="Z93" i="1"/>
  <c r="T34" i="1"/>
  <c r="X34" i="1" s="1"/>
  <c r="AA34" i="1"/>
  <c r="AB34" i="1" s="1"/>
  <c r="Z34" i="1"/>
  <c r="AX56" i="1"/>
  <c r="AZ56" i="1"/>
  <c r="T28" i="1"/>
  <c r="X28" i="1" s="1"/>
  <c r="AA28" i="1"/>
  <c r="AB28" i="1" s="1"/>
  <c r="Z28" i="1"/>
  <c r="T50" i="1"/>
  <c r="X50" i="1" s="1"/>
  <c r="AA50" i="1"/>
  <c r="AB50" i="1" s="1"/>
  <c r="Z50" i="1"/>
  <c r="AB63" i="1"/>
  <c r="AB90" i="1"/>
  <c r="R84" i="1"/>
  <c r="S84" i="1" s="1"/>
  <c r="T17" i="1"/>
  <c r="X17" i="1" s="1"/>
  <c r="AA17" i="1"/>
  <c r="Z17" i="1"/>
  <c r="O17" i="1"/>
  <c r="M17" i="1" s="1"/>
  <c r="P17" i="1" s="1"/>
  <c r="J17" i="1" s="1"/>
  <c r="K17" i="1" s="1"/>
  <c r="R41" i="1"/>
  <c r="S41" i="1" s="1"/>
  <c r="AZ43" i="1"/>
  <c r="AX43" i="1"/>
  <c r="AX91" i="1"/>
  <c r="AZ91" i="1"/>
  <c r="R92" i="1"/>
  <c r="S92" i="1" s="1"/>
  <c r="T29" i="1"/>
  <c r="X29" i="1" s="1"/>
  <c r="AA29" i="1"/>
  <c r="AB29" i="1" s="1"/>
  <c r="Z29" i="1"/>
  <c r="AB21" i="1"/>
  <c r="T40" i="1"/>
  <c r="X40" i="1" s="1"/>
  <c r="AA40" i="1"/>
  <c r="O40" i="1"/>
  <c r="M40" i="1" s="1"/>
  <c r="P40" i="1" s="1"/>
  <c r="J40" i="1" s="1"/>
  <c r="K40" i="1" s="1"/>
  <c r="Z40" i="1"/>
  <c r="T31" i="1"/>
  <c r="X31" i="1" s="1"/>
  <c r="AA31" i="1"/>
  <c r="AB31" i="1" s="1"/>
  <c r="Z31" i="1"/>
  <c r="T61" i="1"/>
  <c r="X61" i="1" s="1"/>
  <c r="AA61" i="1"/>
  <c r="Z61" i="1"/>
  <c r="AB72" i="1"/>
  <c r="T22" i="1"/>
  <c r="X22" i="1" s="1"/>
  <c r="AA22" i="1"/>
  <c r="Z22" i="1"/>
  <c r="T69" i="1"/>
  <c r="X69" i="1" s="1"/>
  <c r="AA69" i="1"/>
  <c r="Z69" i="1"/>
  <c r="AA68" i="1"/>
  <c r="Z68" i="1"/>
  <c r="T68" i="1"/>
  <c r="X68" i="1" s="1"/>
  <c r="T85" i="1"/>
  <c r="X85" i="1" s="1"/>
  <c r="AA85" i="1"/>
  <c r="AB85" i="1" s="1"/>
  <c r="Z85" i="1"/>
  <c r="AA87" i="1"/>
  <c r="Z87" i="1"/>
  <c r="T87" i="1"/>
  <c r="X87" i="1" s="1"/>
  <c r="O87" i="1"/>
  <c r="M87" i="1" s="1"/>
  <c r="P87" i="1" s="1"/>
  <c r="J87" i="1" s="1"/>
  <c r="K87" i="1" s="1"/>
  <c r="T77" i="1"/>
  <c r="X77" i="1" s="1"/>
  <c r="AA77" i="1"/>
  <c r="Z77" i="1"/>
  <c r="T23" i="1"/>
  <c r="X23" i="1" s="1"/>
  <c r="AA23" i="1"/>
  <c r="Z23" i="1"/>
  <c r="T37" i="1"/>
  <c r="X37" i="1" s="1"/>
  <c r="AA37" i="1"/>
  <c r="AB37" i="1" s="1"/>
  <c r="Z37" i="1"/>
  <c r="O37" i="1"/>
  <c r="M37" i="1" s="1"/>
  <c r="P37" i="1" s="1"/>
  <c r="J37" i="1" s="1"/>
  <c r="K37" i="1" s="1"/>
  <c r="AA38" i="1"/>
  <c r="T38" i="1"/>
  <c r="X38" i="1" s="1"/>
  <c r="Z38" i="1"/>
  <c r="R43" i="1"/>
  <c r="S43" i="1" s="1"/>
  <c r="AA88" i="1"/>
  <c r="Z88" i="1"/>
  <c r="T88" i="1"/>
  <c r="X88" i="1" s="1"/>
  <c r="R91" i="1"/>
  <c r="S91" i="1" s="1"/>
  <c r="AX92" i="1"/>
  <c r="AZ92" i="1"/>
  <c r="T26" i="1"/>
  <c r="X26" i="1" s="1"/>
  <c r="Z26" i="1"/>
  <c r="AA26" i="1"/>
  <c r="O26" i="1"/>
  <c r="M26" i="1" s="1"/>
  <c r="P26" i="1" s="1"/>
  <c r="J26" i="1" s="1"/>
  <c r="K26" i="1" s="1"/>
  <c r="AA70" i="1"/>
  <c r="T70" i="1"/>
  <c r="X70" i="1" s="1"/>
  <c r="O70" i="1"/>
  <c r="M70" i="1" s="1"/>
  <c r="P70" i="1" s="1"/>
  <c r="J70" i="1" s="1"/>
  <c r="K70" i="1" s="1"/>
  <c r="Z70" i="1"/>
  <c r="T73" i="1"/>
  <c r="X73" i="1" s="1"/>
  <c r="AA73" i="1"/>
  <c r="AB73" i="1" s="1"/>
  <c r="Z73" i="1"/>
  <c r="T64" i="1"/>
  <c r="X64" i="1" s="1"/>
  <c r="AA64" i="1"/>
  <c r="Z64" i="1"/>
  <c r="O88" i="1"/>
  <c r="M88" i="1" s="1"/>
  <c r="P88" i="1" s="1"/>
  <c r="J88" i="1" s="1"/>
  <c r="K88" i="1" s="1"/>
  <c r="O73" i="1"/>
  <c r="M73" i="1" s="1"/>
  <c r="P73" i="1" s="1"/>
  <c r="J73" i="1" s="1"/>
  <c r="K73" i="1" s="1"/>
  <c r="T47" i="1"/>
  <c r="X47" i="1" s="1"/>
  <c r="AA47" i="1"/>
  <c r="AB47" i="1" s="1"/>
  <c r="Z47" i="1"/>
  <c r="O47" i="1"/>
  <c r="M47" i="1" s="1"/>
  <c r="P47" i="1" s="1"/>
  <c r="J47" i="1" s="1"/>
  <c r="K47" i="1" s="1"/>
  <c r="O74" i="1"/>
  <c r="M74" i="1" s="1"/>
  <c r="P74" i="1" s="1"/>
  <c r="J74" i="1" s="1"/>
  <c r="K74" i="1" s="1"/>
  <c r="T20" i="1"/>
  <c r="X20" i="1" s="1"/>
  <c r="AA20" i="1"/>
  <c r="AB20" i="1" s="1"/>
  <c r="Z20" i="1"/>
  <c r="AA30" i="1"/>
  <c r="T30" i="1"/>
  <c r="X30" i="1" s="1"/>
  <c r="Z30" i="1"/>
  <c r="T58" i="1"/>
  <c r="X58" i="1" s="1"/>
  <c r="AA58" i="1"/>
  <c r="O58" i="1"/>
  <c r="M58" i="1" s="1"/>
  <c r="P58" i="1" s="1"/>
  <c r="J58" i="1" s="1"/>
  <c r="K58" i="1" s="1"/>
  <c r="Z58" i="1"/>
  <c r="AA18" i="1"/>
  <c r="Z18" i="1"/>
  <c r="T18" i="1"/>
  <c r="X18" i="1" s="1"/>
  <c r="O68" i="1"/>
  <c r="M68" i="1" s="1"/>
  <c r="P68" i="1" s="1"/>
  <c r="J68" i="1" s="1"/>
  <c r="K68" i="1" s="1"/>
  <c r="AA35" i="1"/>
  <c r="AB35" i="1" s="1"/>
  <c r="T35" i="1"/>
  <c r="X35" i="1" s="1"/>
  <c r="Z35" i="1"/>
  <c r="T53" i="1"/>
  <c r="X53" i="1" s="1"/>
  <c r="AA53" i="1"/>
  <c r="Z53" i="1"/>
  <c r="O35" i="1"/>
  <c r="M35" i="1" s="1"/>
  <c r="P35" i="1" s="1"/>
  <c r="J35" i="1" s="1"/>
  <c r="K35" i="1" s="1"/>
  <c r="O77" i="1"/>
  <c r="M77" i="1" s="1"/>
  <c r="P77" i="1" s="1"/>
  <c r="J77" i="1" s="1"/>
  <c r="K77" i="1" s="1"/>
  <c r="AA71" i="1"/>
  <c r="AB71" i="1" s="1"/>
  <c r="Z71" i="1"/>
  <c r="T71" i="1"/>
  <c r="X71" i="1" s="1"/>
  <c r="O71" i="1"/>
  <c r="M71" i="1" s="1"/>
  <c r="P71" i="1" s="1"/>
  <c r="J71" i="1" s="1"/>
  <c r="K71" i="1" s="1"/>
  <c r="Z19" i="1"/>
  <c r="T19" i="1"/>
  <c r="X19" i="1" s="1"/>
  <c r="AA19" i="1"/>
  <c r="AB19" i="1" s="1"/>
  <c r="O19" i="1"/>
  <c r="M19" i="1" s="1"/>
  <c r="P19" i="1" s="1"/>
  <c r="J19" i="1" s="1"/>
  <c r="K19" i="1" s="1"/>
  <c r="AA60" i="1"/>
  <c r="AB60" i="1" s="1"/>
  <c r="Z60" i="1"/>
  <c r="T60" i="1"/>
  <c r="X60" i="1" s="1"/>
  <c r="O61" i="1"/>
  <c r="M61" i="1" s="1"/>
  <c r="P61" i="1" s="1"/>
  <c r="J61" i="1" s="1"/>
  <c r="K61" i="1" s="1"/>
  <c r="T36" i="1"/>
  <c r="X36" i="1" s="1"/>
  <c r="AA36" i="1"/>
  <c r="Z36" i="1"/>
  <c r="AB48" i="1"/>
  <c r="AB23" i="1" l="1"/>
  <c r="AB87" i="1"/>
  <c r="AB69" i="1"/>
  <c r="AB76" i="1"/>
  <c r="AB77" i="1"/>
  <c r="AB22" i="1"/>
  <c r="AB67" i="1"/>
  <c r="AB64" i="1"/>
  <c r="AB70" i="1"/>
  <c r="AB88" i="1"/>
  <c r="AB42" i="1"/>
  <c r="AB26" i="1"/>
  <c r="T92" i="1"/>
  <c r="X92" i="1" s="1"/>
  <c r="AA92" i="1"/>
  <c r="AB92" i="1" s="1"/>
  <c r="Z92" i="1"/>
  <c r="O92" i="1"/>
  <c r="M92" i="1" s="1"/>
  <c r="P92" i="1" s="1"/>
  <c r="J92" i="1" s="1"/>
  <c r="K92" i="1" s="1"/>
  <c r="AB45" i="1"/>
  <c r="AB49" i="1"/>
  <c r="AB78" i="1"/>
  <c r="AB36" i="1"/>
  <c r="AB30" i="1"/>
  <c r="AB68" i="1"/>
  <c r="AB40" i="1"/>
  <c r="AB17" i="1"/>
  <c r="AB86" i="1"/>
  <c r="AB53" i="1"/>
  <c r="AB18" i="1"/>
  <c r="T43" i="1"/>
  <c r="X43" i="1" s="1"/>
  <c r="AA43" i="1"/>
  <c r="Z43" i="1"/>
  <c r="O43" i="1"/>
  <c r="M43" i="1" s="1"/>
  <c r="P43" i="1" s="1"/>
  <c r="J43" i="1" s="1"/>
  <c r="K43" i="1" s="1"/>
  <c r="AB61" i="1"/>
  <c r="T56" i="1"/>
  <c r="X56" i="1" s="1"/>
  <c r="AA56" i="1"/>
  <c r="Z56" i="1"/>
  <c r="O56" i="1"/>
  <c r="M56" i="1" s="1"/>
  <c r="P56" i="1" s="1"/>
  <c r="J56" i="1" s="1"/>
  <c r="K56" i="1" s="1"/>
  <c r="T84" i="1"/>
  <c r="X84" i="1" s="1"/>
  <c r="AA84" i="1"/>
  <c r="Z84" i="1"/>
  <c r="O84" i="1"/>
  <c r="M84" i="1" s="1"/>
  <c r="P84" i="1" s="1"/>
  <c r="J84" i="1" s="1"/>
  <c r="K84" i="1" s="1"/>
  <c r="T75" i="1"/>
  <c r="X75" i="1" s="1"/>
  <c r="AA75" i="1"/>
  <c r="Z75" i="1"/>
  <c r="O75" i="1"/>
  <c r="M75" i="1" s="1"/>
  <c r="P75" i="1" s="1"/>
  <c r="J75" i="1" s="1"/>
  <c r="K75" i="1" s="1"/>
  <c r="T91" i="1"/>
  <c r="X91" i="1" s="1"/>
  <c r="AA91" i="1"/>
  <c r="Z91" i="1"/>
  <c r="O91" i="1"/>
  <c r="M91" i="1" s="1"/>
  <c r="P91" i="1" s="1"/>
  <c r="J91" i="1" s="1"/>
  <c r="K91" i="1" s="1"/>
  <c r="AB74" i="1"/>
  <c r="AB39" i="1"/>
  <c r="AB24" i="1"/>
  <c r="AB79" i="1"/>
  <c r="AB58" i="1"/>
  <c r="AB38" i="1"/>
  <c r="AB46" i="1"/>
  <c r="AA41" i="1"/>
  <c r="AB41" i="1" s="1"/>
  <c r="T41" i="1"/>
  <c r="X41" i="1" s="1"/>
  <c r="Z41" i="1"/>
  <c r="O41" i="1"/>
  <c r="M41" i="1" s="1"/>
  <c r="P41" i="1" s="1"/>
  <c r="J41" i="1" s="1"/>
  <c r="K41" i="1" s="1"/>
  <c r="AB91" i="1" l="1"/>
  <c r="AB84" i="1"/>
  <c r="AB75" i="1"/>
  <c r="AB56" i="1"/>
  <c r="AB43" i="1"/>
</calcChain>
</file>

<file path=xl/sharedStrings.xml><?xml version="1.0" encoding="utf-8"?>
<sst xmlns="http://schemas.openxmlformats.org/spreadsheetml/2006/main" count="1086" uniqueCount="487">
  <si>
    <t>File opened</t>
  </si>
  <si>
    <t>2023-02-02 15:00:14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</si>
  <si>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</si>
  <si>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</si>
  <si>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</si>
  <si>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</si>
  <si>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</si>
  <si>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</si>
  <si>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</si>
  <si>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</si>
  <si>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</si>
  <si>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</si>
  <si>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</si>
  <si>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{"h2obspan2b": "0.0691233", "co2aspanconc2": "301.5", "co2aspan2a": "0.288024", "ssa_ref": "34202.9", "co2bzero": "0.956083", "flowazero": "0.31195", "co2bspan2b": "0.287104", "h2oazero": "1.09778", "oxygen": "21", "tbzero": "0.305447", "tazero": "0.200024", "co2aspan2b": "0.285496", "co2aspanconc1": "2500", "flowmeterzero": "0.987779", "h2obspan2a": "0.0692186", "co2bspan2a": "0.289677", "co2bspan1": "0.999307", "h2obspan1": "0.998622", "h2obspanconc1": "12.27", "h2oaspan1": "1.00238", "co2bspanconc2": "301.5", "h2oaspanconc2": "0", "h2oaspan2a": "0.0688822", "ssb_ref": "34260.8", "h2oaspan2": "0", "h2oaspanconc1": "12.27", "chamberpressurezero": "2.51199", "co2azero": "0.956047", "co2aspan2": "-0.0280352", "co2aspan1": "0.999297", "co2bspanconc1": "2500", "h2obspanconc2": "0", "h2oaspan2b": "0.0690461", "h2obzero": "1.10204", "co2bspan2": "-0.0282607", "h2obspan2": "0", "flowbzero": "0.28845"}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</si>
  <si>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</si>
  <si>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</si>
  <si>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</si>
  <si>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</si>
  <si>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</si>
  <si>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</si>
  <si>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</si>
  <si>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</si>
  <si>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</si>
  <si>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</si>
  <si>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15:00:14</t>
  </si>
  <si>
    <t>Stability Definition:	ΔH2O (Meas2): Slp&lt;0.1	ΔCO2 (Meas2): Slp&lt;0.5	F (FlrLS): Slp&lt;1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</si>
  <si>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</si>
  <si>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</si>
  <si>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</si>
  <si>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</si>
  <si>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</si>
  <si>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</si>
  <si>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</si>
  <si>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</si>
  <si>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</si>
  <si>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</si>
  <si>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</si>
  <si>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</si>
  <si>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</si>
  <si>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</si>
  <si>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</si>
  <si>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</si>
  <si>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</si>
  <si>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</si>
  <si>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</si>
  <si>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</si>
  <si>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</si>
  <si>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</si>
  <si>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</si>
  <si>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</si>
  <si>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</si>
  <si>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</si>
  <si>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</si>
  <si>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</si>
  <si>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</si>
  <si>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</si>
  <si>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</si>
  <si>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</si>
  <si>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</si>
  <si>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</si>
  <si>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</si>
  <si>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</si>
  <si>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</si>
  <si>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</si>
  <si>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</si>
  <si>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</si>
  <si>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</si>
  <si>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</si>
  <si>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</si>
  <si>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</si>
  <si>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2.36523 84.1143 386.852 627.812 872.542 1066.43 1252 1425.98</t>
  </si>
  <si>
    <t>Fs_true</t>
  </si>
  <si>
    <t>0.389091 101.364 402.356 600.695 801.507 1002.15 1200.64 1400.27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</si>
  <si>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</si>
  <si>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</si>
  <si>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</si>
  <si>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</si>
  <si>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</si>
  <si>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</si>
  <si>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</si>
  <si>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</si>
  <si>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</si>
  <si>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</si>
  <si>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</si>
  <si>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</si>
  <si>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</si>
  <si>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</si>
  <si>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</si>
  <si>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</si>
  <si>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</si>
  <si>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</si>
  <si>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</si>
  <si>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</si>
  <si>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</si>
  <si>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</si>
  <si>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</si>
  <si>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</si>
  <si>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</si>
  <si>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</si>
  <si>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</si>
  <si>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</si>
  <si>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</si>
  <si>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</si>
  <si>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</si>
  <si>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</si>
  <si>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</si>
  <si>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</si>
  <si>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</si>
  <si>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</si>
  <si>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</si>
  <si>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</si>
  <si>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</si>
  <si>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</si>
  <si>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</si>
  <si>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</si>
  <si>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</si>
  <si>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</si>
  <si>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</si>
  <si>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</si>
  <si>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</si>
  <si>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</si>
  <si>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</si>
  <si>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</si>
  <si>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</si>
  <si>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</si>
  <si>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</si>
  <si>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</si>
  <si>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</si>
  <si>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</si>
  <si>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</si>
  <si>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</si>
  <si>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</si>
  <si>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</si>
  <si>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</si>
  <si>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</si>
  <si>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</si>
  <si>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</si>
  <si>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</si>
  <si>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</si>
  <si>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</si>
  <si>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</si>
  <si>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</si>
  <si>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</si>
  <si>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</si>
  <si>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</si>
  <si>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</si>
  <si>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</si>
  <si>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</si>
  <si>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</si>
  <si>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</si>
  <si>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</si>
  <si>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</si>
  <si>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</si>
  <si>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</si>
  <si>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</si>
  <si>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</si>
  <si>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</si>
  <si>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</si>
  <si>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</si>
  <si>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</si>
  <si>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</si>
  <si>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</si>
  <si>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</si>
  <si>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</si>
  <si>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</si>
  <si>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</si>
  <si>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</si>
  <si>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</si>
  <si>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</si>
  <si>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</si>
  <si>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</si>
  <si>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</si>
  <si>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</si>
  <si>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</si>
  <si>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</si>
  <si>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</si>
  <si>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</si>
  <si>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</si>
  <si>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</si>
  <si>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</si>
  <si>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</si>
  <si>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</si>
  <si>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</si>
  <si>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</si>
  <si>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</si>
  <si>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</si>
  <si>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</si>
  <si>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</si>
  <si>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</si>
  <si>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</si>
  <si>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</si>
  <si>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</si>
  <si>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</si>
  <si>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</si>
  <si>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</si>
  <si>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</si>
  <si>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</si>
  <si>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</si>
  <si>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</si>
  <si>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</si>
  <si>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</si>
  <si>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</si>
  <si>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</si>
  <si>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</si>
  <si>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</si>
  <si>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</si>
  <si>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</si>
  <si>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</si>
  <si>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</si>
  <si>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</si>
  <si>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</si>
  <si>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</si>
  <si>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</si>
  <si>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</si>
  <si>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</si>
  <si>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</si>
  <si>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</si>
  <si>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</si>
  <si>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</si>
  <si>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</si>
  <si>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</si>
  <si>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</si>
  <si>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</si>
  <si>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</si>
  <si>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</si>
  <si>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</si>
  <si>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</si>
  <si>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</si>
  <si>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</si>
  <si>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</si>
  <si>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</si>
  <si>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</si>
  <si>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</si>
  <si>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</si>
  <si>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</si>
  <si>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</si>
  <si>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</si>
  <si>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</si>
  <si>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</si>
  <si>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</si>
  <si>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</si>
  <si>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</si>
  <si>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</si>
  <si>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</si>
  <si>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</si>
  <si>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</si>
  <si>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</si>
  <si>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</si>
  <si>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</si>
  <si>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20230202 15:02:25</t>
  </si>
  <si>
    <t>15:02:25</t>
  </si>
  <si>
    <t>MPF-8540-20230202-14_14_02</t>
  </si>
  <si>
    <t>MPF-8541-20230202-15_02_26</t>
  </si>
  <si>
    <t>-</t>
  </si>
  <si>
    <t>0: Broadleaf</t>
  </si>
  <si>
    <t>15:01:18</t>
  </si>
  <si>
    <t>0/3</t>
  </si>
  <si>
    <t>20230202 15:03:25</t>
  </si>
  <si>
    <t>15:03:25</t>
  </si>
  <si>
    <t>MPF-8542-20230202-15_03_26</t>
  </si>
  <si>
    <t>1/3</t>
  </si>
  <si>
    <t>20230202 15:04:25</t>
  </si>
  <si>
    <t>15:04:25</t>
  </si>
  <si>
    <t>MPF-8543-20230202-15_04_26</t>
  </si>
  <si>
    <t>2/3</t>
  </si>
  <si>
    <t>20230202 15:05:25</t>
  </si>
  <si>
    <t>15:05:25</t>
  </si>
  <si>
    <t>MPF-8544-20230202-15_05_26</t>
  </si>
  <si>
    <t>20230202 15:06:25</t>
  </si>
  <si>
    <t>15:06:25</t>
  </si>
  <si>
    <t>MPF-8545-20230202-15_06_26</t>
  </si>
  <si>
    <t>20230202 15:07:25</t>
  </si>
  <si>
    <t>15:07:25</t>
  </si>
  <si>
    <t>MPF-8546-20230202-15_07_27</t>
  </si>
  <si>
    <t>20230202 15:08:25</t>
  </si>
  <si>
    <t>15:08:25</t>
  </si>
  <si>
    <t>MPF-8547-20230202-15_08_27</t>
  </si>
  <si>
    <t>20230202 15:09:25</t>
  </si>
  <si>
    <t>15:09:25</t>
  </si>
  <si>
    <t>MPF-8548-20230202-15_09_27</t>
  </si>
  <si>
    <t>20230202 15:10:25</t>
  </si>
  <si>
    <t>15:10:25</t>
  </si>
  <si>
    <t>MPF-8549-20230202-15_10_27</t>
  </si>
  <si>
    <t>20230202 15:11:25</t>
  </si>
  <si>
    <t>15:11:25</t>
  </si>
  <si>
    <t>MPF-8550-20230202-15_11_27</t>
  </si>
  <si>
    <t>20230202 15:12:25</t>
  </si>
  <si>
    <t>15:12:25</t>
  </si>
  <si>
    <t>MPF-8551-20230202-15_12_27</t>
  </si>
  <si>
    <t>20230202 15:13:25</t>
  </si>
  <si>
    <t>15:13:25</t>
  </si>
  <si>
    <t>MPF-8552-20230202-15_13_27</t>
  </si>
  <si>
    <t>20230202 15:14:25</t>
  </si>
  <si>
    <t>15:14:25</t>
  </si>
  <si>
    <t>MPF-8553-20230202-15_14_27</t>
  </si>
  <si>
    <t>20230202 15:15:25</t>
  </si>
  <si>
    <t>15:15:25</t>
  </si>
  <si>
    <t>MPF-8554-20230202-15_15_27</t>
  </si>
  <si>
    <t>20230202 15:16:25</t>
  </si>
  <si>
    <t>15:16:25</t>
  </si>
  <si>
    <t>MPF-8555-20230202-15_16_27</t>
  </si>
  <si>
    <t>20230202 15:17:25</t>
  </si>
  <si>
    <t>15:17:25</t>
  </si>
  <si>
    <t>MPF-8556-20230202-15_17_27</t>
  </si>
  <si>
    <t>20230202 15:18:25</t>
  </si>
  <si>
    <t>15:18:25</t>
  </si>
  <si>
    <t>MPF-8557-20230202-15_18_27</t>
  </si>
  <si>
    <t>20230202 15:19:25</t>
  </si>
  <si>
    <t>15:19:25</t>
  </si>
  <si>
    <t>MPF-8558-20230202-15_19_27</t>
  </si>
  <si>
    <t>20230202 15:20:25</t>
  </si>
  <si>
    <t>15:20:25</t>
  </si>
  <si>
    <t>MPF-8559-20230202-15_20_27</t>
  </si>
  <si>
    <t>20230202 15:22:25</t>
  </si>
  <si>
    <t>15:22:25</t>
  </si>
  <si>
    <t>MPF-8560-20230202-15_22_26</t>
  </si>
  <si>
    <t>20230202 15:23:25</t>
  </si>
  <si>
    <t>15:23:25</t>
  </si>
  <si>
    <t>MPF-8561-20230202-15_23_26</t>
  </si>
  <si>
    <t>20230202 15:24:25</t>
  </si>
  <si>
    <t>15:24:25</t>
  </si>
  <si>
    <t>MPF-8562-20230202-15_24_26</t>
  </si>
  <si>
    <t>20230202 15:25:25</t>
  </si>
  <si>
    <t>15:25:25</t>
  </si>
  <si>
    <t>MPF-8563-20230202-15_25_27</t>
  </si>
  <si>
    <t>20230202 15:26:25</t>
  </si>
  <si>
    <t>15:26:25</t>
  </si>
  <si>
    <t>MPF-8564-20230202-15_26_27</t>
  </si>
  <si>
    <t>20230202 15:27:25</t>
  </si>
  <si>
    <t>15:27:25</t>
  </si>
  <si>
    <t>MPF-8565-20230202-15_27_27</t>
  </si>
  <si>
    <t>20230202 15:28:26</t>
  </si>
  <si>
    <t>15:28:26</t>
  </si>
  <si>
    <t>MPF-8566-20230202-15_28_27</t>
  </si>
  <si>
    <t>20230202 15:29:26</t>
  </si>
  <si>
    <t>15:29:26</t>
  </si>
  <si>
    <t>MPF-8567-20230202-15_29_27</t>
  </si>
  <si>
    <t>20230202 15:30:26</t>
  </si>
  <si>
    <t>15:30:26</t>
  </si>
  <si>
    <t>MPF-8568-20230202-15_30_27</t>
  </si>
  <si>
    <t>20230202 15:31:26</t>
  </si>
  <si>
    <t>15:31:26</t>
  </si>
  <si>
    <t>MPF-8569-20230202-15_31_27</t>
  </si>
  <si>
    <t>20230202 15:32:26</t>
  </si>
  <si>
    <t>15:32:26</t>
  </si>
  <si>
    <t>MPF-8570-20230202-15_32_27</t>
  </si>
  <si>
    <t>20230202 15:33:26</t>
  </si>
  <si>
    <t>15:33:26</t>
  </si>
  <si>
    <t>MPF-8571-20230202-15_33_27</t>
  </si>
  <si>
    <t>20230202 15:34:26</t>
  </si>
  <si>
    <t>15:34:26</t>
  </si>
  <si>
    <t>MPF-8572-20230202-15_34_27</t>
  </si>
  <si>
    <t>20230202 15:35:26</t>
  </si>
  <si>
    <t>15:35:26</t>
  </si>
  <si>
    <t>MPF-8573-20230202-15_35_28</t>
  </si>
  <si>
    <t>20230202 15:36:26</t>
  </si>
  <si>
    <t>15:36:26</t>
  </si>
  <si>
    <t>MPF-8574-20230202-15_36_27</t>
  </si>
  <si>
    <t>20230202 15:37:26</t>
  </si>
  <si>
    <t>15:37:26</t>
  </si>
  <si>
    <t>MPF-8575-20230202-15_37_27</t>
  </si>
  <si>
    <t>20230202 15:38:26</t>
  </si>
  <si>
    <t>15:38:26</t>
  </si>
  <si>
    <t>MPF-8576-20230202-15_38_27</t>
  </si>
  <si>
    <t>20230202 15:39:26</t>
  </si>
  <si>
    <t>15:39:26</t>
  </si>
  <si>
    <t>MPF-8577-20230202-15_39_27</t>
  </si>
  <si>
    <t>20230202 15:40:26</t>
  </si>
  <si>
    <t>15:40:26</t>
  </si>
  <si>
    <t>MPF-8578-20230202-15_40_27</t>
  </si>
  <si>
    <t>20230202 15:42:25</t>
  </si>
  <si>
    <t>15:42:25</t>
  </si>
  <si>
    <t>MPF-8579-20230202-15_42_26</t>
  </si>
  <si>
    <t>20230202 15:43:25</t>
  </si>
  <si>
    <t>15:43:25</t>
  </si>
  <si>
    <t>MPF-8580-20230202-15_43_26</t>
  </si>
  <si>
    <t>20230202 15:44:25</t>
  </si>
  <si>
    <t>15:44:25</t>
  </si>
  <si>
    <t>MPF-8581-20230202-15_44_26</t>
  </si>
  <si>
    <t>20230202 15:45:25</t>
  </si>
  <si>
    <t>15:45:25</t>
  </si>
  <si>
    <t>MPF-8582-20230202-15_45_26</t>
  </si>
  <si>
    <t>20230202 15:46:25</t>
  </si>
  <si>
    <t>15:46:25</t>
  </si>
  <si>
    <t>MPF-8583-20230202-15_46_26</t>
  </si>
  <si>
    <t>20230202 15:47:25</t>
  </si>
  <si>
    <t>15:47:25</t>
  </si>
  <si>
    <t>MPF-8584-20230202-15_47_26</t>
  </si>
  <si>
    <t>20230202 15:48:25</t>
  </si>
  <si>
    <t>15:48:25</t>
  </si>
  <si>
    <t>MPF-8585-20230202-15_48_26</t>
  </si>
  <si>
    <t>20230202 15:49:25</t>
  </si>
  <si>
    <t>15:49:25</t>
  </si>
  <si>
    <t>MPF-8586-20230202-15_49_26</t>
  </si>
  <si>
    <t>20230202 15:50:25</t>
  </si>
  <si>
    <t>15:50:25</t>
  </si>
  <si>
    <t>MPF-8587-20230202-15_50_26</t>
  </si>
  <si>
    <t>20230202 15:51:25</t>
  </si>
  <si>
    <t>15:51:25</t>
  </si>
  <si>
    <t>MPF-8588-20230202-15_51_27</t>
  </si>
  <si>
    <t>20230202 15:52:25</t>
  </si>
  <si>
    <t>15:52:25</t>
  </si>
  <si>
    <t>MPF-8589-20230202-15_52_27</t>
  </si>
  <si>
    <t>20230202 15:53:25</t>
  </si>
  <si>
    <t>15:53:25</t>
  </si>
  <si>
    <t>MPF-8590-20230202-15_53_27</t>
  </si>
  <si>
    <t>20230202 15:54:25</t>
  </si>
  <si>
    <t>15:54:25</t>
  </si>
  <si>
    <t>MPF-8591-20230202-15_54_26</t>
  </si>
  <si>
    <t>20230202 15:55:25</t>
  </si>
  <si>
    <t>15:55:25</t>
  </si>
  <si>
    <t>MPF-8592-20230202-15_55_26</t>
  </si>
  <si>
    <t>20230202 15:56:25</t>
  </si>
  <si>
    <t>15:56:25</t>
  </si>
  <si>
    <t>MPF-8593-20230202-15_56_27</t>
  </si>
  <si>
    <t>20230202 15:57:25</t>
  </si>
  <si>
    <t>15:57:25</t>
  </si>
  <si>
    <t>MPF-8594-20230202-15_57_26</t>
  </si>
  <si>
    <t>20230202 15:58:25</t>
  </si>
  <si>
    <t>15:58:25</t>
  </si>
  <si>
    <t>MPF-8595-20230202-15_58_27</t>
  </si>
  <si>
    <t>20230202 15:59:25</t>
  </si>
  <si>
    <t>15:59:25</t>
  </si>
  <si>
    <t>MPF-8596-20230202-15_59_27</t>
  </si>
  <si>
    <t>20230202 16:00:25</t>
  </si>
  <si>
    <t>16:00:25</t>
  </si>
  <si>
    <t>MPF-8597-20230202-16_00_27</t>
  </si>
  <si>
    <t>20230202 16:01:25</t>
  </si>
  <si>
    <t>16:01:25</t>
  </si>
  <si>
    <t>MPF-8598-20230202-16_01_27</t>
  </si>
  <si>
    <t>20230202 16:02:25</t>
  </si>
  <si>
    <t>16:02:25</t>
  </si>
  <si>
    <t>MPF-8599-20230202-16_02_27</t>
  </si>
  <si>
    <t>20230202 16:03:25</t>
  </si>
  <si>
    <t>16:03:25</t>
  </si>
  <si>
    <t>MPF-8600-20230202-16_03_27</t>
  </si>
  <si>
    <t>20230202 16:04:25</t>
  </si>
  <si>
    <t>16:04:25</t>
  </si>
  <si>
    <t>MPF-8601-20230202-16_04_27</t>
  </si>
  <si>
    <t>20230202 16:05:25</t>
  </si>
  <si>
    <t>16:05:25</t>
  </si>
  <si>
    <t>MPF-8602-20230202-16_05_27</t>
  </si>
  <si>
    <t>20230202 16:06:26</t>
  </si>
  <si>
    <t>16:06:26</t>
  </si>
  <si>
    <t>MPF-8603-20230202-16_06_27</t>
  </si>
  <si>
    <t>20230202 16:07:26</t>
  </si>
  <si>
    <t>16:07:26</t>
  </si>
  <si>
    <t>MPF-8604-20230202-16_07_28</t>
  </si>
  <si>
    <t>20230202 16:08:26</t>
  </si>
  <si>
    <t>16:08:26</t>
  </si>
  <si>
    <t>MPF-8605-20230202-16_08_28</t>
  </si>
  <si>
    <t>20230202 16:09:26</t>
  </si>
  <si>
    <t>16:09:26</t>
  </si>
  <si>
    <t>MPF-8606-20230202-16_09_28</t>
  </si>
  <si>
    <t>20230202 16:10:26</t>
  </si>
  <si>
    <t>16:10:26</t>
  </si>
  <si>
    <t>MPF-8607-20230202-16_10_28</t>
  </si>
  <si>
    <t>20230202 16:11:26</t>
  </si>
  <si>
    <t>16:11:26</t>
  </si>
  <si>
    <t>MPF-8608-20230202-16_11_28</t>
  </si>
  <si>
    <t>20230202 16:12:26</t>
  </si>
  <si>
    <t>16:12:26</t>
  </si>
  <si>
    <t>MPF-8609-20230202-16_12_28</t>
  </si>
  <si>
    <t>20230202 16:13:26</t>
  </si>
  <si>
    <t>16:13:26</t>
  </si>
  <si>
    <t>MPF-8610-20230202-16_13_28</t>
  </si>
  <si>
    <t>20230202 16:14:26</t>
  </si>
  <si>
    <t>16:14:26</t>
  </si>
  <si>
    <t>MPF-8611-20230202-16_14_28</t>
  </si>
  <si>
    <t>20230202 16:15:26</t>
  </si>
  <si>
    <t>16:15:26</t>
  </si>
  <si>
    <t>MPF-8612-20230202-16_15_28</t>
  </si>
  <si>
    <t>20230202 16:16:26</t>
  </si>
  <si>
    <t>16:16:26</t>
  </si>
  <si>
    <t>MPF-8613-20230202-16_16_28</t>
  </si>
  <si>
    <t>20230202 16:17:26</t>
  </si>
  <si>
    <t>16:17:26</t>
  </si>
  <si>
    <t>MPF-8614-20230202-16_17_28</t>
  </si>
  <si>
    <t>20230202 16:18:26</t>
  </si>
  <si>
    <t>16:18:26</t>
  </si>
  <si>
    <t>MPF-8615-20230202-16_18_28</t>
  </si>
  <si>
    <t>20230202 16:19:26</t>
  </si>
  <si>
    <t>16:19:26</t>
  </si>
  <si>
    <t>MPF-8616-20230202-16_19_28</t>
  </si>
  <si>
    <t>20230202 16:20:26</t>
  </si>
  <si>
    <t>16:20:26</t>
  </si>
  <si>
    <t>MPF-8617-20230202-16_20_28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</si>
</sst>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Measurements!$A$17:$A$93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Measurements!$M$17:$M$93</c:f>
              <c:numCache>
                <c:formatCode>General</c:formatCode>
                <c:ptCount val="77"/>
                <c:pt idx="0">
                  <c:v>0.20401172330489437</c:v>
                </c:pt>
                <c:pt idx="1">
                  <c:v>0.2092842385681723</c:v>
                </c:pt>
                <c:pt idx="2">
                  <c:v>0.20504440047189462</c:v>
                </c:pt>
                <c:pt idx="3">
                  <c:v>0.21153805631240091</c:v>
                </c:pt>
                <c:pt idx="4">
                  <c:v>0.2117588912666189</c:v>
                </c:pt>
                <c:pt idx="5">
                  <c:v>0.21784509717586634</c:v>
                </c:pt>
                <c:pt idx="6">
                  <c:v>0.23332276315822545</c:v>
                </c:pt>
                <c:pt idx="7">
                  <c:v>0.24513322784573097</c:v>
                </c:pt>
                <c:pt idx="8">
                  <c:v>0.25648203859083035</c:v>
                </c:pt>
                <c:pt idx="9">
                  <c:v>0.26970437064326919</c:v>
                </c:pt>
                <c:pt idx="10">
                  <c:v>0.27381783596020337</c:v>
                </c:pt>
                <c:pt idx="11">
                  <c:v>0.28583650932070648</c:v>
                </c:pt>
                <c:pt idx="12">
                  <c:v>0.29496675020180563</c:v>
                </c:pt>
                <c:pt idx="13">
                  <c:v>0.2935863917716956</c:v>
                </c:pt>
                <c:pt idx="14">
                  <c:v>0.29212517449785885</c:v>
                </c:pt>
                <c:pt idx="15">
                  <c:v>0.29033734706590308</c:v>
                </c:pt>
                <c:pt idx="16">
                  <c:v>0.28829098800440328</c:v>
                </c:pt>
                <c:pt idx="17">
                  <c:v>0.287617475108084</c:v>
                </c:pt>
                <c:pt idx="18">
                  <c:v>0.28520337768180476</c:v>
                </c:pt>
                <c:pt idx="19">
                  <c:v>0.26680636836695665</c:v>
                </c:pt>
                <c:pt idx="20">
                  <c:v>0.18017908135341429</c:v>
                </c:pt>
                <c:pt idx="21">
                  <c:v>0.18126180825484758</c:v>
                </c:pt>
                <c:pt idx="22">
                  <c:v>0.17998043178813428</c:v>
                </c:pt>
                <c:pt idx="23">
                  <c:v>0.17162991351253892</c:v>
                </c:pt>
                <c:pt idx="24">
                  <c:v>0.14763054298057587</c:v>
                </c:pt>
                <c:pt idx="25">
                  <c:v>0.14004141034283882</c:v>
                </c:pt>
                <c:pt idx="26">
                  <c:v>0.13260682531883858</c:v>
                </c:pt>
                <c:pt idx="27">
                  <c:v>0.13992063591622605</c:v>
                </c:pt>
                <c:pt idx="28">
                  <c:v>0.12582412906929094</c:v>
                </c:pt>
                <c:pt idx="29">
                  <c:v>0.12164844455784188</c:v>
                </c:pt>
                <c:pt idx="30">
                  <c:v>0.11028809525782063</c:v>
                </c:pt>
                <c:pt idx="31">
                  <c:v>0.10733839874779319</c:v>
                </c:pt>
                <c:pt idx="32">
                  <c:v>0.10366033889875777</c:v>
                </c:pt>
                <c:pt idx="33">
                  <c:v>9.0750943464598929E-2</c:v>
                </c:pt>
                <c:pt idx="34">
                  <c:v>9.6572084432196559E-2</c:v>
                </c:pt>
                <c:pt idx="35">
                  <c:v>0.10103685104106264</c:v>
                </c:pt>
                <c:pt idx="36">
                  <c:v>9.6454126125334189E-2</c:v>
                </c:pt>
                <c:pt idx="37">
                  <c:v>9.1751690329292868E-2</c:v>
                </c:pt>
                <c:pt idx="38">
                  <c:v>0.1163324413095231</c:v>
                </c:pt>
                <c:pt idx="39">
                  <c:v>0.16907740233601415</c:v>
                </c:pt>
                <c:pt idx="40">
                  <c:v>0.17201137015497955</c:v>
                </c:pt>
                <c:pt idx="41">
                  <c:v>0.15908311904438288</c:v>
                </c:pt>
                <c:pt idx="42">
                  <c:v>0.18548328304776035</c:v>
                </c:pt>
                <c:pt idx="43">
                  <c:v>0.19326338691502315</c:v>
                </c:pt>
                <c:pt idx="44">
                  <c:v>0.22414857643594308</c:v>
                </c:pt>
                <c:pt idx="45">
                  <c:v>0.23140750485786557</c:v>
                </c:pt>
                <c:pt idx="46">
                  <c:v>0.24002804355788343</c:v>
                </c:pt>
                <c:pt idx="47">
                  <c:v>0.23973321620358853</c:v>
                </c:pt>
                <c:pt idx="48">
                  <c:v>0.24049349996460251</c:v>
                </c:pt>
                <c:pt idx="49">
                  <c:v>0.23644952925249368</c:v>
                </c:pt>
                <c:pt idx="50">
                  <c:v>0.22913533893181284</c:v>
                </c:pt>
                <c:pt idx="51">
                  <c:v>0.22491919278859193</c:v>
                </c:pt>
                <c:pt idx="52">
                  <c:v>0.22115580892062939</c:v>
                </c:pt>
                <c:pt idx="53">
                  <c:v>0.21472116596078533</c:v>
                </c:pt>
                <c:pt idx="54">
                  <c:v>0.20779187209102754</c:v>
                </c:pt>
                <c:pt idx="55">
                  <c:v>0.19632313177229377</c:v>
                </c:pt>
                <c:pt idx="56">
                  <c:v>0.19908717587560312</c:v>
                </c:pt>
                <c:pt idx="57">
                  <c:v>0.20495261240340909</c:v>
                </c:pt>
                <c:pt idx="58">
                  <c:v>0.19589251762102469</c:v>
                </c:pt>
                <c:pt idx="59">
                  <c:v>5.5053731900467182E-2</c:v>
                </c:pt>
                <c:pt idx="60">
                  <c:v>6.8041553271537214E-2</c:v>
                </c:pt>
                <c:pt idx="61">
                  <c:v>6.8844429721512668E-2</c:v>
                </c:pt>
                <c:pt idx="62">
                  <c:v>5.4408881878594641E-2</c:v>
                </c:pt>
                <c:pt idx="63">
                  <c:v>3.3070753253933827E-2</c:v>
                </c:pt>
                <c:pt idx="64">
                  <c:v>1.229166833601599E-2</c:v>
                </c:pt>
                <c:pt idx="65">
                  <c:v>1.5611434294519392E-2</c:v>
                </c:pt>
                <c:pt idx="66">
                  <c:v>2.6601907893024999E-2</c:v>
                </c:pt>
                <c:pt idx="67">
                  <c:v>1.9218971766356258E-2</c:v>
                </c:pt>
                <c:pt idx="68">
                  <c:v>1.502868217415624E-2</c:v>
                </c:pt>
                <c:pt idx="69">
                  <c:v>1.1632385344906087E-2</c:v>
                </c:pt>
                <c:pt idx="70">
                  <c:v>1.0707790883141456E-2</c:v>
                </c:pt>
                <c:pt idx="71">
                  <c:v>1.0452099328086512E-2</c:v>
                </c:pt>
                <c:pt idx="72">
                  <c:v>1.4208995748881589E-2</c:v>
                </c:pt>
                <c:pt idx="73">
                  <c:v>9.5542034368997671E-3</c:v>
                </c:pt>
                <c:pt idx="74">
                  <c:v>8.528095143433459E-3</c:v>
                </c:pt>
                <c:pt idx="75">
                  <c:v>9.5545419460133021E-3</c:v>
                </c:pt>
                <c:pt idx="76">
                  <c:v>7.601979620179381E-3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1-413B-B95D-440D94FA7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020287"/>
        <c:axId val="971863823"/>
      </c:scatterChart>
      <c:valAx>
        <c:axId val="77402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1863823"/>
        <c:crosses val="autoZero"/>
        <c:crossBetween val="midCat"/>
      </c:valAx>
      <c:valAx>
        <c:axId val="971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402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179070</xdr:rowOff>
    </xdr:from>
    <xdr:to>
      <xdr:col>15</xdr:col>
      <xdr:colOff>228600</xdr:colOff>
      <xdr:row>27</xdr:row>
      <xdr:rowOff>179070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0A7DEFE-E5E8-69CC-17D5-CD0B4394F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3"/>
  <sheetViews>
    <sheetView tabSelected="1" workbookViewId="0">
      <selection activeCell="BM17" sqref="BM17:BM93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1675346545</v>
      </c>
      <c r="C17">
        <v>0</v>
      </c>
      <c r="D17" t="s">
        <v>249</v>
      </c>
      <c r="E17" t="s">
        <v>250</v>
      </c>
      <c r="F17">
        <v>1675346537</v>
      </c>
      <c r="G17">
        <f t="shared" ref="G17:G48" si="0">BU17*AH17*(BS17-BT17)/(100*BM17*(1000-AH17*BS17))</f>
        <v>4.7823541117938658E-3</v>
      </c>
      <c r="H17">
        <f t="shared" ref="H17:H48" si="1">BU17*AH17*(BR17-BQ17*(1000-AH17*BT17)/(1000-AH17*BS17))/(100*BM17)</f>
        <v>16.659568251857614</v>
      </c>
      <c r="I17">
        <f t="shared" ref="I17:I48" si="2">BQ17 - IF(AH17&gt;1, H17*BM17*100/(AJ17*CA17), 0)</f>
        <v>400.02793548387098</v>
      </c>
      <c r="J17">
        <f t="shared" ref="J17:J48" si="3">((P17-G17/2)*I17-H17)/(P17+G17/2)</f>
        <v>253.04472498044018</v>
      </c>
      <c r="K17">
        <f t="shared" ref="K17:K48" si="4">J17*(BV17+BW17)/1000</f>
        <v>24.49310781853255</v>
      </c>
      <c r="L17">
        <f t="shared" ref="L17:L48" si="5">(BQ17 - IF(AH17&gt;1, H17*BM17*100/(AJ17*CA17), 0))*(BV17+BW17)/1000</f>
        <v>38.720140698403391</v>
      </c>
      <c r="M17">
        <f t="shared" ref="M17:M48" si="6">2/((1/O17-1/N17)+SIGN(O17)*SQRT((1/O17-1/N17)*(1/O17-1/N17) + 4*BN17/((BN17+1)*(BN17+1))*(2*1/O17*1/N17-1/N17*1/N17)))</f>
        <v>0.20401172330489437</v>
      </c>
      <c r="N17">
        <f t="shared" ref="N17:N48" si="7">AE17+AD17*BM17+AC17*BM17*BM17</f>
        <v>3.3913281561013431</v>
      </c>
      <c r="O17">
        <f t="shared" ref="O17:O48" si="8">G17*(1000-(1000*0.61365*EXP(17.502*S17/(240.97+S17))/(BV17+BW17)+BS17)/2)/(1000*0.61365*EXP(17.502*S17/(240.97+S17))/(BV17+BW17)-BS17)</f>
        <v>0.197430675436537</v>
      </c>
      <c r="P17">
        <f t="shared" ref="P17:P48" si="9">1/((BN17+1)/(M17/1.6)+1/(N17/1.37)) + BN17/((BN17+1)/(M17/1.6) + BN17/(N17/1.37))</f>
        <v>0.12396776850215918</v>
      </c>
      <c r="Q17">
        <f t="shared" ref="Q17:Q48" si="10">(BJ17*BL17)</f>
        <v>161.84650153640777</v>
      </c>
      <c r="R17">
        <f t="shared" ref="R17:R48" si="11">(BX17+(Q17+2*0.95*0.0000000567*(((BX17+$B$7)+273)^4-(BX17+273)^4)-44100*G17)/(1.84*29.3*N17+8*0.95*0.0000000567*(BX17+273)^3))</f>
        <v>28.322410686520914</v>
      </c>
      <c r="S17">
        <f t="shared" ref="S17:S48" si="12">($C$7*BY17+$D$7*BZ17+$E$7*R17)</f>
        <v>28.194480645161299</v>
      </c>
      <c r="T17">
        <f t="shared" ref="T17:T48" si="13">0.61365*EXP(17.502*S17/(240.97+S17))</f>
        <v>3.8380772563780186</v>
      </c>
      <c r="U17">
        <f t="shared" ref="U17:U48" si="14">(V17/W17*100)</f>
        <v>39.727283158948509</v>
      </c>
      <c r="V17">
        <f t="shared" ref="V17:V48" si="15">BS17*(BV17+BW17)/1000</f>
        <v>1.5588148971461431</v>
      </c>
      <c r="W17">
        <f t="shared" ref="W17:W48" si="16">0.61365*EXP(17.502*BX17/(240.97+BX17))</f>
        <v>3.923789328631758</v>
      </c>
      <c r="X17">
        <f t="shared" ref="X17:X48" si="17">(T17-BS17*(BV17+BW17)/1000)</f>
        <v>2.2792623592318755</v>
      </c>
      <c r="Y17">
        <f t="shared" ref="Y17:Y48" si="18">(-G17*44100)</f>
        <v>-210.90181633010948</v>
      </c>
      <c r="Z17">
        <f t="shared" ref="Z17:Z48" si="19">2*29.3*N17*0.92*(BX17-S17)</f>
        <v>69.466621408299574</v>
      </c>
      <c r="AA17">
        <f t="shared" ref="AA17:AA48" si="20">2*0.95*0.0000000567*(((BX17+$B$7)+273)^4-(S17+273)^4)</f>
        <v>4.4820869648249904</v>
      </c>
      <c r="AB17">
        <f t="shared" ref="AB17:AB48" si="21">Q17+AA17+Y17+Z17</f>
        <v>24.893393579422849</v>
      </c>
      <c r="AC17">
        <v>-4.0062998885289601E-2</v>
      </c>
      <c r="AD17">
        <v>4.4974225960203E-2</v>
      </c>
      <c r="AE17">
        <v>3.3804440434382399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50819.53809904361</v>
      </c>
      <c r="AK17" t="s">
        <v>251</v>
      </c>
      <c r="AL17">
        <v>2.27018846153846</v>
      </c>
      <c r="AM17">
        <v>1.8340000000000001</v>
      </c>
      <c r="AN17">
        <f t="shared" ref="AN17:AN48" si="25">AM17-AL17</f>
        <v>-0.43618846153845992</v>
      </c>
      <c r="AO17">
        <f t="shared" ref="AO17:AO48" si="26">AN17/AM17</f>
        <v>-0.2378344937505234</v>
      </c>
      <c r="AP17">
        <v>-0.42406819101022197</v>
      </c>
      <c r="AQ17" t="s">
        <v>252</v>
      </c>
      <c r="AR17">
        <v>2.29787307692308</v>
      </c>
      <c r="AS17">
        <v>2.0225300000000002</v>
      </c>
      <c r="AT17">
        <f t="shared" ref="AT17:AT48" si="27">1-AR17/AS17</f>
        <v>-0.13613794451656092</v>
      </c>
      <c r="AU17">
        <v>0.5</v>
      </c>
      <c r="AV17">
        <f t="shared" ref="AV17:AV48" si="28">BJ17</f>
        <v>841.19534194855612</v>
      </c>
      <c r="AW17">
        <f t="shared" ref="AW17:AW48" si="29">H17</f>
        <v>16.659568251857614</v>
      </c>
      <c r="AX17">
        <f t="shared" ref="AX17:AX48" si="30">AT17*AU17*AV17</f>
        <v>-57.259302394891009</v>
      </c>
      <c r="AY17">
        <f t="shared" ref="AY17:AY48" si="31">BD17/AS17</f>
        <v>1</v>
      </c>
      <c r="AZ17">
        <f t="shared" ref="AZ17:AZ48" si="32">(AW17-AP17)/AV17</f>
        <v>2.0308762532249728E-2</v>
      </c>
      <c r="BA17">
        <f t="shared" ref="BA17:BA48" si="33">(AM17-AS17)/AS17</f>
        <v>-9.3214933771068945E-2</v>
      </c>
      <c r="BB17" t="s">
        <v>253</v>
      </c>
      <c r="BC17">
        <v>0</v>
      </c>
      <c r="BD17">
        <f t="shared" ref="BD17:BD48" si="34">AS17-BC17</f>
        <v>2.0225300000000002</v>
      </c>
      <c r="BE17">
        <f t="shared" ref="BE17:BE48" si="35">(AS17-AR17)/(AS17-BC17)</f>
        <v>-0.13613794451656083</v>
      </c>
      <c r="BF17">
        <f t="shared" ref="BF17:BF48" si="36">(AM17-AS17)/(AM17-BC17)</f>
        <v>-0.10279716466739372</v>
      </c>
      <c r="BG17">
        <f t="shared" ref="BG17:BG48" si="37">(AS17-AR17)/(AS17-AL17)</f>
        <v>1.1117854613674112</v>
      </c>
      <c r="BH17">
        <f t="shared" ref="BH17:BH48" si="38">(AM17-AS17)/(AM17-AL17)</f>
        <v>0.43222142863441354</v>
      </c>
      <c r="BI17">
        <f t="shared" ref="BI17:BI48" si="39">$B$11*CB17+$C$11*CC17+$F$11*CD17</f>
        <v>999.99409677419396</v>
      </c>
      <c r="BJ17">
        <f t="shared" ref="BJ17:BJ48" si="40">BI17*BK17</f>
        <v>841.19534194855612</v>
      </c>
      <c r="BK17">
        <f t="shared" ref="BK17:BK48" si="41">($B$11*$D$9+$C$11*$D$9+$F$11*((CQ17+CI17)/MAX(CQ17+CI17+CR17, 0.1)*$I$9+CR17/MAX(CQ17+CI17+CR17, 0.1)*$J$9))/($B$11+$C$11+$F$11)</f>
        <v>0.84120030774392085</v>
      </c>
      <c r="BL17">
        <f t="shared" ref="BL17:BL48" si="42">($B$11*$K$9+$C$11*$K$9+$F$11*((CQ17+CI17)/MAX(CQ17+CI17+CR17, 0.1)*$P$9+CR17/MAX(CQ17+CI17+CR17, 0.1)*$Q$9))/($B$11+$C$11+$F$11)</f>
        <v>0.19240061548784185</v>
      </c>
      <c r="BM17">
        <v>0.76956237059342636</v>
      </c>
      <c r="BN17">
        <v>0.5</v>
      </c>
      <c r="BO17" t="s">
        <v>254</v>
      </c>
      <c r="BP17">
        <v>1675346537</v>
      </c>
      <c r="BQ17">
        <v>400.02793548387098</v>
      </c>
      <c r="BR17">
        <v>402.88641935483901</v>
      </c>
      <c r="BS17">
        <v>16.104525806451601</v>
      </c>
      <c r="BT17">
        <v>15.380335483871001</v>
      </c>
      <c r="BU17">
        <v>500.01358064516103</v>
      </c>
      <c r="BV17">
        <v>96.593616129032299</v>
      </c>
      <c r="BW17">
        <v>0.19997567741935501</v>
      </c>
      <c r="BX17">
        <v>28.5744258064516</v>
      </c>
      <c r="BY17">
        <v>28.194480645161299</v>
      </c>
      <c r="BZ17">
        <v>999.9</v>
      </c>
      <c r="CA17">
        <v>10002.0967741935</v>
      </c>
      <c r="CB17">
        <v>0</v>
      </c>
      <c r="CC17">
        <v>390.49254838709697</v>
      </c>
      <c r="CD17">
        <v>999.99409677419396</v>
      </c>
      <c r="CE17">
        <v>0.959987387096774</v>
      </c>
      <c r="CF17">
        <v>4.0012445161290301E-2</v>
      </c>
      <c r="CG17">
        <v>0</v>
      </c>
      <c r="CH17">
        <v>2.2788419354838698</v>
      </c>
      <c r="CI17">
        <v>0</v>
      </c>
      <c r="CJ17">
        <v>1543.96451612903</v>
      </c>
      <c r="CK17">
        <v>9334.2403225806393</v>
      </c>
      <c r="CL17">
        <v>37.763967741935502</v>
      </c>
      <c r="CM17">
        <v>41.281999999999996</v>
      </c>
      <c r="CN17">
        <v>38.993774193548397</v>
      </c>
      <c r="CO17">
        <v>39.811999999999998</v>
      </c>
      <c r="CP17">
        <v>37.985774193548401</v>
      </c>
      <c r="CQ17">
        <v>959.98354838709702</v>
      </c>
      <c r="CR17">
        <v>40.01</v>
      </c>
      <c r="CS17">
        <v>0</v>
      </c>
      <c r="CT17">
        <v>2903.4000000953702</v>
      </c>
      <c r="CU17">
        <v>2.29787307692308</v>
      </c>
      <c r="CV17">
        <v>-0.27936750475190802</v>
      </c>
      <c r="CW17">
        <v>-93.378803307047704</v>
      </c>
      <c r="CX17">
        <v>1543.2419230769201</v>
      </c>
      <c r="CY17">
        <v>15</v>
      </c>
      <c r="CZ17">
        <v>1675346478</v>
      </c>
      <c r="DA17" t="s">
        <v>255</v>
      </c>
      <c r="DB17">
        <v>3</v>
      </c>
      <c r="DC17">
        <v>-3.863</v>
      </c>
      <c r="DD17">
        <v>0.38300000000000001</v>
      </c>
      <c r="DE17">
        <v>403</v>
      </c>
      <c r="DF17">
        <v>16</v>
      </c>
      <c r="DG17">
        <v>1.67</v>
      </c>
      <c r="DH17">
        <v>0.38</v>
      </c>
      <c r="DI17">
        <v>-2.9489984615384599</v>
      </c>
      <c r="DJ17">
        <v>0.81065557927087695</v>
      </c>
      <c r="DK17">
        <v>0.16405646977353899</v>
      </c>
      <c r="DL17">
        <v>0</v>
      </c>
      <c r="DM17">
        <v>2.1699000000000002</v>
      </c>
      <c r="DN17">
        <v>0</v>
      </c>
      <c r="DO17">
        <v>0</v>
      </c>
      <c r="DP17">
        <v>0</v>
      </c>
      <c r="DQ17">
        <v>0.76426659615384596</v>
      </c>
      <c r="DR17">
        <v>-0.39105532485275901</v>
      </c>
      <c r="DS17">
        <v>5.1467151372822803E-2</v>
      </c>
      <c r="DT17">
        <v>0</v>
      </c>
      <c r="DU17">
        <v>0</v>
      </c>
      <c r="DV17">
        <v>3</v>
      </c>
      <c r="DW17" t="s">
        <v>256</v>
      </c>
      <c r="DX17">
        <v>100</v>
      </c>
      <c r="DY17">
        <v>100</v>
      </c>
      <c r="DZ17">
        <v>-3.863</v>
      </c>
      <c r="EA17">
        <v>0.38300000000000001</v>
      </c>
      <c r="EB17">
        <v>2</v>
      </c>
      <c r="EC17">
        <v>516.81799999999998</v>
      </c>
      <c r="ED17">
        <v>415.68299999999999</v>
      </c>
      <c r="EE17">
        <v>26.4451</v>
      </c>
      <c r="EF17">
        <v>31.389199999999999</v>
      </c>
      <c r="EG17">
        <v>30.000699999999998</v>
      </c>
      <c r="EH17">
        <v>31.578199999999999</v>
      </c>
      <c r="EI17">
        <v>31.612300000000001</v>
      </c>
      <c r="EJ17">
        <v>20.2684</v>
      </c>
      <c r="EK17">
        <v>27.223600000000001</v>
      </c>
      <c r="EL17">
        <v>0</v>
      </c>
      <c r="EM17">
        <v>26.426600000000001</v>
      </c>
      <c r="EN17">
        <v>402.767</v>
      </c>
      <c r="EO17">
        <v>15.492000000000001</v>
      </c>
      <c r="EP17">
        <v>100.318</v>
      </c>
      <c r="EQ17">
        <v>90.611900000000006</v>
      </c>
    </row>
    <row r="18" spans="1:147" x14ac:dyDescent="0.3">
      <c r="A18">
        <v>2</v>
      </c>
      <c r="B18">
        <v>1675346605</v>
      </c>
      <c r="C18">
        <v>60</v>
      </c>
      <c r="D18" t="s">
        <v>257</v>
      </c>
      <c r="E18" t="s">
        <v>258</v>
      </c>
      <c r="F18">
        <v>1675346597</v>
      </c>
      <c r="G18">
        <f t="shared" si="0"/>
        <v>4.8095636658729863E-3</v>
      </c>
      <c r="H18">
        <f t="shared" si="1"/>
        <v>16.435172609337265</v>
      </c>
      <c r="I18">
        <f t="shared" si="2"/>
        <v>400.03777419354799</v>
      </c>
      <c r="J18">
        <f t="shared" si="3"/>
        <v>258.24456989251246</v>
      </c>
      <c r="K18">
        <f t="shared" si="4"/>
        <v>24.995160275555246</v>
      </c>
      <c r="L18">
        <f t="shared" si="5"/>
        <v>38.719142425360332</v>
      </c>
      <c r="M18">
        <f t="shared" si="6"/>
        <v>0.2092842385681723</v>
      </c>
      <c r="N18">
        <f t="shared" si="7"/>
        <v>3.3848819864792428</v>
      </c>
      <c r="O18">
        <f t="shared" si="8"/>
        <v>0.20235213235081603</v>
      </c>
      <c r="P18">
        <f t="shared" si="9"/>
        <v>0.12707377705552483</v>
      </c>
      <c r="Q18">
        <f t="shared" si="10"/>
        <v>161.84709207827149</v>
      </c>
      <c r="R18">
        <f t="shared" si="11"/>
        <v>28.032539904239211</v>
      </c>
      <c r="S18">
        <f t="shared" si="12"/>
        <v>28.011864516128998</v>
      </c>
      <c r="T18">
        <f t="shared" si="13"/>
        <v>3.7974652124806965</v>
      </c>
      <c r="U18">
        <f t="shared" si="14"/>
        <v>40.433752401745814</v>
      </c>
      <c r="V18">
        <f t="shared" si="15"/>
        <v>1.5606396742212556</v>
      </c>
      <c r="W18">
        <f t="shared" si="16"/>
        <v>3.8597448456301859</v>
      </c>
      <c r="X18">
        <f t="shared" si="17"/>
        <v>2.2368255382594411</v>
      </c>
      <c r="Y18">
        <f t="shared" si="18"/>
        <v>-212.1017576649987</v>
      </c>
      <c r="Z18">
        <f t="shared" si="19"/>
        <v>50.978868060292825</v>
      </c>
      <c r="AA18">
        <f t="shared" si="20"/>
        <v>3.287859405983629</v>
      </c>
      <c r="AB18">
        <f t="shared" si="21"/>
        <v>4.0120618795492362</v>
      </c>
      <c r="AC18">
        <v>-3.9967257865998002E-2</v>
      </c>
      <c r="AD18">
        <v>4.48667482786742E-2</v>
      </c>
      <c r="AE18">
        <v>3.3740238842514398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50750.574111207236</v>
      </c>
      <c r="AK18" t="s">
        <v>251</v>
      </c>
      <c r="AL18">
        <v>2.27018846153846</v>
      </c>
      <c r="AM18">
        <v>1.8340000000000001</v>
      </c>
      <c r="AN18">
        <f t="shared" si="25"/>
        <v>-0.43618846153845992</v>
      </c>
      <c r="AO18">
        <f t="shared" si="26"/>
        <v>-0.2378344937505234</v>
      </c>
      <c r="AP18">
        <v>-0.42406819101022197</v>
      </c>
      <c r="AQ18" t="s">
        <v>259</v>
      </c>
      <c r="AR18">
        <v>2.3017115384615399</v>
      </c>
      <c r="AS18">
        <v>1.2968</v>
      </c>
      <c r="AT18">
        <f t="shared" si="27"/>
        <v>-0.77491636216960202</v>
      </c>
      <c r="AU18">
        <v>0.5</v>
      </c>
      <c r="AV18">
        <f t="shared" si="28"/>
        <v>841.19838421894349</v>
      </c>
      <c r="AW18">
        <f t="shared" si="29"/>
        <v>16.435172609337265</v>
      </c>
      <c r="AX18">
        <f t="shared" si="30"/>
        <v>-325.92919588094543</v>
      </c>
      <c r="AY18">
        <f t="shared" si="31"/>
        <v>1</v>
      </c>
      <c r="AZ18">
        <f t="shared" si="32"/>
        <v>2.0041931982550547E-2</v>
      </c>
      <c r="BA18">
        <f t="shared" si="33"/>
        <v>0.41425046267735977</v>
      </c>
      <c r="BB18" t="s">
        <v>253</v>
      </c>
      <c r="BC18">
        <v>0</v>
      </c>
      <c r="BD18">
        <f t="shared" si="34"/>
        <v>1.2968</v>
      </c>
      <c r="BE18">
        <f t="shared" si="35"/>
        <v>-0.77491636216960202</v>
      </c>
      <c r="BF18">
        <f t="shared" si="36"/>
        <v>0.29291166848418765</v>
      </c>
      <c r="BG18">
        <f t="shared" si="37"/>
        <v>1.0323848886324962</v>
      </c>
      <c r="BH18">
        <f t="shared" si="38"/>
        <v>-1.2315777407436848</v>
      </c>
      <c r="BI18">
        <f t="shared" si="39"/>
        <v>999.99770967741904</v>
      </c>
      <c r="BJ18">
        <f t="shared" si="40"/>
        <v>841.19838421894349</v>
      </c>
      <c r="BK18">
        <f t="shared" si="41"/>
        <v>0.84120031083901048</v>
      </c>
      <c r="BL18">
        <f t="shared" si="42"/>
        <v>0.19240062167802099</v>
      </c>
      <c r="BM18">
        <v>0.76956237059342636</v>
      </c>
      <c r="BN18">
        <v>0.5</v>
      </c>
      <c r="BO18" t="s">
        <v>254</v>
      </c>
      <c r="BP18">
        <v>1675346597</v>
      </c>
      <c r="BQ18">
        <v>400.03777419354799</v>
      </c>
      <c r="BR18">
        <v>402.86341935483898</v>
      </c>
      <c r="BS18">
        <v>16.124190322580599</v>
      </c>
      <c r="BT18">
        <v>15.3958903225806</v>
      </c>
      <c r="BU18">
        <v>500.01090322580598</v>
      </c>
      <c r="BV18">
        <v>96.588625806451603</v>
      </c>
      <c r="BW18">
        <v>0.20008996774193499</v>
      </c>
      <c r="BX18">
        <v>28.291222580645201</v>
      </c>
      <c r="BY18">
        <v>28.011864516128998</v>
      </c>
      <c r="BZ18">
        <v>999.9</v>
      </c>
      <c r="CA18">
        <v>9978.7096774193506</v>
      </c>
      <c r="CB18">
        <v>0</v>
      </c>
      <c r="CC18">
        <v>390.579580645161</v>
      </c>
      <c r="CD18">
        <v>999.99770967741904</v>
      </c>
      <c r="CE18">
        <v>0.95999093548387104</v>
      </c>
      <c r="CF18">
        <v>4.0008825806451598E-2</v>
      </c>
      <c r="CG18">
        <v>0</v>
      </c>
      <c r="CH18">
        <v>2.30772258064516</v>
      </c>
      <c r="CI18">
        <v>0</v>
      </c>
      <c r="CJ18">
        <v>1466.7606451612901</v>
      </c>
      <c r="CK18">
        <v>9334.2674193548391</v>
      </c>
      <c r="CL18">
        <v>38.1991935483871</v>
      </c>
      <c r="CM18">
        <v>41.527999999999999</v>
      </c>
      <c r="CN18">
        <v>39.376903225806501</v>
      </c>
      <c r="CO18">
        <v>40.003999999999998</v>
      </c>
      <c r="CP18">
        <v>38.352645161290297</v>
      </c>
      <c r="CQ18">
        <v>959.98870967741902</v>
      </c>
      <c r="CR18">
        <v>40.010322580645202</v>
      </c>
      <c r="CS18">
        <v>0</v>
      </c>
      <c r="CT18">
        <v>59.600000143051098</v>
      </c>
      <c r="CU18">
        <v>2.3017115384615399</v>
      </c>
      <c r="CV18">
        <v>0.19949743450528901</v>
      </c>
      <c r="CW18">
        <v>-50.913162396264603</v>
      </c>
      <c r="CX18">
        <v>1466.1303846153801</v>
      </c>
      <c r="CY18">
        <v>15</v>
      </c>
      <c r="CZ18">
        <v>1675346478</v>
      </c>
      <c r="DA18" t="s">
        <v>255</v>
      </c>
      <c r="DB18">
        <v>3</v>
      </c>
      <c r="DC18">
        <v>-3.863</v>
      </c>
      <c r="DD18">
        <v>0.38300000000000001</v>
      </c>
      <c r="DE18">
        <v>403</v>
      </c>
      <c r="DF18">
        <v>16</v>
      </c>
      <c r="DG18">
        <v>1.67</v>
      </c>
      <c r="DH18">
        <v>0.38</v>
      </c>
      <c r="DI18">
        <v>-2.8461882692307698</v>
      </c>
      <c r="DJ18">
        <v>0.25725544267052602</v>
      </c>
      <c r="DK18">
        <v>0.127779183866922</v>
      </c>
      <c r="DL18">
        <v>1</v>
      </c>
      <c r="DM18">
        <v>2.4365999999999999</v>
      </c>
      <c r="DN18">
        <v>0</v>
      </c>
      <c r="DO18">
        <v>0</v>
      </c>
      <c r="DP18">
        <v>0</v>
      </c>
      <c r="DQ18">
        <v>0.71243082692307702</v>
      </c>
      <c r="DR18">
        <v>0.14485059848033</v>
      </c>
      <c r="DS18">
        <v>2.1549245725440799E-2</v>
      </c>
      <c r="DT18">
        <v>0</v>
      </c>
      <c r="DU18">
        <v>1</v>
      </c>
      <c r="DV18">
        <v>3</v>
      </c>
      <c r="DW18" t="s">
        <v>260</v>
      </c>
      <c r="DX18">
        <v>100</v>
      </c>
      <c r="DY18">
        <v>100</v>
      </c>
      <c r="DZ18">
        <v>-3.863</v>
      </c>
      <c r="EA18">
        <v>0.38300000000000001</v>
      </c>
      <c r="EB18">
        <v>2</v>
      </c>
      <c r="EC18">
        <v>517.05499999999995</v>
      </c>
      <c r="ED18">
        <v>414.76499999999999</v>
      </c>
      <c r="EE18">
        <v>25.432400000000001</v>
      </c>
      <c r="EF18">
        <v>31.4084</v>
      </c>
      <c r="EG18">
        <v>29.9998</v>
      </c>
      <c r="EH18">
        <v>31.591899999999999</v>
      </c>
      <c r="EI18">
        <v>31.623200000000001</v>
      </c>
      <c r="EJ18">
        <v>20.258800000000001</v>
      </c>
      <c r="EK18">
        <v>28.489100000000001</v>
      </c>
      <c r="EL18">
        <v>0</v>
      </c>
      <c r="EM18">
        <v>25.456900000000001</v>
      </c>
      <c r="EN18">
        <v>402.66699999999997</v>
      </c>
      <c r="EO18">
        <v>15.2212</v>
      </c>
      <c r="EP18">
        <v>100.315</v>
      </c>
      <c r="EQ18">
        <v>90.611099999999993</v>
      </c>
    </row>
    <row r="19" spans="1:147" x14ac:dyDescent="0.3">
      <c r="A19">
        <v>3</v>
      </c>
      <c r="B19">
        <v>1675346665</v>
      </c>
      <c r="C19">
        <v>120</v>
      </c>
      <c r="D19" t="s">
        <v>261</v>
      </c>
      <c r="E19" t="s">
        <v>262</v>
      </c>
      <c r="F19">
        <v>1675346657</v>
      </c>
      <c r="G19">
        <f t="shared" si="0"/>
        <v>4.694716941529762E-3</v>
      </c>
      <c r="H19">
        <f t="shared" si="1"/>
        <v>16.699470683149467</v>
      </c>
      <c r="I19">
        <f t="shared" si="2"/>
        <v>400.00567741935498</v>
      </c>
      <c r="J19">
        <f t="shared" si="3"/>
        <v>253.64030291612536</v>
      </c>
      <c r="K19">
        <f t="shared" si="4"/>
        <v>24.550735712177559</v>
      </c>
      <c r="L19">
        <f t="shared" si="5"/>
        <v>38.717954350261877</v>
      </c>
      <c r="M19">
        <f t="shared" si="6"/>
        <v>0.20504440047189462</v>
      </c>
      <c r="N19">
        <f t="shared" si="7"/>
        <v>3.3908906398139811</v>
      </c>
      <c r="O19">
        <f t="shared" si="8"/>
        <v>0.1983968998158846</v>
      </c>
      <c r="P19">
        <f t="shared" si="9"/>
        <v>0.12457736109962968</v>
      </c>
      <c r="Q19">
        <f t="shared" si="10"/>
        <v>161.8475446118704</v>
      </c>
      <c r="R19">
        <f t="shared" si="11"/>
        <v>27.87670017475617</v>
      </c>
      <c r="S19">
        <f t="shared" si="12"/>
        <v>27.870080645161298</v>
      </c>
      <c r="T19">
        <f t="shared" si="13"/>
        <v>3.766192907727052</v>
      </c>
      <c r="U19">
        <f t="shared" si="14"/>
        <v>40.285488147961949</v>
      </c>
      <c r="V19">
        <f t="shared" si="15"/>
        <v>1.5385063335962157</v>
      </c>
      <c r="W19">
        <f t="shared" si="16"/>
        <v>3.8190087903255279</v>
      </c>
      <c r="X19">
        <f t="shared" si="17"/>
        <v>2.2276865741308365</v>
      </c>
      <c r="Y19">
        <f t="shared" si="18"/>
        <v>-207.0370171214625</v>
      </c>
      <c r="Z19">
        <f t="shared" si="19"/>
        <v>43.667339328915013</v>
      </c>
      <c r="AA19">
        <f t="shared" si="20"/>
        <v>2.8067796755693677</v>
      </c>
      <c r="AB19">
        <f t="shared" si="21"/>
        <v>1.2846464948922929</v>
      </c>
      <c r="AC19">
        <v>-4.0056498334457499E-2</v>
      </c>
      <c r="AD19">
        <v>4.49669285224144E-2</v>
      </c>
      <c r="AE19">
        <v>3.3800082931876099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50890.175920558591</v>
      </c>
      <c r="AK19" t="s">
        <v>251</v>
      </c>
      <c r="AL19">
        <v>2.27018846153846</v>
      </c>
      <c r="AM19">
        <v>1.8340000000000001</v>
      </c>
      <c r="AN19">
        <f t="shared" si="25"/>
        <v>-0.43618846153845992</v>
      </c>
      <c r="AO19">
        <f t="shared" si="26"/>
        <v>-0.2378344937505234</v>
      </c>
      <c r="AP19">
        <v>-0.42406819101022197</v>
      </c>
      <c r="AQ19" t="s">
        <v>263</v>
      </c>
      <c r="AR19">
        <v>2.2791538461538501</v>
      </c>
      <c r="AS19">
        <v>1.7924</v>
      </c>
      <c r="AT19">
        <f t="shared" si="27"/>
        <v>-0.27156541294010839</v>
      </c>
      <c r="AU19">
        <v>0.5</v>
      </c>
      <c r="AV19">
        <f t="shared" si="28"/>
        <v>841.20283827135802</v>
      </c>
      <c r="AW19">
        <f t="shared" si="29"/>
        <v>16.699470683149467</v>
      </c>
      <c r="AX19">
        <f t="shared" si="30"/>
        <v>-114.22079807077627</v>
      </c>
      <c r="AY19">
        <f t="shared" si="31"/>
        <v>1</v>
      </c>
      <c r="AZ19">
        <f t="shared" si="32"/>
        <v>2.0356016521946067E-2</v>
      </c>
      <c r="BA19">
        <f t="shared" si="33"/>
        <v>2.320910511046646E-2</v>
      </c>
      <c r="BB19" t="s">
        <v>253</v>
      </c>
      <c r="BC19">
        <v>0</v>
      </c>
      <c r="BD19">
        <f t="shared" si="34"/>
        <v>1.7924</v>
      </c>
      <c r="BE19">
        <f t="shared" si="35"/>
        <v>-0.27156541294010828</v>
      </c>
      <c r="BF19">
        <f t="shared" si="36"/>
        <v>2.2682660850599827E-2</v>
      </c>
      <c r="BG19">
        <f t="shared" si="37"/>
        <v>1.0187643389011989</v>
      </c>
      <c r="BH19">
        <f t="shared" si="38"/>
        <v>-9.5371619536368912E-2</v>
      </c>
      <c r="BI19">
        <f t="shared" si="39"/>
        <v>1000.00329032258</v>
      </c>
      <c r="BJ19">
        <f t="shared" si="40"/>
        <v>841.20283827135802</v>
      </c>
      <c r="BK19">
        <f t="shared" si="41"/>
        <v>0.84120007045177192</v>
      </c>
      <c r="BL19">
        <f t="shared" si="42"/>
        <v>0.19240014090354399</v>
      </c>
      <c r="BM19">
        <v>0.76956237059342603</v>
      </c>
      <c r="BN19">
        <v>0.5</v>
      </c>
      <c r="BO19" t="s">
        <v>254</v>
      </c>
      <c r="BP19">
        <v>1675346657</v>
      </c>
      <c r="BQ19">
        <v>400.00567741935498</v>
      </c>
      <c r="BR19">
        <v>402.86483870967697</v>
      </c>
      <c r="BS19">
        <v>15.8947258064516</v>
      </c>
      <c r="BT19">
        <v>15.1836677419355</v>
      </c>
      <c r="BU19">
        <v>500.02270967741902</v>
      </c>
      <c r="BV19">
        <v>96.593519354838705</v>
      </c>
      <c r="BW19">
        <v>0.199992677419355</v>
      </c>
      <c r="BX19">
        <v>28.108948387096799</v>
      </c>
      <c r="BY19">
        <v>27.870080645161298</v>
      </c>
      <c r="BZ19">
        <v>999.9</v>
      </c>
      <c r="CA19">
        <v>10000.483870967701</v>
      </c>
      <c r="CB19">
        <v>0</v>
      </c>
      <c r="CC19">
        <v>390.49603225806499</v>
      </c>
      <c r="CD19">
        <v>1000.00329032258</v>
      </c>
      <c r="CE19">
        <v>0.959994161290323</v>
      </c>
      <c r="CF19">
        <v>4.0005535483870903E-2</v>
      </c>
      <c r="CG19">
        <v>0</v>
      </c>
      <c r="CH19">
        <v>2.2829709677419401</v>
      </c>
      <c r="CI19">
        <v>0</v>
      </c>
      <c r="CJ19">
        <v>1420.7248387096799</v>
      </c>
      <c r="CK19">
        <v>9334.3296774193495</v>
      </c>
      <c r="CL19">
        <v>38.548064516129003</v>
      </c>
      <c r="CM19">
        <v>41.777999999999999</v>
      </c>
      <c r="CN19">
        <v>39.7195161290323</v>
      </c>
      <c r="CO19">
        <v>40.215451612903202</v>
      </c>
      <c r="CP19">
        <v>38.649000000000001</v>
      </c>
      <c r="CQ19">
        <v>959.99548387096797</v>
      </c>
      <c r="CR19">
        <v>40.002258064516099</v>
      </c>
      <c r="CS19">
        <v>0</v>
      </c>
      <c r="CT19">
        <v>59.399999856948902</v>
      </c>
      <c r="CU19">
        <v>2.2791538461538501</v>
      </c>
      <c r="CV19">
        <v>-0.1100991441947</v>
      </c>
      <c r="CW19">
        <v>-32.910769218554897</v>
      </c>
      <c r="CX19">
        <v>1420.41384615385</v>
      </c>
      <c r="CY19">
        <v>15</v>
      </c>
      <c r="CZ19">
        <v>1675346478</v>
      </c>
      <c r="DA19" t="s">
        <v>255</v>
      </c>
      <c r="DB19">
        <v>3</v>
      </c>
      <c r="DC19">
        <v>-3.863</v>
      </c>
      <c r="DD19">
        <v>0.38300000000000001</v>
      </c>
      <c r="DE19">
        <v>403</v>
      </c>
      <c r="DF19">
        <v>16</v>
      </c>
      <c r="DG19">
        <v>1.67</v>
      </c>
      <c r="DH19">
        <v>0.38</v>
      </c>
      <c r="DI19">
        <v>-2.8507967307692299</v>
      </c>
      <c r="DJ19">
        <v>1.6213647654571998E-2</v>
      </c>
      <c r="DK19">
        <v>9.6681362906937296E-2</v>
      </c>
      <c r="DL19">
        <v>1</v>
      </c>
      <c r="DM19">
        <v>2.3300999999999998</v>
      </c>
      <c r="DN19">
        <v>0</v>
      </c>
      <c r="DO19">
        <v>0</v>
      </c>
      <c r="DP19">
        <v>0</v>
      </c>
      <c r="DQ19">
        <v>0.71523680769230802</v>
      </c>
      <c r="DR19">
        <v>-3.7501387282748197E-2</v>
      </c>
      <c r="DS19">
        <v>6.2717976598495803E-3</v>
      </c>
      <c r="DT19">
        <v>1</v>
      </c>
      <c r="DU19">
        <v>2</v>
      </c>
      <c r="DV19">
        <v>3</v>
      </c>
      <c r="DW19" t="s">
        <v>264</v>
      </c>
      <c r="DX19">
        <v>100</v>
      </c>
      <c r="DY19">
        <v>100</v>
      </c>
      <c r="DZ19">
        <v>-3.863</v>
      </c>
      <c r="EA19">
        <v>0.38300000000000001</v>
      </c>
      <c r="EB19">
        <v>2</v>
      </c>
      <c r="EC19">
        <v>516.62699999999995</v>
      </c>
      <c r="ED19">
        <v>415.089</v>
      </c>
      <c r="EE19">
        <v>25.9392</v>
      </c>
      <c r="EF19">
        <v>31.4194</v>
      </c>
      <c r="EG19">
        <v>30.0002</v>
      </c>
      <c r="EH19">
        <v>31.602900000000002</v>
      </c>
      <c r="EI19">
        <v>31.6342</v>
      </c>
      <c r="EJ19">
        <v>20.2654</v>
      </c>
      <c r="EK19">
        <v>29.0594</v>
      </c>
      <c r="EL19">
        <v>0</v>
      </c>
      <c r="EM19">
        <v>25.933499999999999</v>
      </c>
      <c r="EN19">
        <v>402.88900000000001</v>
      </c>
      <c r="EO19">
        <v>15.1371</v>
      </c>
      <c r="EP19">
        <v>100.312</v>
      </c>
      <c r="EQ19">
        <v>90.613699999999994</v>
      </c>
    </row>
    <row r="20" spans="1:147" x14ac:dyDescent="0.3">
      <c r="A20">
        <v>4</v>
      </c>
      <c r="B20">
        <v>1675346725</v>
      </c>
      <c r="C20">
        <v>180</v>
      </c>
      <c r="D20" t="s">
        <v>265</v>
      </c>
      <c r="E20" t="s">
        <v>266</v>
      </c>
      <c r="F20">
        <v>1675346717.00968</v>
      </c>
      <c r="G20">
        <f t="shared" si="0"/>
        <v>4.8531536364566814E-3</v>
      </c>
      <c r="H20">
        <f t="shared" si="1"/>
        <v>16.901034624136525</v>
      </c>
      <c r="I20">
        <f t="shared" si="2"/>
        <v>399.98874193548397</v>
      </c>
      <c r="J20">
        <f t="shared" si="3"/>
        <v>255.97301336473464</v>
      </c>
      <c r="K20">
        <f t="shared" si="4"/>
        <v>24.776388566738909</v>
      </c>
      <c r="L20">
        <f t="shared" si="5"/>
        <v>38.716098866225018</v>
      </c>
      <c r="M20">
        <f t="shared" si="6"/>
        <v>0.21153805631240091</v>
      </c>
      <c r="N20">
        <f t="shared" si="7"/>
        <v>3.3895714750557726</v>
      </c>
      <c r="O20">
        <f t="shared" si="8"/>
        <v>0.2044679999522582</v>
      </c>
      <c r="P20">
        <f t="shared" si="9"/>
        <v>0.12840803151655494</v>
      </c>
      <c r="Q20">
        <f t="shared" si="10"/>
        <v>161.84618058840414</v>
      </c>
      <c r="R20">
        <f t="shared" si="11"/>
        <v>27.87592033014915</v>
      </c>
      <c r="S20">
        <f t="shared" si="12"/>
        <v>27.879741935483899</v>
      </c>
      <c r="T20">
        <f t="shared" si="13"/>
        <v>3.768316676014658</v>
      </c>
      <c r="U20">
        <f t="shared" si="14"/>
        <v>40.080190373664152</v>
      </c>
      <c r="V20">
        <f t="shared" si="15"/>
        <v>1.5338098385317402</v>
      </c>
      <c r="W20">
        <f t="shared" si="16"/>
        <v>3.8268526776748408</v>
      </c>
      <c r="X20">
        <f t="shared" si="17"/>
        <v>2.2345068374829178</v>
      </c>
      <c r="Y20">
        <f t="shared" si="18"/>
        <v>-214.02407536773964</v>
      </c>
      <c r="Z20">
        <f t="shared" si="19"/>
        <v>48.322564126919737</v>
      </c>
      <c r="AA20">
        <f t="shared" si="20"/>
        <v>3.1079048906945812</v>
      </c>
      <c r="AB20">
        <f t="shared" si="21"/>
        <v>-0.74742576172118191</v>
      </c>
      <c r="AC20">
        <v>-4.0036900490819601E-2</v>
      </c>
      <c r="AD20">
        <v>4.4944928226065502E-2</v>
      </c>
      <c r="AE20">
        <v>3.3786944526723199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50860.332133391326</v>
      </c>
      <c r="AK20" t="s">
        <v>251</v>
      </c>
      <c r="AL20">
        <v>2.27018846153846</v>
      </c>
      <c r="AM20">
        <v>1.8340000000000001</v>
      </c>
      <c r="AN20">
        <f t="shared" si="25"/>
        <v>-0.43618846153845992</v>
      </c>
      <c r="AO20">
        <f t="shared" si="26"/>
        <v>-0.2378344937505234</v>
      </c>
      <c r="AP20">
        <v>-0.42406819101022197</v>
      </c>
      <c r="AQ20" t="s">
        <v>267</v>
      </c>
      <c r="AR20">
        <v>2.2590346153846199</v>
      </c>
      <c r="AS20">
        <v>1.4092</v>
      </c>
      <c r="AT20">
        <f t="shared" si="27"/>
        <v>-0.60306174807310531</v>
      </c>
      <c r="AU20">
        <v>0.5</v>
      </c>
      <c r="AV20">
        <f t="shared" si="28"/>
        <v>841.1961447871023</v>
      </c>
      <c r="AW20">
        <f t="shared" si="29"/>
        <v>16.901034624136525</v>
      </c>
      <c r="AX20">
        <f t="shared" si="30"/>
        <v>-253.64660877383346</v>
      </c>
      <c r="AY20">
        <f t="shared" si="31"/>
        <v>1</v>
      </c>
      <c r="AZ20">
        <f t="shared" si="32"/>
        <v>2.0595794360816457E-2</v>
      </c>
      <c r="BA20">
        <f t="shared" si="33"/>
        <v>0.30144762986091406</v>
      </c>
      <c r="BB20" t="s">
        <v>253</v>
      </c>
      <c r="BC20">
        <v>0</v>
      </c>
      <c r="BD20">
        <f t="shared" si="34"/>
        <v>1.4092</v>
      </c>
      <c r="BE20">
        <f t="shared" si="35"/>
        <v>-0.6030617480731052</v>
      </c>
      <c r="BF20">
        <f t="shared" si="36"/>
        <v>0.23162486368593241</v>
      </c>
      <c r="BG20">
        <f t="shared" si="37"/>
        <v>0.98704530124142453</v>
      </c>
      <c r="BH20">
        <f t="shared" si="38"/>
        <v>-0.9738909610348423</v>
      </c>
      <c r="BI20">
        <f t="shared" si="39"/>
        <v>999.99538709677404</v>
      </c>
      <c r="BJ20">
        <f t="shared" si="40"/>
        <v>841.1961447871023</v>
      </c>
      <c r="BK20">
        <f t="shared" si="41"/>
        <v>0.84120002516141201</v>
      </c>
      <c r="BL20">
        <f t="shared" si="42"/>
        <v>0.19240005032282415</v>
      </c>
      <c r="BM20">
        <v>0.76956237059342603</v>
      </c>
      <c r="BN20">
        <v>0.5</v>
      </c>
      <c r="BO20" t="s">
        <v>254</v>
      </c>
      <c r="BP20">
        <v>1675346717.00968</v>
      </c>
      <c r="BQ20">
        <v>399.98874193548397</v>
      </c>
      <c r="BR20">
        <v>402.88861290322598</v>
      </c>
      <c r="BS20">
        <v>15.8462935483871</v>
      </c>
      <c r="BT20">
        <v>15.1112161290323</v>
      </c>
      <c r="BU20">
        <v>500.03190322580701</v>
      </c>
      <c r="BV20">
        <v>96.592996774193594</v>
      </c>
      <c r="BW20">
        <v>0.19997464516128999</v>
      </c>
      <c r="BX20">
        <v>28.144177419354801</v>
      </c>
      <c r="BY20">
        <v>27.879741935483899</v>
      </c>
      <c r="BZ20">
        <v>999.9</v>
      </c>
      <c r="CA20">
        <v>9995.6451612903202</v>
      </c>
      <c r="CB20">
        <v>0</v>
      </c>
      <c r="CC20">
        <v>390.49603225806499</v>
      </c>
      <c r="CD20">
        <v>999.99538709677404</v>
      </c>
      <c r="CE20">
        <v>0.95999706451612898</v>
      </c>
      <c r="CF20">
        <v>4.0002574193548399E-2</v>
      </c>
      <c r="CG20">
        <v>0</v>
      </c>
      <c r="CH20">
        <v>2.2682225806451601</v>
      </c>
      <c r="CI20">
        <v>0</v>
      </c>
      <c r="CJ20">
        <v>1389.9664516129001</v>
      </c>
      <c r="CK20">
        <v>9334.2680645161308</v>
      </c>
      <c r="CL20">
        <v>38.875</v>
      </c>
      <c r="CM20">
        <v>42.048000000000002</v>
      </c>
      <c r="CN20">
        <v>40.052</v>
      </c>
      <c r="CO20">
        <v>40.433</v>
      </c>
      <c r="CP20">
        <v>38.930999999999997</v>
      </c>
      <c r="CQ20">
        <v>959.99451612903204</v>
      </c>
      <c r="CR20">
        <v>40.000645161290301</v>
      </c>
      <c r="CS20">
        <v>0</v>
      </c>
      <c r="CT20">
        <v>59.200000047683702</v>
      </c>
      <c r="CU20">
        <v>2.2590346153846199</v>
      </c>
      <c r="CV20">
        <v>0.24605469637925501</v>
      </c>
      <c r="CW20">
        <v>-19.447521352231899</v>
      </c>
      <c r="CX20">
        <v>1389.8830769230799</v>
      </c>
      <c r="CY20">
        <v>15</v>
      </c>
      <c r="CZ20">
        <v>1675346478</v>
      </c>
      <c r="DA20" t="s">
        <v>255</v>
      </c>
      <c r="DB20">
        <v>3</v>
      </c>
      <c r="DC20">
        <v>-3.863</v>
      </c>
      <c r="DD20">
        <v>0.38300000000000001</v>
      </c>
      <c r="DE20">
        <v>403</v>
      </c>
      <c r="DF20">
        <v>16</v>
      </c>
      <c r="DG20">
        <v>1.67</v>
      </c>
      <c r="DH20">
        <v>0.38</v>
      </c>
      <c r="DI20">
        <v>-2.8878801923076902</v>
      </c>
      <c r="DJ20">
        <v>-2.50421120197519E-2</v>
      </c>
      <c r="DK20">
        <v>0.100076378110582</v>
      </c>
      <c r="DL20">
        <v>1</v>
      </c>
      <c r="DM20">
        <v>2.5771999999999999</v>
      </c>
      <c r="DN20">
        <v>0</v>
      </c>
      <c r="DO20">
        <v>0</v>
      </c>
      <c r="DP20">
        <v>0</v>
      </c>
      <c r="DQ20">
        <v>0.73299057692307701</v>
      </c>
      <c r="DR20">
        <v>2.39009149948552E-2</v>
      </c>
      <c r="DS20">
        <v>4.0762402753694903E-3</v>
      </c>
      <c r="DT20">
        <v>1</v>
      </c>
      <c r="DU20">
        <v>2</v>
      </c>
      <c r="DV20">
        <v>3</v>
      </c>
      <c r="DW20" t="s">
        <v>264</v>
      </c>
      <c r="DX20">
        <v>100</v>
      </c>
      <c r="DY20">
        <v>100</v>
      </c>
      <c r="DZ20">
        <v>-3.863</v>
      </c>
      <c r="EA20">
        <v>0.38300000000000001</v>
      </c>
      <c r="EB20">
        <v>2</v>
      </c>
      <c r="EC20">
        <v>516.971</v>
      </c>
      <c r="ED20">
        <v>415.16500000000002</v>
      </c>
      <c r="EE20">
        <v>26.696100000000001</v>
      </c>
      <c r="EF20">
        <v>31.424900000000001</v>
      </c>
      <c r="EG20">
        <v>30.0001</v>
      </c>
      <c r="EH20">
        <v>31.613900000000001</v>
      </c>
      <c r="EI20">
        <v>31.645199999999999</v>
      </c>
      <c r="EJ20">
        <v>20.268599999999999</v>
      </c>
      <c r="EK20">
        <v>29.341799999999999</v>
      </c>
      <c r="EL20">
        <v>0</v>
      </c>
      <c r="EM20">
        <v>26.708300000000001</v>
      </c>
      <c r="EN20">
        <v>402.93200000000002</v>
      </c>
      <c r="EO20">
        <v>15.106299999999999</v>
      </c>
      <c r="EP20">
        <v>100.31100000000001</v>
      </c>
      <c r="EQ20">
        <v>90.616200000000006</v>
      </c>
    </row>
    <row r="21" spans="1:147" x14ac:dyDescent="0.3">
      <c r="A21">
        <v>5</v>
      </c>
      <c r="B21">
        <v>1675346785.0999999</v>
      </c>
      <c r="C21">
        <v>240.09999990463299</v>
      </c>
      <c r="D21" t="s">
        <v>268</v>
      </c>
      <c r="E21" t="s">
        <v>269</v>
      </c>
      <c r="F21">
        <v>1675346777.0290301</v>
      </c>
      <c r="G21">
        <f t="shared" si="0"/>
        <v>4.8813568476677094E-3</v>
      </c>
      <c r="H21">
        <f t="shared" si="1"/>
        <v>16.933007325927793</v>
      </c>
      <c r="I21">
        <f t="shared" si="2"/>
        <v>400.02835483871002</v>
      </c>
      <c r="J21">
        <f t="shared" si="3"/>
        <v>255.84184899507889</v>
      </c>
      <c r="K21">
        <f t="shared" si="4"/>
        <v>24.763907032824655</v>
      </c>
      <c r="L21">
        <f t="shared" si="5"/>
        <v>38.720268121225757</v>
      </c>
      <c r="M21">
        <f t="shared" si="6"/>
        <v>0.2117588912666189</v>
      </c>
      <c r="N21">
        <f t="shared" si="7"/>
        <v>3.3914637289483789</v>
      </c>
      <c r="O21">
        <f t="shared" si="8"/>
        <v>0.2046781422191252</v>
      </c>
      <c r="P21">
        <f t="shared" si="9"/>
        <v>0.12854029212248294</v>
      </c>
      <c r="Q21">
        <f t="shared" si="10"/>
        <v>161.84444421676426</v>
      </c>
      <c r="R21">
        <f t="shared" si="11"/>
        <v>28.01560767447857</v>
      </c>
      <c r="S21">
        <f t="shared" si="12"/>
        <v>27.972083870967701</v>
      </c>
      <c r="T21">
        <f t="shared" si="13"/>
        <v>3.7886682851436015</v>
      </c>
      <c r="U21">
        <f t="shared" si="14"/>
        <v>40.000739306440067</v>
      </c>
      <c r="V21">
        <f t="shared" si="15"/>
        <v>1.5438256563493169</v>
      </c>
      <c r="W21">
        <f t="shared" si="16"/>
        <v>3.8594928071760992</v>
      </c>
      <c r="X21">
        <f t="shared" si="17"/>
        <v>2.2448426287942844</v>
      </c>
      <c r="Y21">
        <f t="shared" si="18"/>
        <v>-215.26783698214598</v>
      </c>
      <c r="Z21">
        <f t="shared" si="19"/>
        <v>58.146257474333339</v>
      </c>
      <c r="AA21">
        <f t="shared" si="20"/>
        <v>3.7420769690195237</v>
      </c>
      <c r="AB21">
        <f t="shared" si="21"/>
        <v>8.4649416779711544</v>
      </c>
      <c r="AC21">
        <v>-4.0065013276802001E-2</v>
      </c>
      <c r="AD21">
        <v>4.4976487291146103E-2</v>
      </c>
      <c r="AE21">
        <v>3.3805790690255901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50869.953143829633</v>
      </c>
      <c r="AK21" t="s">
        <v>251</v>
      </c>
      <c r="AL21">
        <v>2.27018846153846</v>
      </c>
      <c r="AM21">
        <v>1.8340000000000001</v>
      </c>
      <c r="AN21">
        <f t="shared" si="25"/>
        <v>-0.43618846153845992</v>
      </c>
      <c r="AO21">
        <f t="shared" si="26"/>
        <v>-0.2378344937505234</v>
      </c>
      <c r="AP21">
        <v>-0.42406819101022197</v>
      </c>
      <c r="AQ21" t="s">
        <v>270</v>
      </c>
      <c r="AR21">
        <v>2.2462769230769202</v>
      </c>
      <c r="AS21">
        <v>1.7756000000000001</v>
      </c>
      <c r="AT21">
        <f t="shared" si="27"/>
        <v>-0.26508049283448987</v>
      </c>
      <c r="AU21">
        <v>0.5</v>
      </c>
      <c r="AV21">
        <f t="shared" si="28"/>
        <v>841.18710983221877</v>
      </c>
      <c r="AW21">
        <f t="shared" si="29"/>
        <v>16.933007325927793</v>
      </c>
      <c r="AX21">
        <f t="shared" si="30"/>
        <v>-111.49114682017236</v>
      </c>
      <c r="AY21">
        <f t="shared" si="31"/>
        <v>1</v>
      </c>
      <c r="AZ21">
        <f t="shared" si="32"/>
        <v>2.0634024599354615E-2</v>
      </c>
      <c r="BA21">
        <f t="shared" si="33"/>
        <v>3.2890290605992342E-2</v>
      </c>
      <c r="BB21" t="s">
        <v>253</v>
      </c>
      <c r="BC21">
        <v>0</v>
      </c>
      <c r="BD21">
        <f t="shared" si="34"/>
        <v>1.7756000000000001</v>
      </c>
      <c r="BE21">
        <f t="shared" si="35"/>
        <v>-0.26508049283448981</v>
      </c>
      <c r="BF21">
        <f t="shared" si="36"/>
        <v>3.1842966194111234E-2</v>
      </c>
      <c r="BG21">
        <f t="shared" si="37"/>
        <v>0.95165366699586784</v>
      </c>
      <c r="BH21">
        <f t="shared" si="38"/>
        <v>-0.13388708127220994</v>
      </c>
      <c r="BI21">
        <f t="shared" si="39"/>
        <v>999.98464516129002</v>
      </c>
      <c r="BJ21">
        <f t="shared" si="40"/>
        <v>841.18710983221877</v>
      </c>
      <c r="BK21">
        <f t="shared" si="41"/>
        <v>0.84120002632294577</v>
      </c>
      <c r="BL21">
        <f t="shared" si="42"/>
        <v>0.19240005264589155</v>
      </c>
      <c r="BM21">
        <v>0.76956237059342603</v>
      </c>
      <c r="BN21">
        <v>0.5</v>
      </c>
      <c r="BO21" t="s">
        <v>254</v>
      </c>
      <c r="BP21">
        <v>1675346777.0290301</v>
      </c>
      <c r="BQ21">
        <v>400.02835483871002</v>
      </c>
      <c r="BR21">
        <v>402.93493548387102</v>
      </c>
      <c r="BS21">
        <v>15.949632258064501</v>
      </c>
      <c r="BT21">
        <v>15.2103548387097</v>
      </c>
      <c r="BU21">
        <v>500.02793548387098</v>
      </c>
      <c r="BV21">
        <v>96.593800000000002</v>
      </c>
      <c r="BW21">
        <v>0.200008870967742</v>
      </c>
      <c r="BX21">
        <v>28.290099999999999</v>
      </c>
      <c r="BY21">
        <v>27.972083870967701</v>
      </c>
      <c r="BZ21">
        <v>999.9</v>
      </c>
      <c r="CA21">
        <v>10002.580645161301</v>
      </c>
      <c r="CB21">
        <v>0</v>
      </c>
      <c r="CC21">
        <v>390.49116129032302</v>
      </c>
      <c r="CD21">
        <v>999.98464516129002</v>
      </c>
      <c r="CE21">
        <v>0.96000041935483904</v>
      </c>
      <c r="CF21">
        <v>3.9999283870967697E-2</v>
      </c>
      <c r="CG21">
        <v>0</v>
      </c>
      <c r="CH21">
        <v>2.2245677419354801</v>
      </c>
      <c r="CI21">
        <v>0</v>
      </c>
      <c r="CJ21">
        <v>1368.29322580645</v>
      </c>
      <c r="CK21">
        <v>9334.1793548387104</v>
      </c>
      <c r="CL21">
        <v>39.186999999999998</v>
      </c>
      <c r="CM21">
        <v>42.268000000000001</v>
      </c>
      <c r="CN21">
        <v>40.346548387096803</v>
      </c>
      <c r="CO21">
        <v>40.651000000000003</v>
      </c>
      <c r="CP21">
        <v>39.191064516129003</v>
      </c>
      <c r="CQ21">
        <v>959.98580645161303</v>
      </c>
      <c r="CR21">
        <v>40.000322580645197</v>
      </c>
      <c r="CS21">
        <v>0</v>
      </c>
      <c r="CT21">
        <v>59.599999904632597</v>
      </c>
      <c r="CU21">
        <v>2.2462769230769202</v>
      </c>
      <c r="CV21">
        <v>-0.66019144693764098</v>
      </c>
      <c r="CW21">
        <v>-14.9152136808303</v>
      </c>
      <c r="CX21">
        <v>1368.125</v>
      </c>
      <c r="CY21">
        <v>15</v>
      </c>
      <c r="CZ21">
        <v>1675346478</v>
      </c>
      <c r="DA21" t="s">
        <v>255</v>
      </c>
      <c r="DB21">
        <v>3</v>
      </c>
      <c r="DC21">
        <v>-3.863</v>
      </c>
      <c r="DD21">
        <v>0.38300000000000001</v>
      </c>
      <c r="DE21">
        <v>403</v>
      </c>
      <c r="DF21">
        <v>16</v>
      </c>
      <c r="DG21">
        <v>1.67</v>
      </c>
      <c r="DH21">
        <v>0.38</v>
      </c>
      <c r="DI21">
        <v>-2.94464346153846</v>
      </c>
      <c r="DJ21">
        <v>0.30112619706791699</v>
      </c>
      <c r="DK21">
        <v>0.11196180234424399</v>
      </c>
      <c r="DL21">
        <v>1</v>
      </c>
      <c r="DM21">
        <v>2.0032999999999999</v>
      </c>
      <c r="DN21">
        <v>0</v>
      </c>
      <c r="DO21">
        <v>0</v>
      </c>
      <c r="DP21">
        <v>0</v>
      </c>
      <c r="DQ21">
        <v>0.72536469230769196</v>
      </c>
      <c r="DR21">
        <v>0.14941873661542901</v>
      </c>
      <c r="DS21">
        <v>1.9533971279383701E-2</v>
      </c>
      <c r="DT21">
        <v>0</v>
      </c>
      <c r="DU21">
        <v>1</v>
      </c>
      <c r="DV21">
        <v>3</v>
      </c>
      <c r="DW21" t="s">
        <v>260</v>
      </c>
      <c r="DX21">
        <v>100</v>
      </c>
      <c r="DY21">
        <v>100</v>
      </c>
      <c r="DZ21">
        <v>-3.863</v>
      </c>
      <c r="EA21">
        <v>0.38300000000000001</v>
      </c>
      <c r="EB21">
        <v>2</v>
      </c>
      <c r="EC21">
        <v>517.03599999999994</v>
      </c>
      <c r="ED21">
        <v>415.09800000000001</v>
      </c>
      <c r="EE21">
        <v>26.957699999999999</v>
      </c>
      <c r="EF21">
        <v>31.424900000000001</v>
      </c>
      <c r="EG21">
        <v>30.0001</v>
      </c>
      <c r="EH21">
        <v>31.6221</v>
      </c>
      <c r="EI21">
        <v>31.653400000000001</v>
      </c>
      <c r="EJ21">
        <v>20.264399999999998</v>
      </c>
      <c r="EK21">
        <v>28.441199999999998</v>
      </c>
      <c r="EL21">
        <v>0</v>
      </c>
      <c r="EM21">
        <v>26.950900000000001</v>
      </c>
      <c r="EN21">
        <v>402.91800000000001</v>
      </c>
      <c r="EO21">
        <v>15.226800000000001</v>
      </c>
      <c r="EP21">
        <v>100.31</v>
      </c>
      <c r="EQ21">
        <v>90.616100000000003</v>
      </c>
    </row>
    <row r="22" spans="1:147" x14ac:dyDescent="0.3">
      <c r="A22">
        <v>6</v>
      </c>
      <c r="B22">
        <v>1675346845.5999999</v>
      </c>
      <c r="C22">
        <v>300.59999990463302</v>
      </c>
      <c r="D22" t="s">
        <v>271</v>
      </c>
      <c r="E22" t="s">
        <v>272</v>
      </c>
      <c r="F22">
        <v>1675346837.5548401</v>
      </c>
      <c r="G22">
        <f t="shared" si="0"/>
        <v>5.007595524495102E-3</v>
      </c>
      <c r="H22">
        <f t="shared" si="1"/>
        <v>17.416886276046807</v>
      </c>
      <c r="I22">
        <f t="shared" si="2"/>
        <v>400.00832258064497</v>
      </c>
      <c r="J22">
        <f t="shared" si="3"/>
        <v>255.75760526467181</v>
      </c>
      <c r="K22">
        <f t="shared" si="4"/>
        <v>24.756756246874922</v>
      </c>
      <c r="L22">
        <f t="shared" si="5"/>
        <v>38.719898587579735</v>
      </c>
      <c r="M22">
        <f t="shared" si="6"/>
        <v>0.21784509717586634</v>
      </c>
      <c r="N22">
        <f t="shared" si="7"/>
        <v>3.3888749872432635</v>
      </c>
      <c r="O22">
        <f t="shared" si="8"/>
        <v>0.21035371537110242</v>
      </c>
      <c r="P22">
        <f t="shared" si="9"/>
        <v>0.13212268121341036</v>
      </c>
      <c r="Q22">
        <f t="shared" si="10"/>
        <v>161.84645659030957</v>
      </c>
      <c r="R22">
        <f t="shared" si="11"/>
        <v>28.087718018436931</v>
      </c>
      <c r="S22">
        <f t="shared" si="12"/>
        <v>28.010403225806499</v>
      </c>
      <c r="T22">
        <f t="shared" si="13"/>
        <v>3.797141753783706</v>
      </c>
      <c r="U22">
        <f t="shared" si="14"/>
        <v>40.094171574945484</v>
      </c>
      <c r="V22">
        <f t="shared" si="15"/>
        <v>1.5565378261446694</v>
      </c>
      <c r="W22">
        <f t="shared" si="16"/>
        <v>3.8822047320148072</v>
      </c>
      <c r="X22">
        <f t="shared" si="17"/>
        <v>2.2406039276390368</v>
      </c>
      <c r="Y22">
        <f t="shared" si="18"/>
        <v>-220.834962630234</v>
      </c>
      <c r="Z22">
        <f t="shared" si="19"/>
        <v>69.536011375645927</v>
      </c>
      <c r="AA22">
        <f t="shared" si="20"/>
        <v>4.4816047622536663</v>
      </c>
      <c r="AB22">
        <f t="shared" si="21"/>
        <v>15.029110097975149</v>
      </c>
      <c r="AC22">
        <v>-4.0026554568559601E-2</v>
      </c>
      <c r="AD22">
        <v>4.4933314021976097E-2</v>
      </c>
      <c r="AE22">
        <v>3.3780007755875801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50806.182283764429</v>
      </c>
      <c r="AK22" t="s">
        <v>251</v>
      </c>
      <c r="AL22">
        <v>2.27018846153846</v>
      </c>
      <c r="AM22">
        <v>1.8340000000000001</v>
      </c>
      <c r="AN22">
        <f t="shared" si="25"/>
        <v>-0.43618846153845992</v>
      </c>
      <c r="AO22">
        <f t="shared" si="26"/>
        <v>-0.2378344937505234</v>
      </c>
      <c r="AP22">
        <v>-0.42406819101022197</v>
      </c>
      <c r="AQ22" t="s">
        <v>273</v>
      </c>
      <c r="AR22">
        <v>2.2875115384615401</v>
      </c>
      <c r="AS22">
        <v>1.88849</v>
      </c>
      <c r="AT22">
        <f t="shared" si="27"/>
        <v>-0.21129131658708289</v>
      </c>
      <c r="AU22">
        <v>0.5</v>
      </c>
      <c r="AV22">
        <f t="shared" si="28"/>
        <v>841.19746083859093</v>
      </c>
      <c r="AW22">
        <f t="shared" si="29"/>
        <v>17.416886276046807</v>
      </c>
      <c r="AX22">
        <f t="shared" si="30"/>
        <v>-88.868859505148492</v>
      </c>
      <c r="AY22">
        <f t="shared" si="31"/>
        <v>1</v>
      </c>
      <c r="AZ22">
        <f t="shared" si="32"/>
        <v>2.1208997051977967E-2</v>
      </c>
      <c r="BA22">
        <f t="shared" si="33"/>
        <v>-2.8853740289861173E-2</v>
      </c>
      <c r="BB22" t="s">
        <v>253</v>
      </c>
      <c r="BC22">
        <v>0</v>
      </c>
      <c r="BD22">
        <f t="shared" si="34"/>
        <v>1.88849</v>
      </c>
      <c r="BE22">
        <f t="shared" si="35"/>
        <v>-0.21129131658708286</v>
      </c>
      <c r="BF22">
        <f t="shared" si="36"/>
        <v>-2.9711014176662991E-2</v>
      </c>
      <c r="BG22">
        <f t="shared" si="37"/>
        <v>1.0453841937252206</v>
      </c>
      <c r="BH22">
        <f t="shared" si="38"/>
        <v>0.12492306607059435</v>
      </c>
      <c r="BI22">
        <f t="shared" si="39"/>
        <v>999.99693548387097</v>
      </c>
      <c r="BJ22">
        <f t="shared" si="40"/>
        <v>841.19746083859093</v>
      </c>
      <c r="BK22">
        <f t="shared" si="41"/>
        <v>0.8412000387096773</v>
      </c>
      <c r="BL22">
        <f t="shared" si="42"/>
        <v>0.1924000774193548</v>
      </c>
      <c r="BM22">
        <v>0.76956237059342603</v>
      </c>
      <c r="BN22">
        <v>0.5</v>
      </c>
      <c r="BO22" t="s">
        <v>254</v>
      </c>
      <c r="BP22">
        <v>1675346837.5548401</v>
      </c>
      <c r="BQ22">
        <v>400.00832258064497</v>
      </c>
      <c r="BR22">
        <v>402.99716129032299</v>
      </c>
      <c r="BS22">
        <v>16.080312903225799</v>
      </c>
      <c r="BT22">
        <v>15.3220096774194</v>
      </c>
      <c r="BU22">
        <v>500.02280645161301</v>
      </c>
      <c r="BV22">
        <v>96.597651612903206</v>
      </c>
      <c r="BW22">
        <v>0.20008083870967699</v>
      </c>
      <c r="BX22">
        <v>28.3910032258065</v>
      </c>
      <c r="BY22">
        <v>28.010403225806499</v>
      </c>
      <c r="BZ22">
        <v>999.9</v>
      </c>
      <c r="CA22">
        <v>9992.5806451612898</v>
      </c>
      <c r="CB22">
        <v>0</v>
      </c>
      <c r="CC22">
        <v>390.56570967741902</v>
      </c>
      <c r="CD22">
        <v>999.99693548387097</v>
      </c>
      <c r="CE22">
        <v>0.96000290322580695</v>
      </c>
      <c r="CF22">
        <v>3.9996980645161301E-2</v>
      </c>
      <c r="CG22">
        <v>0</v>
      </c>
      <c r="CH22">
        <v>2.2769032258064499</v>
      </c>
      <c r="CI22">
        <v>0</v>
      </c>
      <c r="CJ22">
        <v>1353.38838709677</v>
      </c>
      <c r="CK22">
        <v>9334.2954838709702</v>
      </c>
      <c r="CL22">
        <v>39.436999999999998</v>
      </c>
      <c r="CM22">
        <v>42.515999999999998</v>
      </c>
      <c r="CN22">
        <v>40.633000000000003</v>
      </c>
      <c r="CO22">
        <v>40.848580645161299</v>
      </c>
      <c r="CP22">
        <v>39.441064516129003</v>
      </c>
      <c r="CQ22">
        <v>959.99870967741901</v>
      </c>
      <c r="CR22">
        <v>40.001290322580601</v>
      </c>
      <c r="CS22">
        <v>0</v>
      </c>
      <c r="CT22">
        <v>60</v>
      </c>
      <c r="CU22">
        <v>2.2875115384615401</v>
      </c>
      <c r="CV22">
        <v>0.933562398691407</v>
      </c>
      <c r="CW22">
        <v>-10.916239340349</v>
      </c>
      <c r="CX22">
        <v>1353.2976923076901</v>
      </c>
      <c r="CY22">
        <v>15</v>
      </c>
      <c r="CZ22">
        <v>1675346478</v>
      </c>
      <c r="DA22" t="s">
        <v>255</v>
      </c>
      <c r="DB22">
        <v>3</v>
      </c>
      <c r="DC22">
        <v>-3.863</v>
      </c>
      <c r="DD22">
        <v>0.38300000000000001</v>
      </c>
      <c r="DE22">
        <v>403</v>
      </c>
      <c r="DF22">
        <v>16</v>
      </c>
      <c r="DG22">
        <v>1.67</v>
      </c>
      <c r="DH22">
        <v>0.38</v>
      </c>
      <c r="DI22">
        <v>-2.99855807692308</v>
      </c>
      <c r="DJ22">
        <v>1.8986542909262199E-2</v>
      </c>
      <c r="DK22">
        <v>0.102412139117438</v>
      </c>
      <c r="DL22">
        <v>1</v>
      </c>
      <c r="DM22">
        <v>2.6476999999999999</v>
      </c>
      <c r="DN22">
        <v>0</v>
      </c>
      <c r="DO22">
        <v>0</v>
      </c>
      <c r="DP22">
        <v>0</v>
      </c>
      <c r="DQ22">
        <v>0.74533967307692295</v>
      </c>
      <c r="DR22">
        <v>0.126705118387967</v>
      </c>
      <c r="DS22">
        <v>1.7612286853786002E-2</v>
      </c>
      <c r="DT22">
        <v>0</v>
      </c>
      <c r="DU22">
        <v>1</v>
      </c>
      <c r="DV22">
        <v>3</v>
      </c>
      <c r="DW22" t="s">
        <v>260</v>
      </c>
      <c r="DX22">
        <v>100</v>
      </c>
      <c r="DY22">
        <v>100</v>
      </c>
      <c r="DZ22">
        <v>-3.863</v>
      </c>
      <c r="EA22">
        <v>0.38300000000000001</v>
      </c>
      <c r="EB22">
        <v>2</v>
      </c>
      <c r="EC22">
        <v>516.95100000000002</v>
      </c>
      <c r="ED22">
        <v>415.52800000000002</v>
      </c>
      <c r="EE22">
        <v>26.800799999999999</v>
      </c>
      <c r="EF22">
        <v>31.4221</v>
      </c>
      <c r="EG22">
        <v>30.0001</v>
      </c>
      <c r="EH22">
        <v>31.627700000000001</v>
      </c>
      <c r="EI22">
        <v>31.6616</v>
      </c>
      <c r="EJ22">
        <v>20.270299999999999</v>
      </c>
      <c r="EK22">
        <v>27.874500000000001</v>
      </c>
      <c r="EL22">
        <v>0</v>
      </c>
      <c r="EM22">
        <v>26.802399999999999</v>
      </c>
      <c r="EN22">
        <v>402.99400000000003</v>
      </c>
      <c r="EO22">
        <v>15.309900000000001</v>
      </c>
      <c r="EP22">
        <v>100.306</v>
      </c>
      <c r="EQ22">
        <v>90.614000000000004</v>
      </c>
    </row>
    <row r="23" spans="1:147" x14ac:dyDescent="0.3">
      <c r="A23">
        <v>7</v>
      </c>
      <c r="B23">
        <v>1675346905.5</v>
      </c>
      <c r="C23">
        <v>360.5</v>
      </c>
      <c r="D23" t="s">
        <v>274</v>
      </c>
      <c r="E23" t="s">
        <v>275</v>
      </c>
      <c r="F23">
        <v>1675346897.5580599</v>
      </c>
      <c r="G23">
        <f t="shared" si="0"/>
        <v>5.3397629342761084E-3</v>
      </c>
      <c r="H23">
        <f t="shared" si="1"/>
        <v>17.799494629541098</v>
      </c>
      <c r="I23">
        <f t="shared" si="2"/>
        <v>400.00009677419399</v>
      </c>
      <c r="J23">
        <f t="shared" si="3"/>
        <v>261.45247873776827</v>
      </c>
      <c r="K23">
        <f t="shared" si="4"/>
        <v>25.307920426823724</v>
      </c>
      <c r="L23">
        <f t="shared" si="5"/>
        <v>38.718969767490449</v>
      </c>
      <c r="M23">
        <f t="shared" si="6"/>
        <v>0.23332276315822545</v>
      </c>
      <c r="N23">
        <f t="shared" si="7"/>
        <v>3.3926522519312803</v>
      </c>
      <c r="O23">
        <f t="shared" si="8"/>
        <v>0.22476075296223263</v>
      </c>
      <c r="P23">
        <f t="shared" si="9"/>
        <v>0.1412185563316378</v>
      </c>
      <c r="Q23">
        <f t="shared" si="10"/>
        <v>161.84835021008584</v>
      </c>
      <c r="R23">
        <f t="shared" si="11"/>
        <v>28.048378479998</v>
      </c>
      <c r="S23">
        <f t="shared" si="12"/>
        <v>27.9985419354839</v>
      </c>
      <c r="T23">
        <f t="shared" si="13"/>
        <v>3.7945171295351083</v>
      </c>
      <c r="U23">
        <f t="shared" si="14"/>
        <v>40.060166413948714</v>
      </c>
      <c r="V23">
        <f t="shared" si="15"/>
        <v>1.5584353458528704</v>
      </c>
      <c r="W23">
        <f t="shared" si="16"/>
        <v>3.8902368246534103</v>
      </c>
      <c r="X23">
        <f t="shared" si="17"/>
        <v>2.2360817836822378</v>
      </c>
      <c r="Y23">
        <f t="shared" si="18"/>
        <v>-235.48354540157638</v>
      </c>
      <c r="Z23">
        <f t="shared" si="19"/>
        <v>78.287328097619294</v>
      </c>
      <c r="AA23">
        <f t="shared" si="20"/>
        <v>5.0406060199812979</v>
      </c>
      <c r="AB23">
        <f t="shared" si="21"/>
        <v>9.6927389261100672</v>
      </c>
      <c r="AC23">
        <v>-4.0082674222341803E-2</v>
      </c>
      <c r="AD23">
        <v>4.49963132496983E-2</v>
      </c>
      <c r="AE23">
        <v>3.3817627939722401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50868.496284173758</v>
      </c>
      <c r="AK23" t="s">
        <v>251</v>
      </c>
      <c r="AL23">
        <v>2.27018846153846</v>
      </c>
      <c r="AM23">
        <v>1.8340000000000001</v>
      </c>
      <c r="AN23">
        <f t="shared" si="25"/>
        <v>-0.43618846153845992</v>
      </c>
      <c r="AO23">
        <f t="shared" si="26"/>
        <v>-0.2378344937505234</v>
      </c>
      <c r="AP23">
        <v>-0.42406819101022197</v>
      </c>
      <c r="AQ23" t="s">
        <v>276</v>
      </c>
      <c r="AR23">
        <v>2.29266923076923</v>
      </c>
      <c r="AS23">
        <v>1.7964</v>
      </c>
      <c r="AT23">
        <f t="shared" si="27"/>
        <v>-0.27625764349211201</v>
      </c>
      <c r="AU23">
        <v>0.5</v>
      </c>
      <c r="AV23">
        <f t="shared" si="28"/>
        <v>841.21030532882935</v>
      </c>
      <c r="AW23">
        <f t="shared" si="29"/>
        <v>17.799494629541098</v>
      </c>
      <c r="AX23">
        <f t="shared" si="30"/>
        <v>-116.19538831571121</v>
      </c>
      <c r="AY23">
        <f t="shared" si="31"/>
        <v>1</v>
      </c>
      <c r="AZ23">
        <f t="shared" si="32"/>
        <v>2.1663504007392923E-2</v>
      </c>
      <c r="BA23">
        <f t="shared" si="33"/>
        <v>2.0930750389668268E-2</v>
      </c>
      <c r="BB23" t="s">
        <v>253</v>
      </c>
      <c r="BC23">
        <v>0</v>
      </c>
      <c r="BD23">
        <f t="shared" si="34"/>
        <v>1.7964</v>
      </c>
      <c r="BE23">
        <f t="shared" si="35"/>
        <v>-0.27625764349211201</v>
      </c>
      <c r="BF23">
        <f t="shared" si="36"/>
        <v>2.0501635768811383E-2</v>
      </c>
      <c r="BG23">
        <f t="shared" si="37"/>
        <v>1.0474489588829827</v>
      </c>
      <c r="BH23">
        <f t="shared" si="38"/>
        <v>-8.6201271504025748E-2</v>
      </c>
      <c r="BI23">
        <f t="shared" si="39"/>
        <v>1000.01261290323</v>
      </c>
      <c r="BJ23">
        <f t="shared" si="40"/>
        <v>841.21030532882935</v>
      </c>
      <c r="BK23">
        <f t="shared" si="41"/>
        <v>0.84119969535847472</v>
      </c>
      <c r="BL23">
        <f t="shared" si="42"/>
        <v>0.1923993907169495</v>
      </c>
      <c r="BM23">
        <v>0.76956237059342603</v>
      </c>
      <c r="BN23">
        <v>0.5</v>
      </c>
      <c r="BO23" t="s">
        <v>254</v>
      </c>
      <c r="BP23">
        <v>1675346897.5580599</v>
      </c>
      <c r="BQ23">
        <v>400.00009677419399</v>
      </c>
      <c r="BR23">
        <v>403.06822580645201</v>
      </c>
      <c r="BS23">
        <v>16.0999709677419</v>
      </c>
      <c r="BT23">
        <v>15.2913935483871</v>
      </c>
      <c r="BU23">
        <v>500.02896774193499</v>
      </c>
      <c r="BV23">
        <v>96.597438709677405</v>
      </c>
      <c r="BW23">
        <v>0.199962290322581</v>
      </c>
      <c r="BX23">
        <v>28.426564516129002</v>
      </c>
      <c r="BY23">
        <v>27.9985419354839</v>
      </c>
      <c r="BZ23">
        <v>999.9</v>
      </c>
      <c r="CA23">
        <v>10006.6129032258</v>
      </c>
      <c r="CB23">
        <v>0</v>
      </c>
      <c r="CC23">
        <v>390.601870967742</v>
      </c>
      <c r="CD23">
        <v>1000.01261290323</v>
      </c>
      <c r="CE23">
        <v>0.96000787096774198</v>
      </c>
      <c r="CF23">
        <v>3.9992374193548397E-2</v>
      </c>
      <c r="CG23">
        <v>0</v>
      </c>
      <c r="CH23">
        <v>2.29483225806452</v>
      </c>
      <c r="CI23">
        <v>0</v>
      </c>
      <c r="CJ23">
        <v>1343.8525806451601</v>
      </c>
      <c r="CK23">
        <v>9334.4590322580698</v>
      </c>
      <c r="CL23">
        <v>39.680999999999997</v>
      </c>
      <c r="CM23">
        <v>42.735774193548401</v>
      </c>
      <c r="CN23">
        <v>40.862806451612897</v>
      </c>
      <c r="CO23">
        <v>41.043999999999997</v>
      </c>
      <c r="CP23">
        <v>39.668999999999997</v>
      </c>
      <c r="CQ23">
        <v>960.02161290322601</v>
      </c>
      <c r="CR23">
        <v>39.990322580645199</v>
      </c>
      <c r="CS23">
        <v>0</v>
      </c>
      <c r="CT23">
        <v>59.399999856948902</v>
      </c>
      <c r="CU23">
        <v>2.29266923076923</v>
      </c>
      <c r="CV23">
        <v>-0.14219486290071001</v>
      </c>
      <c r="CW23">
        <v>-5.8912820567109199</v>
      </c>
      <c r="CX23">
        <v>1343.80538461538</v>
      </c>
      <c r="CY23">
        <v>15</v>
      </c>
      <c r="CZ23">
        <v>1675346478</v>
      </c>
      <c r="DA23" t="s">
        <v>255</v>
      </c>
      <c r="DB23">
        <v>3</v>
      </c>
      <c r="DC23">
        <v>-3.863</v>
      </c>
      <c r="DD23">
        <v>0.38300000000000001</v>
      </c>
      <c r="DE23">
        <v>403</v>
      </c>
      <c r="DF23">
        <v>16</v>
      </c>
      <c r="DG23">
        <v>1.67</v>
      </c>
      <c r="DH23">
        <v>0.38</v>
      </c>
      <c r="DI23">
        <v>-3.0673590384615399</v>
      </c>
      <c r="DJ23">
        <v>-6.4091254811544499E-2</v>
      </c>
      <c r="DK23">
        <v>9.8428884582876894E-2</v>
      </c>
      <c r="DL23">
        <v>1</v>
      </c>
      <c r="DM23">
        <v>2.3382999999999998</v>
      </c>
      <c r="DN23">
        <v>0</v>
      </c>
      <c r="DO23">
        <v>0</v>
      </c>
      <c r="DP23">
        <v>0</v>
      </c>
      <c r="DQ23">
        <v>0.807919134615385</v>
      </c>
      <c r="DR23">
        <v>5.6860292596313004E-3</v>
      </c>
      <c r="DS23">
        <v>2.41019871530613E-3</v>
      </c>
      <c r="DT23">
        <v>1</v>
      </c>
      <c r="DU23">
        <v>2</v>
      </c>
      <c r="DV23">
        <v>3</v>
      </c>
      <c r="DW23" t="s">
        <v>264</v>
      </c>
      <c r="DX23">
        <v>100</v>
      </c>
      <c r="DY23">
        <v>100</v>
      </c>
      <c r="DZ23">
        <v>-3.863</v>
      </c>
      <c r="EA23">
        <v>0.38300000000000001</v>
      </c>
      <c r="EB23">
        <v>2</v>
      </c>
      <c r="EC23">
        <v>516.99400000000003</v>
      </c>
      <c r="ED23">
        <v>415.44099999999997</v>
      </c>
      <c r="EE23">
        <v>26.701799999999999</v>
      </c>
      <c r="EF23">
        <v>31.4221</v>
      </c>
      <c r="EG23">
        <v>30.000399999999999</v>
      </c>
      <c r="EH23">
        <v>31.633199999999999</v>
      </c>
      <c r="EI23">
        <v>31.667100000000001</v>
      </c>
      <c r="EJ23">
        <v>20.269300000000001</v>
      </c>
      <c r="EK23">
        <v>28.145</v>
      </c>
      <c r="EL23">
        <v>0</v>
      </c>
      <c r="EM23">
        <v>26.697399999999998</v>
      </c>
      <c r="EN23">
        <v>403.01400000000001</v>
      </c>
      <c r="EO23">
        <v>15.2531</v>
      </c>
      <c r="EP23">
        <v>100.307</v>
      </c>
      <c r="EQ23">
        <v>90.614800000000002</v>
      </c>
    </row>
    <row r="24" spans="1:147" x14ac:dyDescent="0.3">
      <c r="A24">
        <v>8</v>
      </c>
      <c r="B24">
        <v>1675346965.5</v>
      </c>
      <c r="C24">
        <v>420.5</v>
      </c>
      <c r="D24" t="s">
        <v>277</v>
      </c>
      <c r="E24" t="s">
        <v>278</v>
      </c>
      <c r="F24">
        <v>1675346957.5483899</v>
      </c>
      <c r="G24">
        <f t="shared" si="0"/>
        <v>5.5845865432836385E-3</v>
      </c>
      <c r="H24">
        <f t="shared" si="1"/>
        <v>17.980608498848767</v>
      </c>
      <c r="I24">
        <f t="shared" si="2"/>
        <v>400.00435483871001</v>
      </c>
      <c r="J24">
        <f t="shared" si="3"/>
        <v>266.06236945562711</v>
      </c>
      <c r="K24">
        <f t="shared" si="4"/>
        <v>25.753945333423847</v>
      </c>
      <c r="L24">
        <f t="shared" si="5"/>
        <v>38.719080449915673</v>
      </c>
      <c r="M24">
        <f t="shared" si="6"/>
        <v>0.24513322784573097</v>
      </c>
      <c r="N24">
        <f t="shared" si="7"/>
        <v>3.3904143790310677</v>
      </c>
      <c r="O24">
        <f t="shared" si="8"/>
        <v>0.2356953639690533</v>
      </c>
      <c r="P24">
        <f t="shared" si="9"/>
        <v>0.14812728118681626</v>
      </c>
      <c r="Q24">
        <f t="shared" si="10"/>
        <v>161.84548571005266</v>
      </c>
      <c r="R24">
        <f t="shared" si="11"/>
        <v>28.030153390174799</v>
      </c>
      <c r="S24">
        <f t="shared" si="12"/>
        <v>27.987383870967701</v>
      </c>
      <c r="T24">
        <f t="shared" si="13"/>
        <v>3.7920495575349973</v>
      </c>
      <c r="U24">
        <f t="shared" si="14"/>
        <v>40.063652911474591</v>
      </c>
      <c r="V24">
        <f t="shared" si="15"/>
        <v>1.561970652148515</v>
      </c>
      <c r="W24">
        <f t="shared" si="16"/>
        <v>3.8987225044103568</v>
      </c>
      <c r="X24">
        <f t="shared" si="17"/>
        <v>2.230078905386482</v>
      </c>
      <c r="Y24">
        <f t="shared" si="18"/>
        <v>-246.28026655880845</v>
      </c>
      <c r="Z24">
        <f t="shared" si="19"/>
        <v>87.129604579883008</v>
      </c>
      <c r="AA24">
        <f t="shared" si="20"/>
        <v>5.6143646062386656</v>
      </c>
      <c r="AB24">
        <f t="shared" si="21"/>
        <v>8.3091883373658817</v>
      </c>
      <c r="AC24">
        <v>-4.0049422519473403E-2</v>
      </c>
      <c r="AD24">
        <v>4.4958985300219301E-2</v>
      </c>
      <c r="AE24">
        <v>3.3795339547262802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50821.685208903211</v>
      </c>
      <c r="AK24" t="s">
        <v>251</v>
      </c>
      <c r="AL24">
        <v>2.27018846153846</v>
      </c>
      <c r="AM24">
        <v>1.8340000000000001</v>
      </c>
      <c r="AN24">
        <f t="shared" si="25"/>
        <v>-0.43618846153845992</v>
      </c>
      <c r="AO24">
        <f t="shared" si="26"/>
        <v>-0.2378344937505234</v>
      </c>
      <c r="AP24">
        <v>-0.42406819101022197</v>
      </c>
      <c r="AQ24" t="s">
        <v>279</v>
      </c>
      <c r="AR24">
        <v>2.33633076923077</v>
      </c>
      <c r="AS24">
        <v>1.4536</v>
      </c>
      <c r="AT24">
        <f t="shared" si="27"/>
        <v>-0.60727213073112951</v>
      </c>
      <c r="AU24">
        <v>0.5</v>
      </c>
      <c r="AV24">
        <f t="shared" si="28"/>
        <v>841.19533583264877</v>
      </c>
      <c r="AW24">
        <f t="shared" si="29"/>
        <v>17.980608498848767</v>
      </c>
      <c r="AX24">
        <f t="shared" si="30"/>
        <v>-255.41724197609034</v>
      </c>
      <c r="AY24">
        <f t="shared" si="31"/>
        <v>1</v>
      </c>
      <c r="AZ24">
        <f t="shared" si="32"/>
        <v>2.1879194885978896E-2</v>
      </c>
      <c r="BA24">
        <f t="shared" si="33"/>
        <v>0.26169510181618055</v>
      </c>
      <c r="BB24" t="s">
        <v>253</v>
      </c>
      <c r="BC24">
        <v>0</v>
      </c>
      <c r="BD24">
        <f t="shared" si="34"/>
        <v>1.4536</v>
      </c>
      <c r="BE24">
        <f t="shared" si="35"/>
        <v>-0.60727213073112962</v>
      </c>
      <c r="BF24">
        <f t="shared" si="36"/>
        <v>0.20741548527808074</v>
      </c>
      <c r="BG24">
        <f t="shared" si="37"/>
        <v>1.0809983373604095</v>
      </c>
      <c r="BH24">
        <f t="shared" si="38"/>
        <v>-0.87210009787583342</v>
      </c>
      <c r="BI24">
        <f t="shared" si="39"/>
        <v>999.99480645161304</v>
      </c>
      <c r="BJ24">
        <f t="shared" si="40"/>
        <v>841.19533583264877</v>
      </c>
      <c r="BK24">
        <f t="shared" si="41"/>
        <v>0.84119970464401794</v>
      </c>
      <c r="BL24">
        <f t="shared" si="42"/>
        <v>0.19239940928803595</v>
      </c>
      <c r="BM24">
        <v>0.76956237059342603</v>
      </c>
      <c r="BN24">
        <v>0.5</v>
      </c>
      <c r="BO24" t="s">
        <v>254</v>
      </c>
      <c r="BP24">
        <v>1675346957.5483899</v>
      </c>
      <c r="BQ24">
        <v>400.00435483871001</v>
      </c>
      <c r="BR24">
        <v>403.11548387096798</v>
      </c>
      <c r="BS24">
        <v>16.1366193548387</v>
      </c>
      <c r="BT24">
        <v>15.290987096774201</v>
      </c>
      <c r="BU24">
        <v>500.02083870967698</v>
      </c>
      <c r="BV24">
        <v>96.596709677419398</v>
      </c>
      <c r="BW24">
        <v>0.19993761290322601</v>
      </c>
      <c r="BX24">
        <v>28.464064516129</v>
      </c>
      <c r="BY24">
        <v>27.987383870967701</v>
      </c>
      <c r="BZ24">
        <v>999.9</v>
      </c>
      <c r="CA24">
        <v>9998.3870967741896</v>
      </c>
      <c r="CB24">
        <v>0</v>
      </c>
      <c r="CC24">
        <v>390.55106451612897</v>
      </c>
      <c r="CD24">
        <v>999.99480645161304</v>
      </c>
      <c r="CE24">
        <v>0.960010322580645</v>
      </c>
      <c r="CF24">
        <v>3.9990070967741903E-2</v>
      </c>
      <c r="CG24">
        <v>0</v>
      </c>
      <c r="CH24">
        <v>2.37952903225806</v>
      </c>
      <c r="CI24">
        <v>0</v>
      </c>
      <c r="CJ24">
        <v>1336.6667741935501</v>
      </c>
      <c r="CK24">
        <v>9334.30516129032</v>
      </c>
      <c r="CL24">
        <v>39.896999999999998</v>
      </c>
      <c r="CM24">
        <v>42.933</v>
      </c>
      <c r="CN24">
        <v>41.1046774193548</v>
      </c>
      <c r="CO24">
        <v>41.203258064516099</v>
      </c>
      <c r="CP24">
        <v>39.875</v>
      </c>
      <c r="CQ24">
        <v>960.00612903225795</v>
      </c>
      <c r="CR24">
        <v>39.99</v>
      </c>
      <c r="CS24">
        <v>0</v>
      </c>
      <c r="CT24">
        <v>59.200000047683702</v>
      </c>
      <c r="CU24">
        <v>2.33633076923077</v>
      </c>
      <c r="CV24">
        <v>0.35449571787812401</v>
      </c>
      <c r="CW24">
        <v>-3.3186324753038901</v>
      </c>
      <c r="CX24">
        <v>1336.6688461538499</v>
      </c>
      <c r="CY24">
        <v>15</v>
      </c>
      <c r="CZ24">
        <v>1675346478</v>
      </c>
      <c r="DA24" t="s">
        <v>255</v>
      </c>
      <c r="DB24">
        <v>3</v>
      </c>
      <c r="DC24">
        <v>-3.863</v>
      </c>
      <c r="DD24">
        <v>0.38300000000000001</v>
      </c>
      <c r="DE24">
        <v>403</v>
      </c>
      <c r="DF24">
        <v>16</v>
      </c>
      <c r="DG24">
        <v>1.67</v>
      </c>
      <c r="DH24">
        <v>0.38</v>
      </c>
      <c r="DI24">
        <v>-3.1151073076923099</v>
      </c>
      <c r="DJ24">
        <v>9.4961330641529798E-2</v>
      </c>
      <c r="DK24">
        <v>0.10353503509803599</v>
      </c>
      <c r="DL24">
        <v>1</v>
      </c>
      <c r="DM24">
        <v>2.0785</v>
      </c>
      <c r="DN24">
        <v>0</v>
      </c>
      <c r="DO24">
        <v>0</v>
      </c>
      <c r="DP24">
        <v>0</v>
      </c>
      <c r="DQ24">
        <v>0.84106594230769205</v>
      </c>
      <c r="DR24">
        <v>4.1493951556186501E-2</v>
      </c>
      <c r="DS24">
        <v>5.8635853281518704E-3</v>
      </c>
      <c r="DT24">
        <v>1</v>
      </c>
      <c r="DU24">
        <v>2</v>
      </c>
      <c r="DV24">
        <v>3</v>
      </c>
      <c r="DW24" t="s">
        <v>264</v>
      </c>
      <c r="DX24">
        <v>100</v>
      </c>
      <c r="DY24">
        <v>100</v>
      </c>
      <c r="DZ24">
        <v>-3.863</v>
      </c>
      <c r="EA24">
        <v>0.38300000000000001</v>
      </c>
      <c r="EB24">
        <v>2</v>
      </c>
      <c r="EC24">
        <v>516.78</v>
      </c>
      <c r="ED24">
        <v>415.60399999999998</v>
      </c>
      <c r="EE24">
        <v>26.665600000000001</v>
      </c>
      <c r="EF24">
        <v>31.424900000000001</v>
      </c>
      <c r="EG24">
        <v>30.000399999999999</v>
      </c>
      <c r="EH24">
        <v>31.6387</v>
      </c>
      <c r="EI24">
        <v>31.672599999999999</v>
      </c>
      <c r="EJ24">
        <v>20.272500000000001</v>
      </c>
      <c r="EK24">
        <v>28.145</v>
      </c>
      <c r="EL24">
        <v>0</v>
      </c>
      <c r="EM24">
        <v>26.661899999999999</v>
      </c>
      <c r="EN24">
        <v>403.08300000000003</v>
      </c>
      <c r="EO24">
        <v>15.262700000000001</v>
      </c>
      <c r="EP24">
        <v>100.304</v>
      </c>
      <c r="EQ24">
        <v>90.614999999999995</v>
      </c>
    </row>
    <row r="25" spans="1:147" x14ac:dyDescent="0.3">
      <c r="A25">
        <v>9</v>
      </c>
      <c r="B25">
        <v>1675347025.5999999</v>
      </c>
      <c r="C25">
        <v>480.59999990463302</v>
      </c>
      <c r="D25" t="s">
        <v>280</v>
      </c>
      <c r="E25" t="s">
        <v>281</v>
      </c>
      <c r="F25">
        <v>1675347017.5999999</v>
      </c>
      <c r="G25">
        <f t="shared" si="0"/>
        <v>5.8152719387406723E-3</v>
      </c>
      <c r="H25">
        <f t="shared" si="1"/>
        <v>18.806210880067077</v>
      </c>
      <c r="I25">
        <f t="shared" si="2"/>
        <v>399.98725806451603</v>
      </c>
      <c r="J25">
        <f t="shared" si="3"/>
        <v>265.9500337557181</v>
      </c>
      <c r="K25">
        <f t="shared" si="4"/>
        <v>25.744006094087972</v>
      </c>
      <c r="L25">
        <f t="shared" si="5"/>
        <v>38.718830991496496</v>
      </c>
      <c r="M25">
        <f t="shared" si="6"/>
        <v>0.25648203859083035</v>
      </c>
      <c r="N25">
        <f t="shared" si="7"/>
        <v>3.3928154940948403</v>
      </c>
      <c r="O25">
        <f t="shared" si="8"/>
        <v>0.24617681671279895</v>
      </c>
      <c r="P25">
        <f t="shared" si="9"/>
        <v>0.15475189232001391</v>
      </c>
      <c r="Q25">
        <f t="shared" si="10"/>
        <v>161.8491653926269</v>
      </c>
      <c r="R25">
        <f t="shared" si="11"/>
        <v>28.013970843941213</v>
      </c>
      <c r="S25">
        <f t="shared" si="12"/>
        <v>27.9738935483871</v>
      </c>
      <c r="T25">
        <f t="shared" si="13"/>
        <v>3.7890680833734725</v>
      </c>
      <c r="U25">
        <f t="shared" si="14"/>
        <v>40.075181654220884</v>
      </c>
      <c r="V25">
        <f t="shared" si="15"/>
        <v>1.5656676626366184</v>
      </c>
      <c r="W25">
        <f t="shared" si="16"/>
        <v>3.9068261153389323</v>
      </c>
      <c r="X25">
        <f t="shared" si="17"/>
        <v>2.2234004207368541</v>
      </c>
      <c r="Y25">
        <f t="shared" si="18"/>
        <v>-256.45349249846367</v>
      </c>
      <c r="Z25">
        <f t="shared" si="19"/>
        <v>96.197143521035699</v>
      </c>
      <c r="AA25">
        <f t="shared" si="20"/>
        <v>6.1949495220869233</v>
      </c>
      <c r="AB25">
        <f t="shared" si="21"/>
        <v>7.7877659372858403</v>
      </c>
      <c r="AC25">
        <v>-4.0085100132141803E-2</v>
      </c>
      <c r="AD25">
        <v>4.4999036545970102E-2</v>
      </c>
      <c r="AE25">
        <v>3.38192537707691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50859.14916454698</v>
      </c>
      <c r="AK25" t="s">
        <v>251</v>
      </c>
      <c r="AL25">
        <v>2.27018846153846</v>
      </c>
      <c r="AM25">
        <v>1.8340000000000001</v>
      </c>
      <c r="AN25">
        <f t="shared" si="25"/>
        <v>-0.43618846153845992</v>
      </c>
      <c r="AO25">
        <f t="shared" si="26"/>
        <v>-0.2378344937505234</v>
      </c>
      <c r="AP25">
        <v>-0.42406819101022197</v>
      </c>
      <c r="AQ25" t="s">
        <v>282</v>
      </c>
      <c r="AR25">
        <v>2.2940499999999999</v>
      </c>
      <c r="AS25">
        <v>3.0419999999999998</v>
      </c>
      <c r="AT25">
        <f t="shared" si="27"/>
        <v>0.24587442472057852</v>
      </c>
      <c r="AU25">
        <v>0.5</v>
      </c>
      <c r="AV25">
        <f t="shared" si="28"/>
        <v>841.21453885223093</v>
      </c>
      <c r="AW25">
        <f t="shared" si="29"/>
        <v>18.806210880067077</v>
      </c>
      <c r="AX25">
        <f t="shared" si="30"/>
        <v>103.41657040343952</v>
      </c>
      <c r="AY25">
        <f t="shared" si="31"/>
        <v>1</v>
      </c>
      <c r="AZ25">
        <f t="shared" si="32"/>
        <v>2.2860136365825841E-2</v>
      </c>
      <c r="BA25">
        <f t="shared" si="33"/>
        <v>-0.39710716633793552</v>
      </c>
      <c r="BB25" t="s">
        <v>253</v>
      </c>
      <c r="BC25">
        <v>0</v>
      </c>
      <c r="BD25">
        <f t="shared" si="34"/>
        <v>3.0419999999999998</v>
      </c>
      <c r="BE25">
        <f t="shared" si="35"/>
        <v>0.24587442472057855</v>
      </c>
      <c r="BF25">
        <f t="shared" si="36"/>
        <v>-0.6586695747001089</v>
      </c>
      <c r="BG25">
        <f t="shared" si="37"/>
        <v>0.96908372410562382</v>
      </c>
      <c r="BH25">
        <f t="shared" si="38"/>
        <v>2.7694451057676295</v>
      </c>
      <c r="BI25">
        <f t="shared" si="39"/>
        <v>1000.01764516129</v>
      </c>
      <c r="BJ25">
        <f t="shared" si="40"/>
        <v>841.21453885223093</v>
      </c>
      <c r="BK25">
        <f t="shared" si="41"/>
        <v>0.8411996957479223</v>
      </c>
      <c r="BL25">
        <f t="shared" si="42"/>
        <v>0.19239939149584476</v>
      </c>
      <c r="BM25">
        <v>0.76956237059342603</v>
      </c>
      <c r="BN25">
        <v>0.5</v>
      </c>
      <c r="BO25" t="s">
        <v>254</v>
      </c>
      <c r="BP25">
        <v>1675347017.5999999</v>
      </c>
      <c r="BQ25">
        <v>399.98725806451603</v>
      </c>
      <c r="BR25">
        <v>403.23961290322598</v>
      </c>
      <c r="BS25">
        <v>16.174225806451599</v>
      </c>
      <c r="BT25">
        <v>15.2937032258065</v>
      </c>
      <c r="BU25">
        <v>500.02480645161302</v>
      </c>
      <c r="BV25">
        <v>96.600170967741903</v>
      </c>
      <c r="BW25">
        <v>0.199990064516129</v>
      </c>
      <c r="BX25">
        <v>28.4998096774194</v>
      </c>
      <c r="BY25">
        <v>27.9738935483871</v>
      </c>
      <c r="BZ25">
        <v>999.9</v>
      </c>
      <c r="CA25">
        <v>10006.935483871001</v>
      </c>
      <c r="CB25">
        <v>0</v>
      </c>
      <c r="CC25">
        <v>390.495</v>
      </c>
      <c r="CD25">
        <v>1000.01764516129</v>
      </c>
      <c r="CE25">
        <v>0.96001290322580701</v>
      </c>
      <c r="CF25">
        <v>3.99874387096774E-2</v>
      </c>
      <c r="CG25">
        <v>0</v>
      </c>
      <c r="CH25">
        <v>2.2969903225806401</v>
      </c>
      <c r="CI25">
        <v>0</v>
      </c>
      <c r="CJ25">
        <v>1331.2929032258101</v>
      </c>
      <c r="CK25">
        <v>9334.5290322580695</v>
      </c>
      <c r="CL25">
        <v>40.096548387096803</v>
      </c>
      <c r="CM25">
        <v>43.120935483871001</v>
      </c>
      <c r="CN25">
        <v>41.311999999999998</v>
      </c>
      <c r="CO25">
        <v>41.375</v>
      </c>
      <c r="CP25">
        <v>40.061999999999998</v>
      </c>
      <c r="CQ25">
        <v>960.02903225806403</v>
      </c>
      <c r="CR25">
        <v>39.990645161290303</v>
      </c>
      <c r="CS25">
        <v>0</v>
      </c>
      <c r="CT25">
        <v>59.599999904632597</v>
      </c>
      <c r="CU25">
        <v>2.2940499999999999</v>
      </c>
      <c r="CV25">
        <v>-6.1569228478192399E-2</v>
      </c>
      <c r="CW25">
        <v>-4.9076923299785502</v>
      </c>
      <c r="CX25">
        <v>1331.2550000000001</v>
      </c>
      <c r="CY25">
        <v>15</v>
      </c>
      <c r="CZ25">
        <v>1675346478</v>
      </c>
      <c r="DA25" t="s">
        <v>255</v>
      </c>
      <c r="DB25">
        <v>3</v>
      </c>
      <c r="DC25">
        <v>-3.863</v>
      </c>
      <c r="DD25">
        <v>0.38300000000000001</v>
      </c>
      <c r="DE25">
        <v>403</v>
      </c>
      <c r="DF25">
        <v>16</v>
      </c>
      <c r="DG25">
        <v>1.67</v>
      </c>
      <c r="DH25">
        <v>0.38</v>
      </c>
      <c r="DI25">
        <v>-3.22715038461538</v>
      </c>
      <c r="DJ25">
        <v>-0.189519576538867</v>
      </c>
      <c r="DK25">
        <v>0.107153090499986</v>
      </c>
      <c r="DL25">
        <v>1</v>
      </c>
      <c r="DM25">
        <v>2.5217999999999998</v>
      </c>
      <c r="DN25">
        <v>0</v>
      </c>
      <c r="DO25">
        <v>0</v>
      </c>
      <c r="DP25">
        <v>0</v>
      </c>
      <c r="DQ25">
        <v>0.87824301923076897</v>
      </c>
      <c r="DR25">
        <v>2.3583811150005001E-2</v>
      </c>
      <c r="DS25">
        <v>3.9531685514007696E-3</v>
      </c>
      <c r="DT25">
        <v>1</v>
      </c>
      <c r="DU25">
        <v>2</v>
      </c>
      <c r="DV25">
        <v>3</v>
      </c>
      <c r="DW25" t="s">
        <v>264</v>
      </c>
      <c r="DX25">
        <v>100</v>
      </c>
      <c r="DY25">
        <v>100</v>
      </c>
      <c r="DZ25">
        <v>-3.863</v>
      </c>
      <c r="EA25">
        <v>0.38300000000000001</v>
      </c>
      <c r="EB25">
        <v>2</v>
      </c>
      <c r="EC25">
        <v>517.33799999999997</v>
      </c>
      <c r="ED25">
        <v>415.517</v>
      </c>
      <c r="EE25">
        <v>26.729700000000001</v>
      </c>
      <c r="EF25">
        <v>31.430399999999999</v>
      </c>
      <c r="EG25">
        <v>30.0001</v>
      </c>
      <c r="EH25">
        <v>31.644100000000002</v>
      </c>
      <c r="EI25">
        <v>31.678100000000001</v>
      </c>
      <c r="EJ25">
        <v>20.2746</v>
      </c>
      <c r="EK25">
        <v>28.145</v>
      </c>
      <c r="EL25">
        <v>0</v>
      </c>
      <c r="EM25">
        <v>26.730399999999999</v>
      </c>
      <c r="EN25">
        <v>403.19299999999998</v>
      </c>
      <c r="EO25">
        <v>15.261100000000001</v>
      </c>
      <c r="EP25">
        <v>100.303</v>
      </c>
      <c r="EQ25">
        <v>90.614800000000002</v>
      </c>
    </row>
    <row r="26" spans="1:147" x14ac:dyDescent="0.3">
      <c r="A26">
        <v>10</v>
      </c>
      <c r="B26">
        <v>1675347085.5999999</v>
      </c>
      <c r="C26">
        <v>540.59999990463302</v>
      </c>
      <c r="D26" t="s">
        <v>283</v>
      </c>
      <c r="E26" t="s">
        <v>284</v>
      </c>
      <c r="F26">
        <v>1675347077.5999999</v>
      </c>
      <c r="G26">
        <f t="shared" si="0"/>
        <v>6.0969777075881469E-3</v>
      </c>
      <c r="H26">
        <f t="shared" si="1"/>
        <v>18.476749977003198</v>
      </c>
      <c r="I26">
        <f t="shared" si="2"/>
        <v>400.00509677419302</v>
      </c>
      <c r="J26">
        <f t="shared" si="3"/>
        <v>273.6153540794333</v>
      </c>
      <c r="K26">
        <f t="shared" si="4"/>
        <v>26.484747583275755</v>
      </c>
      <c r="L26">
        <f t="shared" si="5"/>
        <v>38.718711732137436</v>
      </c>
      <c r="M26">
        <f t="shared" si="6"/>
        <v>0.26970437064326919</v>
      </c>
      <c r="N26">
        <f t="shared" si="7"/>
        <v>3.3902507906975106</v>
      </c>
      <c r="O26">
        <f t="shared" si="8"/>
        <v>0.25832634964300577</v>
      </c>
      <c r="P26">
        <f t="shared" si="9"/>
        <v>0.16243623869620738</v>
      </c>
      <c r="Q26">
        <f t="shared" si="10"/>
        <v>161.84836833336291</v>
      </c>
      <c r="R26">
        <f t="shared" si="11"/>
        <v>27.989319103625409</v>
      </c>
      <c r="S26">
        <f t="shared" si="12"/>
        <v>27.965196774193501</v>
      </c>
      <c r="T26">
        <f t="shared" si="13"/>
        <v>3.7871471079178156</v>
      </c>
      <c r="U26">
        <f t="shared" si="14"/>
        <v>39.985732935773513</v>
      </c>
      <c r="V26">
        <f t="shared" si="15"/>
        <v>1.5657631903557048</v>
      </c>
      <c r="W26">
        <f t="shared" si="16"/>
        <v>3.9158046518009026</v>
      </c>
      <c r="X26">
        <f t="shared" si="17"/>
        <v>2.2213839175621111</v>
      </c>
      <c r="Y26">
        <f t="shared" si="18"/>
        <v>-268.87671690463731</v>
      </c>
      <c r="Z26">
        <f t="shared" si="19"/>
        <v>104.93890744706593</v>
      </c>
      <c r="AA26">
        <f t="shared" si="20"/>
        <v>6.7640574732352947</v>
      </c>
      <c r="AB26">
        <f t="shared" si="21"/>
        <v>4.6746163490268202</v>
      </c>
      <c r="AC26">
        <v>-4.0046992179831799E-2</v>
      </c>
      <c r="AD26">
        <v>4.4956257031062201E-2</v>
      </c>
      <c r="AE26">
        <v>3.37937102665509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50806.015555036385</v>
      </c>
      <c r="AK26" t="s">
        <v>251</v>
      </c>
      <c r="AL26">
        <v>2.27018846153846</v>
      </c>
      <c r="AM26">
        <v>1.8340000000000001</v>
      </c>
      <c r="AN26">
        <f t="shared" si="25"/>
        <v>-0.43618846153845992</v>
      </c>
      <c r="AO26">
        <f t="shared" si="26"/>
        <v>-0.2378344937505234</v>
      </c>
      <c r="AP26">
        <v>-0.42406819101022197</v>
      </c>
      <c r="AQ26" t="s">
        <v>285</v>
      </c>
      <c r="AR26">
        <v>2.3274076923076898</v>
      </c>
      <c r="AS26">
        <v>2.2177199999999999</v>
      </c>
      <c r="AT26">
        <f t="shared" si="27"/>
        <v>-4.9459666823444826E-2</v>
      </c>
      <c r="AU26">
        <v>0.5</v>
      </c>
      <c r="AV26">
        <f t="shared" si="28"/>
        <v>841.21043674922544</v>
      </c>
      <c r="AW26">
        <f t="shared" si="29"/>
        <v>18.476749977003198</v>
      </c>
      <c r="AX26">
        <f t="shared" si="30"/>
        <v>-20.8029939650106</v>
      </c>
      <c r="AY26">
        <f t="shared" si="31"/>
        <v>1</v>
      </c>
      <c r="AZ26">
        <f t="shared" si="32"/>
        <v>2.246859684843398E-2</v>
      </c>
      <c r="BA26">
        <f t="shared" si="33"/>
        <v>-0.17302454773370843</v>
      </c>
      <c r="BB26" t="s">
        <v>253</v>
      </c>
      <c r="BC26">
        <v>0</v>
      </c>
      <c r="BD26">
        <f t="shared" si="34"/>
        <v>2.2177199999999999</v>
      </c>
      <c r="BE26">
        <f t="shared" si="35"/>
        <v>-4.945966682344477E-2</v>
      </c>
      <c r="BF26">
        <f t="shared" si="36"/>
        <v>-0.20922573609596501</v>
      </c>
      <c r="BG26">
        <f t="shared" si="37"/>
        <v>2.0905452359659411</v>
      </c>
      <c r="BH26">
        <f t="shared" si="38"/>
        <v>0.87971148674267763</v>
      </c>
      <c r="BI26">
        <f t="shared" si="39"/>
        <v>1000.0127741935499</v>
      </c>
      <c r="BJ26">
        <f t="shared" si="40"/>
        <v>841.21043674922544</v>
      </c>
      <c r="BK26">
        <f t="shared" si="41"/>
        <v>0.84119969110155712</v>
      </c>
      <c r="BL26">
        <f t="shared" si="42"/>
        <v>0.19239938220311428</v>
      </c>
      <c r="BM26">
        <v>0.76956237059342603</v>
      </c>
      <c r="BN26">
        <v>0.5</v>
      </c>
      <c r="BO26" t="s">
        <v>254</v>
      </c>
      <c r="BP26">
        <v>1675347077.5999999</v>
      </c>
      <c r="BQ26">
        <v>400.00509677419302</v>
      </c>
      <c r="BR26">
        <v>403.22403225806403</v>
      </c>
      <c r="BS26">
        <v>16.175983870967698</v>
      </c>
      <c r="BT26">
        <v>15.2528290322581</v>
      </c>
      <c r="BU26">
        <v>500.03603225806398</v>
      </c>
      <c r="BV26">
        <v>96.595522580645095</v>
      </c>
      <c r="BW26">
        <v>0.200023387096774</v>
      </c>
      <c r="BX26">
        <v>28.539338709677398</v>
      </c>
      <c r="BY26">
        <v>27.965196774193501</v>
      </c>
      <c r="BZ26">
        <v>999.9</v>
      </c>
      <c r="CA26">
        <v>9997.9032258064508</v>
      </c>
      <c r="CB26">
        <v>0</v>
      </c>
      <c r="CC26">
        <v>390.67793548387101</v>
      </c>
      <c r="CD26">
        <v>1000.0127741935499</v>
      </c>
      <c r="CE26">
        <v>0.96001419354838702</v>
      </c>
      <c r="CF26">
        <v>3.9986122580645198E-2</v>
      </c>
      <c r="CG26">
        <v>0</v>
      </c>
      <c r="CH26">
        <v>2.32146129032258</v>
      </c>
      <c r="CI26">
        <v>0</v>
      </c>
      <c r="CJ26">
        <v>1327.2703225806499</v>
      </c>
      <c r="CK26">
        <v>9334.4829032258094</v>
      </c>
      <c r="CL26">
        <v>40.295999999999999</v>
      </c>
      <c r="CM26">
        <v>43.287999999999997</v>
      </c>
      <c r="CN26">
        <v>41.495935483871001</v>
      </c>
      <c r="CO26">
        <v>41.545999999999999</v>
      </c>
      <c r="CP26">
        <v>40.221548387096803</v>
      </c>
      <c r="CQ26">
        <v>960.02516129032301</v>
      </c>
      <c r="CR26">
        <v>39.990322580645199</v>
      </c>
      <c r="CS26">
        <v>0</v>
      </c>
      <c r="CT26">
        <v>59.399999856948902</v>
      </c>
      <c r="CU26">
        <v>2.3274076923076898</v>
      </c>
      <c r="CV26">
        <v>-6.6174351982488305E-2</v>
      </c>
      <c r="CW26">
        <v>-2.74153846493728</v>
      </c>
      <c r="CX26">
        <v>1327.25730769231</v>
      </c>
      <c r="CY26">
        <v>15</v>
      </c>
      <c r="CZ26">
        <v>1675346478</v>
      </c>
      <c r="DA26" t="s">
        <v>255</v>
      </c>
      <c r="DB26">
        <v>3</v>
      </c>
      <c r="DC26">
        <v>-3.863</v>
      </c>
      <c r="DD26">
        <v>0.38300000000000001</v>
      </c>
      <c r="DE26">
        <v>403</v>
      </c>
      <c r="DF26">
        <v>16</v>
      </c>
      <c r="DG26">
        <v>1.67</v>
      </c>
      <c r="DH26">
        <v>0.38</v>
      </c>
      <c r="DI26">
        <v>-3.2468238461538501</v>
      </c>
      <c r="DJ26">
        <v>0.30011054384018498</v>
      </c>
      <c r="DK26">
        <v>0.10735013557645801</v>
      </c>
      <c r="DL26">
        <v>1</v>
      </c>
      <c r="DM26">
        <v>2.1709999999999998</v>
      </c>
      <c r="DN26">
        <v>0</v>
      </c>
      <c r="DO26">
        <v>0</v>
      </c>
      <c r="DP26">
        <v>0</v>
      </c>
      <c r="DQ26">
        <v>0.92126569230769195</v>
      </c>
      <c r="DR26">
        <v>1.91327516434723E-2</v>
      </c>
      <c r="DS26">
        <v>3.3860510215751398E-3</v>
      </c>
      <c r="DT26">
        <v>1</v>
      </c>
      <c r="DU26">
        <v>2</v>
      </c>
      <c r="DV26">
        <v>3</v>
      </c>
      <c r="DW26" t="s">
        <v>264</v>
      </c>
      <c r="DX26">
        <v>100</v>
      </c>
      <c r="DY26">
        <v>100</v>
      </c>
      <c r="DZ26">
        <v>-3.863</v>
      </c>
      <c r="EA26">
        <v>0.38300000000000001</v>
      </c>
      <c r="EB26">
        <v>2</v>
      </c>
      <c r="EC26">
        <v>516.99599999999998</v>
      </c>
      <c r="ED26">
        <v>415.82299999999998</v>
      </c>
      <c r="EE26">
        <v>26.840499999999999</v>
      </c>
      <c r="EF26">
        <v>31.4359</v>
      </c>
      <c r="EG26">
        <v>30</v>
      </c>
      <c r="EH26">
        <v>31.649699999999999</v>
      </c>
      <c r="EI26">
        <v>31.686299999999999</v>
      </c>
      <c r="EJ26">
        <v>20.279</v>
      </c>
      <c r="EK26">
        <v>28.429200000000002</v>
      </c>
      <c r="EL26">
        <v>0</v>
      </c>
      <c r="EM26">
        <v>26.8367</v>
      </c>
      <c r="EN26">
        <v>403.25599999999997</v>
      </c>
      <c r="EO26">
        <v>15.227</v>
      </c>
      <c r="EP26">
        <v>100.30200000000001</v>
      </c>
      <c r="EQ26">
        <v>90.613299999999995</v>
      </c>
    </row>
    <row r="27" spans="1:147" x14ac:dyDescent="0.3">
      <c r="A27">
        <v>11</v>
      </c>
      <c r="B27">
        <v>1675347145.5999999</v>
      </c>
      <c r="C27">
        <v>600.59999990463302</v>
      </c>
      <c r="D27" t="s">
        <v>286</v>
      </c>
      <c r="E27" t="s">
        <v>287</v>
      </c>
      <c r="F27">
        <v>1675347137.5999999</v>
      </c>
      <c r="G27">
        <f t="shared" si="0"/>
        <v>6.1746024665197963E-3</v>
      </c>
      <c r="H27">
        <f t="shared" si="1"/>
        <v>18.974020688768029</v>
      </c>
      <c r="I27">
        <f t="shared" si="2"/>
        <v>399.99361290322599</v>
      </c>
      <c r="J27">
        <f t="shared" si="3"/>
        <v>272.28545811918264</v>
      </c>
      <c r="K27">
        <f t="shared" si="4"/>
        <v>26.356812472977047</v>
      </c>
      <c r="L27">
        <f t="shared" si="5"/>
        <v>38.718764925978149</v>
      </c>
      <c r="M27">
        <f t="shared" si="6"/>
        <v>0.27381783596020337</v>
      </c>
      <c r="N27">
        <f t="shared" si="7"/>
        <v>3.3918553619019236</v>
      </c>
      <c r="O27">
        <f t="shared" si="8"/>
        <v>0.2621034948786623</v>
      </c>
      <c r="P27">
        <f t="shared" si="9"/>
        <v>0.16482540781695165</v>
      </c>
      <c r="Q27">
        <f t="shared" si="10"/>
        <v>161.84607054616285</v>
      </c>
      <c r="R27">
        <f t="shared" si="11"/>
        <v>28.033078655418489</v>
      </c>
      <c r="S27">
        <f t="shared" si="12"/>
        <v>27.988083870967699</v>
      </c>
      <c r="T27">
        <f t="shared" si="13"/>
        <v>3.7922043192343557</v>
      </c>
      <c r="U27">
        <f t="shared" si="14"/>
        <v>40.080723857747763</v>
      </c>
      <c r="V27">
        <f t="shared" si="15"/>
        <v>1.5750586068468326</v>
      </c>
      <c r="W27">
        <f t="shared" si="16"/>
        <v>3.9297159712906922</v>
      </c>
      <c r="X27">
        <f t="shared" si="17"/>
        <v>2.2171457123875231</v>
      </c>
      <c r="Y27">
        <f t="shared" si="18"/>
        <v>-272.29996877352301</v>
      </c>
      <c r="Z27">
        <f t="shared" si="19"/>
        <v>111.97448102026522</v>
      </c>
      <c r="AA27">
        <f t="shared" si="20"/>
        <v>7.2171536040142676</v>
      </c>
      <c r="AB27">
        <f t="shared" si="21"/>
        <v>8.7377363969193311</v>
      </c>
      <c r="AC27">
        <v>-4.00708324918796E-2</v>
      </c>
      <c r="AD27">
        <v>4.4983019869861897E-2</v>
      </c>
      <c r="AE27">
        <v>3.3809691210442501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50824.790599371212</v>
      </c>
      <c r="AK27" t="s">
        <v>251</v>
      </c>
      <c r="AL27">
        <v>2.27018846153846</v>
      </c>
      <c r="AM27">
        <v>1.8340000000000001</v>
      </c>
      <c r="AN27">
        <f t="shared" si="25"/>
        <v>-0.43618846153845992</v>
      </c>
      <c r="AO27">
        <f t="shared" si="26"/>
        <v>-0.2378344937505234</v>
      </c>
      <c r="AP27">
        <v>-0.42406819101022197</v>
      </c>
      <c r="AQ27" t="s">
        <v>288</v>
      </c>
      <c r="AR27">
        <v>2.30905769230769</v>
      </c>
      <c r="AS27">
        <v>1.1339999999999999</v>
      </c>
      <c r="AT27">
        <f t="shared" si="27"/>
        <v>-1.0362060778727429</v>
      </c>
      <c r="AU27">
        <v>0.5</v>
      </c>
      <c r="AV27">
        <f t="shared" si="28"/>
        <v>841.19701141915277</v>
      </c>
      <c r="AW27">
        <f t="shared" si="29"/>
        <v>18.974020688768029</v>
      </c>
      <c r="AX27">
        <f t="shared" si="30"/>
        <v>-435.82672796045659</v>
      </c>
      <c r="AY27">
        <f t="shared" si="31"/>
        <v>1</v>
      </c>
      <c r="AZ27">
        <f t="shared" si="32"/>
        <v>2.3060101993292205E-2</v>
      </c>
      <c r="BA27">
        <f t="shared" si="33"/>
        <v>0.61728395061728414</v>
      </c>
      <c r="BB27" t="s">
        <v>253</v>
      </c>
      <c r="BC27">
        <v>0</v>
      </c>
      <c r="BD27">
        <f t="shared" si="34"/>
        <v>1.1339999999999999</v>
      </c>
      <c r="BE27">
        <f t="shared" si="35"/>
        <v>-1.0362060778727427</v>
      </c>
      <c r="BF27">
        <f t="shared" si="36"/>
        <v>0.38167938931297718</v>
      </c>
      <c r="BG27">
        <f t="shared" si="37"/>
        <v>1.034210196710323</v>
      </c>
      <c r="BH27">
        <f t="shared" si="38"/>
        <v>-1.604810905660051</v>
      </c>
      <c r="BI27">
        <f t="shared" si="39"/>
        <v>999.99661290322604</v>
      </c>
      <c r="BJ27">
        <f t="shared" si="40"/>
        <v>841.19701141915277</v>
      </c>
      <c r="BK27">
        <f t="shared" si="41"/>
        <v>0.84119986064448704</v>
      </c>
      <c r="BL27">
        <f t="shared" si="42"/>
        <v>0.19239972128897398</v>
      </c>
      <c r="BM27">
        <v>0.76956237059342603</v>
      </c>
      <c r="BN27">
        <v>0.5</v>
      </c>
      <c r="BO27" t="s">
        <v>254</v>
      </c>
      <c r="BP27">
        <v>1675347137.5999999</v>
      </c>
      <c r="BQ27">
        <v>399.99361290322599</v>
      </c>
      <c r="BR27">
        <v>403.293967741936</v>
      </c>
      <c r="BS27">
        <v>16.271525806451599</v>
      </c>
      <c r="BT27">
        <v>15.336674193548401</v>
      </c>
      <c r="BU27">
        <v>500.01770967741902</v>
      </c>
      <c r="BV27">
        <v>96.598483870967698</v>
      </c>
      <c r="BW27">
        <v>0.199974096774194</v>
      </c>
      <c r="BX27">
        <v>28.600429032258099</v>
      </c>
      <c r="BY27">
        <v>27.988083870967699</v>
      </c>
      <c r="BZ27">
        <v>999.9</v>
      </c>
      <c r="CA27">
        <v>10003.5483870968</v>
      </c>
      <c r="CB27">
        <v>0</v>
      </c>
      <c r="CC27">
        <v>390.61099999999999</v>
      </c>
      <c r="CD27">
        <v>999.99661290322604</v>
      </c>
      <c r="CE27">
        <v>0.96000332258064502</v>
      </c>
      <c r="CF27">
        <v>3.9996893548387098E-2</v>
      </c>
      <c r="CG27">
        <v>0</v>
      </c>
      <c r="CH27">
        <v>2.3110258064516098</v>
      </c>
      <c r="CI27">
        <v>0</v>
      </c>
      <c r="CJ27">
        <v>1323.5135483870999</v>
      </c>
      <c r="CK27">
        <v>9334.3080645161299</v>
      </c>
      <c r="CL27">
        <v>40.4491935483871</v>
      </c>
      <c r="CM27">
        <v>43.4491935483871</v>
      </c>
      <c r="CN27">
        <v>41.673000000000002</v>
      </c>
      <c r="CO27">
        <v>41.685000000000002</v>
      </c>
      <c r="CP27">
        <v>40.375</v>
      </c>
      <c r="CQ27">
        <v>960</v>
      </c>
      <c r="CR27">
        <v>39.995161290322599</v>
      </c>
      <c r="CS27">
        <v>0</v>
      </c>
      <c r="CT27">
        <v>59.200000047683702</v>
      </c>
      <c r="CU27">
        <v>2.30905769230769</v>
      </c>
      <c r="CV27">
        <v>-0.30943931087294702</v>
      </c>
      <c r="CW27">
        <v>-1.9699145286961099</v>
      </c>
      <c r="CX27">
        <v>1323.47307692308</v>
      </c>
      <c r="CY27">
        <v>15</v>
      </c>
      <c r="CZ27">
        <v>1675346478</v>
      </c>
      <c r="DA27" t="s">
        <v>255</v>
      </c>
      <c r="DB27">
        <v>3</v>
      </c>
      <c r="DC27">
        <v>-3.863</v>
      </c>
      <c r="DD27">
        <v>0.38300000000000001</v>
      </c>
      <c r="DE27">
        <v>403</v>
      </c>
      <c r="DF27">
        <v>16</v>
      </c>
      <c r="DG27">
        <v>1.67</v>
      </c>
      <c r="DH27">
        <v>0.38</v>
      </c>
      <c r="DI27">
        <v>-3.2801511538461501</v>
      </c>
      <c r="DJ27">
        <v>-0.128581029625122</v>
      </c>
      <c r="DK27">
        <v>0.13724876462459101</v>
      </c>
      <c r="DL27">
        <v>1</v>
      </c>
      <c r="DM27">
        <v>2.0688</v>
      </c>
      <c r="DN27">
        <v>0</v>
      </c>
      <c r="DO27">
        <v>0</v>
      </c>
      <c r="DP27">
        <v>0</v>
      </c>
      <c r="DQ27">
        <v>0.92671344230769204</v>
      </c>
      <c r="DR27">
        <v>6.6395002134372605E-2</v>
      </c>
      <c r="DS27">
        <v>1.42172873987073E-2</v>
      </c>
      <c r="DT27">
        <v>1</v>
      </c>
      <c r="DU27">
        <v>2</v>
      </c>
      <c r="DV27">
        <v>3</v>
      </c>
      <c r="DW27" t="s">
        <v>264</v>
      </c>
      <c r="DX27">
        <v>100</v>
      </c>
      <c r="DY27">
        <v>100</v>
      </c>
      <c r="DZ27">
        <v>-3.863</v>
      </c>
      <c r="EA27">
        <v>0.38300000000000001</v>
      </c>
      <c r="EB27">
        <v>2</v>
      </c>
      <c r="EC27">
        <v>517.31799999999998</v>
      </c>
      <c r="ED27">
        <v>415.363</v>
      </c>
      <c r="EE27">
        <v>26.924199999999999</v>
      </c>
      <c r="EF27">
        <v>31.441400000000002</v>
      </c>
      <c r="EG27">
        <v>30.0002</v>
      </c>
      <c r="EH27">
        <v>31.657900000000001</v>
      </c>
      <c r="EI27">
        <v>31.691800000000001</v>
      </c>
      <c r="EJ27">
        <v>20.279699999999998</v>
      </c>
      <c r="EK27">
        <v>27.831099999999999</v>
      </c>
      <c r="EL27">
        <v>0</v>
      </c>
      <c r="EM27">
        <v>26.922699999999999</v>
      </c>
      <c r="EN27">
        <v>403.41199999999998</v>
      </c>
      <c r="EO27">
        <v>15.364000000000001</v>
      </c>
      <c r="EP27">
        <v>100.3</v>
      </c>
      <c r="EQ27">
        <v>90.614699999999999</v>
      </c>
    </row>
    <row r="28" spans="1:147" x14ac:dyDescent="0.3">
      <c r="A28">
        <v>12</v>
      </c>
      <c r="B28">
        <v>1675347205.5999999</v>
      </c>
      <c r="C28">
        <v>660.59999990463302</v>
      </c>
      <c r="D28" t="s">
        <v>289</v>
      </c>
      <c r="E28" t="s">
        <v>290</v>
      </c>
      <c r="F28">
        <v>1675347197.5999999</v>
      </c>
      <c r="G28">
        <f t="shared" si="0"/>
        <v>6.4205172140813999E-3</v>
      </c>
      <c r="H28">
        <f t="shared" si="1"/>
        <v>19.023302022558386</v>
      </c>
      <c r="I28">
        <f t="shared" si="2"/>
        <v>400.01890322580601</v>
      </c>
      <c r="J28">
        <f t="shared" si="3"/>
        <v>276.62934440212518</v>
      </c>
      <c r="K28">
        <f t="shared" si="4"/>
        <v>26.779554849461405</v>
      </c>
      <c r="L28">
        <f t="shared" si="5"/>
        <v>38.724482331797653</v>
      </c>
      <c r="M28">
        <f t="shared" si="6"/>
        <v>0.28583650932070648</v>
      </c>
      <c r="N28">
        <f t="shared" si="7"/>
        <v>3.3889517852481092</v>
      </c>
      <c r="O28">
        <f t="shared" si="8"/>
        <v>0.27308656969774964</v>
      </c>
      <c r="P28">
        <f t="shared" si="9"/>
        <v>0.17177724019365831</v>
      </c>
      <c r="Q28">
        <f t="shared" si="10"/>
        <v>161.84549771190595</v>
      </c>
      <c r="R28">
        <f t="shared" si="11"/>
        <v>28.023219149781326</v>
      </c>
      <c r="S28">
        <f t="shared" si="12"/>
        <v>27.991319354838701</v>
      </c>
      <c r="T28">
        <f t="shared" si="13"/>
        <v>3.792919717952945</v>
      </c>
      <c r="U28">
        <f t="shared" si="14"/>
        <v>40.100254477211386</v>
      </c>
      <c r="V28">
        <f t="shared" si="15"/>
        <v>1.5800684617453244</v>
      </c>
      <c r="W28">
        <f t="shared" si="16"/>
        <v>3.9402953481087333</v>
      </c>
      <c r="X28">
        <f t="shared" si="17"/>
        <v>2.2128512562076206</v>
      </c>
      <c r="Y28">
        <f t="shared" si="18"/>
        <v>-283.14480914098971</v>
      </c>
      <c r="Z28">
        <f t="shared" si="19"/>
        <v>119.75262936044064</v>
      </c>
      <c r="AA28">
        <f t="shared" si="20"/>
        <v>7.7270036237459747</v>
      </c>
      <c r="AB28">
        <f t="shared" si="21"/>
        <v>6.1803215551028643</v>
      </c>
      <c r="AC28">
        <v>-4.0027695315108698E-2</v>
      </c>
      <c r="AD28">
        <v>4.4934594609912303E-2</v>
      </c>
      <c r="AE28">
        <v>3.3780772636801801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50764.685198700841</v>
      </c>
      <c r="AK28" t="s">
        <v>251</v>
      </c>
      <c r="AL28">
        <v>2.27018846153846</v>
      </c>
      <c r="AM28">
        <v>1.8340000000000001</v>
      </c>
      <c r="AN28">
        <f t="shared" si="25"/>
        <v>-0.43618846153845992</v>
      </c>
      <c r="AO28">
        <f t="shared" si="26"/>
        <v>-0.2378344937505234</v>
      </c>
      <c r="AP28">
        <v>-0.42406819101022197</v>
      </c>
      <c r="AQ28" t="s">
        <v>291</v>
      </c>
      <c r="AR28">
        <v>2.2887499999999998</v>
      </c>
      <c r="AS28">
        <v>1.3051999999999999</v>
      </c>
      <c r="AT28">
        <f t="shared" si="27"/>
        <v>-0.75356267238737362</v>
      </c>
      <c r="AU28">
        <v>0.5</v>
      </c>
      <c r="AV28">
        <f t="shared" si="28"/>
        <v>841.19478216769824</v>
      </c>
      <c r="AW28">
        <f t="shared" si="29"/>
        <v>19.023302022558386</v>
      </c>
      <c r="AX28">
        <f t="shared" si="30"/>
        <v>-316.94649402430264</v>
      </c>
      <c r="AY28">
        <f t="shared" si="31"/>
        <v>1</v>
      </c>
      <c r="AZ28">
        <f t="shared" si="32"/>
        <v>2.311874803057401E-2</v>
      </c>
      <c r="BA28">
        <f t="shared" si="33"/>
        <v>0.40514863622433356</v>
      </c>
      <c r="BB28" t="s">
        <v>253</v>
      </c>
      <c r="BC28">
        <v>0</v>
      </c>
      <c r="BD28">
        <f t="shared" si="34"/>
        <v>1.3051999999999999</v>
      </c>
      <c r="BE28">
        <f t="shared" si="35"/>
        <v>-0.75356267238737362</v>
      </c>
      <c r="BF28">
        <f t="shared" si="36"/>
        <v>0.28833151581243194</v>
      </c>
      <c r="BG28">
        <f t="shared" si="37"/>
        <v>1.0192349848742726</v>
      </c>
      <c r="BH28">
        <f t="shared" si="38"/>
        <v>-1.2123200098757643</v>
      </c>
      <c r="BI28">
        <f t="shared" si="39"/>
        <v>999.99406451612901</v>
      </c>
      <c r="BJ28">
        <f t="shared" si="40"/>
        <v>841.19478216769824</v>
      </c>
      <c r="BK28">
        <f t="shared" si="41"/>
        <v>0.84119977509539556</v>
      </c>
      <c r="BL28">
        <f t="shared" si="42"/>
        <v>0.19239955019079147</v>
      </c>
      <c r="BM28">
        <v>0.76956237059342603</v>
      </c>
      <c r="BN28">
        <v>0.5</v>
      </c>
      <c r="BO28" t="s">
        <v>254</v>
      </c>
      <c r="BP28">
        <v>1675347197.5999999</v>
      </c>
      <c r="BQ28">
        <v>400.01890322580601</v>
      </c>
      <c r="BR28">
        <v>403.34196774193498</v>
      </c>
      <c r="BS28">
        <v>16.321903225806398</v>
      </c>
      <c r="BT28">
        <v>15.349880645161299</v>
      </c>
      <c r="BU28">
        <v>500.02358064516102</v>
      </c>
      <c r="BV28">
        <v>96.606641935483907</v>
      </c>
      <c r="BW28">
        <v>0.199989</v>
      </c>
      <c r="BX28">
        <v>28.646761290322601</v>
      </c>
      <c r="BY28">
        <v>27.991319354838701</v>
      </c>
      <c r="BZ28">
        <v>999.9</v>
      </c>
      <c r="CA28">
        <v>9991.9354838709696</v>
      </c>
      <c r="CB28">
        <v>0</v>
      </c>
      <c r="CC28">
        <v>390.63125806451598</v>
      </c>
      <c r="CD28">
        <v>999.99406451612901</v>
      </c>
      <c r="CE28">
        <v>0.96000748387096801</v>
      </c>
      <c r="CF28">
        <v>3.9992745161290297E-2</v>
      </c>
      <c r="CG28">
        <v>0</v>
      </c>
      <c r="CH28">
        <v>2.2728096774193598</v>
      </c>
      <c r="CI28">
        <v>0</v>
      </c>
      <c r="CJ28">
        <v>1320.4454838709701</v>
      </c>
      <c r="CK28">
        <v>9334.2935483871006</v>
      </c>
      <c r="CL28">
        <v>40.625</v>
      </c>
      <c r="CM28">
        <v>43.590451612903202</v>
      </c>
      <c r="CN28">
        <v>41.828258064516099</v>
      </c>
      <c r="CO28">
        <v>41.804000000000002</v>
      </c>
      <c r="CP28">
        <v>40.536000000000001</v>
      </c>
      <c r="CQ28">
        <v>960.00161290322603</v>
      </c>
      <c r="CR28">
        <v>39.992258064516101</v>
      </c>
      <c r="CS28">
        <v>0</v>
      </c>
      <c r="CT28">
        <v>59.600000143051098</v>
      </c>
      <c r="CU28">
        <v>2.2887499999999998</v>
      </c>
      <c r="CV28">
        <v>-0.57684443875114599</v>
      </c>
      <c r="CW28">
        <v>-1.2218803486018801</v>
      </c>
      <c r="CX28">
        <v>1320.4584615384599</v>
      </c>
      <c r="CY28">
        <v>15</v>
      </c>
      <c r="CZ28">
        <v>1675346478</v>
      </c>
      <c r="DA28" t="s">
        <v>255</v>
      </c>
      <c r="DB28">
        <v>3</v>
      </c>
      <c r="DC28">
        <v>-3.863</v>
      </c>
      <c r="DD28">
        <v>0.38300000000000001</v>
      </c>
      <c r="DE28">
        <v>403</v>
      </c>
      <c r="DF28">
        <v>16</v>
      </c>
      <c r="DG28">
        <v>1.67</v>
      </c>
      <c r="DH28">
        <v>0.38</v>
      </c>
      <c r="DI28">
        <v>-3.3344092307692299</v>
      </c>
      <c r="DJ28">
        <v>1.3642994962935501E-2</v>
      </c>
      <c r="DK28">
        <v>9.5263561539030206E-2</v>
      </c>
      <c r="DL28">
        <v>1</v>
      </c>
      <c r="DM28">
        <v>2.6202000000000001</v>
      </c>
      <c r="DN28">
        <v>0</v>
      </c>
      <c r="DO28">
        <v>0</v>
      </c>
      <c r="DP28">
        <v>0</v>
      </c>
      <c r="DQ28">
        <v>0.97018846153846106</v>
      </c>
      <c r="DR28">
        <v>1.8255254845041001E-2</v>
      </c>
      <c r="DS28">
        <v>3.5000716556485702E-3</v>
      </c>
      <c r="DT28">
        <v>1</v>
      </c>
      <c r="DU28">
        <v>2</v>
      </c>
      <c r="DV28">
        <v>3</v>
      </c>
      <c r="DW28" t="s">
        <v>264</v>
      </c>
      <c r="DX28">
        <v>100</v>
      </c>
      <c r="DY28">
        <v>100</v>
      </c>
      <c r="DZ28">
        <v>-3.863</v>
      </c>
      <c r="EA28">
        <v>0.38300000000000001</v>
      </c>
      <c r="EB28">
        <v>2</v>
      </c>
      <c r="EC28">
        <v>517.10400000000004</v>
      </c>
      <c r="ED28">
        <v>415.79399999999998</v>
      </c>
      <c r="EE28">
        <v>26.914899999999999</v>
      </c>
      <c r="EF28">
        <v>31.4496</v>
      </c>
      <c r="EG28">
        <v>30.000399999999999</v>
      </c>
      <c r="EH28">
        <v>31.663399999999999</v>
      </c>
      <c r="EI28">
        <v>31.7</v>
      </c>
      <c r="EJ28">
        <v>20.278400000000001</v>
      </c>
      <c r="EK28">
        <v>27.831099999999999</v>
      </c>
      <c r="EL28">
        <v>0</v>
      </c>
      <c r="EM28">
        <v>26.9129</v>
      </c>
      <c r="EN28">
        <v>403.27699999999999</v>
      </c>
      <c r="EO28">
        <v>15.357100000000001</v>
      </c>
      <c r="EP28">
        <v>100.29900000000001</v>
      </c>
      <c r="EQ28">
        <v>90.612200000000001</v>
      </c>
    </row>
    <row r="29" spans="1:147" x14ac:dyDescent="0.3">
      <c r="A29">
        <v>13</v>
      </c>
      <c r="B29">
        <v>1675347265.5999999</v>
      </c>
      <c r="C29">
        <v>720.59999990463302</v>
      </c>
      <c r="D29" t="s">
        <v>292</v>
      </c>
      <c r="E29" t="s">
        <v>293</v>
      </c>
      <c r="F29">
        <v>1675347257.5999999</v>
      </c>
      <c r="G29">
        <f t="shared" si="0"/>
        <v>6.6189356220490471E-3</v>
      </c>
      <c r="H29">
        <f t="shared" si="1"/>
        <v>19.212129613039913</v>
      </c>
      <c r="I29">
        <f t="shared" si="2"/>
        <v>399.99545161290303</v>
      </c>
      <c r="J29">
        <f t="shared" si="3"/>
        <v>278.79923870274348</v>
      </c>
      <c r="K29">
        <f t="shared" si="4"/>
        <v>26.989214092885103</v>
      </c>
      <c r="L29">
        <f t="shared" si="5"/>
        <v>38.721636866703086</v>
      </c>
      <c r="M29">
        <f t="shared" si="6"/>
        <v>0.29496675020180563</v>
      </c>
      <c r="N29">
        <f t="shared" si="7"/>
        <v>3.3933903145825832</v>
      </c>
      <c r="O29">
        <f t="shared" si="8"/>
        <v>0.28142689756423606</v>
      </c>
      <c r="P29">
        <f t="shared" si="9"/>
        <v>0.17705651254004745</v>
      </c>
      <c r="Q29">
        <f t="shared" si="10"/>
        <v>161.84638057038836</v>
      </c>
      <c r="R29">
        <f t="shared" si="11"/>
        <v>28.015185131372224</v>
      </c>
      <c r="S29">
        <f t="shared" si="12"/>
        <v>27.998054838709699</v>
      </c>
      <c r="T29">
        <f t="shared" si="13"/>
        <v>3.7944093803309187</v>
      </c>
      <c r="U29">
        <f t="shared" si="14"/>
        <v>40.035876791411503</v>
      </c>
      <c r="V29">
        <f t="shared" si="15"/>
        <v>1.5808394179801974</v>
      </c>
      <c r="W29">
        <f t="shared" si="16"/>
        <v>3.9485570060484325</v>
      </c>
      <c r="X29">
        <f t="shared" si="17"/>
        <v>2.2135699623507215</v>
      </c>
      <c r="Y29">
        <f t="shared" si="18"/>
        <v>-291.89506093236298</v>
      </c>
      <c r="Z29">
        <f t="shared" si="19"/>
        <v>125.2827258501776</v>
      </c>
      <c r="AA29">
        <f t="shared" si="20"/>
        <v>8.0749806975335474</v>
      </c>
      <c r="AB29">
        <f t="shared" si="21"/>
        <v>3.3090261857365135</v>
      </c>
      <c r="AC29">
        <v>-4.0093642812803101E-2</v>
      </c>
      <c r="AD29">
        <v>4.5008626453392403E-2</v>
      </c>
      <c r="AE29">
        <v>3.3824978767324301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50838.784139007847</v>
      </c>
      <c r="AK29" t="s">
        <v>251</v>
      </c>
      <c r="AL29">
        <v>2.27018846153846</v>
      </c>
      <c r="AM29">
        <v>1.8340000000000001</v>
      </c>
      <c r="AN29">
        <f t="shared" si="25"/>
        <v>-0.43618846153845992</v>
      </c>
      <c r="AO29">
        <f t="shared" si="26"/>
        <v>-0.2378344937505234</v>
      </c>
      <c r="AP29">
        <v>-0.42406819101022197</v>
      </c>
      <c r="AQ29" t="s">
        <v>294</v>
      </c>
      <c r="AR29">
        <v>2.3404615384615401</v>
      </c>
      <c r="AS29">
        <v>1.6348</v>
      </c>
      <c r="AT29">
        <f t="shared" si="27"/>
        <v>-0.43165007246240528</v>
      </c>
      <c r="AU29">
        <v>0.5</v>
      </c>
      <c r="AV29">
        <f t="shared" si="28"/>
        <v>841.19883263229508</v>
      </c>
      <c r="AW29">
        <f t="shared" si="29"/>
        <v>19.212129613039913</v>
      </c>
      <c r="AX29">
        <f t="shared" si="30"/>
        <v>-181.55176853051046</v>
      </c>
      <c r="AY29">
        <f t="shared" si="31"/>
        <v>1</v>
      </c>
      <c r="AZ29">
        <f t="shared" si="32"/>
        <v>2.3343111096105755E-2</v>
      </c>
      <c r="BA29">
        <f t="shared" si="33"/>
        <v>0.12184976755566433</v>
      </c>
      <c r="BB29" t="s">
        <v>253</v>
      </c>
      <c r="BC29">
        <v>0</v>
      </c>
      <c r="BD29">
        <f t="shared" si="34"/>
        <v>1.6348</v>
      </c>
      <c r="BE29">
        <f t="shared" si="35"/>
        <v>-0.43165007246240528</v>
      </c>
      <c r="BF29">
        <f t="shared" si="36"/>
        <v>0.10861504907306437</v>
      </c>
      <c r="BG29">
        <f t="shared" si="37"/>
        <v>1.1105986041246778</v>
      </c>
      <c r="BH29">
        <f t="shared" si="38"/>
        <v>-0.45668333201068878</v>
      </c>
      <c r="BI29">
        <f t="shared" si="39"/>
        <v>999.99880645161295</v>
      </c>
      <c r="BJ29">
        <f t="shared" si="40"/>
        <v>841.19883263229508</v>
      </c>
      <c r="BK29">
        <f t="shared" si="41"/>
        <v>0.84119983664500331</v>
      </c>
      <c r="BL29">
        <f t="shared" si="42"/>
        <v>0.1923996732900064</v>
      </c>
      <c r="BM29">
        <v>0.76956237059342603</v>
      </c>
      <c r="BN29">
        <v>0.5</v>
      </c>
      <c r="BO29" t="s">
        <v>254</v>
      </c>
      <c r="BP29">
        <v>1675347257.5999999</v>
      </c>
      <c r="BQ29">
        <v>399.99545161290303</v>
      </c>
      <c r="BR29">
        <v>403.35977419354799</v>
      </c>
      <c r="BS29">
        <v>16.330109677419401</v>
      </c>
      <c r="BT29">
        <v>15.328054838709701</v>
      </c>
      <c r="BU29">
        <v>500.02287096774199</v>
      </c>
      <c r="BV29">
        <v>96.605187096774202</v>
      </c>
      <c r="BW29">
        <v>0.200005838709677</v>
      </c>
      <c r="BX29">
        <v>28.6828677419355</v>
      </c>
      <c r="BY29">
        <v>27.998054838709699</v>
      </c>
      <c r="BZ29">
        <v>999.9</v>
      </c>
      <c r="CA29">
        <v>10008.5483870968</v>
      </c>
      <c r="CB29">
        <v>0</v>
      </c>
      <c r="CC29">
        <v>390.69541935483898</v>
      </c>
      <c r="CD29">
        <v>999.99880645161295</v>
      </c>
      <c r="CE29">
        <v>0.96000396774193597</v>
      </c>
      <c r="CF29">
        <v>3.9996200000000003E-2</v>
      </c>
      <c r="CG29">
        <v>0</v>
      </c>
      <c r="CH29">
        <v>2.3345354838709702</v>
      </c>
      <c r="CI29">
        <v>0</v>
      </c>
      <c r="CJ29">
        <v>1317.27193548387</v>
      </c>
      <c r="CK29">
        <v>9334.3216129032298</v>
      </c>
      <c r="CL29">
        <v>40.75</v>
      </c>
      <c r="CM29">
        <v>43.745935483871001</v>
      </c>
      <c r="CN29">
        <v>41.973580645161299</v>
      </c>
      <c r="CO29">
        <v>41.929000000000002</v>
      </c>
      <c r="CP29">
        <v>40.685000000000002</v>
      </c>
      <c r="CQ29">
        <v>960.00451612903203</v>
      </c>
      <c r="CR29">
        <v>39.994516129032299</v>
      </c>
      <c r="CS29">
        <v>0</v>
      </c>
      <c r="CT29">
        <v>59.399999856948902</v>
      </c>
      <c r="CU29">
        <v>2.3404615384615401</v>
      </c>
      <c r="CV29">
        <v>-0.29783248761520598</v>
      </c>
      <c r="CW29">
        <v>-2.3299145344292</v>
      </c>
      <c r="CX29">
        <v>1317.24961538462</v>
      </c>
      <c r="CY29">
        <v>15</v>
      </c>
      <c r="CZ29">
        <v>1675346478</v>
      </c>
      <c r="DA29" t="s">
        <v>255</v>
      </c>
      <c r="DB29">
        <v>3</v>
      </c>
      <c r="DC29">
        <v>-3.863</v>
      </c>
      <c r="DD29">
        <v>0.38300000000000001</v>
      </c>
      <c r="DE29">
        <v>403</v>
      </c>
      <c r="DF29">
        <v>16</v>
      </c>
      <c r="DG29">
        <v>1.67</v>
      </c>
      <c r="DH29">
        <v>0.38</v>
      </c>
      <c r="DI29">
        <v>-3.3578424999999998</v>
      </c>
      <c r="DJ29">
        <v>-0.15967658157595499</v>
      </c>
      <c r="DK29">
        <v>9.3085427077145802E-2</v>
      </c>
      <c r="DL29">
        <v>1</v>
      </c>
      <c r="DM29">
        <v>2.2088000000000001</v>
      </c>
      <c r="DN29">
        <v>0</v>
      </c>
      <c r="DO29">
        <v>0</v>
      </c>
      <c r="DP29">
        <v>0</v>
      </c>
      <c r="DQ29">
        <v>0.99937555769230801</v>
      </c>
      <c r="DR29">
        <v>2.4208686075297501E-2</v>
      </c>
      <c r="DS29">
        <v>8.3789262471013603E-3</v>
      </c>
      <c r="DT29">
        <v>1</v>
      </c>
      <c r="DU29">
        <v>2</v>
      </c>
      <c r="DV29">
        <v>3</v>
      </c>
      <c r="DW29" t="s">
        <v>264</v>
      </c>
      <c r="DX29">
        <v>100</v>
      </c>
      <c r="DY29">
        <v>100</v>
      </c>
      <c r="DZ29">
        <v>-3.863</v>
      </c>
      <c r="EA29">
        <v>0.38300000000000001</v>
      </c>
      <c r="EB29">
        <v>2</v>
      </c>
      <c r="EC29">
        <v>517.04</v>
      </c>
      <c r="ED29">
        <v>415.58300000000003</v>
      </c>
      <c r="EE29">
        <v>26.865400000000001</v>
      </c>
      <c r="EF29">
        <v>31.455100000000002</v>
      </c>
      <c r="EG29">
        <v>30</v>
      </c>
      <c r="EH29">
        <v>31.671700000000001</v>
      </c>
      <c r="EI29">
        <v>31.7056</v>
      </c>
      <c r="EJ29">
        <v>20.278400000000001</v>
      </c>
      <c r="EK29">
        <v>28.1097</v>
      </c>
      <c r="EL29">
        <v>0</v>
      </c>
      <c r="EM29">
        <v>26.859500000000001</v>
      </c>
      <c r="EN29">
        <v>403.44200000000001</v>
      </c>
      <c r="EO29">
        <v>15.2866</v>
      </c>
      <c r="EP29">
        <v>100.297</v>
      </c>
      <c r="EQ29">
        <v>90.61</v>
      </c>
    </row>
    <row r="30" spans="1:147" x14ac:dyDescent="0.3">
      <c r="A30">
        <v>14</v>
      </c>
      <c r="B30">
        <v>1675347325.5999999</v>
      </c>
      <c r="C30">
        <v>780.59999990463302</v>
      </c>
      <c r="D30" t="s">
        <v>295</v>
      </c>
      <c r="E30" t="s">
        <v>296</v>
      </c>
      <c r="F30">
        <v>1675347317.5999999</v>
      </c>
      <c r="G30">
        <f t="shared" si="0"/>
        <v>6.5870525345275623E-3</v>
      </c>
      <c r="H30">
        <f t="shared" si="1"/>
        <v>19.266777000225996</v>
      </c>
      <c r="I30">
        <f t="shared" si="2"/>
        <v>400.012838709677</v>
      </c>
      <c r="J30">
        <f t="shared" si="3"/>
        <v>278.02426363274498</v>
      </c>
      <c r="K30">
        <f t="shared" si="4"/>
        <v>26.915060177503445</v>
      </c>
      <c r="L30">
        <f t="shared" si="5"/>
        <v>38.724568442223188</v>
      </c>
      <c r="M30">
        <f t="shared" si="6"/>
        <v>0.2935863917716956</v>
      </c>
      <c r="N30">
        <f t="shared" si="7"/>
        <v>3.3859498146429265</v>
      </c>
      <c r="O30">
        <f t="shared" si="8"/>
        <v>0.2801418390491886</v>
      </c>
      <c r="P30">
        <f t="shared" si="9"/>
        <v>0.17624527537444623</v>
      </c>
      <c r="Q30">
        <f t="shared" si="10"/>
        <v>161.84546506542347</v>
      </c>
      <c r="R30">
        <f t="shared" si="11"/>
        <v>28.032824780527175</v>
      </c>
      <c r="S30">
        <f t="shared" si="12"/>
        <v>27.996622580645202</v>
      </c>
      <c r="T30">
        <f t="shared" si="13"/>
        <v>3.7940925703204322</v>
      </c>
      <c r="U30">
        <f t="shared" si="14"/>
        <v>40.01271384999535</v>
      </c>
      <c r="V30">
        <f t="shared" si="15"/>
        <v>1.5810049917511684</v>
      </c>
      <c r="W30">
        <f t="shared" si="16"/>
        <v>3.9512565872893224</v>
      </c>
      <c r="X30">
        <f t="shared" si="17"/>
        <v>2.2130875785692639</v>
      </c>
      <c r="Y30">
        <f t="shared" si="18"/>
        <v>-290.48901677266548</v>
      </c>
      <c r="Z30">
        <f t="shared" si="19"/>
        <v>127.4205414770548</v>
      </c>
      <c r="AA30">
        <f t="shared" si="20"/>
        <v>8.2312434007251341</v>
      </c>
      <c r="AB30">
        <f t="shared" si="21"/>
        <v>7.0082331705379204</v>
      </c>
      <c r="AC30">
        <v>-3.9983112450066097E-2</v>
      </c>
      <c r="AD30">
        <v>4.4884546438228597E-2</v>
      </c>
      <c r="AE30">
        <v>3.3750874051220099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50702.418137807777</v>
      </c>
      <c r="AK30" t="s">
        <v>251</v>
      </c>
      <c r="AL30">
        <v>2.27018846153846</v>
      </c>
      <c r="AM30">
        <v>1.8340000000000001</v>
      </c>
      <c r="AN30">
        <f t="shared" si="25"/>
        <v>-0.43618846153845992</v>
      </c>
      <c r="AO30">
        <f t="shared" si="26"/>
        <v>-0.2378344937505234</v>
      </c>
      <c r="AP30">
        <v>-0.42406819101022197</v>
      </c>
      <c r="AQ30" t="s">
        <v>297</v>
      </c>
      <c r="AR30">
        <v>2.3228961538461501</v>
      </c>
      <c r="AS30">
        <v>1.5880000000000001</v>
      </c>
      <c r="AT30">
        <f t="shared" si="27"/>
        <v>-0.4627809533036209</v>
      </c>
      <c r="AU30">
        <v>0.5</v>
      </c>
      <c r="AV30">
        <f t="shared" si="28"/>
        <v>841.1898702587298</v>
      </c>
      <c r="AW30">
        <f t="shared" si="29"/>
        <v>19.266777000225996</v>
      </c>
      <c r="AX30">
        <f t="shared" si="30"/>
        <v>-194.64332503384207</v>
      </c>
      <c r="AY30">
        <f t="shared" si="31"/>
        <v>1</v>
      </c>
      <c r="AZ30">
        <f t="shared" si="32"/>
        <v>2.3408324193418765E-2</v>
      </c>
      <c r="BA30">
        <f t="shared" si="33"/>
        <v>0.15491183879093198</v>
      </c>
      <c r="BB30" t="s">
        <v>253</v>
      </c>
      <c r="BC30">
        <v>0</v>
      </c>
      <c r="BD30">
        <f t="shared" si="34"/>
        <v>1.5880000000000001</v>
      </c>
      <c r="BE30">
        <f t="shared" si="35"/>
        <v>-0.4627809533036209</v>
      </c>
      <c r="BF30">
        <f t="shared" si="36"/>
        <v>0.13413304252998909</v>
      </c>
      <c r="BG30">
        <f t="shared" si="37"/>
        <v>1.0772626558192213</v>
      </c>
      <c r="BH30">
        <f t="shared" si="38"/>
        <v>-0.56397640398910354</v>
      </c>
      <c r="BI30">
        <f t="shared" si="39"/>
        <v>999.98758064516096</v>
      </c>
      <c r="BJ30">
        <f t="shared" si="40"/>
        <v>841.1898702587298</v>
      </c>
      <c r="BK30">
        <f t="shared" si="41"/>
        <v>0.84120031742396262</v>
      </c>
      <c r="BL30">
        <f t="shared" si="42"/>
        <v>0.19240063484792522</v>
      </c>
      <c r="BM30">
        <v>0.76956237059342603</v>
      </c>
      <c r="BN30">
        <v>0.5</v>
      </c>
      <c r="BO30" t="s">
        <v>254</v>
      </c>
      <c r="BP30">
        <v>1675347317.5999999</v>
      </c>
      <c r="BQ30">
        <v>400.012838709677</v>
      </c>
      <c r="BR30">
        <v>403.38364516129002</v>
      </c>
      <c r="BS30">
        <v>16.331293548387102</v>
      </c>
      <c r="BT30">
        <v>15.3340612903226</v>
      </c>
      <c r="BU30">
        <v>500.02012903225801</v>
      </c>
      <c r="BV30">
        <v>96.608203225806406</v>
      </c>
      <c r="BW30">
        <v>0.20011064516129001</v>
      </c>
      <c r="BX30">
        <v>28.694651612903201</v>
      </c>
      <c r="BY30">
        <v>27.996622580645202</v>
      </c>
      <c r="BZ30">
        <v>999.9</v>
      </c>
      <c r="CA30">
        <v>9980.6451612903202</v>
      </c>
      <c r="CB30">
        <v>0</v>
      </c>
      <c r="CC30">
        <v>390.59858064516101</v>
      </c>
      <c r="CD30">
        <v>999.98758064516096</v>
      </c>
      <c r="CE30">
        <v>0.95998732258064601</v>
      </c>
      <c r="CF30">
        <v>4.0012970967741902E-2</v>
      </c>
      <c r="CG30">
        <v>0</v>
      </c>
      <c r="CH30">
        <v>2.3025419354838701</v>
      </c>
      <c r="CI30">
        <v>0</v>
      </c>
      <c r="CJ30">
        <v>1314.7635483870999</v>
      </c>
      <c r="CK30">
        <v>9334.1664516129003</v>
      </c>
      <c r="CL30">
        <v>40.917000000000002</v>
      </c>
      <c r="CM30">
        <v>43.875</v>
      </c>
      <c r="CN30">
        <v>42.125</v>
      </c>
      <c r="CO30">
        <v>42.06</v>
      </c>
      <c r="CP30">
        <v>40.811999999999998</v>
      </c>
      <c r="CQ30">
        <v>959.97548387096799</v>
      </c>
      <c r="CR30">
        <v>40.01</v>
      </c>
      <c r="CS30">
        <v>0</v>
      </c>
      <c r="CT30">
        <v>59.200000047683702</v>
      </c>
      <c r="CU30">
        <v>2.3228961538461501</v>
      </c>
      <c r="CV30">
        <v>0.83437607060325003</v>
      </c>
      <c r="CW30">
        <v>-0.29880341116699899</v>
      </c>
      <c r="CX30">
        <v>1314.7623076923101</v>
      </c>
      <c r="CY30">
        <v>15</v>
      </c>
      <c r="CZ30">
        <v>1675346478</v>
      </c>
      <c r="DA30" t="s">
        <v>255</v>
      </c>
      <c r="DB30">
        <v>3</v>
      </c>
      <c r="DC30">
        <v>-3.863</v>
      </c>
      <c r="DD30">
        <v>0.38300000000000001</v>
      </c>
      <c r="DE30">
        <v>403</v>
      </c>
      <c r="DF30">
        <v>16</v>
      </c>
      <c r="DG30">
        <v>1.67</v>
      </c>
      <c r="DH30">
        <v>0.38</v>
      </c>
      <c r="DI30">
        <v>-3.3664084615384602</v>
      </c>
      <c r="DJ30">
        <v>0.17170367967219899</v>
      </c>
      <c r="DK30">
        <v>0.107763065500637</v>
      </c>
      <c r="DL30">
        <v>1</v>
      </c>
      <c r="DM30">
        <v>2.5600999999999998</v>
      </c>
      <c r="DN30">
        <v>0</v>
      </c>
      <c r="DO30">
        <v>0</v>
      </c>
      <c r="DP30">
        <v>0</v>
      </c>
      <c r="DQ30">
        <v>0.99810311538461505</v>
      </c>
      <c r="DR30">
        <v>-1.07080406386069E-2</v>
      </c>
      <c r="DS30">
        <v>3.1360668388055101E-3</v>
      </c>
      <c r="DT30">
        <v>1</v>
      </c>
      <c r="DU30">
        <v>2</v>
      </c>
      <c r="DV30">
        <v>3</v>
      </c>
      <c r="DW30" t="s">
        <v>264</v>
      </c>
      <c r="DX30">
        <v>100</v>
      </c>
      <c r="DY30">
        <v>100</v>
      </c>
      <c r="DZ30">
        <v>-3.863</v>
      </c>
      <c r="EA30">
        <v>0.38300000000000001</v>
      </c>
      <c r="EB30">
        <v>2</v>
      </c>
      <c r="EC30">
        <v>517.10599999999999</v>
      </c>
      <c r="ED30">
        <v>415.51600000000002</v>
      </c>
      <c r="EE30">
        <v>26.800799999999999</v>
      </c>
      <c r="EF30">
        <v>31.4634</v>
      </c>
      <c r="EG30">
        <v>30.000399999999999</v>
      </c>
      <c r="EH30">
        <v>31.68</v>
      </c>
      <c r="EI30">
        <v>31.713799999999999</v>
      </c>
      <c r="EJ30">
        <v>20.2805</v>
      </c>
      <c r="EK30">
        <v>28.1097</v>
      </c>
      <c r="EL30">
        <v>0</v>
      </c>
      <c r="EM30">
        <v>26.79</v>
      </c>
      <c r="EN30">
        <v>403.363</v>
      </c>
      <c r="EO30">
        <v>15.3612</v>
      </c>
      <c r="EP30">
        <v>100.29900000000001</v>
      </c>
      <c r="EQ30">
        <v>90.609499999999997</v>
      </c>
    </row>
    <row r="31" spans="1:147" x14ac:dyDescent="0.3">
      <c r="A31">
        <v>15</v>
      </c>
      <c r="B31">
        <v>1675347385.5999999</v>
      </c>
      <c r="C31">
        <v>840.59999990463302</v>
      </c>
      <c r="D31" t="s">
        <v>298</v>
      </c>
      <c r="E31" t="s">
        <v>299</v>
      </c>
      <c r="F31">
        <v>1675347377.5999999</v>
      </c>
      <c r="G31">
        <f t="shared" si="0"/>
        <v>6.5483542624631998E-3</v>
      </c>
      <c r="H31">
        <f t="shared" si="1"/>
        <v>19.244789723506781</v>
      </c>
      <c r="I31">
        <f t="shared" si="2"/>
        <v>400.00132258064502</v>
      </c>
      <c r="J31">
        <f t="shared" si="3"/>
        <v>277.64234570651683</v>
      </c>
      <c r="K31">
        <f t="shared" si="4"/>
        <v>26.879149705161133</v>
      </c>
      <c r="L31">
        <f t="shared" si="5"/>
        <v>38.72498413218544</v>
      </c>
      <c r="M31">
        <f t="shared" si="6"/>
        <v>0.29212517449785885</v>
      </c>
      <c r="N31">
        <f t="shared" si="7"/>
        <v>3.3918016994128926</v>
      </c>
      <c r="O31">
        <f t="shared" si="8"/>
        <v>0.27883270565224721</v>
      </c>
      <c r="P31">
        <f t="shared" si="9"/>
        <v>0.1754143069324306</v>
      </c>
      <c r="Q31">
        <f t="shared" si="10"/>
        <v>161.8461461169943</v>
      </c>
      <c r="R31">
        <f t="shared" si="11"/>
        <v>28.049885313521042</v>
      </c>
      <c r="S31">
        <f t="shared" si="12"/>
        <v>28.003087096774198</v>
      </c>
      <c r="T31">
        <f t="shared" si="13"/>
        <v>3.7955226795938919</v>
      </c>
      <c r="U31">
        <f t="shared" si="14"/>
        <v>40.099113007205155</v>
      </c>
      <c r="V31">
        <f t="shared" si="15"/>
        <v>1.5850820619223671</v>
      </c>
      <c r="W31">
        <f t="shared" si="16"/>
        <v>3.9529105335510879</v>
      </c>
      <c r="X31">
        <f t="shared" si="17"/>
        <v>2.2104406176715248</v>
      </c>
      <c r="Y31">
        <f t="shared" si="18"/>
        <v>-288.78242297462708</v>
      </c>
      <c r="Z31">
        <f t="shared" si="19"/>
        <v>127.77819947442688</v>
      </c>
      <c r="AA31">
        <f t="shared" si="20"/>
        <v>8.2406676806434689</v>
      </c>
      <c r="AB31">
        <f t="shared" si="21"/>
        <v>9.0825902974375765</v>
      </c>
      <c r="AC31">
        <v>-4.0070035112541001E-2</v>
      </c>
      <c r="AD31">
        <v>4.4982124741700102E-2</v>
      </c>
      <c r="AE31">
        <v>3.3809156751831999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50807.026554568823</v>
      </c>
      <c r="AK31" t="s">
        <v>251</v>
      </c>
      <c r="AL31">
        <v>2.27018846153846</v>
      </c>
      <c r="AM31">
        <v>1.8340000000000001</v>
      </c>
      <c r="AN31">
        <f t="shared" si="25"/>
        <v>-0.43618846153845992</v>
      </c>
      <c r="AO31">
        <f t="shared" si="26"/>
        <v>-0.2378344937505234</v>
      </c>
      <c r="AP31">
        <v>-0.42406819101022197</v>
      </c>
      <c r="AQ31" t="s">
        <v>300</v>
      </c>
      <c r="AR31">
        <v>2.3485769230769198</v>
      </c>
      <c r="AS31">
        <v>2.0680000000000001</v>
      </c>
      <c r="AT31">
        <f t="shared" si="27"/>
        <v>-0.1356754947180463</v>
      </c>
      <c r="AU31">
        <v>0.5</v>
      </c>
      <c r="AV31">
        <f t="shared" si="28"/>
        <v>841.19330171624563</v>
      </c>
      <c r="AW31">
        <f t="shared" si="29"/>
        <v>19.244789723506781</v>
      </c>
      <c r="AX31">
        <f t="shared" si="30"/>
        <v>-57.064658681929203</v>
      </c>
      <c r="AY31">
        <f t="shared" si="31"/>
        <v>1</v>
      </c>
      <c r="AZ31">
        <f t="shared" si="32"/>
        <v>2.3382090506887766E-2</v>
      </c>
      <c r="BA31">
        <f t="shared" si="33"/>
        <v>-0.11315280464216633</v>
      </c>
      <c r="BB31" t="s">
        <v>253</v>
      </c>
      <c r="BC31">
        <v>0</v>
      </c>
      <c r="BD31">
        <f t="shared" si="34"/>
        <v>2.0680000000000001</v>
      </c>
      <c r="BE31">
        <f t="shared" si="35"/>
        <v>-0.1356754947180463</v>
      </c>
      <c r="BF31">
        <f t="shared" si="36"/>
        <v>-0.12758996728462377</v>
      </c>
      <c r="BG31">
        <f t="shared" si="37"/>
        <v>1.3876999752705912</v>
      </c>
      <c r="BH31">
        <f t="shared" si="38"/>
        <v>0.536465359892074</v>
      </c>
      <c r="BI31">
        <f t="shared" si="39"/>
        <v>999.99164516128997</v>
      </c>
      <c r="BJ31">
        <f t="shared" si="40"/>
        <v>841.19330171624563</v>
      </c>
      <c r="BK31">
        <f t="shared" si="41"/>
        <v>0.84120032980932402</v>
      </c>
      <c r="BL31">
        <f t="shared" si="42"/>
        <v>0.1924006596186483</v>
      </c>
      <c r="BM31">
        <v>0.76956237059342603</v>
      </c>
      <c r="BN31">
        <v>0.5</v>
      </c>
      <c r="BO31" t="s">
        <v>254</v>
      </c>
      <c r="BP31">
        <v>1675347377.5999999</v>
      </c>
      <c r="BQ31">
        <v>400.00132258064502</v>
      </c>
      <c r="BR31">
        <v>403.36648387096801</v>
      </c>
      <c r="BS31">
        <v>16.3727612903226</v>
      </c>
      <c r="BT31">
        <v>15.3813903225806</v>
      </c>
      <c r="BU31">
        <v>500.00038709677398</v>
      </c>
      <c r="BV31">
        <v>96.612138709677396</v>
      </c>
      <c r="BW31">
        <v>0.200001516129032</v>
      </c>
      <c r="BX31">
        <v>28.701867741935501</v>
      </c>
      <c r="BY31">
        <v>28.003087096774198</v>
      </c>
      <c r="BZ31">
        <v>999.9</v>
      </c>
      <c r="CA31">
        <v>10001.935483871001</v>
      </c>
      <c r="CB31">
        <v>0</v>
      </c>
      <c r="CC31">
        <v>390.55003225806502</v>
      </c>
      <c r="CD31">
        <v>999.99164516128997</v>
      </c>
      <c r="CE31">
        <v>0.95998861290322601</v>
      </c>
      <c r="CF31">
        <v>4.00116548387097E-2</v>
      </c>
      <c r="CG31">
        <v>0</v>
      </c>
      <c r="CH31">
        <v>2.3422258064516099</v>
      </c>
      <c r="CI31">
        <v>0</v>
      </c>
      <c r="CJ31">
        <v>1311.3509677419399</v>
      </c>
      <c r="CK31">
        <v>9334.2067741935498</v>
      </c>
      <c r="CL31">
        <v>41.04</v>
      </c>
      <c r="CM31">
        <v>43.997967741935497</v>
      </c>
      <c r="CN31">
        <v>42.258000000000003</v>
      </c>
      <c r="CO31">
        <v>42.156999999999996</v>
      </c>
      <c r="CP31">
        <v>40.936999999999998</v>
      </c>
      <c r="CQ31">
        <v>959.98064516129</v>
      </c>
      <c r="CR31">
        <v>40.010645161290299</v>
      </c>
      <c r="CS31">
        <v>0</v>
      </c>
      <c r="CT31">
        <v>59.600000143051098</v>
      </c>
      <c r="CU31">
        <v>2.3485769230769198</v>
      </c>
      <c r="CV31">
        <v>-0.171234191066508</v>
      </c>
      <c r="CW31">
        <v>-3.32923079554674</v>
      </c>
      <c r="CX31">
        <v>1311.38153846154</v>
      </c>
      <c r="CY31">
        <v>15</v>
      </c>
      <c r="CZ31">
        <v>1675346478</v>
      </c>
      <c r="DA31" t="s">
        <v>255</v>
      </c>
      <c r="DB31">
        <v>3</v>
      </c>
      <c r="DC31">
        <v>-3.863</v>
      </c>
      <c r="DD31">
        <v>0.38300000000000001</v>
      </c>
      <c r="DE31">
        <v>403</v>
      </c>
      <c r="DF31">
        <v>16</v>
      </c>
      <c r="DG31">
        <v>1.67</v>
      </c>
      <c r="DH31">
        <v>0.38</v>
      </c>
      <c r="DI31">
        <v>-3.37467826923077</v>
      </c>
      <c r="DJ31">
        <v>7.1261692136910304E-2</v>
      </c>
      <c r="DK31">
        <v>0.101493123729207</v>
      </c>
      <c r="DL31">
        <v>1</v>
      </c>
      <c r="DM31">
        <v>2.3980999999999999</v>
      </c>
      <c r="DN31">
        <v>0</v>
      </c>
      <c r="DO31">
        <v>0</v>
      </c>
      <c r="DP31">
        <v>0</v>
      </c>
      <c r="DQ31">
        <v>0.99146690384615399</v>
      </c>
      <c r="DR31">
        <v>-2.4736976009577601E-3</v>
      </c>
      <c r="DS31">
        <v>2.37856695916175E-3</v>
      </c>
      <c r="DT31">
        <v>1</v>
      </c>
      <c r="DU31">
        <v>2</v>
      </c>
      <c r="DV31">
        <v>3</v>
      </c>
      <c r="DW31" t="s">
        <v>264</v>
      </c>
      <c r="DX31">
        <v>100</v>
      </c>
      <c r="DY31">
        <v>100</v>
      </c>
      <c r="DZ31">
        <v>-3.863</v>
      </c>
      <c r="EA31">
        <v>0.38300000000000001</v>
      </c>
      <c r="EB31">
        <v>2</v>
      </c>
      <c r="EC31">
        <v>517.27800000000002</v>
      </c>
      <c r="ED31">
        <v>415.57299999999998</v>
      </c>
      <c r="EE31">
        <v>26.742799999999999</v>
      </c>
      <c r="EF31">
        <v>31.474499999999999</v>
      </c>
      <c r="EG31">
        <v>30</v>
      </c>
      <c r="EH31">
        <v>31.685500000000001</v>
      </c>
      <c r="EI31">
        <v>31.722000000000001</v>
      </c>
      <c r="EJ31">
        <v>20.278199999999998</v>
      </c>
      <c r="EK31">
        <v>27.826899999999998</v>
      </c>
      <c r="EL31">
        <v>0</v>
      </c>
      <c r="EM31">
        <v>26.738399999999999</v>
      </c>
      <c r="EN31">
        <v>403.29700000000003</v>
      </c>
      <c r="EO31">
        <v>15.386900000000001</v>
      </c>
      <c r="EP31">
        <v>100.294</v>
      </c>
      <c r="EQ31">
        <v>90.605400000000003</v>
      </c>
    </row>
    <row r="32" spans="1:147" x14ac:dyDescent="0.3">
      <c r="A32">
        <v>16</v>
      </c>
      <c r="B32">
        <v>1675347445.5999999</v>
      </c>
      <c r="C32">
        <v>900.59999990463302</v>
      </c>
      <c r="D32" t="s">
        <v>301</v>
      </c>
      <c r="E32" t="s">
        <v>302</v>
      </c>
      <c r="F32">
        <v>1675347437.5999999</v>
      </c>
      <c r="G32">
        <f t="shared" si="0"/>
        <v>6.4955043103296691E-3</v>
      </c>
      <c r="H32">
        <f t="shared" si="1"/>
        <v>19.268641447445379</v>
      </c>
      <c r="I32">
        <f t="shared" si="2"/>
        <v>400.02683870967701</v>
      </c>
      <c r="J32">
        <f t="shared" si="3"/>
        <v>276.92428905053384</v>
      </c>
      <c r="K32">
        <f t="shared" si="4"/>
        <v>26.810562193414835</v>
      </c>
      <c r="L32">
        <f t="shared" si="5"/>
        <v>38.728796506195259</v>
      </c>
      <c r="M32">
        <f t="shared" si="6"/>
        <v>0.29033734706590308</v>
      </c>
      <c r="N32">
        <f t="shared" si="7"/>
        <v>3.3929390560140433</v>
      </c>
      <c r="O32">
        <f t="shared" si="8"/>
        <v>0.27720733975846856</v>
      </c>
      <c r="P32">
        <f t="shared" si="9"/>
        <v>0.17438477912122952</v>
      </c>
      <c r="Q32">
        <f t="shared" si="10"/>
        <v>161.84659684391207</v>
      </c>
      <c r="R32">
        <f t="shared" si="11"/>
        <v>28.043052866744208</v>
      </c>
      <c r="S32">
        <f t="shared" si="12"/>
        <v>27.982467741935501</v>
      </c>
      <c r="T32">
        <f t="shared" si="13"/>
        <v>3.7909628149364027</v>
      </c>
      <c r="U32">
        <f t="shared" si="14"/>
        <v>40.150806176384187</v>
      </c>
      <c r="V32">
        <f t="shared" si="15"/>
        <v>1.5853774702625445</v>
      </c>
      <c r="W32">
        <f t="shared" si="16"/>
        <v>3.9485570060484325</v>
      </c>
      <c r="X32">
        <f t="shared" si="17"/>
        <v>2.2055853446738585</v>
      </c>
      <c r="Y32">
        <f t="shared" si="18"/>
        <v>-286.4517400855384</v>
      </c>
      <c r="Z32">
        <f t="shared" si="19"/>
        <v>128.11725932363521</v>
      </c>
      <c r="AA32">
        <f t="shared" si="20"/>
        <v>8.258135881445023</v>
      </c>
      <c r="AB32">
        <f t="shared" si="21"/>
        <v>11.770251963453887</v>
      </c>
      <c r="AC32">
        <v>-4.0086936393852003E-2</v>
      </c>
      <c r="AD32">
        <v>4.5001097910605303E-2</v>
      </c>
      <c r="AE32">
        <v>3.3820484401298301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50830.852049453053</v>
      </c>
      <c r="AK32" t="s">
        <v>251</v>
      </c>
      <c r="AL32">
        <v>2.27018846153846</v>
      </c>
      <c r="AM32">
        <v>1.8340000000000001</v>
      </c>
      <c r="AN32">
        <f t="shared" si="25"/>
        <v>-0.43618846153845992</v>
      </c>
      <c r="AO32">
        <f t="shared" si="26"/>
        <v>-0.2378344937505234</v>
      </c>
      <c r="AP32">
        <v>-0.42406819101022197</v>
      </c>
      <c r="AQ32" t="s">
        <v>303</v>
      </c>
      <c r="AR32">
        <v>2.26026923076923</v>
      </c>
      <c r="AS32">
        <v>1.9719500000000001</v>
      </c>
      <c r="AT32">
        <f t="shared" si="27"/>
        <v>-0.14621021363078679</v>
      </c>
      <c r="AU32">
        <v>0.5</v>
      </c>
      <c r="AV32">
        <f t="shared" si="28"/>
        <v>841.1956849933282</v>
      </c>
      <c r="AW32">
        <f t="shared" si="29"/>
        <v>19.268641447445379</v>
      </c>
      <c r="AX32">
        <f t="shared" si="30"/>
        <v>-61.495700404085269</v>
      </c>
      <c r="AY32">
        <f t="shared" si="31"/>
        <v>1</v>
      </c>
      <c r="AZ32">
        <f t="shared" si="32"/>
        <v>2.3410378809315683E-2</v>
      </c>
      <c r="BA32">
        <f t="shared" si="33"/>
        <v>-6.9956134790435873E-2</v>
      </c>
      <c r="BB32" t="s">
        <v>253</v>
      </c>
      <c r="BC32">
        <v>0</v>
      </c>
      <c r="BD32">
        <f t="shared" si="34"/>
        <v>1.9719500000000001</v>
      </c>
      <c r="BE32">
        <f t="shared" si="35"/>
        <v>-0.14621021363078673</v>
      </c>
      <c r="BF32">
        <f t="shared" si="36"/>
        <v>-7.5218102508178855E-2</v>
      </c>
      <c r="BG32">
        <f t="shared" si="37"/>
        <v>0.96674060509143689</v>
      </c>
      <c r="BH32">
        <f t="shared" si="38"/>
        <v>0.31626237776543431</v>
      </c>
      <c r="BI32">
        <f t="shared" si="39"/>
        <v>999.994483870968</v>
      </c>
      <c r="BJ32">
        <f t="shared" si="40"/>
        <v>841.1956849933282</v>
      </c>
      <c r="BK32">
        <f t="shared" si="41"/>
        <v>0.84120032516286358</v>
      </c>
      <c r="BL32">
        <f t="shared" si="42"/>
        <v>0.1924006503257274</v>
      </c>
      <c r="BM32">
        <v>0.76956237059342603</v>
      </c>
      <c r="BN32">
        <v>0.5</v>
      </c>
      <c r="BO32" t="s">
        <v>254</v>
      </c>
      <c r="BP32">
        <v>1675347437.5999999</v>
      </c>
      <c r="BQ32">
        <v>400.02683870967701</v>
      </c>
      <c r="BR32">
        <v>403.39232258064499</v>
      </c>
      <c r="BS32">
        <v>16.375245161290302</v>
      </c>
      <c r="BT32">
        <v>15.3919129032258</v>
      </c>
      <c r="BU32">
        <v>500.01825806451598</v>
      </c>
      <c r="BV32">
        <v>96.615496774193502</v>
      </c>
      <c r="BW32">
        <v>0.199998483870968</v>
      </c>
      <c r="BX32">
        <v>28.6828677419355</v>
      </c>
      <c r="BY32">
        <v>27.982467741935501</v>
      </c>
      <c r="BZ32">
        <v>999.9</v>
      </c>
      <c r="CA32">
        <v>10005.8064516129</v>
      </c>
      <c r="CB32">
        <v>0</v>
      </c>
      <c r="CC32">
        <v>390.59358064516101</v>
      </c>
      <c r="CD32">
        <v>999.994483870968</v>
      </c>
      <c r="CE32">
        <v>0.95998925806451696</v>
      </c>
      <c r="CF32">
        <v>4.0010996774193598E-2</v>
      </c>
      <c r="CG32">
        <v>0</v>
      </c>
      <c r="CH32">
        <v>2.2858000000000001</v>
      </c>
      <c r="CI32">
        <v>0</v>
      </c>
      <c r="CJ32">
        <v>1308.4906451612901</v>
      </c>
      <c r="CK32">
        <v>9334.2361290322606</v>
      </c>
      <c r="CL32">
        <v>41.137</v>
      </c>
      <c r="CM32">
        <v>44.086387096774203</v>
      </c>
      <c r="CN32">
        <v>42.375</v>
      </c>
      <c r="CO32">
        <v>42.247967741935497</v>
      </c>
      <c r="CP32">
        <v>41.031999999999996</v>
      </c>
      <c r="CQ32">
        <v>959.98451612903204</v>
      </c>
      <c r="CR32">
        <v>40.010645161290299</v>
      </c>
      <c r="CS32">
        <v>0</v>
      </c>
      <c r="CT32">
        <v>59.399999856948902</v>
      </c>
      <c r="CU32">
        <v>2.26026923076923</v>
      </c>
      <c r="CV32">
        <v>-3.9535044197123601E-2</v>
      </c>
      <c r="CW32">
        <v>-2.8362393215975001</v>
      </c>
      <c r="CX32">
        <v>1308.46692307692</v>
      </c>
      <c r="CY32">
        <v>15</v>
      </c>
      <c r="CZ32">
        <v>1675346478</v>
      </c>
      <c r="DA32" t="s">
        <v>255</v>
      </c>
      <c r="DB32">
        <v>3</v>
      </c>
      <c r="DC32">
        <v>-3.863</v>
      </c>
      <c r="DD32">
        <v>0.38300000000000001</v>
      </c>
      <c r="DE32">
        <v>403</v>
      </c>
      <c r="DF32">
        <v>16</v>
      </c>
      <c r="DG32">
        <v>1.67</v>
      </c>
      <c r="DH32">
        <v>0.38</v>
      </c>
      <c r="DI32">
        <v>-3.3646032692307699</v>
      </c>
      <c r="DJ32">
        <v>-5.24561256722237E-2</v>
      </c>
      <c r="DK32">
        <v>0.10875443548374999</v>
      </c>
      <c r="DL32">
        <v>1</v>
      </c>
      <c r="DM32">
        <v>2.5001000000000002</v>
      </c>
      <c r="DN32">
        <v>0</v>
      </c>
      <c r="DO32">
        <v>0</v>
      </c>
      <c r="DP32">
        <v>0</v>
      </c>
      <c r="DQ32">
        <v>0.98480861538461495</v>
      </c>
      <c r="DR32">
        <v>-1.6789324681974999E-2</v>
      </c>
      <c r="DS32">
        <v>3.35618617202649E-3</v>
      </c>
      <c r="DT32">
        <v>1</v>
      </c>
      <c r="DU32">
        <v>2</v>
      </c>
      <c r="DV32">
        <v>3</v>
      </c>
      <c r="DW32" t="s">
        <v>264</v>
      </c>
      <c r="DX32">
        <v>100</v>
      </c>
      <c r="DY32">
        <v>100</v>
      </c>
      <c r="DZ32">
        <v>-3.863</v>
      </c>
      <c r="EA32">
        <v>0.38300000000000001</v>
      </c>
      <c r="EB32">
        <v>2</v>
      </c>
      <c r="EC32">
        <v>517.72900000000004</v>
      </c>
      <c r="ED32">
        <v>415.38099999999997</v>
      </c>
      <c r="EE32">
        <v>26.713999999999999</v>
      </c>
      <c r="EF32">
        <v>31.482800000000001</v>
      </c>
      <c r="EG32">
        <v>30.000299999999999</v>
      </c>
      <c r="EH32">
        <v>31.6938</v>
      </c>
      <c r="EI32">
        <v>31.7303</v>
      </c>
      <c r="EJ32">
        <v>20.273199999999999</v>
      </c>
      <c r="EK32">
        <v>27.826899999999998</v>
      </c>
      <c r="EL32">
        <v>0</v>
      </c>
      <c r="EM32">
        <v>26.7105</v>
      </c>
      <c r="EN32">
        <v>403.23899999999998</v>
      </c>
      <c r="EO32">
        <v>15.369899999999999</v>
      </c>
      <c r="EP32">
        <v>100.291</v>
      </c>
      <c r="EQ32">
        <v>90.6036</v>
      </c>
    </row>
    <row r="33" spans="1:147" x14ac:dyDescent="0.3">
      <c r="A33">
        <v>17</v>
      </c>
      <c r="B33">
        <v>1675347505.5999999</v>
      </c>
      <c r="C33">
        <v>960.59999990463302</v>
      </c>
      <c r="D33" t="s">
        <v>304</v>
      </c>
      <c r="E33" t="s">
        <v>305</v>
      </c>
      <c r="F33">
        <v>1675347497.5999999</v>
      </c>
      <c r="G33">
        <f t="shared" si="0"/>
        <v>6.460242568684757E-3</v>
      </c>
      <c r="H33">
        <f t="shared" si="1"/>
        <v>19.128668646909407</v>
      </c>
      <c r="I33">
        <f t="shared" si="2"/>
        <v>400.019935483871</v>
      </c>
      <c r="J33">
        <f t="shared" si="3"/>
        <v>276.94838487965211</v>
      </c>
      <c r="K33">
        <f t="shared" si="4"/>
        <v>26.812657564271465</v>
      </c>
      <c r="L33">
        <f t="shared" si="5"/>
        <v>38.727785156327251</v>
      </c>
      <c r="M33">
        <f t="shared" si="6"/>
        <v>0.28829098800440328</v>
      </c>
      <c r="N33">
        <f t="shared" si="7"/>
        <v>3.3887383810676535</v>
      </c>
      <c r="O33">
        <f t="shared" si="8"/>
        <v>0.27532570119896949</v>
      </c>
      <c r="P33">
        <f t="shared" si="9"/>
        <v>0.17319484740944219</v>
      </c>
      <c r="Q33">
        <f t="shared" si="10"/>
        <v>161.84922743508133</v>
      </c>
      <c r="R33">
        <f t="shared" si="11"/>
        <v>28.057792604178132</v>
      </c>
      <c r="S33">
        <f t="shared" si="12"/>
        <v>27.996135483871001</v>
      </c>
      <c r="T33">
        <f t="shared" si="13"/>
        <v>3.7939848316344205</v>
      </c>
      <c r="U33">
        <f t="shared" si="14"/>
        <v>40.134922669945169</v>
      </c>
      <c r="V33">
        <f t="shared" si="15"/>
        <v>1.5854374451060476</v>
      </c>
      <c r="W33">
        <f t="shared" si="16"/>
        <v>3.9502690914446292</v>
      </c>
      <c r="X33">
        <f t="shared" si="17"/>
        <v>2.2085473865283731</v>
      </c>
      <c r="Y33">
        <f t="shared" si="18"/>
        <v>-284.89669727899781</v>
      </c>
      <c r="Z33">
        <f t="shared" si="19"/>
        <v>126.82711993999958</v>
      </c>
      <c r="AA33">
        <f t="shared" si="20"/>
        <v>8.1859714865320772</v>
      </c>
      <c r="AB33">
        <f t="shared" si="21"/>
        <v>11.965621582615185</v>
      </c>
      <c r="AC33">
        <v>-4.0024525466507303E-2</v>
      </c>
      <c r="AD33">
        <v>4.4931036177163299E-2</v>
      </c>
      <c r="AE33">
        <v>3.37786472066814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50753.665578840955</v>
      </c>
      <c r="AK33" t="s">
        <v>251</v>
      </c>
      <c r="AL33">
        <v>2.27018846153846</v>
      </c>
      <c r="AM33">
        <v>1.8340000000000001</v>
      </c>
      <c r="AN33">
        <f t="shared" si="25"/>
        <v>-0.43618846153845992</v>
      </c>
      <c r="AO33">
        <f t="shared" si="26"/>
        <v>-0.2378344937505234</v>
      </c>
      <c r="AP33">
        <v>-0.42406819101022197</v>
      </c>
      <c r="AQ33" t="s">
        <v>306</v>
      </c>
      <c r="AR33">
        <v>2.2495461538461501</v>
      </c>
      <c r="AS33">
        <v>1.8672</v>
      </c>
      <c r="AT33">
        <f t="shared" si="27"/>
        <v>-0.2047697910487094</v>
      </c>
      <c r="AU33">
        <v>0.5</v>
      </c>
      <c r="AV33">
        <f t="shared" si="28"/>
        <v>841.20936089003658</v>
      </c>
      <c r="AW33">
        <f t="shared" si="29"/>
        <v>19.128668646909407</v>
      </c>
      <c r="AX33">
        <f t="shared" si="30"/>
        <v>-86.127132528835588</v>
      </c>
      <c r="AY33">
        <f t="shared" si="31"/>
        <v>1</v>
      </c>
      <c r="AZ33">
        <f t="shared" si="32"/>
        <v>2.3243603491563587E-2</v>
      </c>
      <c r="BA33">
        <f t="shared" si="33"/>
        <v>-1.7780634104541504E-2</v>
      </c>
      <c r="BB33" t="s">
        <v>253</v>
      </c>
      <c r="BC33">
        <v>0</v>
      </c>
      <c r="BD33">
        <f t="shared" si="34"/>
        <v>1.8672</v>
      </c>
      <c r="BE33">
        <f t="shared" si="35"/>
        <v>-0.20476979104870938</v>
      </c>
      <c r="BF33">
        <f t="shared" si="36"/>
        <v>-1.8102508178843998E-2</v>
      </c>
      <c r="BG33">
        <f t="shared" si="37"/>
        <v>0.94877692623380516</v>
      </c>
      <c r="BH33">
        <f t="shared" si="38"/>
        <v>7.6113888668447871E-2</v>
      </c>
      <c r="BI33">
        <f t="shared" si="39"/>
        <v>1000.01074193548</v>
      </c>
      <c r="BJ33">
        <f t="shared" si="40"/>
        <v>841.20936089003658</v>
      </c>
      <c r="BK33">
        <f t="shared" si="41"/>
        <v>0.84120032477042206</v>
      </c>
      <c r="BL33">
        <f t="shared" si="42"/>
        <v>0.19240064954084404</v>
      </c>
      <c r="BM33">
        <v>0.76956237059342603</v>
      </c>
      <c r="BN33">
        <v>0.5</v>
      </c>
      <c r="BO33" t="s">
        <v>254</v>
      </c>
      <c r="BP33">
        <v>1675347497.5999999</v>
      </c>
      <c r="BQ33">
        <v>400.019935483871</v>
      </c>
      <c r="BR33">
        <v>403.36167741935498</v>
      </c>
      <c r="BS33">
        <v>16.3760096774194</v>
      </c>
      <c r="BT33">
        <v>15.3980225806452</v>
      </c>
      <c r="BU33">
        <v>500.02145161290298</v>
      </c>
      <c r="BV33">
        <v>96.614587096774201</v>
      </c>
      <c r="BW33">
        <v>0.20005067741935501</v>
      </c>
      <c r="BX33">
        <v>28.6903419354839</v>
      </c>
      <c r="BY33">
        <v>27.996135483871001</v>
      </c>
      <c r="BZ33">
        <v>999.9</v>
      </c>
      <c r="CA33">
        <v>9990.3225806451592</v>
      </c>
      <c r="CB33">
        <v>0</v>
      </c>
      <c r="CC33">
        <v>390.60054838709698</v>
      </c>
      <c r="CD33">
        <v>1000.01074193548</v>
      </c>
      <c r="CE33">
        <v>0.95999087096774205</v>
      </c>
      <c r="CF33">
        <v>4.0009351612903199E-2</v>
      </c>
      <c r="CG33">
        <v>0</v>
      </c>
      <c r="CH33">
        <v>2.2808032258064501</v>
      </c>
      <c r="CI33">
        <v>0</v>
      </c>
      <c r="CJ33">
        <v>1305.28225806452</v>
      </c>
      <c r="CK33">
        <v>9334.3951612903202</v>
      </c>
      <c r="CL33">
        <v>41.25</v>
      </c>
      <c r="CM33">
        <v>44.186999999999998</v>
      </c>
      <c r="CN33">
        <v>42.495935483871001</v>
      </c>
      <c r="CO33">
        <v>42.3343548387097</v>
      </c>
      <c r="CP33">
        <v>41.125</v>
      </c>
      <c r="CQ33">
        <v>960.00032258064505</v>
      </c>
      <c r="CR33">
        <v>40.011290322580599</v>
      </c>
      <c r="CS33">
        <v>0</v>
      </c>
      <c r="CT33">
        <v>59.399999856948902</v>
      </c>
      <c r="CU33">
        <v>2.2495461538461501</v>
      </c>
      <c r="CV33">
        <v>-0.23844785423122999</v>
      </c>
      <c r="CW33">
        <v>-0.5476923088797</v>
      </c>
      <c r="CX33">
        <v>1305.2607692307699</v>
      </c>
      <c r="CY33">
        <v>15</v>
      </c>
      <c r="CZ33">
        <v>1675346478</v>
      </c>
      <c r="DA33" t="s">
        <v>255</v>
      </c>
      <c r="DB33">
        <v>3</v>
      </c>
      <c r="DC33">
        <v>-3.863</v>
      </c>
      <c r="DD33">
        <v>0.38300000000000001</v>
      </c>
      <c r="DE33">
        <v>403</v>
      </c>
      <c r="DF33">
        <v>16</v>
      </c>
      <c r="DG33">
        <v>1.67</v>
      </c>
      <c r="DH33">
        <v>0.38</v>
      </c>
      <c r="DI33">
        <v>-3.34318692307692</v>
      </c>
      <c r="DJ33">
        <v>0.143977870741931</v>
      </c>
      <c r="DK33">
        <v>0.13049254628784901</v>
      </c>
      <c r="DL33">
        <v>1</v>
      </c>
      <c r="DM33">
        <v>2.4207000000000001</v>
      </c>
      <c r="DN33">
        <v>0</v>
      </c>
      <c r="DO33">
        <v>0</v>
      </c>
      <c r="DP33">
        <v>0</v>
      </c>
      <c r="DQ33">
        <v>0.97947480769230799</v>
      </c>
      <c r="DR33">
        <v>-1.6910164774182401E-2</v>
      </c>
      <c r="DS33">
        <v>3.1689525692402999E-3</v>
      </c>
      <c r="DT33">
        <v>1</v>
      </c>
      <c r="DU33">
        <v>2</v>
      </c>
      <c r="DV33">
        <v>3</v>
      </c>
      <c r="DW33" t="s">
        <v>264</v>
      </c>
      <c r="DX33">
        <v>100</v>
      </c>
      <c r="DY33">
        <v>100</v>
      </c>
      <c r="DZ33">
        <v>-3.863</v>
      </c>
      <c r="EA33">
        <v>0.38300000000000001</v>
      </c>
      <c r="EB33">
        <v>2</v>
      </c>
      <c r="EC33">
        <v>517.28</v>
      </c>
      <c r="ED33">
        <v>415.41899999999998</v>
      </c>
      <c r="EE33">
        <v>26.660499999999999</v>
      </c>
      <c r="EF33">
        <v>31.488199999999999</v>
      </c>
      <c r="EG33">
        <v>30</v>
      </c>
      <c r="EH33">
        <v>31.702100000000002</v>
      </c>
      <c r="EI33">
        <v>31.735800000000001</v>
      </c>
      <c r="EJ33">
        <v>20.2759</v>
      </c>
      <c r="EK33">
        <v>27.826899999999998</v>
      </c>
      <c r="EL33">
        <v>0</v>
      </c>
      <c r="EM33">
        <v>26.6587</v>
      </c>
      <c r="EN33">
        <v>403.39499999999998</v>
      </c>
      <c r="EO33">
        <v>15.353999999999999</v>
      </c>
      <c r="EP33">
        <v>100.291</v>
      </c>
      <c r="EQ33">
        <v>90.604100000000003</v>
      </c>
    </row>
    <row r="34" spans="1:147" x14ac:dyDescent="0.3">
      <c r="A34">
        <v>18</v>
      </c>
      <c r="B34">
        <v>1675347565.5999999</v>
      </c>
      <c r="C34">
        <v>1020.59999990463</v>
      </c>
      <c r="D34" t="s">
        <v>307</v>
      </c>
      <c r="E34" t="s">
        <v>308</v>
      </c>
      <c r="F34">
        <v>1675347557.5999999</v>
      </c>
      <c r="G34">
        <f t="shared" si="0"/>
        <v>6.440162675820778E-3</v>
      </c>
      <c r="H34">
        <f t="shared" si="1"/>
        <v>19.204946225559414</v>
      </c>
      <c r="I34">
        <f t="shared" si="2"/>
        <v>399.99254838709697</v>
      </c>
      <c r="J34">
        <f t="shared" si="3"/>
        <v>276.26324703597476</v>
      </c>
      <c r="K34">
        <f t="shared" si="4"/>
        <v>26.746510174521248</v>
      </c>
      <c r="L34">
        <f t="shared" si="5"/>
        <v>38.725400066607612</v>
      </c>
      <c r="M34">
        <f t="shared" si="6"/>
        <v>0.287617475108084</v>
      </c>
      <c r="N34">
        <f t="shared" si="7"/>
        <v>3.3945000102700948</v>
      </c>
      <c r="O34">
        <f t="shared" si="8"/>
        <v>0.27473209117859293</v>
      </c>
      <c r="P34">
        <f t="shared" si="9"/>
        <v>0.17281714726065614</v>
      </c>
      <c r="Q34">
        <f t="shared" si="10"/>
        <v>161.85068710068259</v>
      </c>
      <c r="R34">
        <f t="shared" si="11"/>
        <v>28.03703707961656</v>
      </c>
      <c r="S34">
        <f t="shared" si="12"/>
        <v>27.970993548387099</v>
      </c>
      <c r="T34">
        <f t="shared" si="13"/>
        <v>3.7884274262592816</v>
      </c>
      <c r="U34">
        <f t="shared" si="14"/>
        <v>40.10563537834075</v>
      </c>
      <c r="V34">
        <f t="shared" si="15"/>
        <v>1.5818649355320473</v>
      </c>
      <c r="W34">
        <f t="shared" si="16"/>
        <v>3.9442460407605</v>
      </c>
      <c r="X34">
        <f t="shared" si="17"/>
        <v>2.2065624907272343</v>
      </c>
      <c r="Y34">
        <f t="shared" si="18"/>
        <v>-284.01117400369628</v>
      </c>
      <c r="Z34">
        <f t="shared" si="19"/>
        <v>126.82964356892991</v>
      </c>
      <c r="AA34">
        <f t="shared" si="20"/>
        <v>8.1701469706823602</v>
      </c>
      <c r="AB34">
        <f t="shared" si="21"/>
        <v>12.839303636598586</v>
      </c>
      <c r="AC34">
        <v>-4.0110136229551098E-2</v>
      </c>
      <c r="AD34">
        <v>4.5027141758594701E-2</v>
      </c>
      <c r="AE34">
        <v>3.3836030915720001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50862.232660122172</v>
      </c>
      <c r="AK34" t="s">
        <v>251</v>
      </c>
      <c r="AL34">
        <v>2.27018846153846</v>
      </c>
      <c r="AM34">
        <v>1.8340000000000001</v>
      </c>
      <c r="AN34">
        <f t="shared" si="25"/>
        <v>-0.43618846153845992</v>
      </c>
      <c r="AO34">
        <f t="shared" si="26"/>
        <v>-0.2378344937505234</v>
      </c>
      <c r="AP34">
        <v>-0.42406819101022197</v>
      </c>
      <c r="AQ34" t="s">
        <v>309</v>
      </c>
      <c r="AR34">
        <v>2.3272269230769198</v>
      </c>
      <c r="AS34">
        <v>1.59022</v>
      </c>
      <c r="AT34">
        <f t="shared" si="27"/>
        <v>-0.46346223986424517</v>
      </c>
      <c r="AU34">
        <v>0.5</v>
      </c>
      <c r="AV34">
        <f t="shared" si="28"/>
        <v>841.21695766423568</v>
      </c>
      <c r="AW34">
        <f t="shared" si="29"/>
        <v>19.204946225559414</v>
      </c>
      <c r="AX34">
        <f t="shared" si="30"/>
        <v>-194.93614770542629</v>
      </c>
      <c r="AY34">
        <f t="shared" si="31"/>
        <v>1</v>
      </c>
      <c r="AZ34">
        <f t="shared" si="32"/>
        <v>2.3334068860276572E-2</v>
      </c>
      <c r="BA34">
        <f t="shared" si="33"/>
        <v>0.15329954345939562</v>
      </c>
      <c r="BB34" t="s">
        <v>253</v>
      </c>
      <c r="BC34">
        <v>0</v>
      </c>
      <c r="BD34">
        <f t="shared" si="34"/>
        <v>1.59022</v>
      </c>
      <c r="BE34">
        <f t="shared" si="35"/>
        <v>-0.46346223986424512</v>
      </c>
      <c r="BF34">
        <f t="shared" si="36"/>
        <v>0.13292257360959656</v>
      </c>
      <c r="BG34">
        <f t="shared" si="37"/>
        <v>1.0838839810443675</v>
      </c>
      <c r="BH34">
        <f t="shared" si="38"/>
        <v>-0.55888686083115324</v>
      </c>
      <c r="BI34">
        <f t="shared" si="39"/>
        <v>1000.01977419355</v>
      </c>
      <c r="BJ34">
        <f t="shared" si="40"/>
        <v>841.21695766423568</v>
      </c>
      <c r="BK34">
        <f t="shared" si="41"/>
        <v>0.84120032360622232</v>
      </c>
      <c r="BL34">
        <f t="shared" si="42"/>
        <v>0.19240064721244465</v>
      </c>
      <c r="BM34">
        <v>0.76956237059342603</v>
      </c>
      <c r="BN34">
        <v>0.5</v>
      </c>
      <c r="BO34" t="s">
        <v>254</v>
      </c>
      <c r="BP34">
        <v>1675347557.5999999</v>
      </c>
      <c r="BQ34">
        <v>399.99254838709697</v>
      </c>
      <c r="BR34">
        <v>403.34467741935498</v>
      </c>
      <c r="BS34">
        <v>16.3389967741935</v>
      </c>
      <c r="BT34">
        <v>15.3640387096774</v>
      </c>
      <c r="BU34">
        <v>500.03474193548402</v>
      </c>
      <c r="BV34">
        <v>96.615345161290307</v>
      </c>
      <c r="BW34">
        <v>0.199958580645161</v>
      </c>
      <c r="BX34">
        <v>28.664035483871</v>
      </c>
      <c r="BY34">
        <v>27.970993548387099</v>
      </c>
      <c r="BZ34">
        <v>999.9</v>
      </c>
      <c r="CA34">
        <v>10011.6129032258</v>
      </c>
      <c r="CB34">
        <v>0</v>
      </c>
      <c r="CC34">
        <v>390.66787096774198</v>
      </c>
      <c r="CD34">
        <v>1000.01977419355</v>
      </c>
      <c r="CE34">
        <v>0.959991516129033</v>
      </c>
      <c r="CF34">
        <v>4.0008693548387098E-2</v>
      </c>
      <c r="CG34">
        <v>0</v>
      </c>
      <c r="CH34">
        <v>2.3328129032258098</v>
      </c>
      <c r="CI34">
        <v>0</v>
      </c>
      <c r="CJ34">
        <v>1303.0483870967701</v>
      </c>
      <c r="CK34">
        <v>9334.4809677419307</v>
      </c>
      <c r="CL34">
        <v>41.352645161290297</v>
      </c>
      <c r="CM34">
        <v>44.253999999999998</v>
      </c>
      <c r="CN34">
        <v>42.580290322580602</v>
      </c>
      <c r="CO34">
        <v>42.396999999999998</v>
      </c>
      <c r="CP34">
        <v>41.186999999999998</v>
      </c>
      <c r="CQ34">
        <v>960.00903225806405</v>
      </c>
      <c r="CR34">
        <v>40.011612903225803</v>
      </c>
      <c r="CS34">
        <v>0</v>
      </c>
      <c r="CT34">
        <v>59.200000047683702</v>
      </c>
      <c r="CU34">
        <v>2.3272269230769198</v>
      </c>
      <c r="CV34">
        <v>0.27033503897773098</v>
      </c>
      <c r="CW34">
        <v>-0.73504275707021005</v>
      </c>
      <c r="CX34">
        <v>1303.00692307692</v>
      </c>
      <c r="CY34">
        <v>15</v>
      </c>
      <c r="CZ34">
        <v>1675346478</v>
      </c>
      <c r="DA34" t="s">
        <v>255</v>
      </c>
      <c r="DB34">
        <v>3</v>
      </c>
      <c r="DC34">
        <v>-3.863</v>
      </c>
      <c r="DD34">
        <v>0.38300000000000001</v>
      </c>
      <c r="DE34">
        <v>403</v>
      </c>
      <c r="DF34">
        <v>16</v>
      </c>
      <c r="DG34">
        <v>1.67</v>
      </c>
      <c r="DH34">
        <v>0.38</v>
      </c>
      <c r="DI34">
        <v>-3.3503805769230799</v>
      </c>
      <c r="DJ34">
        <v>1.1191616152927899E-2</v>
      </c>
      <c r="DK34">
        <v>9.7386578138829005E-2</v>
      </c>
      <c r="DL34">
        <v>1</v>
      </c>
      <c r="DM34">
        <v>2.1966000000000001</v>
      </c>
      <c r="DN34">
        <v>0</v>
      </c>
      <c r="DO34">
        <v>0</v>
      </c>
      <c r="DP34">
        <v>0</v>
      </c>
      <c r="DQ34">
        <v>0.97946234615384598</v>
      </c>
      <c r="DR34">
        <v>-4.7674413045340799E-2</v>
      </c>
      <c r="DS34">
        <v>6.5335016376678401E-3</v>
      </c>
      <c r="DT34">
        <v>1</v>
      </c>
      <c r="DU34">
        <v>2</v>
      </c>
      <c r="DV34">
        <v>3</v>
      </c>
      <c r="DW34" t="s">
        <v>264</v>
      </c>
      <c r="DX34">
        <v>100</v>
      </c>
      <c r="DY34">
        <v>100</v>
      </c>
      <c r="DZ34">
        <v>-3.863</v>
      </c>
      <c r="EA34">
        <v>0.38300000000000001</v>
      </c>
      <c r="EB34">
        <v>2</v>
      </c>
      <c r="EC34">
        <v>517.04399999999998</v>
      </c>
      <c r="ED34">
        <v>415.68700000000001</v>
      </c>
      <c r="EE34">
        <v>26.6875</v>
      </c>
      <c r="EF34">
        <v>31.488199999999999</v>
      </c>
      <c r="EG34">
        <v>30.000299999999999</v>
      </c>
      <c r="EH34">
        <v>31.704799999999999</v>
      </c>
      <c r="EI34">
        <v>31.738600000000002</v>
      </c>
      <c r="EJ34">
        <v>20.276399999999999</v>
      </c>
      <c r="EK34">
        <v>28.0992</v>
      </c>
      <c r="EL34">
        <v>0</v>
      </c>
      <c r="EM34">
        <v>26.685700000000001</v>
      </c>
      <c r="EN34">
        <v>403.39499999999998</v>
      </c>
      <c r="EO34">
        <v>15.350300000000001</v>
      </c>
      <c r="EP34">
        <v>100.289</v>
      </c>
      <c r="EQ34">
        <v>90.603700000000003</v>
      </c>
    </row>
    <row r="35" spans="1:147" x14ac:dyDescent="0.3">
      <c r="A35">
        <v>19</v>
      </c>
      <c r="B35">
        <v>1675347625.7</v>
      </c>
      <c r="C35">
        <v>1080.7000000476801</v>
      </c>
      <c r="D35" t="s">
        <v>310</v>
      </c>
      <c r="E35" t="s">
        <v>311</v>
      </c>
      <c r="F35">
        <v>1675347617.7</v>
      </c>
      <c r="G35">
        <f t="shared" si="0"/>
        <v>6.3906572312707527E-3</v>
      </c>
      <c r="H35">
        <f t="shared" si="1"/>
        <v>19.273386415969913</v>
      </c>
      <c r="I35">
        <f t="shared" si="2"/>
        <v>400.01058064516099</v>
      </c>
      <c r="J35">
        <f t="shared" si="3"/>
        <v>274.99103993993339</v>
      </c>
      <c r="K35">
        <f t="shared" si="4"/>
        <v>26.624047660878503</v>
      </c>
      <c r="L35">
        <f t="shared" si="5"/>
        <v>38.728173711691554</v>
      </c>
      <c r="M35">
        <f t="shared" si="6"/>
        <v>0.28520337768180476</v>
      </c>
      <c r="N35">
        <f t="shared" si="7"/>
        <v>3.3909172016628033</v>
      </c>
      <c r="O35">
        <f t="shared" si="8"/>
        <v>0.27251551613331337</v>
      </c>
      <c r="P35">
        <f t="shared" si="9"/>
        <v>0.17141511070140747</v>
      </c>
      <c r="Q35">
        <f t="shared" si="10"/>
        <v>161.84909635036544</v>
      </c>
      <c r="R35">
        <f t="shared" si="11"/>
        <v>28.055000147349421</v>
      </c>
      <c r="S35">
        <f t="shared" si="12"/>
        <v>27.970490322580599</v>
      </c>
      <c r="T35">
        <f t="shared" si="13"/>
        <v>3.7883162651262441</v>
      </c>
      <c r="U35">
        <f t="shared" si="14"/>
        <v>40.062312205546533</v>
      </c>
      <c r="V35">
        <f t="shared" si="15"/>
        <v>1.5808322409813329</v>
      </c>
      <c r="W35">
        <f t="shared" si="16"/>
        <v>3.9459336068038291</v>
      </c>
      <c r="X35">
        <f t="shared" si="17"/>
        <v>2.207484024144911</v>
      </c>
      <c r="Y35">
        <f t="shared" si="18"/>
        <v>-281.82798389904019</v>
      </c>
      <c r="Z35">
        <f t="shared" si="19"/>
        <v>128.13585801848896</v>
      </c>
      <c r="AA35">
        <f t="shared" si="20"/>
        <v>8.2632953394281419</v>
      </c>
      <c r="AB35">
        <f t="shared" si="21"/>
        <v>16.420265809242352</v>
      </c>
      <c r="AC35">
        <v>-4.00568929764646E-2</v>
      </c>
      <c r="AD35">
        <v>4.4967371542639897E-2</v>
      </c>
      <c r="AE35">
        <v>3.3800347478220898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50796.294603434959</v>
      </c>
      <c r="AK35" t="s">
        <v>251</v>
      </c>
      <c r="AL35">
        <v>2.27018846153846</v>
      </c>
      <c r="AM35">
        <v>1.8340000000000001</v>
      </c>
      <c r="AN35">
        <f t="shared" si="25"/>
        <v>-0.43618846153845992</v>
      </c>
      <c r="AO35">
        <f t="shared" si="26"/>
        <v>-0.2378344937505234</v>
      </c>
      <c r="AP35">
        <v>-0.42406819101022197</v>
      </c>
      <c r="AQ35" t="s">
        <v>312</v>
      </c>
      <c r="AR35">
        <v>2.2702846153846199</v>
      </c>
      <c r="AS35">
        <v>1.708</v>
      </c>
      <c r="AT35">
        <f t="shared" si="27"/>
        <v>-0.32920644928841925</v>
      </c>
      <c r="AU35">
        <v>0.5</v>
      </c>
      <c r="AV35">
        <f t="shared" si="28"/>
        <v>841.20858479971594</v>
      </c>
      <c r="AW35">
        <f t="shared" si="29"/>
        <v>19.273386415969913</v>
      </c>
      <c r="AX35">
        <f t="shared" si="30"/>
        <v>-138.46564565642529</v>
      </c>
      <c r="AY35">
        <f t="shared" si="31"/>
        <v>1</v>
      </c>
      <c r="AZ35">
        <f t="shared" si="32"/>
        <v>2.341566047102327E-2</v>
      </c>
      <c r="BA35">
        <f t="shared" si="33"/>
        <v>7.3770491803278757E-2</v>
      </c>
      <c r="BB35" t="s">
        <v>253</v>
      </c>
      <c r="BC35">
        <v>0</v>
      </c>
      <c r="BD35">
        <f t="shared" si="34"/>
        <v>1.708</v>
      </c>
      <c r="BE35">
        <f t="shared" si="35"/>
        <v>-0.32920644928841919</v>
      </c>
      <c r="BF35">
        <f t="shared" si="36"/>
        <v>6.8702290076335937E-2</v>
      </c>
      <c r="BG35">
        <f t="shared" si="37"/>
        <v>1.0001710348979713</v>
      </c>
      <c r="BH35">
        <f t="shared" si="38"/>
        <v>-0.28886596301880935</v>
      </c>
      <c r="BI35">
        <f t="shared" si="39"/>
        <v>1000.00980645161</v>
      </c>
      <c r="BJ35">
        <f t="shared" si="40"/>
        <v>841.20858479971594</v>
      </c>
      <c r="BK35">
        <f t="shared" si="41"/>
        <v>0.8412003356093305</v>
      </c>
      <c r="BL35">
        <f t="shared" si="42"/>
        <v>0.19240067121866122</v>
      </c>
      <c r="BM35">
        <v>0.76956237059342603</v>
      </c>
      <c r="BN35">
        <v>0.5</v>
      </c>
      <c r="BO35" t="s">
        <v>254</v>
      </c>
      <c r="BP35">
        <v>1675347617.7</v>
      </c>
      <c r="BQ35">
        <v>400.01058064516099</v>
      </c>
      <c r="BR35">
        <v>403.37029032258101</v>
      </c>
      <c r="BS35">
        <v>16.327896774193501</v>
      </c>
      <c r="BT35">
        <v>15.3604</v>
      </c>
      <c r="BU35">
        <v>500.02322580645199</v>
      </c>
      <c r="BV35">
        <v>96.617845161290305</v>
      </c>
      <c r="BW35">
        <v>0.200028129032258</v>
      </c>
      <c r="BX35">
        <v>28.671409677419302</v>
      </c>
      <c r="BY35">
        <v>27.970490322580599</v>
      </c>
      <c r="BZ35">
        <v>999.9</v>
      </c>
      <c r="CA35">
        <v>9998.0645161290304</v>
      </c>
      <c r="CB35">
        <v>0</v>
      </c>
      <c r="CC35">
        <v>390.675935483871</v>
      </c>
      <c r="CD35">
        <v>1000.00980645161</v>
      </c>
      <c r="CE35">
        <v>0.95999248387096803</v>
      </c>
      <c r="CF35">
        <v>4.0007706451612897E-2</v>
      </c>
      <c r="CG35">
        <v>0</v>
      </c>
      <c r="CH35">
        <v>2.27365161290323</v>
      </c>
      <c r="CI35">
        <v>0</v>
      </c>
      <c r="CJ35">
        <v>1300.5825806451601</v>
      </c>
      <c r="CK35">
        <v>9334.3870967741896</v>
      </c>
      <c r="CL35">
        <v>41.436999999999998</v>
      </c>
      <c r="CM35">
        <v>44.336387096774203</v>
      </c>
      <c r="CN35">
        <v>42.679000000000002</v>
      </c>
      <c r="CO35">
        <v>42.441064516129003</v>
      </c>
      <c r="CP35">
        <v>41.253999999999998</v>
      </c>
      <c r="CQ35">
        <v>959.99903225806497</v>
      </c>
      <c r="CR35">
        <v>40.011612903225803</v>
      </c>
      <c r="CS35">
        <v>0</v>
      </c>
      <c r="CT35">
        <v>59.599999904632597</v>
      </c>
      <c r="CU35">
        <v>2.2702846153846199</v>
      </c>
      <c r="CV35">
        <v>1.2285264951826</v>
      </c>
      <c r="CW35">
        <v>-1.6365811990422301</v>
      </c>
      <c r="CX35">
        <v>1300.55653846154</v>
      </c>
      <c r="CY35">
        <v>15</v>
      </c>
      <c r="CZ35">
        <v>1675346478</v>
      </c>
      <c r="DA35" t="s">
        <v>255</v>
      </c>
      <c r="DB35">
        <v>3</v>
      </c>
      <c r="DC35">
        <v>-3.863</v>
      </c>
      <c r="DD35">
        <v>0.38300000000000001</v>
      </c>
      <c r="DE35">
        <v>403</v>
      </c>
      <c r="DF35">
        <v>16</v>
      </c>
      <c r="DG35">
        <v>1.67</v>
      </c>
      <c r="DH35">
        <v>0.38</v>
      </c>
      <c r="DI35">
        <v>-3.34995557692308</v>
      </c>
      <c r="DJ35">
        <v>9.0501538252957796E-3</v>
      </c>
      <c r="DK35">
        <v>8.2606147876382999E-2</v>
      </c>
      <c r="DL35">
        <v>1</v>
      </c>
      <c r="DM35">
        <v>2.7240000000000002</v>
      </c>
      <c r="DN35">
        <v>0</v>
      </c>
      <c r="DO35">
        <v>0</v>
      </c>
      <c r="DP35">
        <v>0</v>
      </c>
      <c r="DQ35">
        <v>0.96781161538461502</v>
      </c>
      <c r="DR35">
        <v>-4.2615804445278599E-3</v>
      </c>
      <c r="DS35">
        <v>2.3927844911946698E-3</v>
      </c>
      <c r="DT35">
        <v>1</v>
      </c>
      <c r="DU35">
        <v>2</v>
      </c>
      <c r="DV35">
        <v>3</v>
      </c>
      <c r="DW35" t="s">
        <v>264</v>
      </c>
      <c r="DX35">
        <v>100</v>
      </c>
      <c r="DY35">
        <v>100</v>
      </c>
      <c r="DZ35">
        <v>-3.863</v>
      </c>
      <c r="EA35">
        <v>0.38300000000000001</v>
      </c>
      <c r="EB35">
        <v>2</v>
      </c>
      <c r="EC35">
        <v>517.17200000000003</v>
      </c>
      <c r="ED35">
        <v>415.70600000000002</v>
      </c>
      <c r="EE35">
        <v>26.843399999999999</v>
      </c>
      <c r="EF35">
        <v>31.488199999999999</v>
      </c>
      <c r="EG35">
        <v>30.0001</v>
      </c>
      <c r="EH35">
        <v>31.704799999999999</v>
      </c>
      <c r="EI35">
        <v>31.741299999999999</v>
      </c>
      <c r="EJ35">
        <v>20.272600000000001</v>
      </c>
      <c r="EK35">
        <v>28.0992</v>
      </c>
      <c r="EL35">
        <v>0</v>
      </c>
      <c r="EM35">
        <v>26.835999999999999</v>
      </c>
      <c r="EN35">
        <v>403.36799999999999</v>
      </c>
      <c r="EO35">
        <v>15.3749</v>
      </c>
      <c r="EP35">
        <v>100.291</v>
      </c>
      <c r="EQ35">
        <v>90.605400000000003</v>
      </c>
    </row>
    <row r="36" spans="1:147" x14ac:dyDescent="0.3">
      <c r="A36">
        <v>20</v>
      </c>
      <c r="B36">
        <v>1675347745.2</v>
      </c>
      <c r="C36">
        <v>1200.2000000476801</v>
      </c>
      <c r="D36" t="s">
        <v>313</v>
      </c>
      <c r="E36" t="s">
        <v>314</v>
      </c>
      <c r="F36">
        <v>1675347737.2</v>
      </c>
      <c r="G36">
        <f t="shared" si="0"/>
        <v>5.6940437830126835E-3</v>
      </c>
      <c r="H36">
        <f t="shared" si="1"/>
        <v>3.4199822289031387</v>
      </c>
      <c r="I36">
        <f t="shared" si="2"/>
        <v>400.09654838709702</v>
      </c>
      <c r="J36">
        <f t="shared" si="3"/>
        <v>365.2683309770058</v>
      </c>
      <c r="K36">
        <f t="shared" si="4"/>
        <v>35.365260764109102</v>
      </c>
      <c r="L36">
        <f t="shared" si="5"/>
        <v>38.737326958192867</v>
      </c>
      <c r="M36">
        <f t="shared" si="6"/>
        <v>0.26680636836695665</v>
      </c>
      <c r="N36">
        <f t="shared" si="7"/>
        <v>3.3942372964622414</v>
      </c>
      <c r="O36">
        <f t="shared" si="8"/>
        <v>0.25567861768937361</v>
      </c>
      <c r="P36">
        <f t="shared" si="9"/>
        <v>0.1607602459097027</v>
      </c>
      <c r="Q36">
        <f t="shared" si="10"/>
        <v>16.519572679017756</v>
      </c>
      <c r="R36">
        <f t="shared" si="11"/>
        <v>27.85300324453954</v>
      </c>
      <c r="S36">
        <f t="shared" si="12"/>
        <v>27.493554838709699</v>
      </c>
      <c r="T36">
        <f t="shared" si="13"/>
        <v>3.6842333406445578</v>
      </c>
      <c r="U36">
        <f t="shared" si="14"/>
        <v>39.323595581054597</v>
      </c>
      <c r="V36">
        <f t="shared" si="15"/>
        <v>1.586715288661023</v>
      </c>
      <c r="W36">
        <f t="shared" si="16"/>
        <v>4.0350208703333168</v>
      </c>
      <c r="X36">
        <f t="shared" si="17"/>
        <v>2.0975180519835348</v>
      </c>
      <c r="Y36">
        <f t="shared" si="18"/>
        <v>-251.10733083085935</v>
      </c>
      <c r="Z36">
        <f t="shared" si="19"/>
        <v>286.0666854854918</v>
      </c>
      <c r="AA36">
        <f t="shared" si="20"/>
        <v>18.421685523853906</v>
      </c>
      <c r="AB36">
        <f t="shared" si="21"/>
        <v>69.900612857504115</v>
      </c>
      <c r="AC36">
        <v>-4.0106231309361202E-2</v>
      </c>
      <c r="AD36">
        <v>4.5022758143591697E-2</v>
      </c>
      <c r="AE36">
        <v>3.38334143863309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50791.446597149843</v>
      </c>
      <c r="AK36" t="s">
        <v>251</v>
      </c>
      <c r="AL36">
        <v>2.27018846153846</v>
      </c>
      <c r="AM36">
        <v>1.8340000000000001</v>
      </c>
      <c r="AN36">
        <f t="shared" si="25"/>
        <v>-0.43618846153845992</v>
      </c>
      <c r="AO36">
        <f t="shared" si="26"/>
        <v>-0.2378344937505234</v>
      </c>
      <c r="AP36">
        <v>-0.42406819101022197</v>
      </c>
      <c r="AQ36" t="s">
        <v>315</v>
      </c>
      <c r="AR36">
        <v>2.3102653846153798</v>
      </c>
      <c r="AS36">
        <v>1.3291999999999999</v>
      </c>
      <c r="AT36">
        <f t="shared" si="27"/>
        <v>-0.7380871084978784</v>
      </c>
      <c r="AU36">
        <v>0.5</v>
      </c>
      <c r="AV36">
        <f t="shared" si="28"/>
        <v>84.28493263171228</v>
      </c>
      <c r="AW36">
        <f t="shared" si="29"/>
        <v>3.4199822289031387</v>
      </c>
      <c r="AX36">
        <f t="shared" si="30"/>
        <v>-31.104811108039495</v>
      </c>
      <c r="AY36">
        <f t="shared" si="31"/>
        <v>1</v>
      </c>
      <c r="AZ36">
        <f t="shared" si="32"/>
        <v>4.5607800823786071E-2</v>
      </c>
      <c r="BA36">
        <f t="shared" si="33"/>
        <v>0.37977730965994594</v>
      </c>
      <c r="BB36" t="s">
        <v>253</v>
      </c>
      <c r="BC36">
        <v>0</v>
      </c>
      <c r="BD36">
        <f t="shared" si="34"/>
        <v>1.3291999999999999</v>
      </c>
      <c r="BE36">
        <f t="shared" si="35"/>
        <v>-0.73808710849787829</v>
      </c>
      <c r="BF36">
        <f t="shared" si="36"/>
        <v>0.27524536532170124</v>
      </c>
      <c r="BG36">
        <f t="shared" si="37"/>
        <v>1.042590238578905</v>
      </c>
      <c r="BH36">
        <f t="shared" si="38"/>
        <v>-1.1572979216817054</v>
      </c>
      <c r="BI36">
        <f t="shared" si="39"/>
        <v>99.982319354838694</v>
      </c>
      <c r="BJ36">
        <f t="shared" si="40"/>
        <v>84.28493263171228</v>
      </c>
      <c r="BK36">
        <f t="shared" si="41"/>
        <v>0.84299837386832199</v>
      </c>
      <c r="BL36">
        <f t="shared" si="42"/>
        <v>0.19599674773664411</v>
      </c>
      <c r="BM36">
        <v>0.76956237059342603</v>
      </c>
      <c r="BN36">
        <v>0.5</v>
      </c>
      <c r="BO36" t="s">
        <v>254</v>
      </c>
      <c r="BP36">
        <v>1675347737.2</v>
      </c>
      <c r="BQ36">
        <v>400.09654838709702</v>
      </c>
      <c r="BR36">
        <v>400.97351612903202</v>
      </c>
      <c r="BS36">
        <v>16.3883096774194</v>
      </c>
      <c r="BT36">
        <v>15.526335483871</v>
      </c>
      <c r="BU36">
        <v>500.02767741935497</v>
      </c>
      <c r="BV36">
        <v>96.619948387096798</v>
      </c>
      <c r="BW36">
        <v>0.199999483870968</v>
      </c>
      <c r="BX36">
        <v>29.056845161290301</v>
      </c>
      <c r="BY36">
        <v>27.493554838709699</v>
      </c>
      <c r="BZ36">
        <v>999.9</v>
      </c>
      <c r="CA36">
        <v>10010.1612903226</v>
      </c>
      <c r="CB36">
        <v>0</v>
      </c>
      <c r="CC36">
        <v>390.70058064516098</v>
      </c>
      <c r="CD36">
        <v>99.982319354838694</v>
      </c>
      <c r="CE36">
        <v>0.90002532258064505</v>
      </c>
      <c r="CF36">
        <v>9.9973948387096806E-2</v>
      </c>
      <c r="CG36">
        <v>0</v>
      </c>
      <c r="CH36">
        <v>2.3289225806451599</v>
      </c>
      <c r="CI36">
        <v>0</v>
      </c>
      <c r="CJ36">
        <v>124.880967741935</v>
      </c>
      <c r="CK36">
        <v>914.18470967741905</v>
      </c>
      <c r="CL36">
        <v>40.802225806451602</v>
      </c>
      <c r="CM36">
        <v>44.436999999999998</v>
      </c>
      <c r="CN36">
        <v>42.689032258064501</v>
      </c>
      <c r="CO36">
        <v>42.5</v>
      </c>
      <c r="CP36">
        <v>41.068225806451601</v>
      </c>
      <c r="CQ36">
        <v>89.987419354838707</v>
      </c>
      <c r="CR36">
        <v>9.99258064516129</v>
      </c>
      <c r="CS36">
        <v>0</v>
      </c>
      <c r="CT36">
        <v>118.799999952316</v>
      </c>
      <c r="CU36">
        <v>2.3102653846153798</v>
      </c>
      <c r="CV36">
        <v>-0.97612649823210096</v>
      </c>
      <c r="CW36">
        <v>9.9615726583529494</v>
      </c>
      <c r="CX36">
        <v>124.95276923076899</v>
      </c>
      <c r="CY36">
        <v>15</v>
      </c>
      <c r="CZ36">
        <v>1675346478</v>
      </c>
      <c r="DA36" t="s">
        <v>255</v>
      </c>
      <c r="DB36">
        <v>3</v>
      </c>
      <c r="DC36">
        <v>-3.863</v>
      </c>
      <c r="DD36">
        <v>0.38300000000000001</v>
      </c>
      <c r="DE36">
        <v>403</v>
      </c>
      <c r="DF36">
        <v>16</v>
      </c>
      <c r="DG36">
        <v>1.67</v>
      </c>
      <c r="DH36">
        <v>0.38</v>
      </c>
      <c r="DI36">
        <v>-0.81628244230769198</v>
      </c>
      <c r="DJ36">
        <v>-0.623152116451828</v>
      </c>
      <c r="DK36">
        <v>0.14054605248218</v>
      </c>
      <c r="DL36">
        <v>0</v>
      </c>
      <c r="DM36">
        <v>2.0884</v>
      </c>
      <c r="DN36">
        <v>0</v>
      </c>
      <c r="DO36">
        <v>0</v>
      </c>
      <c r="DP36">
        <v>0</v>
      </c>
      <c r="DQ36">
        <v>0.88959507692307704</v>
      </c>
      <c r="DR36">
        <v>-0.28751602492957601</v>
      </c>
      <c r="DS36">
        <v>4.0196109185441399E-2</v>
      </c>
      <c r="DT36">
        <v>0</v>
      </c>
      <c r="DU36">
        <v>0</v>
      </c>
      <c r="DV36">
        <v>3</v>
      </c>
      <c r="DW36" t="s">
        <v>256</v>
      </c>
      <c r="DX36">
        <v>100</v>
      </c>
      <c r="DY36">
        <v>100</v>
      </c>
      <c r="DZ36">
        <v>-3.863</v>
      </c>
      <c r="EA36">
        <v>0.38300000000000001</v>
      </c>
      <c r="EB36">
        <v>2</v>
      </c>
      <c r="EC36">
        <v>517.38599999999997</v>
      </c>
      <c r="ED36">
        <v>415.56299999999999</v>
      </c>
      <c r="EE36">
        <v>32.340400000000002</v>
      </c>
      <c r="EF36">
        <v>31.466200000000001</v>
      </c>
      <c r="EG36">
        <v>30</v>
      </c>
      <c r="EH36">
        <v>31.699300000000001</v>
      </c>
      <c r="EI36">
        <v>31.738600000000002</v>
      </c>
      <c r="EJ36">
        <v>20.190200000000001</v>
      </c>
      <c r="EK36">
        <v>26.305700000000002</v>
      </c>
      <c r="EL36">
        <v>0</v>
      </c>
      <c r="EM36">
        <v>32.331800000000001</v>
      </c>
      <c r="EN36">
        <v>401.03300000000002</v>
      </c>
      <c r="EO36">
        <v>15.743499999999999</v>
      </c>
      <c r="EP36">
        <v>100.295</v>
      </c>
      <c r="EQ36">
        <v>90.607299999999995</v>
      </c>
    </row>
    <row r="37" spans="1:147" x14ac:dyDescent="0.3">
      <c r="A37">
        <v>21</v>
      </c>
      <c r="B37">
        <v>1675347805.2</v>
      </c>
      <c r="C37">
        <v>1260.2000000476801</v>
      </c>
      <c r="D37" t="s">
        <v>316</v>
      </c>
      <c r="E37" t="s">
        <v>317</v>
      </c>
      <c r="F37">
        <v>1675347797.2032299</v>
      </c>
      <c r="G37">
        <f t="shared" si="0"/>
        <v>4.1372273731859963E-3</v>
      </c>
      <c r="H37">
        <f t="shared" si="1"/>
        <v>4.4732589950015731</v>
      </c>
      <c r="I37">
        <f t="shared" si="2"/>
        <v>400.014322580645</v>
      </c>
      <c r="J37">
        <f t="shared" si="3"/>
        <v>345.25518806210363</v>
      </c>
      <c r="K37">
        <f t="shared" si="4"/>
        <v>33.427076818007784</v>
      </c>
      <c r="L37">
        <f t="shared" si="5"/>
        <v>38.728772083799555</v>
      </c>
      <c r="M37">
        <f t="shared" si="6"/>
        <v>0.18017908135341429</v>
      </c>
      <c r="N37">
        <f t="shared" si="7"/>
        <v>3.3939798233912293</v>
      </c>
      <c r="O37">
        <f t="shared" si="8"/>
        <v>0.17502881230576012</v>
      </c>
      <c r="P37">
        <f t="shared" si="9"/>
        <v>0.10984347648666692</v>
      </c>
      <c r="Q37">
        <f t="shared" si="10"/>
        <v>16.520005477101311</v>
      </c>
      <c r="R37">
        <f t="shared" si="11"/>
        <v>29.012529068357225</v>
      </c>
      <c r="S37">
        <f t="shared" si="12"/>
        <v>28.4029225806452</v>
      </c>
      <c r="T37">
        <f t="shared" si="13"/>
        <v>3.8848952979058478</v>
      </c>
      <c r="U37">
        <f t="shared" si="14"/>
        <v>39.314712172081087</v>
      </c>
      <c r="V37">
        <f t="shared" si="15"/>
        <v>1.6619139111105734</v>
      </c>
      <c r="W37">
        <f t="shared" si="16"/>
        <v>4.2272060999362049</v>
      </c>
      <c r="X37">
        <f t="shared" si="17"/>
        <v>2.2229813867952744</v>
      </c>
      <c r="Y37">
        <f t="shared" si="18"/>
        <v>-182.45172715750243</v>
      </c>
      <c r="Z37">
        <f t="shared" si="19"/>
        <v>267.28578928126808</v>
      </c>
      <c r="AA37">
        <f t="shared" si="20"/>
        <v>17.361057258449915</v>
      </c>
      <c r="AB37">
        <f t="shared" si="21"/>
        <v>118.71512485931686</v>
      </c>
      <c r="AC37">
        <v>-4.0102404408260198E-2</v>
      </c>
      <c r="AD37">
        <v>4.5018462111850899E-2</v>
      </c>
      <c r="AE37">
        <v>3.38308500523519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50651.469639763811</v>
      </c>
      <c r="AK37" t="s">
        <v>251</v>
      </c>
      <c r="AL37">
        <v>2.27018846153846</v>
      </c>
      <c r="AM37">
        <v>1.8340000000000001</v>
      </c>
      <c r="AN37">
        <f t="shared" si="25"/>
        <v>-0.43618846153845992</v>
      </c>
      <c r="AO37">
        <f t="shared" si="26"/>
        <v>-0.2378344937505234</v>
      </c>
      <c r="AP37">
        <v>-0.42406819101022197</v>
      </c>
      <c r="AQ37" t="s">
        <v>318</v>
      </c>
      <c r="AR37">
        <v>2.2693346153846199</v>
      </c>
      <c r="AS37">
        <v>1.5127999999999999</v>
      </c>
      <c r="AT37">
        <f t="shared" si="27"/>
        <v>-0.50008898425741677</v>
      </c>
      <c r="AU37">
        <v>0.5</v>
      </c>
      <c r="AV37">
        <f t="shared" si="28"/>
        <v>84.286841105522996</v>
      </c>
      <c r="AW37">
        <f t="shared" si="29"/>
        <v>4.4732589950015731</v>
      </c>
      <c r="AX37">
        <f t="shared" si="30"/>
        <v>-21.07546037736364</v>
      </c>
      <c r="AY37">
        <f t="shared" si="31"/>
        <v>1</v>
      </c>
      <c r="AZ37">
        <f t="shared" si="32"/>
        <v>5.8103105084702143E-2</v>
      </c>
      <c r="BA37">
        <f t="shared" si="33"/>
        <v>0.21232152300370186</v>
      </c>
      <c r="BB37" t="s">
        <v>253</v>
      </c>
      <c r="BC37">
        <v>0</v>
      </c>
      <c r="BD37">
        <f t="shared" si="34"/>
        <v>1.5127999999999999</v>
      </c>
      <c r="BE37">
        <f t="shared" si="35"/>
        <v>-0.50008898425741677</v>
      </c>
      <c r="BF37">
        <f t="shared" si="36"/>
        <v>0.17513631406761185</v>
      </c>
      <c r="BG37">
        <f t="shared" si="37"/>
        <v>0.99887264435992895</v>
      </c>
      <c r="BH37">
        <f t="shared" si="38"/>
        <v>-0.736378946997155</v>
      </c>
      <c r="BI37">
        <f t="shared" si="39"/>
        <v>99.984541935483904</v>
      </c>
      <c r="BJ37">
        <f t="shared" si="40"/>
        <v>84.286841105522996</v>
      </c>
      <c r="BK37">
        <f t="shared" si="41"/>
        <v>0.84299872234159934</v>
      </c>
      <c r="BL37">
        <f t="shared" si="42"/>
        <v>0.1959974446831988</v>
      </c>
      <c r="BM37">
        <v>0.76956237059342603</v>
      </c>
      <c r="BN37">
        <v>0.5</v>
      </c>
      <c r="BO37" t="s">
        <v>254</v>
      </c>
      <c r="BP37">
        <v>1675347797.2032299</v>
      </c>
      <c r="BQ37">
        <v>400.014322580645</v>
      </c>
      <c r="BR37">
        <v>400.95748387096802</v>
      </c>
      <c r="BS37">
        <v>17.165258064516099</v>
      </c>
      <c r="BT37">
        <v>16.539448387096801</v>
      </c>
      <c r="BU37">
        <v>500.02467741935499</v>
      </c>
      <c r="BV37">
        <v>96.618512903225806</v>
      </c>
      <c r="BW37">
        <v>0.199950580645161</v>
      </c>
      <c r="BX37">
        <v>29.863690322580599</v>
      </c>
      <c r="BY37">
        <v>28.4029225806452</v>
      </c>
      <c r="BZ37">
        <v>999.9</v>
      </c>
      <c r="CA37">
        <v>10009.3548387097</v>
      </c>
      <c r="CB37">
        <v>0</v>
      </c>
      <c r="CC37">
        <v>390.78087096774198</v>
      </c>
      <c r="CD37">
        <v>99.984541935483904</v>
      </c>
      <c r="CE37">
        <v>0.90001712903225795</v>
      </c>
      <c r="CF37">
        <v>9.9982119354838694E-2</v>
      </c>
      <c r="CG37">
        <v>0</v>
      </c>
      <c r="CH37">
        <v>2.2654774193548399</v>
      </c>
      <c r="CI37">
        <v>0</v>
      </c>
      <c r="CJ37">
        <v>131.47706451612899</v>
      </c>
      <c r="CK37">
        <v>914.20277419354898</v>
      </c>
      <c r="CL37">
        <v>40.372741935483901</v>
      </c>
      <c r="CM37">
        <v>44.405000000000001</v>
      </c>
      <c r="CN37">
        <v>42.4593548387097</v>
      </c>
      <c r="CO37">
        <v>42.445129032258002</v>
      </c>
      <c r="CP37">
        <v>40.759935483870997</v>
      </c>
      <c r="CQ37">
        <v>89.987419354838707</v>
      </c>
      <c r="CR37">
        <v>9.9938709677419393</v>
      </c>
      <c r="CS37">
        <v>0</v>
      </c>
      <c r="CT37">
        <v>59.600000143051098</v>
      </c>
      <c r="CU37">
        <v>2.2693346153846199</v>
      </c>
      <c r="CV37">
        <v>0.247504269207246</v>
      </c>
      <c r="CW37">
        <v>0.74909401714103496</v>
      </c>
      <c r="CX37">
        <v>131.506192307692</v>
      </c>
      <c r="CY37">
        <v>15</v>
      </c>
      <c r="CZ37">
        <v>1675346478</v>
      </c>
      <c r="DA37" t="s">
        <v>255</v>
      </c>
      <c r="DB37">
        <v>3</v>
      </c>
      <c r="DC37">
        <v>-3.863</v>
      </c>
      <c r="DD37">
        <v>0.38300000000000001</v>
      </c>
      <c r="DE37">
        <v>403</v>
      </c>
      <c r="DF37">
        <v>16</v>
      </c>
      <c r="DG37">
        <v>1.67</v>
      </c>
      <c r="DH37">
        <v>0.38</v>
      </c>
      <c r="DI37">
        <v>-0.90113886538461596</v>
      </c>
      <c r="DJ37">
        <v>-0.29129968615656299</v>
      </c>
      <c r="DK37">
        <v>0.10767776240014</v>
      </c>
      <c r="DL37">
        <v>1</v>
      </c>
      <c r="DM37">
        <v>2.4304000000000001</v>
      </c>
      <c r="DN37">
        <v>0</v>
      </c>
      <c r="DO37">
        <v>0</v>
      </c>
      <c r="DP37">
        <v>0</v>
      </c>
      <c r="DQ37">
        <v>0.64242842307692305</v>
      </c>
      <c r="DR37">
        <v>-0.15447820085310199</v>
      </c>
      <c r="DS37">
        <v>2.37877267225916E-2</v>
      </c>
      <c r="DT37">
        <v>0</v>
      </c>
      <c r="DU37">
        <v>1</v>
      </c>
      <c r="DV37">
        <v>3</v>
      </c>
      <c r="DW37" t="s">
        <v>260</v>
      </c>
      <c r="DX37">
        <v>100</v>
      </c>
      <c r="DY37">
        <v>100</v>
      </c>
      <c r="DZ37">
        <v>-3.863</v>
      </c>
      <c r="EA37">
        <v>0.38300000000000001</v>
      </c>
      <c r="EB37">
        <v>2</v>
      </c>
      <c r="EC37">
        <v>517.19299999999998</v>
      </c>
      <c r="ED37">
        <v>416.62599999999998</v>
      </c>
      <c r="EE37">
        <v>32.344999999999999</v>
      </c>
      <c r="EF37">
        <v>31.438600000000001</v>
      </c>
      <c r="EG37">
        <v>29.9999</v>
      </c>
      <c r="EH37">
        <v>31.691099999999999</v>
      </c>
      <c r="EI37">
        <v>31.7303</v>
      </c>
      <c r="EJ37">
        <v>20.1982</v>
      </c>
      <c r="EK37">
        <v>20.842300000000002</v>
      </c>
      <c r="EL37">
        <v>0</v>
      </c>
      <c r="EM37">
        <v>32.340000000000003</v>
      </c>
      <c r="EN37">
        <v>400.94799999999998</v>
      </c>
      <c r="EO37">
        <v>16.773399999999999</v>
      </c>
      <c r="EP37">
        <v>100.29900000000001</v>
      </c>
      <c r="EQ37">
        <v>90.603899999999996</v>
      </c>
    </row>
    <row r="38" spans="1:147" x14ac:dyDescent="0.3">
      <c r="A38">
        <v>22</v>
      </c>
      <c r="B38">
        <v>1675347865.2</v>
      </c>
      <c r="C38">
        <v>1320.2000000476801</v>
      </c>
      <c r="D38" t="s">
        <v>319</v>
      </c>
      <c r="E38" t="s">
        <v>320</v>
      </c>
      <c r="F38">
        <v>1675347857.2096801</v>
      </c>
      <c r="G38">
        <f t="shared" si="0"/>
        <v>4.0417831548014921E-3</v>
      </c>
      <c r="H38">
        <f t="shared" si="1"/>
        <v>4.1759968663489451</v>
      </c>
      <c r="I38">
        <f t="shared" si="2"/>
        <v>400.05196774193598</v>
      </c>
      <c r="J38">
        <f t="shared" si="3"/>
        <v>348.56149398468676</v>
      </c>
      <c r="K38">
        <f t="shared" si="4"/>
        <v>33.746356924345001</v>
      </c>
      <c r="L38">
        <f t="shared" si="5"/>
        <v>38.731462667815592</v>
      </c>
      <c r="M38">
        <f t="shared" si="6"/>
        <v>0.18126180825484758</v>
      </c>
      <c r="N38">
        <f t="shared" si="7"/>
        <v>3.3896926703540449</v>
      </c>
      <c r="O38">
        <f t="shared" si="8"/>
        <v>0.17604403245503322</v>
      </c>
      <c r="P38">
        <f t="shared" si="9"/>
        <v>0.11048380585312011</v>
      </c>
      <c r="Q38">
        <f t="shared" si="10"/>
        <v>16.521559808912066</v>
      </c>
      <c r="R38">
        <f t="shared" si="11"/>
        <v>28.636313811836978</v>
      </c>
      <c r="S38">
        <f t="shared" si="12"/>
        <v>28.202829032258101</v>
      </c>
      <c r="T38">
        <f t="shared" si="13"/>
        <v>3.8399428777556608</v>
      </c>
      <c r="U38">
        <f t="shared" si="14"/>
        <v>40.673273282761471</v>
      </c>
      <c r="V38">
        <f t="shared" si="15"/>
        <v>1.6805209962460115</v>
      </c>
      <c r="W38">
        <f t="shared" si="16"/>
        <v>4.1317574431814066</v>
      </c>
      <c r="X38">
        <f t="shared" si="17"/>
        <v>2.1594218815096493</v>
      </c>
      <c r="Y38">
        <f t="shared" si="18"/>
        <v>-178.24263712674579</v>
      </c>
      <c r="Z38">
        <f t="shared" si="19"/>
        <v>231.03226463841116</v>
      </c>
      <c r="AA38">
        <f t="shared" si="20"/>
        <v>14.980764635484354</v>
      </c>
      <c r="AB38">
        <f t="shared" si="21"/>
        <v>84.29195195606178</v>
      </c>
      <c r="AC38">
        <v>-4.0038700866698702E-2</v>
      </c>
      <c r="AD38">
        <v>4.4946949305711401E-2</v>
      </c>
      <c r="AE38">
        <v>3.3788151588535902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50640.563686664471</v>
      </c>
      <c r="AK38" t="s">
        <v>251</v>
      </c>
      <c r="AL38">
        <v>2.27018846153846</v>
      </c>
      <c r="AM38">
        <v>1.8340000000000001</v>
      </c>
      <c r="AN38">
        <f t="shared" si="25"/>
        <v>-0.43618846153845992</v>
      </c>
      <c r="AO38">
        <f t="shared" si="26"/>
        <v>-0.2378344937505234</v>
      </c>
      <c r="AP38">
        <v>-0.42406819101022197</v>
      </c>
      <c r="AQ38" t="s">
        <v>321</v>
      </c>
      <c r="AR38">
        <v>2.3435461538461499</v>
      </c>
      <c r="AS38">
        <v>1.732</v>
      </c>
      <c r="AT38">
        <f t="shared" si="27"/>
        <v>-0.35308669390655312</v>
      </c>
      <c r="AU38">
        <v>0.5</v>
      </c>
      <c r="AV38">
        <f t="shared" si="28"/>
        <v>84.295345740304001</v>
      </c>
      <c r="AW38">
        <f t="shared" si="29"/>
        <v>4.1759968663489451</v>
      </c>
      <c r="AX38">
        <f t="shared" si="30"/>
        <v>-14.881782469576892</v>
      </c>
      <c r="AY38">
        <f t="shared" si="31"/>
        <v>1</v>
      </c>
      <c r="AZ38">
        <f t="shared" si="32"/>
        <v>5.4570807165688455E-2</v>
      </c>
      <c r="BA38">
        <f t="shared" si="33"/>
        <v>5.8891454965358019E-2</v>
      </c>
      <c r="BB38" t="s">
        <v>253</v>
      </c>
      <c r="BC38">
        <v>0</v>
      </c>
      <c r="BD38">
        <f t="shared" si="34"/>
        <v>1.732</v>
      </c>
      <c r="BE38">
        <f t="shared" si="35"/>
        <v>-0.35308669390655312</v>
      </c>
      <c r="BF38">
        <f t="shared" si="36"/>
        <v>5.5616139585605281E-2</v>
      </c>
      <c r="BG38">
        <f t="shared" si="37"/>
        <v>1.1363048403118685</v>
      </c>
      <c r="BH38">
        <f t="shared" si="38"/>
        <v>-0.23384387482475044</v>
      </c>
      <c r="BI38">
        <f t="shared" si="39"/>
        <v>99.994709677419394</v>
      </c>
      <c r="BJ38">
        <f t="shared" si="40"/>
        <v>84.295345740304001</v>
      </c>
      <c r="BK38">
        <f t="shared" si="41"/>
        <v>0.84299805471948286</v>
      </c>
      <c r="BL38">
        <f t="shared" si="42"/>
        <v>0.19599610943896562</v>
      </c>
      <c r="BM38">
        <v>0.76956237059342603</v>
      </c>
      <c r="BN38">
        <v>0.5</v>
      </c>
      <c r="BO38" t="s">
        <v>254</v>
      </c>
      <c r="BP38">
        <v>1675347857.2096801</v>
      </c>
      <c r="BQ38">
        <v>400.05196774193598</v>
      </c>
      <c r="BR38">
        <v>400.943548387097</v>
      </c>
      <c r="BS38">
        <v>17.357870967741899</v>
      </c>
      <c r="BT38">
        <v>16.746603225806499</v>
      </c>
      <c r="BU38">
        <v>500.01235483871</v>
      </c>
      <c r="BV38">
        <v>96.616048387096797</v>
      </c>
      <c r="BW38">
        <v>0.20003000000000001</v>
      </c>
      <c r="BX38">
        <v>29.467061290322601</v>
      </c>
      <c r="BY38">
        <v>28.202829032258101</v>
      </c>
      <c r="BZ38">
        <v>999.9</v>
      </c>
      <c r="CA38">
        <v>9993.7096774193506</v>
      </c>
      <c r="CB38">
        <v>0</v>
      </c>
      <c r="CC38">
        <v>390.79503225806502</v>
      </c>
      <c r="CD38">
        <v>99.994709677419394</v>
      </c>
      <c r="CE38">
        <v>0.90004990322580702</v>
      </c>
      <c r="CF38">
        <v>9.9949435483871002E-2</v>
      </c>
      <c r="CG38">
        <v>0</v>
      </c>
      <c r="CH38">
        <v>2.3289258064516098</v>
      </c>
      <c r="CI38">
        <v>0</v>
      </c>
      <c r="CJ38">
        <v>130.51996774193501</v>
      </c>
      <c r="CK38">
        <v>914.306193548387</v>
      </c>
      <c r="CL38">
        <v>40.044161290322599</v>
      </c>
      <c r="CM38">
        <v>44.3</v>
      </c>
      <c r="CN38">
        <v>42.201225806451603</v>
      </c>
      <c r="CO38">
        <v>42.375</v>
      </c>
      <c r="CP38">
        <v>40.526000000000003</v>
      </c>
      <c r="CQ38">
        <v>90.000967741935497</v>
      </c>
      <c r="CR38">
        <v>9.9929032258064492</v>
      </c>
      <c r="CS38">
        <v>0</v>
      </c>
      <c r="CT38">
        <v>59.400000095367403</v>
      </c>
      <c r="CU38">
        <v>2.3435461538461499</v>
      </c>
      <c r="CV38">
        <v>-0.40540170898157502</v>
      </c>
      <c r="CW38">
        <v>-8.1025652699506207E-2</v>
      </c>
      <c r="CX38">
        <v>130.544076923077</v>
      </c>
      <c r="CY38">
        <v>15</v>
      </c>
      <c r="CZ38">
        <v>1675346478</v>
      </c>
      <c r="DA38" t="s">
        <v>255</v>
      </c>
      <c r="DB38">
        <v>3</v>
      </c>
      <c r="DC38">
        <v>-3.863</v>
      </c>
      <c r="DD38">
        <v>0.38300000000000001</v>
      </c>
      <c r="DE38">
        <v>403</v>
      </c>
      <c r="DF38">
        <v>16</v>
      </c>
      <c r="DG38">
        <v>1.67</v>
      </c>
      <c r="DH38">
        <v>0.38</v>
      </c>
      <c r="DI38">
        <v>-0.94659280769230802</v>
      </c>
      <c r="DJ38">
        <v>0.47475318529279598</v>
      </c>
      <c r="DK38">
        <v>0.117479223265229</v>
      </c>
      <c r="DL38">
        <v>1</v>
      </c>
      <c r="DM38">
        <v>1.9426000000000001</v>
      </c>
      <c r="DN38">
        <v>0</v>
      </c>
      <c r="DO38">
        <v>0</v>
      </c>
      <c r="DP38">
        <v>0</v>
      </c>
      <c r="DQ38">
        <v>0.58472975000000005</v>
      </c>
      <c r="DR38">
        <v>0.26706842724594498</v>
      </c>
      <c r="DS38">
        <v>3.8593870225163099E-2</v>
      </c>
      <c r="DT38">
        <v>0</v>
      </c>
      <c r="DU38">
        <v>1</v>
      </c>
      <c r="DV38">
        <v>3</v>
      </c>
      <c r="DW38" t="s">
        <v>260</v>
      </c>
      <c r="DX38">
        <v>100</v>
      </c>
      <c r="DY38">
        <v>100</v>
      </c>
      <c r="DZ38">
        <v>-3.863</v>
      </c>
      <c r="EA38">
        <v>0.38300000000000001</v>
      </c>
      <c r="EB38">
        <v>2</v>
      </c>
      <c r="EC38">
        <v>517.62</v>
      </c>
      <c r="ED38">
        <v>416.30099999999999</v>
      </c>
      <c r="EE38">
        <v>25.921800000000001</v>
      </c>
      <c r="EF38">
        <v>31.441400000000002</v>
      </c>
      <c r="EG38">
        <v>29.999600000000001</v>
      </c>
      <c r="EH38">
        <v>31.68</v>
      </c>
      <c r="EI38">
        <v>31.7193</v>
      </c>
      <c r="EJ38">
        <v>20.200800000000001</v>
      </c>
      <c r="EK38">
        <v>21.662700000000001</v>
      </c>
      <c r="EL38">
        <v>0</v>
      </c>
      <c r="EM38">
        <v>26.0199</v>
      </c>
      <c r="EN38">
        <v>401.02100000000002</v>
      </c>
      <c r="EO38">
        <v>16.543299999999999</v>
      </c>
      <c r="EP38">
        <v>100.304</v>
      </c>
      <c r="EQ38">
        <v>90.599400000000003</v>
      </c>
    </row>
    <row r="39" spans="1:147" x14ac:dyDescent="0.3">
      <c r="A39">
        <v>23</v>
      </c>
      <c r="B39">
        <v>1675347925.8</v>
      </c>
      <c r="C39">
        <v>1380.7999999523199</v>
      </c>
      <c r="D39" t="s">
        <v>322</v>
      </c>
      <c r="E39" t="s">
        <v>323</v>
      </c>
      <c r="F39">
        <v>1675347917.74839</v>
      </c>
      <c r="G39">
        <f t="shared" si="0"/>
        <v>3.9414497511445143E-3</v>
      </c>
      <c r="H39">
        <f t="shared" si="1"/>
        <v>4.8547315091231935</v>
      </c>
      <c r="I39">
        <f t="shared" si="2"/>
        <v>399.98783870967702</v>
      </c>
      <c r="J39">
        <f t="shared" si="3"/>
        <v>342.40837629543762</v>
      </c>
      <c r="K39">
        <f t="shared" si="4"/>
        <v>33.15068198313115</v>
      </c>
      <c r="L39">
        <f t="shared" si="5"/>
        <v>38.725307428646389</v>
      </c>
      <c r="M39">
        <f t="shared" si="6"/>
        <v>0.17998043178813428</v>
      </c>
      <c r="N39">
        <f t="shared" si="7"/>
        <v>3.3910026721528221</v>
      </c>
      <c r="O39">
        <f t="shared" si="8"/>
        <v>0.17483696550001177</v>
      </c>
      <c r="P39">
        <f t="shared" si="9"/>
        <v>0.1097229799075386</v>
      </c>
      <c r="Q39">
        <f t="shared" si="10"/>
        <v>16.524368770814988</v>
      </c>
      <c r="R39">
        <f t="shared" si="11"/>
        <v>28.052740761180988</v>
      </c>
      <c r="S39">
        <f t="shared" si="12"/>
        <v>27.738961290322599</v>
      </c>
      <c r="T39">
        <f t="shared" si="13"/>
        <v>3.7374730246144869</v>
      </c>
      <c r="U39">
        <f t="shared" si="14"/>
        <v>40.487091523167841</v>
      </c>
      <c r="V39">
        <f t="shared" si="15"/>
        <v>1.6152242175160452</v>
      </c>
      <c r="W39">
        <f t="shared" si="16"/>
        <v>3.9894795026008945</v>
      </c>
      <c r="X39">
        <f t="shared" si="17"/>
        <v>2.1222488070984418</v>
      </c>
      <c r="Y39">
        <f t="shared" si="18"/>
        <v>-173.81793402547308</v>
      </c>
      <c r="Z39">
        <f t="shared" si="19"/>
        <v>205.08033380062287</v>
      </c>
      <c r="AA39">
        <f t="shared" si="20"/>
        <v>13.222249983742175</v>
      </c>
      <c r="AB39">
        <f t="shared" si="21"/>
        <v>61.009018529706935</v>
      </c>
      <c r="AC39">
        <v>-4.0058162860847298E-2</v>
      </c>
      <c r="AD39">
        <v>4.4968797099107498E-2</v>
      </c>
      <c r="AE39">
        <v>3.38011987331635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50765.942225009232</v>
      </c>
      <c r="AK39" t="s">
        <v>251</v>
      </c>
      <c r="AL39">
        <v>2.27018846153846</v>
      </c>
      <c r="AM39">
        <v>1.8340000000000001</v>
      </c>
      <c r="AN39">
        <f t="shared" si="25"/>
        <v>-0.43618846153845992</v>
      </c>
      <c r="AO39">
        <f t="shared" si="26"/>
        <v>-0.2378344937505234</v>
      </c>
      <c r="AP39">
        <v>-0.42406819101022197</v>
      </c>
      <c r="AQ39" t="s">
        <v>324</v>
      </c>
      <c r="AR39">
        <v>2.3979615384615398</v>
      </c>
      <c r="AS39">
        <v>1.3452</v>
      </c>
      <c r="AT39">
        <f t="shared" si="27"/>
        <v>-0.78260596079507883</v>
      </c>
      <c r="AU39">
        <v>0.5</v>
      </c>
      <c r="AV39">
        <f t="shared" si="28"/>
        <v>84.309893603091567</v>
      </c>
      <c r="AW39">
        <f t="shared" si="29"/>
        <v>4.8547315091231935</v>
      </c>
      <c r="AX39">
        <f t="shared" si="30"/>
        <v>-32.990712643889175</v>
      </c>
      <c r="AY39">
        <f t="shared" si="31"/>
        <v>1</v>
      </c>
      <c r="AZ39">
        <f t="shared" si="32"/>
        <v>6.261186528101427E-2</v>
      </c>
      <c r="BA39">
        <f t="shared" si="33"/>
        <v>0.36336604222420471</v>
      </c>
      <c r="BB39" t="s">
        <v>253</v>
      </c>
      <c r="BC39">
        <v>0</v>
      </c>
      <c r="BD39">
        <f t="shared" si="34"/>
        <v>1.3452</v>
      </c>
      <c r="BE39">
        <f t="shared" si="35"/>
        <v>-0.78260596079507871</v>
      </c>
      <c r="BF39">
        <f t="shared" si="36"/>
        <v>0.26652126499454748</v>
      </c>
      <c r="BG39">
        <f t="shared" si="37"/>
        <v>1.1381347792280188</v>
      </c>
      <c r="BH39">
        <f t="shared" si="38"/>
        <v>-1.1206165295523327</v>
      </c>
      <c r="BI39">
        <f t="shared" si="39"/>
        <v>100.011996774194</v>
      </c>
      <c r="BJ39">
        <f t="shared" si="40"/>
        <v>84.309893603091567</v>
      </c>
      <c r="BK39">
        <f t="shared" si="41"/>
        <v>0.84299780348797082</v>
      </c>
      <c r="BL39">
        <f t="shared" si="42"/>
        <v>0.19599560697594159</v>
      </c>
      <c r="BM39">
        <v>0.76956237059342603</v>
      </c>
      <c r="BN39">
        <v>0.5</v>
      </c>
      <c r="BO39" t="s">
        <v>254</v>
      </c>
      <c r="BP39">
        <v>1675347917.74839</v>
      </c>
      <c r="BQ39">
        <v>399.98783870967702</v>
      </c>
      <c r="BR39">
        <v>400.97767741935502</v>
      </c>
      <c r="BS39">
        <v>16.6834064516129</v>
      </c>
      <c r="BT39">
        <v>16.086896774193601</v>
      </c>
      <c r="BU39">
        <v>500.00654838709698</v>
      </c>
      <c r="BV39">
        <v>96.6162322580645</v>
      </c>
      <c r="BW39">
        <v>0.199979838709677</v>
      </c>
      <c r="BX39">
        <v>28.860748387096798</v>
      </c>
      <c r="BY39">
        <v>27.738961290322599</v>
      </c>
      <c r="BZ39">
        <v>999.9</v>
      </c>
      <c r="CA39">
        <v>9998.5483870967691</v>
      </c>
      <c r="CB39">
        <v>0</v>
      </c>
      <c r="CC39">
        <v>390.790387096774</v>
      </c>
      <c r="CD39">
        <v>100.011996774194</v>
      </c>
      <c r="CE39">
        <v>0.90006629032258101</v>
      </c>
      <c r="CF39">
        <v>9.99330935483871E-2</v>
      </c>
      <c r="CG39">
        <v>0</v>
      </c>
      <c r="CH39">
        <v>2.4000387096774198</v>
      </c>
      <c r="CI39">
        <v>0</v>
      </c>
      <c r="CJ39">
        <v>128.47103225806501</v>
      </c>
      <c r="CK39">
        <v>914.469258064516</v>
      </c>
      <c r="CL39">
        <v>39.776000000000003</v>
      </c>
      <c r="CM39">
        <v>44.143000000000001</v>
      </c>
      <c r="CN39">
        <v>41.951225806451603</v>
      </c>
      <c r="CO39">
        <v>42.252000000000002</v>
      </c>
      <c r="CP39">
        <v>40.28</v>
      </c>
      <c r="CQ39">
        <v>90.018064516129002</v>
      </c>
      <c r="CR39">
        <v>9.9938709677419393</v>
      </c>
      <c r="CS39">
        <v>0</v>
      </c>
      <c r="CT39">
        <v>59.699999809265101</v>
      </c>
      <c r="CU39">
        <v>2.3979615384615398</v>
      </c>
      <c r="CV39">
        <v>-0.32191454192605501</v>
      </c>
      <c r="CW39">
        <v>-2.3548375870671001</v>
      </c>
      <c r="CX39">
        <v>128.43080769230801</v>
      </c>
      <c r="CY39">
        <v>15</v>
      </c>
      <c r="CZ39">
        <v>1675346478</v>
      </c>
      <c r="DA39" t="s">
        <v>255</v>
      </c>
      <c r="DB39">
        <v>3</v>
      </c>
      <c r="DC39">
        <v>-3.863</v>
      </c>
      <c r="DD39">
        <v>0.38300000000000001</v>
      </c>
      <c r="DE39">
        <v>403</v>
      </c>
      <c r="DF39">
        <v>16</v>
      </c>
      <c r="DG39">
        <v>1.67</v>
      </c>
      <c r="DH39">
        <v>0.38</v>
      </c>
      <c r="DI39">
        <v>-0.97010225000000005</v>
      </c>
      <c r="DJ39">
        <v>-0.237488076544561</v>
      </c>
      <c r="DK39">
        <v>9.8307427424004806E-2</v>
      </c>
      <c r="DL39">
        <v>1</v>
      </c>
      <c r="DM39">
        <v>2.4207000000000001</v>
      </c>
      <c r="DN39">
        <v>0</v>
      </c>
      <c r="DO39">
        <v>0</v>
      </c>
      <c r="DP39">
        <v>0</v>
      </c>
      <c r="DQ39">
        <v>0.60371900000000001</v>
      </c>
      <c r="DR39">
        <v>-8.1477543494982499E-2</v>
      </c>
      <c r="DS39">
        <v>2.2004780003444701E-2</v>
      </c>
      <c r="DT39">
        <v>1</v>
      </c>
      <c r="DU39">
        <v>2</v>
      </c>
      <c r="DV39">
        <v>3</v>
      </c>
      <c r="DW39" t="s">
        <v>264</v>
      </c>
      <c r="DX39">
        <v>100</v>
      </c>
      <c r="DY39">
        <v>100</v>
      </c>
      <c r="DZ39">
        <v>-3.863</v>
      </c>
      <c r="EA39">
        <v>0.38300000000000001</v>
      </c>
      <c r="EB39">
        <v>2</v>
      </c>
      <c r="EC39">
        <v>517.38499999999999</v>
      </c>
      <c r="ED39">
        <v>416.05099999999999</v>
      </c>
      <c r="EE39">
        <v>26.732900000000001</v>
      </c>
      <c r="EF39">
        <v>31.4772</v>
      </c>
      <c r="EG39">
        <v>29.9999</v>
      </c>
      <c r="EH39">
        <v>31.6828</v>
      </c>
      <c r="EI39">
        <v>31.7193</v>
      </c>
      <c r="EJ39">
        <v>20.196100000000001</v>
      </c>
      <c r="EK39">
        <v>24.877800000000001</v>
      </c>
      <c r="EL39">
        <v>0</v>
      </c>
      <c r="EM39">
        <v>26.883900000000001</v>
      </c>
      <c r="EN39">
        <v>400.94400000000002</v>
      </c>
      <c r="EO39">
        <v>15.9236</v>
      </c>
      <c r="EP39">
        <v>100.303</v>
      </c>
      <c r="EQ39">
        <v>90.599100000000007</v>
      </c>
    </row>
    <row r="40" spans="1:147" x14ac:dyDescent="0.3">
      <c r="A40">
        <v>24</v>
      </c>
      <c r="B40">
        <v>1675347985.8</v>
      </c>
      <c r="C40">
        <v>1440.7999999523199</v>
      </c>
      <c r="D40" t="s">
        <v>325</v>
      </c>
      <c r="E40" t="s">
        <v>326</v>
      </c>
      <c r="F40">
        <v>1675347977.7645199</v>
      </c>
      <c r="G40">
        <f t="shared" si="0"/>
        <v>3.7938274971978225E-3</v>
      </c>
      <c r="H40">
        <f t="shared" si="1"/>
        <v>4.5372771494682036</v>
      </c>
      <c r="I40">
        <f t="shared" si="2"/>
        <v>400.01651612903203</v>
      </c>
      <c r="J40">
        <f t="shared" si="3"/>
        <v>343.24244386457275</v>
      </c>
      <c r="K40">
        <f t="shared" si="4"/>
        <v>33.231453497111758</v>
      </c>
      <c r="L40">
        <f t="shared" si="5"/>
        <v>38.728107468735502</v>
      </c>
      <c r="M40">
        <f t="shared" si="6"/>
        <v>0.17162991351253892</v>
      </c>
      <c r="N40">
        <f t="shared" si="7"/>
        <v>3.3912650620154365</v>
      </c>
      <c r="O40">
        <f t="shared" si="8"/>
        <v>0.16694632028611117</v>
      </c>
      <c r="P40">
        <f t="shared" si="9"/>
        <v>0.10475160671489026</v>
      </c>
      <c r="Q40">
        <f t="shared" si="10"/>
        <v>16.526025460190453</v>
      </c>
      <c r="R40">
        <f t="shared" si="11"/>
        <v>28.02374429304351</v>
      </c>
      <c r="S40">
        <f t="shared" si="12"/>
        <v>27.7229806451613</v>
      </c>
      <c r="T40">
        <f t="shared" si="13"/>
        <v>3.7339857843246196</v>
      </c>
      <c r="U40">
        <f t="shared" si="14"/>
        <v>40.109918575756552</v>
      </c>
      <c r="V40">
        <f t="shared" si="15"/>
        <v>1.5943953372658279</v>
      </c>
      <c r="W40">
        <f t="shared" si="16"/>
        <v>3.9750650060644119</v>
      </c>
      <c r="X40">
        <f t="shared" si="17"/>
        <v>2.1395904470587919</v>
      </c>
      <c r="Y40">
        <f t="shared" si="18"/>
        <v>-167.30779262642397</v>
      </c>
      <c r="Z40">
        <f t="shared" si="19"/>
        <v>196.59579259211134</v>
      </c>
      <c r="AA40">
        <f t="shared" si="20"/>
        <v>12.669287840338228</v>
      </c>
      <c r="AB40">
        <f t="shared" si="21"/>
        <v>58.483313266216044</v>
      </c>
      <c r="AC40">
        <v>-4.00620614214207E-2</v>
      </c>
      <c r="AD40">
        <v>4.4973173574883799E-2</v>
      </c>
      <c r="AE40">
        <v>3.3803812040377701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50781.192027907462</v>
      </c>
      <c r="AK40" t="s">
        <v>251</v>
      </c>
      <c r="AL40">
        <v>2.27018846153846</v>
      </c>
      <c r="AM40">
        <v>1.8340000000000001</v>
      </c>
      <c r="AN40">
        <f t="shared" si="25"/>
        <v>-0.43618846153845992</v>
      </c>
      <c r="AO40">
        <f t="shared" si="26"/>
        <v>-0.2378344937505234</v>
      </c>
      <c r="AP40">
        <v>-0.42406819101022197</v>
      </c>
      <c r="AQ40" t="s">
        <v>327</v>
      </c>
      <c r="AR40">
        <v>2.28506923076923</v>
      </c>
      <c r="AS40">
        <v>1.2687999999999999</v>
      </c>
      <c r="AT40">
        <f t="shared" si="27"/>
        <v>-0.80096881365796824</v>
      </c>
      <c r="AU40">
        <v>0.5</v>
      </c>
      <c r="AV40">
        <f t="shared" si="28"/>
        <v>84.317821663430934</v>
      </c>
      <c r="AW40">
        <f t="shared" si="29"/>
        <v>4.5372771494682036</v>
      </c>
      <c r="AX40">
        <f t="shared" si="30"/>
        <v>-33.767972793991206</v>
      </c>
      <c r="AY40">
        <f t="shared" si="31"/>
        <v>1</v>
      </c>
      <c r="AZ40">
        <f t="shared" si="32"/>
        <v>5.8841004696284581E-2</v>
      </c>
      <c r="BA40">
        <f t="shared" si="33"/>
        <v>0.44546027742749067</v>
      </c>
      <c r="BB40" t="s">
        <v>253</v>
      </c>
      <c r="BC40">
        <v>0</v>
      </c>
      <c r="BD40">
        <f t="shared" si="34"/>
        <v>1.2687999999999999</v>
      </c>
      <c r="BE40">
        <f t="shared" si="35"/>
        <v>-0.80096881365796824</v>
      </c>
      <c r="BF40">
        <f t="shared" si="36"/>
        <v>0.3081788440567067</v>
      </c>
      <c r="BG40">
        <f t="shared" si="37"/>
        <v>1.0148601365027796</v>
      </c>
      <c r="BH40">
        <f t="shared" si="38"/>
        <v>-1.2957701769700869</v>
      </c>
      <c r="BI40">
        <f t="shared" si="39"/>
        <v>100.021329032258</v>
      </c>
      <c r="BJ40">
        <f t="shared" si="40"/>
        <v>84.317821663430934</v>
      </c>
      <c r="BK40">
        <f t="shared" si="41"/>
        <v>0.84299841323081692</v>
      </c>
      <c r="BL40">
        <f t="shared" si="42"/>
        <v>0.19599682646163374</v>
      </c>
      <c r="BM40">
        <v>0.76956237059342603</v>
      </c>
      <c r="BN40">
        <v>0.5</v>
      </c>
      <c r="BO40" t="s">
        <v>254</v>
      </c>
      <c r="BP40">
        <v>1675347977.7645199</v>
      </c>
      <c r="BQ40">
        <v>400.01651612903203</v>
      </c>
      <c r="BR40">
        <v>400.94838709677401</v>
      </c>
      <c r="BS40">
        <v>16.4682580645161</v>
      </c>
      <c r="BT40">
        <v>15.8939870967742</v>
      </c>
      <c r="BU40">
        <v>500.02638709677399</v>
      </c>
      <c r="BV40">
        <v>96.616283870967706</v>
      </c>
      <c r="BW40">
        <v>0.19998722580645201</v>
      </c>
      <c r="BX40">
        <v>28.798274193548401</v>
      </c>
      <c r="BY40">
        <v>27.7229806451613</v>
      </c>
      <c r="BZ40">
        <v>999.9</v>
      </c>
      <c r="CA40">
        <v>9999.5161290322594</v>
      </c>
      <c r="CB40">
        <v>0</v>
      </c>
      <c r="CC40">
        <v>390.782451612903</v>
      </c>
      <c r="CD40">
        <v>100.021329032258</v>
      </c>
      <c r="CE40">
        <v>0.90005809677419402</v>
      </c>
      <c r="CF40">
        <v>9.9941264516129003E-2</v>
      </c>
      <c r="CG40">
        <v>0</v>
      </c>
      <c r="CH40">
        <v>2.27439677419355</v>
      </c>
      <c r="CI40">
        <v>0</v>
      </c>
      <c r="CJ40">
        <v>125.891225806452</v>
      </c>
      <c r="CK40">
        <v>914.55238709677405</v>
      </c>
      <c r="CL40">
        <v>39.528032258064499</v>
      </c>
      <c r="CM40">
        <v>44</v>
      </c>
      <c r="CN40">
        <v>41.733741935483899</v>
      </c>
      <c r="CO40">
        <v>42.125</v>
      </c>
      <c r="CP40">
        <v>40.037999999999997</v>
      </c>
      <c r="CQ40">
        <v>90.0238709677419</v>
      </c>
      <c r="CR40">
        <v>9.99677419354839</v>
      </c>
      <c r="CS40">
        <v>0</v>
      </c>
      <c r="CT40">
        <v>59.200000047683702</v>
      </c>
      <c r="CU40">
        <v>2.28506923076923</v>
      </c>
      <c r="CV40">
        <v>0.312560679865789</v>
      </c>
      <c r="CW40">
        <v>-1.2817435776439099</v>
      </c>
      <c r="CX40">
        <v>125.866038461538</v>
      </c>
      <c r="CY40">
        <v>15</v>
      </c>
      <c r="CZ40">
        <v>1675346478</v>
      </c>
      <c r="DA40" t="s">
        <v>255</v>
      </c>
      <c r="DB40">
        <v>3</v>
      </c>
      <c r="DC40">
        <v>-3.863</v>
      </c>
      <c r="DD40">
        <v>0.38300000000000001</v>
      </c>
      <c r="DE40">
        <v>403</v>
      </c>
      <c r="DF40">
        <v>16</v>
      </c>
      <c r="DG40">
        <v>1.67</v>
      </c>
      <c r="DH40">
        <v>0.38</v>
      </c>
      <c r="DI40">
        <v>-0.94796465384615403</v>
      </c>
      <c r="DJ40">
        <v>0.107820426097019</v>
      </c>
      <c r="DK40">
        <v>0.115119728483316</v>
      </c>
      <c r="DL40">
        <v>1</v>
      </c>
      <c r="DM40">
        <v>1.9123000000000001</v>
      </c>
      <c r="DN40">
        <v>0</v>
      </c>
      <c r="DO40">
        <v>0</v>
      </c>
      <c r="DP40">
        <v>0</v>
      </c>
      <c r="DQ40">
        <v>0.56386694230769197</v>
      </c>
      <c r="DR40">
        <v>0.106449657733845</v>
      </c>
      <c r="DS40">
        <v>1.6282915310714501E-2</v>
      </c>
      <c r="DT40">
        <v>0</v>
      </c>
      <c r="DU40">
        <v>1</v>
      </c>
      <c r="DV40">
        <v>3</v>
      </c>
      <c r="DW40" t="s">
        <v>260</v>
      </c>
      <c r="DX40">
        <v>100</v>
      </c>
      <c r="DY40">
        <v>100</v>
      </c>
      <c r="DZ40">
        <v>-3.863</v>
      </c>
      <c r="EA40">
        <v>0.38300000000000001</v>
      </c>
      <c r="EB40">
        <v>2</v>
      </c>
      <c r="EC40">
        <v>517.428</v>
      </c>
      <c r="ED40">
        <v>416.07100000000003</v>
      </c>
      <c r="EE40">
        <v>28.646000000000001</v>
      </c>
      <c r="EF40">
        <v>31.4938</v>
      </c>
      <c r="EG40">
        <v>30.000399999999999</v>
      </c>
      <c r="EH40">
        <v>31.688199999999998</v>
      </c>
      <c r="EI40">
        <v>31.722000000000001</v>
      </c>
      <c r="EJ40">
        <v>20.193899999999999</v>
      </c>
      <c r="EK40">
        <v>25.436399999999999</v>
      </c>
      <c r="EL40">
        <v>0</v>
      </c>
      <c r="EM40">
        <v>28.600100000000001</v>
      </c>
      <c r="EN40">
        <v>400.92899999999997</v>
      </c>
      <c r="EO40">
        <v>15.831099999999999</v>
      </c>
      <c r="EP40">
        <v>100.30200000000001</v>
      </c>
      <c r="EQ40">
        <v>90.596299999999999</v>
      </c>
    </row>
    <row r="41" spans="1:147" x14ac:dyDescent="0.3">
      <c r="A41">
        <v>25</v>
      </c>
      <c r="B41">
        <v>1675348045.7</v>
      </c>
      <c r="C41">
        <v>1500.7000000476801</v>
      </c>
      <c r="D41" t="s">
        <v>328</v>
      </c>
      <c r="E41" t="s">
        <v>329</v>
      </c>
      <c r="F41">
        <v>1675348037.7451601</v>
      </c>
      <c r="G41">
        <f t="shared" si="0"/>
        <v>3.3387833598582206E-3</v>
      </c>
      <c r="H41">
        <f t="shared" si="1"/>
        <v>4.7817266259685072</v>
      </c>
      <c r="I41">
        <f t="shared" si="2"/>
        <v>400.01132258064501</v>
      </c>
      <c r="J41">
        <f t="shared" si="3"/>
        <v>333.56859075716193</v>
      </c>
      <c r="K41">
        <f t="shared" si="4"/>
        <v>32.29483618707787</v>
      </c>
      <c r="L41">
        <f t="shared" si="5"/>
        <v>38.727567563826241</v>
      </c>
      <c r="M41">
        <f t="shared" si="6"/>
        <v>0.14763054298057587</v>
      </c>
      <c r="N41">
        <f t="shared" si="7"/>
        <v>3.389261536221003</v>
      </c>
      <c r="O41">
        <f t="shared" si="8"/>
        <v>0.14414889884073084</v>
      </c>
      <c r="P41">
        <f t="shared" si="9"/>
        <v>9.0399034853273483E-2</v>
      </c>
      <c r="Q41">
        <f t="shared" si="10"/>
        <v>16.522902797417984</v>
      </c>
      <c r="R41">
        <f t="shared" si="11"/>
        <v>28.341366501855365</v>
      </c>
      <c r="S41">
        <f t="shared" si="12"/>
        <v>27.931767741935499</v>
      </c>
      <c r="T41">
        <f t="shared" si="13"/>
        <v>3.779771088252502</v>
      </c>
      <c r="U41">
        <f t="shared" si="14"/>
        <v>39.743556698055983</v>
      </c>
      <c r="V41">
        <f t="shared" si="15"/>
        <v>1.5996090794114737</v>
      </c>
      <c r="W41">
        <f t="shared" si="16"/>
        <v>4.0248261914860706</v>
      </c>
      <c r="X41">
        <f t="shared" si="17"/>
        <v>2.1801620088410285</v>
      </c>
      <c r="Y41">
        <f t="shared" si="18"/>
        <v>-147.24034616974754</v>
      </c>
      <c r="Z41">
        <f t="shared" si="19"/>
        <v>197.58599718504149</v>
      </c>
      <c r="AA41">
        <f t="shared" si="20"/>
        <v>12.767519832055118</v>
      </c>
      <c r="AB41">
        <f t="shared" si="21"/>
        <v>79.636073644767052</v>
      </c>
      <c r="AC41">
        <v>-4.0032296420428E-2</v>
      </c>
      <c r="AD41">
        <v>4.49397597537122E-2</v>
      </c>
      <c r="AE41">
        <v>3.3783857646480802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50708.900386722562</v>
      </c>
      <c r="AK41" t="s">
        <v>251</v>
      </c>
      <c r="AL41">
        <v>2.27018846153846</v>
      </c>
      <c r="AM41">
        <v>1.8340000000000001</v>
      </c>
      <c r="AN41">
        <f t="shared" si="25"/>
        <v>-0.43618846153845992</v>
      </c>
      <c r="AO41">
        <f t="shared" si="26"/>
        <v>-0.2378344937505234</v>
      </c>
      <c r="AP41">
        <v>-0.42406819101022197</v>
      </c>
      <c r="AQ41" t="s">
        <v>330</v>
      </c>
      <c r="AR41">
        <v>2.2317923076923099</v>
      </c>
      <c r="AS41">
        <v>1.4628000000000001</v>
      </c>
      <c r="AT41">
        <f t="shared" si="27"/>
        <v>-0.5256988704486667</v>
      </c>
      <c r="AU41">
        <v>0.5</v>
      </c>
      <c r="AV41">
        <f t="shared" si="28"/>
        <v>84.303221613914545</v>
      </c>
      <c r="AW41">
        <f t="shared" si="29"/>
        <v>4.7817266259685072</v>
      </c>
      <c r="AX41">
        <f t="shared" si="30"/>
        <v>-22.15905418880925</v>
      </c>
      <c r="AY41">
        <f t="shared" si="31"/>
        <v>1</v>
      </c>
      <c r="AZ41">
        <f t="shared" si="32"/>
        <v>6.1750840802025697E-2</v>
      </c>
      <c r="BA41">
        <f t="shared" si="33"/>
        <v>0.25375991249658186</v>
      </c>
      <c r="BB41" t="s">
        <v>253</v>
      </c>
      <c r="BC41">
        <v>0</v>
      </c>
      <c r="BD41">
        <f t="shared" si="34"/>
        <v>1.4628000000000001</v>
      </c>
      <c r="BE41">
        <f t="shared" si="35"/>
        <v>-0.5256988704486667</v>
      </c>
      <c r="BF41">
        <f t="shared" si="36"/>
        <v>0.20239912758996725</v>
      </c>
      <c r="BG41">
        <f t="shared" si="37"/>
        <v>0.95244401465313588</v>
      </c>
      <c r="BH41">
        <f t="shared" si="38"/>
        <v>-0.8510082974014439</v>
      </c>
      <c r="BI41">
        <f t="shared" si="39"/>
        <v>100.00419354838699</v>
      </c>
      <c r="BJ41">
        <f t="shared" si="40"/>
        <v>84.303221613914545</v>
      </c>
      <c r="BK41">
        <f t="shared" si="41"/>
        <v>0.84299686465772516</v>
      </c>
      <c r="BL41">
        <f t="shared" si="42"/>
        <v>0.19599372931545028</v>
      </c>
      <c r="BM41">
        <v>0.76956237059342603</v>
      </c>
      <c r="BN41">
        <v>0.5</v>
      </c>
      <c r="BO41" t="s">
        <v>254</v>
      </c>
      <c r="BP41">
        <v>1675348037.7451601</v>
      </c>
      <c r="BQ41">
        <v>400.01132258064501</v>
      </c>
      <c r="BR41">
        <v>400.95280645161301</v>
      </c>
      <c r="BS41">
        <v>16.522125806451601</v>
      </c>
      <c r="BT41">
        <v>16.0167580645161</v>
      </c>
      <c r="BU41">
        <v>500.02203225806397</v>
      </c>
      <c r="BV41">
        <v>96.616187096774198</v>
      </c>
      <c r="BW41">
        <v>0.19999129032258101</v>
      </c>
      <c r="BX41">
        <v>29.013116129032301</v>
      </c>
      <c r="BY41">
        <v>27.931767741935499</v>
      </c>
      <c r="BZ41">
        <v>999.9</v>
      </c>
      <c r="CA41">
        <v>9992.0967741935492</v>
      </c>
      <c r="CB41">
        <v>0</v>
      </c>
      <c r="CC41">
        <v>390.78941935483903</v>
      </c>
      <c r="CD41">
        <v>100.00419354838699</v>
      </c>
      <c r="CE41">
        <v>0.90010725806451597</v>
      </c>
      <c r="CF41">
        <v>9.9892238709677394E-2</v>
      </c>
      <c r="CG41">
        <v>0</v>
      </c>
      <c r="CH41">
        <v>2.2535225806451602</v>
      </c>
      <c r="CI41">
        <v>0</v>
      </c>
      <c r="CJ41">
        <v>123.691064516129</v>
      </c>
      <c r="CK41">
        <v>914.41190322580599</v>
      </c>
      <c r="CL41">
        <v>39.310096774193497</v>
      </c>
      <c r="CM41">
        <v>43.838419354838699</v>
      </c>
      <c r="CN41">
        <v>41.521999999999998</v>
      </c>
      <c r="CO41">
        <v>41.983741935483899</v>
      </c>
      <c r="CP41">
        <v>39.838419354838699</v>
      </c>
      <c r="CQ41">
        <v>90.014516129032302</v>
      </c>
      <c r="CR41">
        <v>9.99</v>
      </c>
      <c r="CS41">
        <v>0</v>
      </c>
      <c r="CT41">
        <v>59.599999904632597</v>
      </c>
      <c r="CU41">
        <v>2.2317923076923099</v>
      </c>
      <c r="CV41">
        <v>5.7230745463328798E-3</v>
      </c>
      <c r="CW41">
        <v>-3.1064957173183299</v>
      </c>
      <c r="CX41">
        <v>123.679346153846</v>
      </c>
      <c r="CY41">
        <v>15</v>
      </c>
      <c r="CZ41">
        <v>1675346478</v>
      </c>
      <c r="DA41" t="s">
        <v>255</v>
      </c>
      <c r="DB41">
        <v>3</v>
      </c>
      <c r="DC41">
        <v>-3.863</v>
      </c>
      <c r="DD41">
        <v>0.38300000000000001</v>
      </c>
      <c r="DE41">
        <v>403</v>
      </c>
      <c r="DF41">
        <v>16</v>
      </c>
      <c r="DG41">
        <v>1.67</v>
      </c>
      <c r="DH41">
        <v>0.38</v>
      </c>
      <c r="DI41">
        <v>-0.95556392307692295</v>
      </c>
      <c r="DJ41">
        <v>0.10823317178867201</v>
      </c>
      <c r="DK41">
        <v>9.2909266864308601E-2</v>
      </c>
      <c r="DL41">
        <v>1</v>
      </c>
      <c r="DM41">
        <v>2.0274999999999999</v>
      </c>
      <c r="DN41">
        <v>0</v>
      </c>
      <c r="DO41">
        <v>0</v>
      </c>
      <c r="DP41">
        <v>0</v>
      </c>
      <c r="DQ41">
        <v>0.50683319230769197</v>
      </c>
      <c r="DR41">
        <v>-3.0047749855406199E-2</v>
      </c>
      <c r="DS41">
        <v>1.2255377676819199E-2</v>
      </c>
      <c r="DT41">
        <v>1</v>
      </c>
      <c r="DU41">
        <v>2</v>
      </c>
      <c r="DV41">
        <v>3</v>
      </c>
      <c r="DW41" t="s">
        <v>264</v>
      </c>
      <c r="DX41">
        <v>100</v>
      </c>
      <c r="DY41">
        <v>100</v>
      </c>
      <c r="DZ41">
        <v>-3.863</v>
      </c>
      <c r="EA41">
        <v>0.38300000000000001</v>
      </c>
      <c r="EB41">
        <v>2</v>
      </c>
      <c r="EC41">
        <v>517.19299999999998</v>
      </c>
      <c r="ED41">
        <v>416.07</v>
      </c>
      <c r="EE41">
        <v>29.383700000000001</v>
      </c>
      <c r="EF41">
        <v>31.482800000000001</v>
      </c>
      <c r="EG41">
        <v>30</v>
      </c>
      <c r="EH41">
        <v>31.691099999999999</v>
      </c>
      <c r="EI41">
        <v>31.722000000000001</v>
      </c>
      <c r="EJ41">
        <v>20.1965</v>
      </c>
      <c r="EK41">
        <v>24.297799999999999</v>
      </c>
      <c r="EL41">
        <v>0</v>
      </c>
      <c r="EM41">
        <v>29.390899999999998</v>
      </c>
      <c r="EN41">
        <v>400.95299999999997</v>
      </c>
      <c r="EO41">
        <v>16.098099999999999</v>
      </c>
      <c r="EP41">
        <v>100.303</v>
      </c>
      <c r="EQ41">
        <v>90.598600000000005</v>
      </c>
    </row>
    <row r="42" spans="1:147" x14ac:dyDescent="0.3">
      <c r="A42">
        <v>26</v>
      </c>
      <c r="B42">
        <v>1675348106.2</v>
      </c>
      <c r="C42">
        <v>1561.2000000476801</v>
      </c>
      <c r="D42" t="s">
        <v>331</v>
      </c>
      <c r="E42" t="s">
        <v>332</v>
      </c>
      <c r="F42">
        <v>1675348098.25806</v>
      </c>
      <c r="G42">
        <f t="shared" si="0"/>
        <v>3.1957971717443689E-3</v>
      </c>
      <c r="H42">
        <f t="shared" si="1"/>
        <v>4.6203343156021015</v>
      </c>
      <c r="I42">
        <f t="shared" si="2"/>
        <v>400.04070967741899</v>
      </c>
      <c r="J42">
        <f t="shared" si="3"/>
        <v>332.58002887910334</v>
      </c>
      <c r="K42">
        <f t="shared" si="4"/>
        <v>32.199013704488742</v>
      </c>
      <c r="L42">
        <f t="shared" si="5"/>
        <v>38.730275947925236</v>
      </c>
      <c r="M42">
        <f t="shared" si="6"/>
        <v>0.14004141034283882</v>
      </c>
      <c r="N42">
        <f t="shared" si="7"/>
        <v>3.3916452166812943</v>
      </c>
      <c r="O42">
        <f t="shared" si="8"/>
        <v>0.13690657640616644</v>
      </c>
      <c r="P42">
        <f t="shared" si="9"/>
        <v>8.5842417971370266E-2</v>
      </c>
      <c r="Q42">
        <f t="shared" si="10"/>
        <v>16.518037134406029</v>
      </c>
      <c r="R42">
        <f t="shared" si="11"/>
        <v>28.520731212268274</v>
      </c>
      <c r="S42">
        <f t="shared" si="12"/>
        <v>28.100587096774198</v>
      </c>
      <c r="T42">
        <f t="shared" si="13"/>
        <v>3.8171491758757621</v>
      </c>
      <c r="U42">
        <f t="shared" si="14"/>
        <v>39.926713077989149</v>
      </c>
      <c r="V42">
        <f t="shared" si="15"/>
        <v>1.6206533799989955</v>
      </c>
      <c r="W42">
        <f t="shared" si="16"/>
        <v>4.0590703693373431</v>
      </c>
      <c r="X42">
        <f t="shared" si="17"/>
        <v>2.1964957958767668</v>
      </c>
      <c r="Y42">
        <f t="shared" si="18"/>
        <v>-140.93465527392667</v>
      </c>
      <c r="Z42">
        <f t="shared" si="19"/>
        <v>193.64503739929052</v>
      </c>
      <c r="AA42">
        <f t="shared" si="20"/>
        <v>12.523697138910549</v>
      </c>
      <c r="AB42">
        <f t="shared" si="21"/>
        <v>81.752116398680428</v>
      </c>
      <c r="AC42">
        <v>-4.0067709941006002E-2</v>
      </c>
      <c r="AD42">
        <v>4.4979514532955803E-2</v>
      </c>
      <c r="AE42">
        <v>3.3807598241424301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50727.313808178631</v>
      </c>
      <c r="AK42" t="s">
        <v>251</v>
      </c>
      <c r="AL42">
        <v>2.27018846153846</v>
      </c>
      <c r="AM42">
        <v>1.8340000000000001</v>
      </c>
      <c r="AN42">
        <f t="shared" si="25"/>
        <v>-0.43618846153845992</v>
      </c>
      <c r="AO42">
        <f t="shared" si="26"/>
        <v>-0.2378344937505234</v>
      </c>
      <c r="AP42">
        <v>-0.42406819101022197</v>
      </c>
      <c r="AQ42" t="s">
        <v>333</v>
      </c>
      <c r="AR42">
        <v>2.21797692307692</v>
      </c>
      <c r="AS42">
        <v>3.0144099999999998</v>
      </c>
      <c r="AT42">
        <f t="shared" si="27"/>
        <v>0.26420861028296749</v>
      </c>
      <c r="AU42">
        <v>0.5</v>
      </c>
      <c r="AV42">
        <f t="shared" si="28"/>
        <v>84.276998293562997</v>
      </c>
      <c r="AW42">
        <f t="shared" si="29"/>
        <v>4.6203343156021015</v>
      </c>
      <c r="AX42">
        <f t="shared" si="30"/>
        <v>11.133354298981152</v>
      </c>
      <c r="AY42">
        <f t="shared" si="31"/>
        <v>1</v>
      </c>
      <c r="AZ42">
        <f t="shared" si="32"/>
        <v>5.9855032912314941E-2</v>
      </c>
      <c r="BA42">
        <f t="shared" si="33"/>
        <v>-0.39158906718064224</v>
      </c>
      <c r="BB42" t="s">
        <v>253</v>
      </c>
      <c r="BC42">
        <v>0</v>
      </c>
      <c r="BD42">
        <f t="shared" si="34"/>
        <v>3.0144099999999998</v>
      </c>
      <c r="BE42">
        <f t="shared" si="35"/>
        <v>0.26420861028296744</v>
      </c>
      <c r="BF42">
        <f t="shared" si="36"/>
        <v>-0.64362595419847313</v>
      </c>
      <c r="BG42">
        <f t="shared" si="37"/>
        <v>1.0701559089105002</v>
      </c>
      <c r="BH42">
        <f t="shared" si="38"/>
        <v>2.7061926302145429</v>
      </c>
      <c r="BI42">
        <f t="shared" si="39"/>
        <v>99.972893548387106</v>
      </c>
      <c r="BJ42">
        <f t="shared" si="40"/>
        <v>84.276998293562997</v>
      </c>
      <c r="BK42">
        <f t="shared" si="41"/>
        <v>0.84299848991339577</v>
      </c>
      <c r="BL42">
        <f t="shared" si="42"/>
        <v>0.19599697982679176</v>
      </c>
      <c r="BM42">
        <v>0.76956237059342603</v>
      </c>
      <c r="BN42">
        <v>0.5</v>
      </c>
      <c r="BO42" t="s">
        <v>254</v>
      </c>
      <c r="BP42">
        <v>1675348098.25806</v>
      </c>
      <c r="BQ42">
        <v>400.04070967741899</v>
      </c>
      <c r="BR42">
        <v>400.94858064516097</v>
      </c>
      <c r="BS42">
        <v>16.7395483870968</v>
      </c>
      <c r="BT42">
        <v>16.255922580645201</v>
      </c>
      <c r="BU42">
        <v>500.01396774193603</v>
      </c>
      <c r="BV42">
        <v>96.615880645161297</v>
      </c>
      <c r="BW42">
        <v>0.19995587096774201</v>
      </c>
      <c r="BX42">
        <v>29.159622580645198</v>
      </c>
      <c r="BY42">
        <v>28.100587096774198</v>
      </c>
      <c r="BZ42">
        <v>999.9</v>
      </c>
      <c r="CA42">
        <v>10000.967741935499</v>
      </c>
      <c r="CB42">
        <v>0</v>
      </c>
      <c r="CC42">
        <v>390.85641935483898</v>
      </c>
      <c r="CD42">
        <v>99.972893548387106</v>
      </c>
      <c r="CE42">
        <v>0.90005809677419402</v>
      </c>
      <c r="CF42">
        <v>9.9941264516129003E-2</v>
      </c>
      <c r="CG42">
        <v>0</v>
      </c>
      <c r="CH42">
        <v>2.25092580645161</v>
      </c>
      <c r="CI42">
        <v>0</v>
      </c>
      <c r="CJ42">
        <v>122.292064516129</v>
      </c>
      <c r="CK42">
        <v>914.10874193548398</v>
      </c>
      <c r="CL42">
        <v>39.1148387096774</v>
      </c>
      <c r="CM42">
        <v>43.686999999999998</v>
      </c>
      <c r="CN42">
        <v>41.320129032258102</v>
      </c>
      <c r="CO42">
        <v>41.875</v>
      </c>
      <c r="CP42">
        <v>39.668999999999997</v>
      </c>
      <c r="CQ42">
        <v>89.980645161290298</v>
      </c>
      <c r="CR42">
        <v>9.9922580645161307</v>
      </c>
      <c r="CS42">
        <v>0</v>
      </c>
      <c r="CT42">
        <v>60</v>
      </c>
      <c r="CU42">
        <v>2.21797692307692</v>
      </c>
      <c r="CV42">
        <v>-1.7709512123435501E-3</v>
      </c>
      <c r="CW42">
        <v>1.56239375451402E-2</v>
      </c>
      <c r="CX42">
        <v>122.353269230769</v>
      </c>
      <c r="CY42">
        <v>15</v>
      </c>
      <c r="CZ42">
        <v>1675346478</v>
      </c>
      <c r="DA42" t="s">
        <v>255</v>
      </c>
      <c r="DB42">
        <v>3</v>
      </c>
      <c r="DC42">
        <v>-3.863</v>
      </c>
      <c r="DD42">
        <v>0.38300000000000001</v>
      </c>
      <c r="DE42">
        <v>403</v>
      </c>
      <c r="DF42">
        <v>16</v>
      </c>
      <c r="DG42">
        <v>1.67</v>
      </c>
      <c r="DH42">
        <v>0.38</v>
      </c>
      <c r="DI42">
        <v>-0.92303550000000001</v>
      </c>
      <c r="DJ42">
        <v>0.195364232057749</v>
      </c>
      <c r="DK42">
        <v>0.10510544492016299</v>
      </c>
      <c r="DL42">
        <v>1</v>
      </c>
      <c r="DM42">
        <v>2.0699999999999998</v>
      </c>
      <c r="DN42">
        <v>0</v>
      </c>
      <c r="DO42">
        <v>0</v>
      </c>
      <c r="DP42">
        <v>0</v>
      </c>
      <c r="DQ42">
        <v>0.48100530769230798</v>
      </c>
      <c r="DR42">
        <v>2.6349222830422601E-2</v>
      </c>
      <c r="DS42">
        <v>5.2497251339711599E-3</v>
      </c>
      <c r="DT42">
        <v>1</v>
      </c>
      <c r="DU42">
        <v>2</v>
      </c>
      <c r="DV42">
        <v>3</v>
      </c>
      <c r="DW42" t="s">
        <v>264</v>
      </c>
      <c r="DX42">
        <v>100</v>
      </c>
      <c r="DY42">
        <v>100</v>
      </c>
      <c r="DZ42">
        <v>-3.863</v>
      </c>
      <c r="EA42">
        <v>0.38300000000000001</v>
      </c>
      <c r="EB42">
        <v>2</v>
      </c>
      <c r="EC42">
        <v>516.99900000000002</v>
      </c>
      <c r="ED42">
        <v>416.05099999999999</v>
      </c>
      <c r="EE42">
        <v>28.6371</v>
      </c>
      <c r="EF42">
        <v>31.466200000000001</v>
      </c>
      <c r="EG42">
        <v>30</v>
      </c>
      <c r="EH42">
        <v>31.6828</v>
      </c>
      <c r="EI42">
        <v>31.7193</v>
      </c>
      <c r="EJ42">
        <v>20.1982</v>
      </c>
      <c r="EK42">
        <v>23.178699999999999</v>
      </c>
      <c r="EL42">
        <v>0</v>
      </c>
      <c r="EM42">
        <v>28.565899999999999</v>
      </c>
      <c r="EN42">
        <v>400.97500000000002</v>
      </c>
      <c r="EO42">
        <v>16.241</v>
      </c>
      <c r="EP42">
        <v>100.30500000000001</v>
      </c>
      <c r="EQ42">
        <v>90.596000000000004</v>
      </c>
    </row>
    <row r="43" spans="1:147" x14ac:dyDescent="0.3">
      <c r="A43">
        <v>27</v>
      </c>
      <c r="B43">
        <v>1675348166.3</v>
      </c>
      <c r="C43">
        <v>1621.2999999523199</v>
      </c>
      <c r="D43" t="s">
        <v>334</v>
      </c>
      <c r="E43" t="s">
        <v>335</v>
      </c>
      <c r="F43">
        <v>1675348158.3</v>
      </c>
      <c r="G43">
        <f t="shared" si="0"/>
        <v>3.0158690804100289E-3</v>
      </c>
      <c r="H43">
        <f t="shared" si="1"/>
        <v>4.4324651109847295</v>
      </c>
      <c r="I43">
        <f t="shared" si="2"/>
        <v>400.04232258064502</v>
      </c>
      <c r="J43">
        <f t="shared" si="3"/>
        <v>332.00142317895961</v>
      </c>
      <c r="K43">
        <f t="shared" si="4"/>
        <v>32.142884824625717</v>
      </c>
      <c r="L43">
        <f t="shared" si="5"/>
        <v>38.730298733551756</v>
      </c>
      <c r="M43">
        <f t="shared" si="6"/>
        <v>0.13260682531883858</v>
      </c>
      <c r="N43">
        <f t="shared" si="7"/>
        <v>3.3908970538116723</v>
      </c>
      <c r="O43">
        <f t="shared" si="8"/>
        <v>0.1297917927538311</v>
      </c>
      <c r="P43">
        <f t="shared" si="9"/>
        <v>8.1367812724996866E-2</v>
      </c>
      <c r="Q43">
        <f t="shared" si="10"/>
        <v>16.520184509626279</v>
      </c>
      <c r="R43">
        <f t="shared" si="11"/>
        <v>28.456894316843428</v>
      </c>
      <c r="S43">
        <f t="shared" si="12"/>
        <v>28.042464516129002</v>
      </c>
      <c r="T43">
        <f t="shared" si="13"/>
        <v>3.8042440906327668</v>
      </c>
      <c r="U43">
        <f t="shared" si="14"/>
        <v>40.093112219358559</v>
      </c>
      <c r="V43">
        <f t="shared" si="15"/>
        <v>1.6176106032239701</v>
      </c>
      <c r="W43">
        <f t="shared" si="16"/>
        <v>4.0346346633647538</v>
      </c>
      <c r="X43">
        <f t="shared" si="17"/>
        <v>2.1866334874087965</v>
      </c>
      <c r="Y43">
        <f t="shared" si="18"/>
        <v>-132.99982644608227</v>
      </c>
      <c r="Z43">
        <f t="shared" si="19"/>
        <v>185.13644717655129</v>
      </c>
      <c r="AA43">
        <f t="shared" si="20"/>
        <v>11.966377100418319</v>
      </c>
      <c r="AB43">
        <f t="shared" si="21"/>
        <v>80.623182340513608</v>
      </c>
      <c r="AC43">
        <v>-4.0056593630150898E-2</v>
      </c>
      <c r="AD43">
        <v>4.4967035500178602E-2</v>
      </c>
      <c r="AE43">
        <v>3.38001468129585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50731.342093978135</v>
      </c>
      <c r="AK43" t="s">
        <v>251</v>
      </c>
      <c r="AL43">
        <v>2.27018846153846</v>
      </c>
      <c r="AM43">
        <v>1.8340000000000001</v>
      </c>
      <c r="AN43">
        <f t="shared" si="25"/>
        <v>-0.43618846153845992</v>
      </c>
      <c r="AO43">
        <f t="shared" si="26"/>
        <v>-0.2378344937505234</v>
      </c>
      <c r="AP43">
        <v>-0.42406819101022197</v>
      </c>
      <c r="AQ43" t="s">
        <v>336</v>
      </c>
      <c r="AR43">
        <v>2.2553038461538502</v>
      </c>
      <c r="AS43">
        <v>1.2343999999999999</v>
      </c>
      <c r="AT43">
        <f t="shared" si="27"/>
        <v>-0.82704459344932779</v>
      </c>
      <c r="AU43">
        <v>0.5</v>
      </c>
      <c r="AV43">
        <f t="shared" si="28"/>
        <v>84.288795015526702</v>
      </c>
      <c r="AW43">
        <f t="shared" si="29"/>
        <v>4.4324651109847295</v>
      </c>
      <c r="AX43">
        <f t="shared" si="30"/>
        <v>-34.855296102975004</v>
      </c>
      <c r="AY43">
        <f t="shared" si="31"/>
        <v>1</v>
      </c>
      <c r="AZ43">
        <f t="shared" si="32"/>
        <v>5.7617780644513159E-2</v>
      </c>
      <c r="BA43">
        <f t="shared" si="33"/>
        <v>0.48574206092028527</v>
      </c>
      <c r="BB43" t="s">
        <v>253</v>
      </c>
      <c r="BC43">
        <v>0</v>
      </c>
      <c r="BD43">
        <f t="shared" si="34"/>
        <v>1.2343999999999999</v>
      </c>
      <c r="BE43">
        <f t="shared" si="35"/>
        <v>-0.82704459344932779</v>
      </c>
      <c r="BF43">
        <f t="shared" si="36"/>
        <v>0.32693565976008732</v>
      </c>
      <c r="BG43">
        <f t="shared" si="37"/>
        <v>0.98562967638922949</v>
      </c>
      <c r="BH43">
        <f t="shared" si="38"/>
        <v>-1.374635170048238</v>
      </c>
      <c r="BI43">
        <f t="shared" si="39"/>
        <v>99.987003225806404</v>
      </c>
      <c r="BJ43">
        <f t="shared" si="40"/>
        <v>84.288795015526702</v>
      </c>
      <c r="BK43">
        <f t="shared" si="41"/>
        <v>0.84299751263844225</v>
      </c>
      <c r="BL43">
        <f t="shared" si="42"/>
        <v>0.19599502527688434</v>
      </c>
      <c r="BM43">
        <v>0.76956237059342603</v>
      </c>
      <c r="BN43">
        <v>0.5</v>
      </c>
      <c r="BO43" t="s">
        <v>254</v>
      </c>
      <c r="BP43">
        <v>1675348158.3</v>
      </c>
      <c r="BQ43">
        <v>400.04232258064502</v>
      </c>
      <c r="BR43">
        <v>400.910161290323</v>
      </c>
      <c r="BS43">
        <v>16.708177419354801</v>
      </c>
      <c r="BT43">
        <v>16.251787096774201</v>
      </c>
      <c r="BU43">
        <v>500.03719354838699</v>
      </c>
      <c r="BV43">
        <v>96.615564516128998</v>
      </c>
      <c r="BW43">
        <v>0.19993861290322601</v>
      </c>
      <c r="BX43">
        <v>29.0551903225806</v>
      </c>
      <c r="BY43">
        <v>28.042464516129002</v>
      </c>
      <c r="BZ43">
        <v>999.9</v>
      </c>
      <c r="CA43">
        <v>9998.22580645161</v>
      </c>
      <c r="CB43">
        <v>0</v>
      </c>
      <c r="CC43">
        <v>390.815258064516</v>
      </c>
      <c r="CD43">
        <v>99.987003225806404</v>
      </c>
      <c r="CE43">
        <v>0.90009906451612898</v>
      </c>
      <c r="CF43">
        <v>9.9900409677419394E-2</v>
      </c>
      <c r="CG43">
        <v>0</v>
      </c>
      <c r="CH43">
        <v>2.2455612903225801</v>
      </c>
      <c r="CI43">
        <v>0</v>
      </c>
      <c r="CJ43">
        <v>121.008935483871</v>
      </c>
      <c r="CK43">
        <v>914.25222580645197</v>
      </c>
      <c r="CL43">
        <v>38.945129032258102</v>
      </c>
      <c r="CM43">
        <v>43.561999999999998</v>
      </c>
      <c r="CN43">
        <v>41.149000000000001</v>
      </c>
      <c r="CO43">
        <v>41.7398387096774</v>
      </c>
      <c r="CP43">
        <v>39.515999999999998</v>
      </c>
      <c r="CQ43">
        <v>89.998709677419399</v>
      </c>
      <c r="CR43">
        <v>9.9906451612903204</v>
      </c>
      <c r="CS43">
        <v>0</v>
      </c>
      <c r="CT43">
        <v>59.400000095367403</v>
      </c>
      <c r="CU43">
        <v>2.2553038461538502</v>
      </c>
      <c r="CV43">
        <v>0.57664615625541604</v>
      </c>
      <c r="CW43">
        <v>-0.39760683732802399</v>
      </c>
      <c r="CX43">
        <v>121.01123076923101</v>
      </c>
      <c r="CY43">
        <v>15</v>
      </c>
      <c r="CZ43">
        <v>1675346478</v>
      </c>
      <c r="DA43" t="s">
        <v>255</v>
      </c>
      <c r="DB43">
        <v>3</v>
      </c>
      <c r="DC43">
        <v>-3.863</v>
      </c>
      <c r="DD43">
        <v>0.38300000000000001</v>
      </c>
      <c r="DE43">
        <v>403</v>
      </c>
      <c r="DF43">
        <v>16</v>
      </c>
      <c r="DG43">
        <v>1.67</v>
      </c>
      <c r="DH43">
        <v>0.38</v>
      </c>
      <c r="DI43">
        <v>-0.906001230769231</v>
      </c>
      <c r="DJ43">
        <v>0.36271147762429101</v>
      </c>
      <c r="DK43">
        <v>0.104889924027271</v>
      </c>
      <c r="DL43">
        <v>1</v>
      </c>
      <c r="DM43">
        <v>2.5417999999999998</v>
      </c>
      <c r="DN43">
        <v>0</v>
      </c>
      <c r="DO43">
        <v>0</v>
      </c>
      <c r="DP43">
        <v>0</v>
      </c>
      <c r="DQ43">
        <v>0.46012234615384601</v>
      </c>
      <c r="DR43">
        <v>-4.4245836352147502E-2</v>
      </c>
      <c r="DS43">
        <v>6.0799525804217797E-3</v>
      </c>
      <c r="DT43">
        <v>1</v>
      </c>
      <c r="DU43">
        <v>2</v>
      </c>
      <c r="DV43">
        <v>3</v>
      </c>
      <c r="DW43" t="s">
        <v>264</v>
      </c>
      <c r="DX43">
        <v>100</v>
      </c>
      <c r="DY43">
        <v>100</v>
      </c>
      <c r="DZ43">
        <v>-3.863</v>
      </c>
      <c r="EA43">
        <v>0.38300000000000001</v>
      </c>
      <c r="EB43">
        <v>2</v>
      </c>
      <c r="EC43">
        <v>517.21299999999997</v>
      </c>
      <c r="ED43">
        <v>416.13799999999998</v>
      </c>
      <c r="EE43">
        <v>27.757300000000001</v>
      </c>
      <c r="EF43">
        <v>31.457899999999999</v>
      </c>
      <c r="EG43">
        <v>30</v>
      </c>
      <c r="EH43">
        <v>31.677299999999999</v>
      </c>
      <c r="EI43">
        <v>31.713799999999999</v>
      </c>
      <c r="EJ43">
        <v>20.195</v>
      </c>
      <c r="EK43">
        <v>23.178699999999999</v>
      </c>
      <c r="EL43">
        <v>0</v>
      </c>
      <c r="EM43">
        <v>27.770700000000001</v>
      </c>
      <c r="EN43">
        <v>400.89299999999997</v>
      </c>
      <c r="EO43">
        <v>16.262</v>
      </c>
      <c r="EP43">
        <v>100.303</v>
      </c>
      <c r="EQ43">
        <v>90.593199999999996</v>
      </c>
    </row>
    <row r="44" spans="1:147" x14ac:dyDescent="0.3">
      <c r="A44">
        <v>28</v>
      </c>
      <c r="B44">
        <v>1675348226.3</v>
      </c>
      <c r="C44">
        <v>1681.2999999523199</v>
      </c>
      <c r="D44" t="s">
        <v>337</v>
      </c>
      <c r="E44" t="s">
        <v>338</v>
      </c>
      <c r="F44">
        <v>1675348218.3</v>
      </c>
      <c r="G44">
        <f t="shared" si="0"/>
        <v>3.160311280144774E-3</v>
      </c>
      <c r="H44">
        <f t="shared" si="1"/>
        <v>4.6075329903387026</v>
      </c>
      <c r="I44">
        <f t="shared" si="2"/>
        <v>400.02070967741901</v>
      </c>
      <c r="J44">
        <f t="shared" si="3"/>
        <v>332.79890238496614</v>
      </c>
      <c r="K44">
        <f t="shared" si="4"/>
        <v>32.220246552542406</v>
      </c>
      <c r="L44">
        <f t="shared" si="5"/>
        <v>38.728390627383462</v>
      </c>
      <c r="M44">
        <f t="shared" si="6"/>
        <v>0.13992063591622605</v>
      </c>
      <c r="N44">
        <f t="shared" si="7"/>
        <v>3.388601790179032</v>
      </c>
      <c r="O44">
        <f t="shared" si="8"/>
        <v>0.13678839871658144</v>
      </c>
      <c r="P44">
        <f t="shared" si="9"/>
        <v>8.5768328251151382E-2</v>
      </c>
      <c r="Q44">
        <f t="shared" si="10"/>
        <v>16.525993374380032</v>
      </c>
      <c r="R44">
        <f t="shared" si="11"/>
        <v>28.276505668148914</v>
      </c>
      <c r="S44">
        <f t="shared" si="12"/>
        <v>27.956367741935502</v>
      </c>
      <c r="T44">
        <f t="shared" si="13"/>
        <v>3.7851977880384204</v>
      </c>
      <c r="U44">
        <f t="shared" si="14"/>
        <v>40.264184294087499</v>
      </c>
      <c r="V44">
        <f t="shared" si="15"/>
        <v>1.6107284423062447</v>
      </c>
      <c r="W44">
        <f t="shared" si="16"/>
        <v>4.0004000342874653</v>
      </c>
      <c r="X44">
        <f t="shared" si="17"/>
        <v>2.1744693457321755</v>
      </c>
      <c r="Y44">
        <f t="shared" si="18"/>
        <v>-139.36972745438453</v>
      </c>
      <c r="Z44">
        <f t="shared" si="19"/>
        <v>173.84074694220055</v>
      </c>
      <c r="AA44">
        <f t="shared" si="20"/>
        <v>11.230835904322415</v>
      </c>
      <c r="AB44">
        <f t="shared" si="21"/>
        <v>62.227848766518463</v>
      </c>
      <c r="AC44">
        <v>-4.0022496625426E-2</v>
      </c>
      <c r="AD44">
        <v>4.49287586253133E-2</v>
      </c>
      <c r="AE44">
        <v>3.3777286809647902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50714.646045931826</v>
      </c>
      <c r="AK44" t="s">
        <v>251</v>
      </c>
      <c r="AL44">
        <v>2.27018846153846</v>
      </c>
      <c r="AM44">
        <v>1.8340000000000001</v>
      </c>
      <c r="AN44">
        <f t="shared" si="25"/>
        <v>-0.43618846153845992</v>
      </c>
      <c r="AO44">
        <f t="shared" si="26"/>
        <v>-0.2378344937505234</v>
      </c>
      <c r="AP44">
        <v>-0.42406819101022197</v>
      </c>
      <c r="AQ44" t="s">
        <v>339</v>
      </c>
      <c r="AR44">
        <v>2.33572692307692</v>
      </c>
      <c r="AS44">
        <v>1.6284000000000001</v>
      </c>
      <c r="AT44">
        <f t="shared" si="27"/>
        <v>-0.43436927233905664</v>
      </c>
      <c r="AU44">
        <v>0.5</v>
      </c>
      <c r="AV44">
        <f t="shared" si="28"/>
        <v>84.319039741331551</v>
      </c>
      <c r="AW44">
        <f t="shared" si="29"/>
        <v>4.6075329903387026</v>
      </c>
      <c r="AX44">
        <f t="shared" si="30"/>
        <v>-18.312799968385093</v>
      </c>
      <c r="AY44">
        <f t="shared" si="31"/>
        <v>1</v>
      </c>
      <c r="AZ44">
        <f t="shared" si="32"/>
        <v>5.9673369108383376E-2</v>
      </c>
      <c r="BA44">
        <f t="shared" si="33"/>
        <v>0.12625890444608204</v>
      </c>
      <c r="BB44" t="s">
        <v>253</v>
      </c>
      <c r="BC44">
        <v>0</v>
      </c>
      <c r="BD44">
        <f t="shared" si="34"/>
        <v>1.6284000000000001</v>
      </c>
      <c r="BE44">
        <f t="shared" si="35"/>
        <v>-0.43436927233905664</v>
      </c>
      <c r="BF44">
        <f t="shared" si="36"/>
        <v>0.11210468920392584</v>
      </c>
      <c r="BG44">
        <f t="shared" si="37"/>
        <v>1.1021184790099761</v>
      </c>
      <c r="BH44">
        <f t="shared" si="38"/>
        <v>-0.47135588886243773</v>
      </c>
      <c r="BI44">
        <f t="shared" si="39"/>
        <v>100.02296451612899</v>
      </c>
      <c r="BJ44">
        <f t="shared" si="40"/>
        <v>84.319039741331551</v>
      </c>
      <c r="BK44">
        <f t="shared" si="41"/>
        <v>0.84299680727554183</v>
      </c>
      <c r="BL44">
        <f t="shared" si="42"/>
        <v>0.19599361455108358</v>
      </c>
      <c r="BM44">
        <v>0.76956237059342603</v>
      </c>
      <c r="BN44">
        <v>0.5</v>
      </c>
      <c r="BO44" t="s">
        <v>254</v>
      </c>
      <c r="BP44">
        <v>1675348218.3</v>
      </c>
      <c r="BQ44">
        <v>400.02070967741901</v>
      </c>
      <c r="BR44">
        <v>400.92438709677401</v>
      </c>
      <c r="BS44">
        <v>16.637012903225799</v>
      </c>
      <c r="BT44">
        <v>16.1587225806452</v>
      </c>
      <c r="BU44">
        <v>500.029870967742</v>
      </c>
      <c r="BV44">
        <v>96.615929032258094</v>
      </c>
      <c r="BW44">
        <v>0.20003496774193499</v>
      </c>
      <c r="BX44">
        <v>28.907948387096798</v>
      </c>
      <c r="BY44">
        <v>27.956367741935502</v>
      </c>
      <c r="BZ44">
        <v>999.9</v>
      </c>
      <c r="CA44">
        <v>9989.6774193548408</v>
      </c>
      <c r="CB44">
        <v>0</v>
      </c>
      <c r="CC44">
        <v>390.73229032258098</v>
      </c>
      <c r="CD44">
        <v>100.02296451612899</v>
      </c>
      <c r="CE44">
        <v>0.90012364516128995</v>
      </c>
      <c r="CF44">
        <v>9.9875896774193604E-2</v>
      </c>
      <c r="CG44">
        <v>0</v>
      </c>
      <c r="CH44">
        <v>2.33955806451613</v>
      </c>
      <c r="CI44">
        <v>0</v>
      </c>
      <c r="CJ44">
        <v>120.538096774194</v>
      </c>
      <c r="CK44">
        <v>914.58896774193499</v>
      </c>
      <c r="CL44">
        <v>38.781999999999996</v>
      </c>
      <c r="CM44">
        <v>43.414999999999999</v>
      </c>
      <c r="CN44">
        <v>40.985774193548401</v>
      </c>
      <c r="CO44">
        <v>41.625</v>
      </c>
      <c r="CP44">
        <v>39.375</v>
      </c>
      <c r="CQ44">
        <v>90.033870967742004</v>
      </c>
      <c r="CR44">
        <v>9.9919354838709697</v>
      </c>
      <c r="CS44">
        <v>0</v>
      </c>
      <c r="CT44">
        <v>59.200000047683702</v>
      </c>
      <c r="CU44">
        <v>2.33572692307692</v>
      </c>
      <c r="CV44">
        <v>-0.242041022493584</v>
      </c>
      <c r="CW44">
        <v>-0.181230778893744</v>
      </c>
      <c r="CX44">
        <v>120.547192307692</v>
      </c>
      <c r="CY44">
        <v>15</v>
      </c>
      <c r="CZ44">
        <v>1675346478</v>
      </c>
      <c r="DA44" t="s">
        <v>255</v>
      </c>
      <c r="DB44">
        <v>3</v>
      </c>
      <c r="DC44">
        <v>-3.863</v>
      </c>
      <c r="DD44">
        <v>0.38300000000000001</v>
      </c>
      <c r="DE44">
        <v>403</v>
      </c>
      <c r="DF44">
        <v>16</v>
      </c>
      <c r="DG44">
        <v>1.67</v>
      </c>
      <c r="DH44">
        <v>0.38</v>
      </c>
      <c r="DI44">
        <v>-0.90203684615384605</v>
      </c>
      <c r="DJ44">
        <v>3.5503597711966699E-2</v>
      </c>
      <c r="DK44">
        <v>0.105619710240121</v>
      </c>
      <c r="DL44">
        <v>1</v>
      </c>
      <c r="DM44">
        <v>2.2671000000000001</v>
      </c>
      <c r="DN44">
        <v>0</v>
      </c>
      <c r="DO44">
        <v>0</v>
      </c>
      <c r="DP44">
        <v>0</v>
      </c>
      <c r="DQ44">
        <v>0.46601759615384603</v>
      </c>
      <c r="DR44">
        <v>0.10575488943908699</v>
      </c>
      <c r="DS44">
        <v>1.9417662425918001E-2</v>
      </c>
      <c r="DT44">
        <v>0</v>
      </c>
      <c r="DU44">
        <v>1</v>
      </c>
      <c r="DV44">
        <v>3</v>
      </c>
      <c r="DW44" t="s">
        <v>260</v>
      </c>
      <c r="DX44">
        <v>100</v>
      </c>
      <c r="DY44">
        <v>100</v>
      </c>
      <c r="DZ44">
        <v>-3.863</v>
      </c>
      <c r="EA44">
        <v>0.38300000000000001</v>
      </c>
      <c r="EB44">
        <v>2</v>
      </c>
      <c r="EC44">
        <v>516.91200000000003</v>
      </c>
      <c r="ED44">
        <v>416.59800000000001</v>
      </c>
      <c r="EE44">
        <v>27.811900000000001</v>
      </c>
      <c r="EF44">
        <v>31.452400000000001</v>
      </c>
      <c r="EG44">
        <v>30.000299999999999</v>
      </c>
      <c r="EH44">
        <v>31.671700000000001</v>
      </c>
      <c r="EI44">
        <v>31.708300000000001</v>
      </c>
      <c r="EJ44">
        <v>20.1952</v>
      </c>
      <c r="EK44">
        <v>23.728899999999999</v>
      </c>
      <c r="EL44">
        <v>0</v>
      </c>
      <c r="EM44">
        <v>27.821400000000001</v>
      </c>
      <c r="EN44">
        <v>400.92200000000003</v>
      </c>
      <c r="EO44">
        <v>16.141200000000001</v>
      </c>
      <c r="EP44">
        <v>100.307</v>
      </c>
      <c r="EQ44">
        <v>90.596400000000003</v>
      </c>
    </row>
    <row r="45" spans="1:147" x14ac:dyDescent="0.3">
      <c r="A45">
        <v>29</v>
      </c>
      <c r="B45">
        <v>1675348286.3</v>
      </c>
      <c r="C45">
        <v>1741.2999999523199</v>
      </c>
      <c r="D45" t="s">
        <v>340</v>
      </c>
      <c r="E45" t="s">
        <v>341</v>
      </c>
      <c r="F45">
        <v>1675348278.3</v>
      </c>
      <c r="G45">
        <f t="shared" si="0"/>
        <v>2.8561774763408688E-3</v>
      </c>
      <c r="H45">
        <f t="shared" si="1"/>
        <v>4.5057791218612744</v>
      </c>
      <c r="I45">
        <f t="shared" si="2"/>
        <v>400.02129032258102</v>
      </c>
      <c r="J45">
        <f t="shared" si="3"/>
        <v>328.25686752573534</v>
      </c>
      <c r="K45">
        <f t="shared" si="4"/>
        <v>31.779784269987935</v>
      </c>
      <c r="L45">
        <f t="shared" si="5"/>
        <v>38.727568460870579</v>
      </c>
      <c r="M45">
        <f t="shared" si="6"/>
        <v>0.12582412906929094</v>
      </c>
      <c r="N45">
        <f t="shared" si="7"/>
        <v>3.3915860650353964</v>
      </c>
      <c r="O45">
        <f t="shared" si="8"/>
        <v>0.12328723885505481</v>
      </c>
      <c r="P45">
        <f t="shared" si="9"/>
        <v>7.7278193584018148E-2</v>
      </c>
      <c r="Q45">
        <f t="shared" si="10"/>
        <v>16.523811130403104</v>
      </c>
      <c r="R45">
        <f t="shared" si="11"/>
        <v>28.287929998378679</v>
      </c>
      <c r="S45">
        <f t="shared" si="12"/>
        <v>27.950151612903198</v>
      </c>
      <c r="T45">
        <f t="shared" si="13"/>
        <v>3.7838258837694063</v>
      </c>
      <c r="U45">
        <f t="shared" si="14"/>
        <v>40.214679400515337</v>
      </c>
      <c r="V45">
        <f t="shared" si="15"/>
        <v>1.603357486414889</v>
      </c>
      <c r="W45">
        <f t="shared" si="16"/>
        <v>3.9869955705635753</v>
      </c>
      <c r="X45">
        <f t="shared" si="17"/>
        <v>2.1804683973545176</v>
      </c>
      <c r="Y45">
        <f t="shared" si="18"/>
        <v>-125.95742670663232</v>
      </c>
      <c r="Z45">
        <f t="shared" si="19"/>
        <v>164.53415732173522</v>
      </c>
      <c r="AA45">
        <f t="shared" si="20"/>
        <v>10.616844812661729</v>
      </c>
      <c r="AB45">
        <f t="shared" si="21"/>
        <v>65.717386558167732</v>
      </c>
      <c r="AC45">
        <v>-4.00668310203319E-2</v>
      </c>
      <c r="AD45">
        <v>4.4978527867501499E-2</v>
      </c>
      <c r="AE45">
        <v>3.3807009112772501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50778.233993499496</v>
      </c>
      <c r="AK45" t="s">
        <v>251</v>
      </c>
      <c r="AL45">
        <v>2.27018846153846</v>
      </c>
      <c r="AM45">
        <v>1.8340000000000001</v>
      </c>
      <c r="AN45">
        <f t="shared" si="25"/>
        <v>-0.43618846153845992</v>
      </c>
      <c r="AO45">
        <f t="shared" si="26"/>
        <v>-0.2378344937505234</v>
      </c>
      <c r="AP45">
        <v>-0.42406819101022197</v>
      </c>
      <c r="AQ45" t="s">
        <v>342</v>
      </c>
      <c r="AR45">
        <v>2.24923076923077</v>
      </c>
      <c r="AS45">
        <v>1.6435999999999999</v>
      </c>
      <c r="AT45">
        <f t="shared" si="27"/>
        <v>-0.36847819982402652</v>
      </c>
      <c r="AU45">
        <v>0.5</v>
      </c>
      <c r="AV45">
        <f t="shared" si="28"/>
        <v>84.307373096914873</v>
      </c>
      <c r="AW45">
        <f t="shared" si="29"/>
        <v>4.5057791218612744</v>
      </c>
      <c r="AX45">
        <f t="shared" si="30"/>
        <v>-15.532714535321878</v>
      </c>
      <c r="AY45">
        <f t="shared" si="31"/>
        <v>1</v>
      </c>
      <c r="AZ45">
        <f t="shared" si="32"/>
        <v>5.8474687702633428E-2</v>
      </c>
      <c r="BA45">
        <f t="shared" si="33"/>
        <v>0.11584327086882461</v>
      </c>
      <c r="BB45" t="s">
        <v>253</v>
      </c>
      <c r="BC45">
        <v>0</v>
      </c>
      <c r="BD45">
        <f t="shared" si="34"/>
        <v>1.6435999999999999</v>
      </c>
      <c r="BE45">
        <f t="shared" si="35"/>
        <v>-0.36847819982402658</v>
      </c>
      <c r="BF45">
        <f t="shared" si="36"/>
        <v>0.10381679389312984</v>
      </c>
      <c r="BG45">
        <f t="shared" si="37"/>
        <v>0.96655269990731618</v>
      </c>
      <c r="BH45">
        <f t="shared" si="38"/>
        <v>-0.43650856633953405</v>
      </c>
      <c r="BI45">
        <f t="shared" si="39"/>
        <v>100.00905161290299</v>
      </c>
      <c r="BJ45">
        <f t="shared" si="40"/>
        <v>84.307373096914873</v>
      </c>
      <c r="BK45">
        <f t="shared" si="41"/>
        <v>0.84299742610535544</v>
      </c>
      <c r="BL45">
        <f t="shared" si="42"/>
        <v>0.195994852210711</v>
      </c>
      <c r="BM45">
        <v>0.76956237059342603</v>
      </c>
      <c r="BN45">
        <v>0.5</v>
      </c>
      <c r="BO45" t="s">
        <v>254</v>
      </c>
      <c r="BP45">
        <v>1675348278.3</v>
      </c>
      <c r="BQ45">
        <v>400.02129032258102</v>
      </c>
      <c r="BR45">
        <v>400.89058064516098</v>
      </c>
      <c r="BS45">
        <v>16.561254838709701</v>
      </c>
      <c r="BT45">
        <v>16.1289612903226</v>
      </c>
      <c r="BU45">
        <v>500.03174193548398</v>
      </c>
      <c r="BV45">
        <v>96.6137612903226</v>
      </c>
      <c r="BW45">
        <v>0.200006870967742</v>
      </c>
      <c r="BX45">
        <v>28.849996774193599</v>
      </c>
      <c r="BY45">
        <v>27.950151612903198</v>
      </c>
      <c r="BZ45">
        <v>999.9</v>
      </c>
      <c r="CA45">
        <v>10000.967741935499</v>
      </c>
      <c r="CB45">
        <v>0</v>
      </c>
      <c r="CC45">
        <v>390.82374193548401</v>
      </c>
      <c r="CD45">
        <v>100.00905161290299</v>
      </c>
      <c r="CE45">
        <v>0.90010725806451597</v>
      </c>
      <c r="CF45">
        <v>9.9892238709677394E-2</v>
      </c>
      <c r="CG45">
        <v>0</v>
      </c>
      <c r="CH45">
        <v>2.2559580645161299</v>
      </c>
      <c r="CI45">
        <v>0</v>
      </c>
      <c r="CJ45">
        <v>119.935806451613</v>
      </c>
      <c r="CK45">
        <v>914.45567741935497</v>
      </c>
      <c r="CL45">
        <v>38.655000000000001</v>
      </c>
      <c r="CM45">
        <v>43.252000000000002</v>
      </c>
      <c r="CN45">
        <v>40.838419354838699</v>
      </c>
      <c r="CO45">
        <v>41.5</v>
      </c>
      <c r="CP45">
        <v>39.225612903225802</v>
      </c>
      <c r="CQ45">
        <v>90.019032258064499</v>
      </c>
      <c r="CR45">
        <v>9.99258064516129</v>
      </c>
      <c r="CS45">
        <v>0</v>
      </c>
      <c r="CT45">
        <v>59.599999904632597</v>
      </c>
      <c r="CU45">
        <v>2.24923076923077</v>
      </c>
      <c r="CV45">
        <v>-0.422078630517848</v>
      </c>
      <c r="CW45">
        <v>2.7844786343643899</v>
      </c>
      <c r="CX45">
        <v>119.969384615385</v>
      </c>
      <c r="CY45">
        <v>15</v>
      </c>
      <c r="CZ45">
        <v>1675346478</v>
      </c>
      <c r="DA45" t="s">
        <v>255</v>
      </c>
      <c r="DB45">
        <v>3</v>
      </c>
      <c r="DC45">
        <v>-3.863</v>
      </c>
      <c r="DD45">
        <v>0.38300000000000001</v>
      </c>
      <c r="DE45">
        <v>403</v>
      </c>
      <c r="DF45">
        <v>16</v>
      </c>
      <c r="DG45">
        <v>1.67</v>
      </c>
      <c r="DH45">
        <v>0.38</v>
      </c>
      <c r="DI45">
        <v>-0.88248144230769199</v>
      </c>
      <c r="DJ45">
        <v>0.12187252966796</v>
      </c>
      <c r="DK45">
        <v>9.3920107033833106E-2</v>
      </c>
      <c r="DL45">
        <v>1</v>
      </c>
      <c r="DM45">
        <v>2.0638999999999998</v>
      </c>
      <c r="DN45">
        <v>0</v>
      </c>
      <c r="DO45">
        <v>0</v>
      </c>
      <c r="DP45">
        <v>0</v>
      </c>
      <c r="DQ45">
        <v>0.43194078846153799</v>
      </c>
      <c r="DR45">
        <v>1.0840134892858601E-2</v>
      </c>
      <c r="DS45">
        <v>6.7344778603396797E-3</v>
      </c>
      <c r="DT45">
        <v>1</v>
      </c>
      <c r="DU45">
        <v>2</v>
      </c>
      <c r="DV45">
        <v>3</v>
      </c>
      <c r="DW45" t="s">
        <v>264</v>
      </c>
      <c r="DX45">
        <v>100</v>
      </c>
      <c r="DY45">
        <v>100</v>
      </c>
      <c r="DZ45">
        <v>-3.863</v>
      </c>
      <c r="EA45">
        <v>0.38300000000000001</v>
      </c>
      <c r="EB45">
        <v>2</v>
      </c>
      <c r="EC45">
        <v>516.99699999999996</v>
      </c>
      <c r="ED45">
        <v>416.435</v>
      </c>
      <c r="EE45">
        <v>28.036100000000001</v>
      </c>
      <c r="EF45">
        <v>31.446899999999999</v>
      </c>
      <c r="EG45">
        <v>29.9999</v>
      </c>
      <c r="EH45">
        <v>31.6662</v>
      </c>
      <c r="EI45">
        <v>31.7028</v>
      </c>
      <c r="EJ45">
        <v>20.195499999999999</v>
      </c>
      <c r="EK45">
        <v>24.026900000000001</v>
      </c>
      <c r="EL45">
        <v>0</v>
      </c>
      <c r="EM45">
        <v>28.0428</v>
      </c>
      <c r="EN45">
        <v>400.89499999999998</v>
      </c>
      <c r="EO45">
        <v>16.044</v>
      </c>
      <c r="EP45">
        <v>100.307</v>
      </c>
      <c r="EQ45">
        <v>90.595500000000001</v>
      </c>
    </row>
    <row r="46" spans="1:147" x14ac:dyDescent="0.3">
      <c r="A46">
        <v>30</v>
      </c>
      <c r="B46">
        <v>1675348346.3</v>
      </c>
      <c r="C46">
        <v>1801.2999999523199</v>
      </c>
      <c r="D46" t="s">
        <v>343</v>
      </c>
      <c r="E46" t="s">
        <v>344</v>
      </c>
      <c r="F46">
        <v>1675348338.3</v>
      </c>
      <c r="G46">
        <f t="shared" si="0"/>
        <v>2.7794987969312819E-3</v>
      </c>
      <c r="H46">
        <f t="shared" si="1"/>
        <v>4.4877592985250878</v>
      </c>
      <c r="I46">
        <f t="shared" si="2"/>
        <v>400.017612903226</v>
      </c>
      <c r="J46">
        <f t="shared" si="3"/>
        <v>326.48107604347553</v>
      </c>
      <c r="K46">
        <f t="shared" si="4"/>
        <v>31.606867364118152</v>
      </c>
      <c r="L46">
        <f t="shared" si="5"/>
        <v>38.725992291999759</v>
      </c>
      <c r="M46">
        <f t="shared" si="6"/>
        <v>0.12164844455784188</v>
      </c>
      <c r="N46">
        <f t="shared" si="7"/>
        <v>3.3944162641535187</v>
      </c>
      <c r="O46">
        <f t="shared" si="8"/>
        <v>0.11927736801955591</v>
      </c>
      <c r="P46">
        <f t="shared" si="9"/>
        <v>7.4757537534838742E-2</v>
      </c>
      <c r="Q46">
        <f t="shared" si="10"/>
        <v>16.52107856546268</v>
      </c>
      <c r="R46">
        <f t="shared" si="11"/>
        <v>28.286410637346556</v>
      </c>
      <c r="S46">
        <f t="shared" si="12"/>
        <v>27.9553032258064</v>
      </c>
      <c r="T46">
        <f t="shared" si="13"/>
        <v>3.7849628177511856</v>
      </c>
      <c r="U46">
        <f t="shared" si="14"/>
        <v>39.965567324028193</v>
      </c>
      <c r="V46">
        <f t="shared" si="15"/>
        <v>1.5916453391410594</v>
      </c>
      <c r="W46">
        <f t="shared" si="16"/>
        <v>3.982541586952844</v>
      </c>
      <c r="X46">
        <f t="shared" si="17"/>
        <v>2.1933174786101262</v>
      </c>
      <c r="Y46">
        <f t="shared" si="18"/>
        <v>-122.57589694466952</v>
      </c>
      <c r="Z46">
        <f t="shared" si="19"/>
        <v>160.19799833678519</v>
      </c>
      <c r="AA46">
        <f t="shared" si="20"/>
        <v>10.327699845658781</v>
      </c>
      <c r="AB46">
        <f t="shared" si="21"/>
        <v>64.470879803237125</v>
      </c>
      <c r="AC46">
        <v>-4.0108891432069999E-2</v>
      </c>
      <c r="AD46">
        <v>4.50257443643719E-2</v>
      </c>
      <c r="AE46">
        <v>3.3835196836357002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50832.535756195248</v>
      </c>
      <c r="AK46" t="s">
        <v>251</v>
      </c>
      <c r="AL46">
        <v>2.27018846153846</v>
      </c>
      <c r="AM46">
        <v>1.8340000000000001</v>
      </c>
      <c r="AN46">
        <f t="shared" si="25"/>
        <v>-0.43618846153845992</v>
      </c>
      <c r="AO46">
        <f t="shared" si="26"/>
        <v>-0.2378344937505234</v>
      </c>
      <c r="AP46">
        <v>-0.42406819101022197</v>
      </c>
      <c r="AQ46" t="s">
        <v>345</v>
      </c>
      <c r="AR46">
        <v>2.30548461538462</v>
      </c>
      <c r="AS46">
        <v>1.7068000000000001</v>
      </c>
      <c r="AT46">
        <f t="shared" si="27"/>
        <v>-0.35076436336103822</v>
      </c>
      <c r="AU46">
        <v>0.5</v>
      </c>
      <c r="AV46">
        <f t="shared" si="28"/>
        <v>84.293348185051784</v>
      </c>
      <c r="AW46">
        <f t="shared" si="29"/>
        <v>4.4877592985250878</v>
      </c>
      <c r="AX46">
        <f t="shared" si="30"/>
        <v>-14.783551305850008</v>
      </c>
      <c r="AY46">
        <f t="shared" si="31"/>
        <v>1</v>
      </c>
      <c r="AZ46">
        <f t="shared" si="32"/>
        <v>5.8270641697043803E-2</v>
      </c>
      <c r="BA46">
        <f t="shared" si="33"/>
        <v>7.452542770096085E-2</v>
      </c>
      <c r="BB46" t="s">
        <v>253</v>
      </c>
      <c r="BC46">
        <v>0</v>
      </c>
      <c r="BD46">
        <f t="shared" si="34"/>
        <v>1.7068000000000001</v>
      </c>
      <c r="BE46">
        <f t="shared" si="35"/>
        <v>-0.35076436336103811</v>
      </c>
      <c r="BF46">
        <f t="shared" si="36"/>
        <v>6.9356597600872399E-2</v>
      </c>
      <c r="BG46">
        <f t="shared" si="37"/>
        <v>1.0626497634505609</v>
      </c>
      <c r="BH46">
        <f t="shared" si="38"/>
        <v>-0.29161706742851201</v>
      </c>
      <c r="BI46">
        <f t="shared" si="39"/>
        <v>99.992403225806498</v>
      </c>
      <c r="BJ46">
        <f t="shared" si="40"/>
        <v>84.293348185051784</v>
      </c>
      <c r="BK46">
        <f t="shared" si="41"/>
        <v>0.84299752246875659</v>
      </c>
      <c r="BL46">
        <f t="shared" si="42"/>
        <v>0.19599504493751332</v>
      </c>
      <c r="BM46">
        <v>0.76956237059342603</v>
      </c>
      <c r="BN46">
        <v>0.5</v>
      </c>
      <c r="BO46" t="s">
        <v>254</v>
      </c>
      <c r="BP46">
        <v>1675348338.3</v>
      </c>
      <c r="BQ46">
        <v>400.017612903226</v>
      </c>
      <c r="BR46">
        <v>400.879419354839</v>
      </c>
      <c r="BS46">
        <v>16.440796774193501</v>
      </c>
      <c r="BT46">
        <v>16.020051612903199</v>
      </c>
      <c r="BU46">
        <v>500.024967741936</v>
      </c>
      <c r="BV46">
        <v>96.610790322580598</v>
      </c>
      <c r="BW46">
        <v>0.199927612903226</v>
      </c>
      <c r="BX46">
        <v>28.830703225806499</v>
      </c>
      <c r="BY46">
        <v>27.9553032258064</v>
      </c>
      <c r="BZ46">
        <v>999.9</v>
      </c>
      <c r="CA46">
        <v>10011.774193548399</v>
      </c>
      <c r="CB46">
        <v>0</v>
      </c>
      <c r="CC46">
        <v>390.755903225807</v>
      </c>
      <c r="CD46">
        <v>99.992403225806498</v>
      </c>
      <c r="CE46">
        <v>0.90010725806451597</v>
      </c>
      <c r="CF46">
        <v>9.9892238709677506E-2</v>
      </c>
      <c r="CG46">
        <v>0</v>
      </c>
      <c r="CH46">
        <v>2.3325870967741902</v>
      </c>
      <c r="CI46">
        <v>0</v>
      </c>
      <c r="CJ46">
        <v>119.29532258064501</v>
      </c>
      <c r="CK46">
        <v>914.30370967741896</v>
      </c>
      <c r="CL46">
        <v>38.508000000000003</v>
      </c>
      <c r="CM46">
        <v>43.139000000000003</v>
      </c>
      <c r="CN46">
        <v>40.705290322580602</v>
      </c>
      <c r="CO46">
        <v>41.420999999999999</v>
      </c>
      <c r="CP46">
        <v>39.125</v>
      </c>
      <c r="CQ46">
        <v>90.004193548387093</v>
      </c>
      <c r="CR46">
        <v>9.9912903225806495</v>
      </c>
      <c r="CS46">
        <v>0</v>
      </c>
      <c r="CT46">
        <v>59.400000095367403</v>
      </c>
      <c r="CU46">
        <v>2.30548461538462</v>
      </c>
      <c r="CV46">
        <v>0.10988719195756901</v>
      </c>
      <c r="CW46">
        <v>3.2062905931084602</v>
      </c>
      <c r="CX46">
        <v>119.348538461538</v>
      </c>
      <c r="CY46">
        <v>15</v>
      </c>
      <c r="CZ46">
        <v>1675346478</v>
      </c>
      <c r="DA46" t="s">
        <v>255</v>
      </c>
      <c r="DB46">
        <v>3</v>
      </c>
      <c r="DC46">
        <v>-3.863</v>
      </c>
      <c r="DD46">
        <v>0.38300000000000001</v>
      </c>
      <c r="DE46">
        <v>403</v>
      </c>
      <c r="DF46">
        <v>16</v>
      </c>
      <c r="DG46">
        <v>1.67</v>
      </c>
      <c r="DH46">
        <v>0.38</v>
      </c>
      <c r="DI46">
        <v>-0.85883694230769203</v>
      </c>
      <c r="DJ46">
        <v>9.5933996414260495E-2</v>
      </c>
      <c r="DK46">
        <v>0.116869148468147</v>
      </c>
      <c r="DL46">
        <v>1</v>
      </c>
      <c r="DM46">
        <v>2.3940000000000001</v>
      </c>
      <c r="DN46">
        <v>0</v>
      </c>
      <c r="DO46">
        <v>0</v>
      </c>
      <c r="DP46">
        <v>0</v>
      </c>
      <c r="DQ46">
        <v>0.42376142307692299</v>
      </c>
      <c r="DR46">
        <v>-3.0066510714591901E-2</v>
      </c>
      <c r="DS46">
        <v>4.5361013773527296E-3</v>
      </c>
      <c r="DT46">
        <v>1</v>
      </c>
      <c r="DU46">
        <v>2</v>
      </c>
      <c r="DV46">
        <v>3</v>
      </c>
      <c r="DW46" t="s">
        <v>264</v>
      </c>
      <c r="DX46">
        <v>100</v>
      </c>
      <c r="DY46">
        <v>100</v>
      </c>
      <c r="DZ46">
        <v>-3.863</v>
      </c>
      <c r="EA46">
        <v>0.38300000000000001</v>
      </c>
      <c r="EB46">
        <v>2</v>
      </c>
      <c r="EC46">
        <v>517.18899999999996</v>
      </c>
      <c r="ED46">
        <v>416.27300000000002</v>
      </c>
      <c r="EE46">
        <v>28.225999999999999</v>
      </c>
      <c r="EF46">
        <v>31.438600000000001</v>
      </c>
      <c r="EG46">
        <v>30</v>
      </c>
      <c r="EH46">
        <v>31.657900000000001</v>
      </c>
      <c r="EI46">
        <v>31.697299999999998</v>
      </c>
      <c r="EJ46">
        <v>20.194400000000002</v>
      </c>
      <c r="EK46">
        <v>24.321300000000001</v>
      </c>
      <c r="EL46">
        <v>0</v>
      </c>
      <c r="EM46">
        <v>28.231400000000001</v>
      </c>
      <c r="EN46">
        <v>400.83300000000003</v>
      </c>
      <c r="EO46">
        <v>16.068300000000001</v>
      </c>
      <c r="EP46">
        <v>100.31100000000001</v>
      </c>
      <c r="EQ46">
        <v>90.600099999999998</v>
      </c>
    </row>
    <row r="47" spans="1:147" x14ac:dyDescent="0.3">
      <c r="A47">
        <v>31</v>
      </c>
      <c r="B47">
        <v>1675348406.3</v>
      </c>
      <c r="C47">
        <v>1861.2999999523199</v>
      </c>
      <c r="D47" t="s">
        <v>346</v>
      </c>
      <c r="E47" t="s">
        <v>347</v>
      </c>
      <c r="F47">
        <v>1675348398.3</v>
      </c>
      <c r="G47">
        <f t="shared" si="0"/>
        <v>2.5181587800100105E-3</v>
      </c>
      <c r="H47">
        <f t="shared" si="1"/>
        <v>4.4108965448583843</v>
      </c>
      <c r="I47">
        <f t="shared" si="2"/>
        <v>399.99406451612901</v>
      </c>
      <c r="J47">
        <f t="shared" si="3"/>
        <v>321.62977342745131</v>
      </c>
      <c r="K47">
        <f t="shared" si="4"/>
        <v>31.136361521106735</v>
      </c>
      <c r="L47">
        <f t="shared" si="5"/>
        <v>38.722658248802837</v>
      </c>
      <c r="M47">
        <f t="shared" si="6"/>
        <v>0.11028809525782063</v>
      </c>
      <c r="N47">
        <f t="shared" si="7"/>
        <v>3.3919099027391613</v>
      </c>
      <c r="O47">
        <f t="shared" si="8"/>
        <v>0.10833394799620821</v>
      </c>
      <c r="P47">
        <f t="shared" si="9"/>
        <v>6.7881405837384445E-2</v>
      </c>
      <c r="Q47">
        <f t="shared" si="10"/>
        <v>16.520014270362829</v>
      </c>
      <c r="R47">
        <f t="shared" si="11"/>
        <v>28.340858037697743</v>
      </c>
      <c r="S47">
        <f t="shared" si="12"/>
        <v>27.965319354838702</v>
      </c>
      <c r="T47">
        <f t="shared" si="13"/>
        <v>3.7871741780764863</v>
      </c>
      <c r="U47">
        <f t="shared" si="14"/>
        <v>40.173760246096016</v>
      </c>
      <c r="V47">
        <f t="shared" si="15"/>
        <v>1.5995327722981754</v>
      </c>
      <c r="W47">
        <f t="shared" si="16"/>
        <v>3.9815361133729423</v>
      </c>
      <c r="X47">
        <f t="shared" si="17"/>
        <v>2.1876414057783107</v>
      </c>
      <c r="Y47">
        <f t="shared" si="18"/>
        <v>-111.05080219844146</v>
      </c>
      <c r="Z47">
        <f t="shared" si="19"/>
        <v>157.45117987609706</v>
      </c>
      <c r="AA47">
        <f t="shared" si="20"/>
        <v>10.158402885697381</v>
      </c>
      <c r="AB47">
        <f t="shared" si="21"/>
        <v>73.078794833715804</v>
      </c>
      <c r="AC47">
        <v>-4.00716429280999E-2</v>
      </c>
      <c r="AD47">
        <v>4.4983929655517299E-2</v>
      </c>
      <c r="AE47">
        <v>3.3810234417062799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50787.943223778115</v>
      </c>
      <c r="AK47" t="s">
        <v>251</v>
      </c>
      <c r="AL47">
        <v>2.27018846153846</v>
      </c>
      <c r="AM47">
        <v>1.8340000000000001</v>
      </c>
      <c r="AN47">
        <f t="shared" si="25"/>
        <v>-0.43618846153845992</v>
      </c>
      <c r="AO47">
        <f t="shared" si="26"/>
        <v>-0.2378344937505234</v>
      </c>
      <c r="AP47">
        <v>-0.42406819101022197</v>
      </c>
      <c r="AQ47" t="s">
        <v>348</v>
      </c>
      <c r="AR47">
        <v>2.43880769230769</v>
      </c>
      <c r="AS47">
        <v>1.5955999999999999</v>
      </c>
      <c r="AT47">
        <f t="shared" si="27"/>
        <v>-0.52845806737759471</v>
      </c>
      <c r="AU47">
        <v>0.5</v>
      </c>
      <c r="AV47">
        <f t="shared" si="28"/>
        <v>84.288134499977232</v>
      </c>
      <c r="AW47">
        <f t="shared" si="29"/>
        <v>4.4108965448583843</v>
      </c>
      <c r="AX47">
        <f t="shared" si="30"/>
        <v>-22.271372330360368</v>
      </c>
      <c r="AY47">
        <f t="shared" si="31"/>
        <v>1</v>
      </c>
      <c r="AZ47">
        <f t="shared" si="32"/>
        <v>5.7362341266075978E-2</v>
      </c>
      <c r="BA47">
        <f t="shared" si="33"/>
        <v>0.1494108799197795</v>
      </c>
      <c r="BB47" t="s">
        <v>253</v>
      </c>
      <c r="BC47">
        <v>0</v>
      </c>
      <c r="BD47">
        <f t="shared" si="34"/>
        <v>1.5955999999999999</v>
      </c>
      <c r="BE47">
        <f t="shared" si="35"/>
        <v>-0.52845806737759471</v>
      </c>
      <c r="BF47">
        <f t="shared" si="36"/>
        <v>0.12998909487459115</v>
      </c>
      <c r="BG47">
        <f t="shared" si="37"/>
        <v>1.2499586642568399</v>
      </c>
      <c r="BH47">
        <f t="shared" si="38"/>
        <v>-0.54655274272765186</v>
      </c>
      <c r="BI47">
        <f t="shared" si="39"/>
        <v>99.986248387096794</v>
      </c>
      <c r="BJ47">
        <f t="shared" si="40"/>
        <v>84.288134499977232</v>
      </c>
      <c r="BK47">
        <f t="shared" si="41"/>
        <v>0.84299727072122643</v>
      </c>
      <c r="BL47">
        <f t="shared" si="42"/>
        <v>0.19599454144245287</v>
      </c>
      <c r="BM47">
        <v>0.76956237059342603</v>
      </c>
      <c r="BN47">
        <v>0.5</v>
      </c>
      <c r="BO47" t="s">
        <v>254</v>
      </c>
      <c r="BP47">
        <v>1675348398.3</v>
      </c>
      <c r="BQ47">
        <v>399.99406451612901</v>
      </c>
      <c r="BR47">
        <v>400.82796774193503</v>
      </c>
      <c r="BS47">
        <v>16.522719354838699</v>
      </c>
      <c r="BT47">
        <v>16.141554838709698</v>
      </c>
      <c r="BU47">
        <v>500.01012903225802</v>
      </c>
      <c r="BV47">
        <v>96.6082258064516</v>
      </c>
      <c r="BW47">
        <v>0.19985632258064501</v>
      </c>
      <c r="BX47">
        <v>28.826345161290298</v>
      </c>
      <c r="BY47">
        <v>27.965319354838702</v>
      </c>
      <c r="BZ47">
        <v>999.9</v>
      </c>
      <c r="CA47">
        <v>10002.7419354839</v>
      </c>
      <c r="CB47">
        <v>0</v>
      </c>
      <c r="CC47">
        <v>390.79080645161298</v>
      </c>
      <c r="CD47">
        <v>99.986248387096794</v>
      </c>
      <c r="CE47">
        <v>0.90012364516128995</v>
      </c>
      <c r="CF47">
        <v>9.9875896774193604E-2</v>
      </c>
      <c r="CG47">
        <v>0</v>
      </c>
      <c r="CH47">
        <v>2.4560290322580598</v>
      </c>
      <c r="CI47">
        <v>0</v>
      </c>
      <c r="CJ47">
        <v>118.92903225806501</v>
      </c>
      <c r="CK47">
        <v>914.25261290322601</v>
      </c>
      <c r="CL47">
        <v>38.384999999999998</v>
      </c>
      <c r="CM47">
        <v>43.042000000000002</v>
      </c>
      <c r="CN47">
        <v>40.578258064516099</v>
      </c>
      <c r="CO47">
        <v>41.311999999999998</v>
      </c>
      <c r="CP47">
        <v>38.995935483871001</v>
      </c>
      <c r="CQ47">
        <v>90.000967741935497</v>
      </c>
      <c r="CR47">
        <v>9.99</v>
      </c>
      <c r="CS47">
        <v>0</v>
      </c>
      <c r="CT47">
        <v>59.400000095367403</v>
      </c>
      <c r="CU47">
        <v>2.43880769230769</v>
      </c>
      <c r="CV47">
        <v>0.26709744934820601</v>
      </c>
      <c r="CW47">
        <v>1.6958974367545701</v>
      </c>
      <c r="CX47">
        <v>118.929346153846</v>
      </c>
      <c r="CY47">
        <v>15</v>
      </c>
      <c r="CZ47">
        <v>1675346478</v>
      </c>
      <c r="DA47" t="s">
        <v>255</v>
      </c>
      <c r="DB47">
        <v>3</v>
      </c>
      <c r="DC47">
        <v>-3.863</v>
      </c>
      <c r="DD47">
        <v>0.38300000000000001</v>
      </c>
      <c r="DE47">
        <v>403</v>
      </c>
      <c r="DF47">
        <v>16</v>
      </c>
      <c r="DG47">
        <v>1.67</v>
      </c>
      <c r="DH47">
        <v>0.38</v>
      </c>
      <c r="DI47">
        <v>-0.84209267307692304</v>
      </c>
      <c r="DJ47">
        <v>2.4564142406108E-3</v>
      </c>
      <c r="DK47">
        <v>9.2480514236102193E-2</v>
      </c>
      <c r="DL47">
        <v>1</v>
      </c>
      <c r="DM47">
        <v>2.6882000000000001</v>
      </c>
      <c r="DN47">
        <v>0</v>
      </c>
      <c r="DO47">
        <v>0</v>
      </c>
      <c r="DP47">
        <v>0</v>
      </c>
      <c r="DQ47">
        <v>0.37946534615384597</v>
      </c>
      <c r="DR47">
        <v>1.8462091692991199E-2</v>
      </c>
      <c r="DS47">
        <v>3.2050039774643201E-3</v>
      </c>
      <c r="DT47">
        <v>1</v>
      </c>
      <c r="DU47">
        <v>2</v>
      </c>
      <c r="DV47">
        <v>3</v>
      </c>
      <c r="DW47" t="s">
        <v>264</v>
      </c>
      <c r="DX47">
        <v>100</v>
      </c>
      <c r="DY47">
        <v>100</v>
      </c>
      <c r="DZ47">
        <v>-3.863</v>
      </c>
      <c r="EA47">
        <v>0.38300000000000001</v>
      </c>
      <c r="EB47">
        <v>2</v>
      </c>
      <c r="EC47">
        <v>516.75199999999995</v>
      </c>
      <c r="ED47">
        <v>416.09100000000001</v>
      </c>
      <c r="EE47">
        <v>28.338899999999999</v>
      </c>
      <c r="EF47">
        <v>31.424900000000001</v>
      </c>
      <c r="EG47">
        <v>29.9999</v>
      </c>
      <c r="EH47">
        <v>31.6508</v>
      </c>
      <c r="EI47">
        <v>31.6891</v>
      </c>
      <c r="EJ47">
        <v>20.196000000000002</v>
      </c>
      <c r="EK47">
        <v>23.472899999999999</v>
      </c>
      <c r="EL47">
        <v>0</v>
      </c>
      <c r="EM47">
        <v>28.350300000000001</v>
      </c>
      <c r="EN47">
        <v>400.88600000000002</v>
      </c>
      <c r="EO47">
        <v>16.124199999999998</v>
      </c>
      <c r="EP47">
        <v>100.312</v>
      </c>
      <c r="EQ47">
        <v>90.599800000000002</v>
      </c>
    </row>
    <row r="48" spans="1:147" x14ac:dyDescent="0.3">
      <c r="A48">
        <v>32</v>
      </c>
      <c r="B48">
        <v>1675348466.3</v>
      </c>
      <c r="C48">
        <v>1921.2999999523199</v>
      </c>
      <c r="D48" t="s">
        <v>349</v>
      </c>
      <c r="E48" t="s">
        <v>350</v>
      </c>
      <c r="F48">
        <v>1675348458.3</v>
      </c>
      <c r="G48">
        <f t="shared" si="0"/>
        <v>2.4609430597124235E-3</v>
      </c>
      <c r="H48">
        <f t="shared" si="1"/>
        <v>4.494183891280275</v>
      </c>
      <c r="I48">
        <f t="shared" si="2"/>
        <v>400.01422580645198</v>
      </c>
      <c r="J48">
        <f t="shared" si="3"/>
        <v>318.63687333394978</v>
      </c>
      <c r="K48">
        <f t="shared" si="4"/>
        <v>30.846764196837391</v>
      </c>
      <c r="L48">
        <f t="shared" si="5"/>
        <v>38.7247852695942</v>
      </c>
      <c r="M48">
        <f t="shared" si="6"/>
        <v>0.10733839874779319</v>
      </c>
      <c r="N48">
        <f t="shared" si="7"/>
        <v>3.3923522942284352</v>
      </c>
      <c r="O48">
        <f t="shared" si="8"/>
        <v>0.10548667341115242</v>
      </c>
      <c r="P48">
        <f t="shared" si="9"/>
        <v>6.6092880208775795E-2</v>
      </c>
      <c r="Q48">
        <f t="shared" si="10"/>
        <v>16.523832879067225</v>
      </c>
      <c r="R48">
        <f t="shared" si="11"/>
        <v>28.359311805016858</v>
      </c>
      <c r="S48">
        <f t="shared" si="12"/>
        <v>27.991577419354801</v>
      </c>
      <c r="T48">
        <f t="shared" si="13"/>
        <v>3.7929767837382369</v>
      </c>
      <c r="U48">
        <f t="shared" si="14"/>
        <v>40.106772571983853</v>
      </c>
      <c r="V48">
        <f t="shared" si="15"/>
        <v>1.5973668157119281</v>
      </c>
      <c r="W48">
        <f t="shared" si="16"/>
        <v>3.9827857323721707</v>
      </c>
      <c r="X48">
        <f t="shared" si="17"/>
        <v>2.195609968026309</v>
      </c>
      <c r="Y48">
        <f t="shared" si="18"/>
        <v>-108.52758893331787</v>
      </c>
      <c r="Z48">
        <f t="shared" si="19"/>
        <v>153.65996526953427</v>
      </c>
      <c r="AA48">
        <f t="shared" si="20"/>
        <v>9.9140709325490199</v>
      </c>
      <c r="AB48">
        <f t="shared" si="21"/>
        <v>71.570280147832648</v>
      </c>
      <c r="AC48">
        <v>-4.0078216736118603E-2</v>
      </c>
      <c r="AD48">
        <v>4.4991309330915497E-2</v>
      </c>
      <c r="AE48">
        <v>3.3814640472566801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50795.028115413385</v>
      </c>
      <c r="AK48" t="s">
        <v>251</v>
      </c>
      <c r="AL48">
        <v>2.27018846153846</v>
      </c>
      <c r="AM48">
        <v>1.8340000000000001</v>
      </c>
      <c r="AN48">
        <f t="shared" si="25"/>
        <v>-0.43618846153845992</v>
      </c>
      <c r="AO48">
        <f t="shared" si="26"/>
        <v>-0.2378344937505234</v>
      </c>
      <c r="AP48">
        <v>-0.42406819101022197</v>
      </c>
      <c r="AQ48" t="s">
        <v>351</v>
      </c>
      <c r="AR48">
        <v>2.3126076923076901</v>
      </c>
      <c r="AS48">
        <v>1.8732</v>
      </c>
      <c r="AT48">
        <f t="shared" si="27"/>
        <v>-0.23457596215443632</v>
      </c>
      <c r="AU48">
        <v>0.5</v>
      </c>
      <c r="AV48">
        <f t="shared" si="28"/>
        <v>84.308266538381559</v>
      </c>
      <c r="AW48">
        <f t="shared" si="29"/>
        <v>4.494183891280275</v>
      </c>
      <c r="AX48">
        <f t="shared" si="30"/>
        <v>-9.8883463704067616</v>
      </c>
      <c r="AY48">
        <f t="shared" si="31"/>
        <v>1</v>
      </c>
      <c r="AZ48">
        <f t="shared" si="32"/>
        <v>5.8336534295263323E-2</v>
      </c>
      <c r="BA48">
        <f t="shared" si="33"/>
        <v>-2.092675635276527E-2</v>
      </c>
      <c r="BB48" t="s">
        <v>253</v>
      </c>
      <c r="BC48">
        <v>0</v>
      </c>
      <c r="BD48">
        <f t="shared" si="34"/>
        <v>1.8732</v>
      </c>
      <c r="BE48">
        <f t="shared" si="35"/>
        <v>-0.23457596215443635</v>
      </c>
      <c r="BF48">
        <f t="shared" si="36"/>
        <v>-2.1374045801526662E-2</v>
      </c>
      <c r="BG48">
        <f t="shared" si="37"/>
        <v>1.1068525533584572</v>
      </c>
      <c r="BH48">
        <f t="shared" si="38"/>
        <v>8.9869410716962611E-2</v>
      </c>
      <c r="BI48">
        <f t="shared" si="39"/>
        <v>100.01021935483899</v>
      </c>
      <c r="BJ48">
        <f t="shared" si="40"/>
        <v>84.308266538381559</v>
      </c>
      <c r="BK48">
        <f t="shared" si="41"/>
        <v>0.84299651657850605</v>
      </c>
      <c r="BL48">
        <f t="shared" si="42"/>
        <v>0.19599303315701203</v>
      </c>
      <c r="BM48">
        <v>0.76956237059342603</v>
      </c>
      <c r="BN48">
        <v>0.5</v>
      </c>
      <c r="BO48" t="s">
        <v>254</v>
      </c>
      <c r="BP48">
        <v>1675348458.3</v>
      </c>
      <c r="BQ48">
        <v>400.01422580645198</v>
      </c>
      <c r="BR48">
        <v>400.85741935483901</v>
      </c>
      <c r="BS48">
        <v>16.500270967741901</v>
      </c>
      <c r="BT48">
        <v>16.127764516129002</v>
      </c>
      <c r="BU48">
        <v>500.01822580645199</v>
      </c>
      <c r="BV48">
        <v>96.608496774193497</v>
      </c>
      <c r="BW48">
        <v>0.200023451612903</v>
      </c>
      <c r="BX48">
        <v>28.8317612903226</v>
      </c>
      <c r="BY48">
        <v>27.991577419354801</v>
      </c>
      <c r="BZ48">
        <v>999.9</v>
      </c>
      <c r="CA48">
        <v>10004.3548387097</v>
      </c>
      <c r="CB48">
        <v>0</v>
      </c>
      <c r="CC48">
        <v>390.85883870967803</v>
      </c>
      <c r="CD48">
        <v>100.01021935483899</v>
      </c>
      <c r="CE48">
        <v>0.90014003225806405</v>
      </c>
      <c r="CF48">
        <v>9.9859554838709702E-2</v>
      </c>
      <c r="CG48">
        <v>0</v>
      </c>
      <c r="CH48">
        <v>2.3303580645161301</v>
      </c>
      <c r="CI48">
        <v>0</v>
      </c>
      <c r="CJ48">
        <v>118.715096774194</v>
      </c>
      <c r="CK48">
        <v>914.47712903225795</v>
      </c>
      <c r="CL48">
        <v>38.264000000000003</v>
      </c>
      <c r="CM48">
        <v>42.936999999999998</v>
      </c>
      <c r="CN48">
        <v>40.463419354838699</v>
      </c>
      <c r="CO48">
        <v>41.193096774193499</v>
      </c>
      <c r="CP48">
        <v>38.887</v>
      </c>
      <c r="CQ48">
        <v>90.023225806451606</v>
      </c>
      <c r="CR48">
        <v>9.9896774193548392</v>
      </c>
      <c r="CS48">
        <v>0</v>
      </c>
      <c r="CT48">
        <v>59.099999904632597</v>
      </c>
      <c r="CU48">
        <v>2.3126076923076901</v>
      </c>
      <c r="CV48">
        <v>-1.08664614424884</v>
      </c>
      <c r="CW48">
        <v>0.92249571226419103</v>
      </c>
      <c r="CX48">
        <v>118.724346153846</v>
      </c>
      <c r="CY48">
        <v>15</v>
      </c>
      <c r="CZ48">
        <v>1675346478</v>
      </c>
      <c r="DA48" t="s">
        <v>255</v>
      </c>
      <c r="DB48">
        <v>3</v>
      </c>
      <c r="DC48">
        <v>-3.863</v>
      </c>
      <c r="DD48">
        <v>0.38300000000000001</v>
      </c>
      <c r="DE48">
        <v>403</v>
      </c>
      <c r="DF48">
        <v>16</v>
      </c>
      <c r="DG48">
        <v>1.67</v>
      </c>
      <c r="DH48">
        <v>0.38</v>
      </c>
      <c r="DI48">
        <v>-0.84674286538461596</v>
      </c>
      <c r="DJ48">
        <v>6.6515207034975002E-2</v>
      </c>
      <c r="DK48">
        <v>7.5038457778976705E-2</v>
      </c>
      <c r="DL48">
        <v>1</v>
      </c>
      <c r="DM48">
        <v>2.2439</v>
      </c>
      <c r="DN48">
        <v>0</v>
      </c>
      <c r="DO48">
        <v>0</v>
      </c>
      <c r="DP48">
        <v>0</v>
      </c>
      <c r="DQ48">
        <v>0.374282423076923</v>
      </c>
      <c r="DR48">
        <v>-1.61730043541395E-2</v>
      </c>
      <c r="DS48">
        <v>3.3608108130339502E-3</v>
      </c>
      <c r="DT48">
        <v>1</v>
      </c>
      <c r="DU48">
        <v>2</v>
      </c>
      <c r="DV48">
        <v>3</v>
      </c>
      <c r="DW48" t="s">
        <v>264</v>
      </c>
      <c r="DX48">
        <v>100</v>
      </c>
      <c r="DY48">
        <v>100</v>
      </c>
      <c r="DZ48">
        <v>-3.863</v>
      </c>
      <c r="EA48">
        <v>0.38300000000000001</v>
      </c>
      <c r="EB48">
        <v>2</v>
      </c>
      <c r="EC48">
        <v>517.31600000000003</v>
      </c>
      <c r="ED48">
        <v>416.28300000000002</v>
      </c>
      <c r="EE48">
        <v>28.304099999999998</v>
      </c>
      <c r="EF48">
        <v>31.413799999999998</v>
      </c>
      <c r="EG48">
        <v>30</v>
      </c>
      <c r="EH48">
        <v>31.641400000000001</v>
      </c>
      <c r="EI48">
        <v>31.680800000000001</v>
      </c>
      <c r="EJ48">
        <v>20.1953</v>
      </c>
      <c r="EK48">
        <v>23.472899999999999</v>
      </c>
      <c r="EL48">
        <v>0</v>
      </c>
      <c r="EM48">
        <v>28.303699999999999</v>
      </c>
      <c r="EN48">
        <v>400.88200000000001</v>
      </c>
      <c r="EO48">
        <v>16.138000000000002</v>
      </c>
      <c r="EP48">
        <v>100.31399999999999</v>
      </c>
      <c r="EQ48">
        <v>90.603999999999999</v>
      </c>
    </row>
    <row r="49" spans="1:147" x14ac:dyDescent="0.3">
      <c r="A49">
        <v>33</v>
      </c>
      <c r="B49">
        <v>1675348526.3</v>
      </c>
      <c r="C49">
        <v>1981.2999999523199</v>
      </c>
      <c r="D49" t="s">
        <v>352</v>
      </c>
      <c r="E49" t="s">
        <v>353</v>
      </c>
      <c r="F49">
        <v>1675348518.3</v>
      </c>
      <c r="G49">
        <f t="shared" ref="G49:G80" si="43">BU49*AH49*(BS49-BT49)/(100*BM49*(1000-AH49*BS49))</f>
        <v>2.3836339997031063E-3</v>
      </c>
      <c r="H49">
        <f t="shared" ref="H49:H80" si="44">BU49*AH49*(BR49-BQ49*(1000-AH49*BT49)/(1000-AH49*BS49))/(100*BM49)</f>
        <v>4.594722655384019</v>
      </c>
      <c r="I49">
        <f t="shared" ref="I49:I80" si="45">BQ49 - IF(AH49&gt;1, H49*BM49*100/(AJ49*CA49), 0)</f>
        <v>400.00229032258102</v>
      </c>
      <c r="J49">
        <f t="shared" ref="J49:J80" si="46">((P49-G49/2)*I49-H49)/(P49+G49/2)</f>
        <v>314.71433410975646</v>
      </c>
      <c r="K49">
        <f t="shared" ref="K49:K80" si="47">J49*(BV49+BW49)/1000</f>
        <v>30.467706833082939</v>
      </c>
      <c r="L49">
        <f t="shared" ref="L49:L80" si="48">(BQ49 - IF(AH49&gt;1, H49*BM49*100/(AJ49*CA49), 0))*(BV49+BW49)/1000</f>
        <v>38.724491366382644</v>
      </c>
      <c r="M49">
        <f t="shared" ref="M49:M80" si="49">2/((1/O49-1/N49)+SIGN(O49)*SQRT((1/O49-1/N49)*(1/O49-1/N49) + 4*BN49/((BN49+1)*(BN49+1))*(2*1/O49*1/N49-1/N49*1/N49)))</f>
        <v>0.10366033889875777</v>
      </c>
      <c r="N49">
        <f t="shared" ref="N49:N80" si="50">AE49+AD49*BM49+AC49*BM49*BM49</f>
        <v>3.3924134415593121</v>
      </c>
      <c r="O49">
        <f t="shared" ref="O49:O80" si="51">G49*(1000-(1000*0.61365*EXP(17.502*S49/(240.97+S49))/(BV49+BW49)+BS49)/2)/(1000*0.61365*EXP(17.502*S49/(240.97+S49))/(BV49+BW49)-BS49)</f>
        <v>0.10193227118521037</v>
      </c>
      <c r="P49">
        <f t="shared" ref="P49:P80" si="52">1/((BN49+1)/(M49/1.6)+1/(N49/1.37)) + BN49/((BN49+1)/(M49/1.6) + BN49/(N49/1.37))</f>
        <v>6.3860529907269703E-2</v>
      </c>
      <c r="Q49">
        <f t="shared" ref="Q49:Q80" si="53">(BJ49*BL49)</f>
        <v>16.520298296557442</v>
      </c>
      <c r="R49">
        <f t="shared" ref="R49:R80" si="54">(BX49+(Q49+2*0.95*0.0000000567*(((BX49+$B$7)+273)^4-(BX49+273)^4)-44100*G49)/(1.84*29.3*N49+8*0.95*0.0000000567*(BX49+273)^3))</f>
        <v>28.367599656600845</v>
      </c>
      <c r="S49">
        <f t="shared" ref="S49:S80" si="55">($C$7*BY49+$D$7*BZ49+$E$7*R49)</f>
        <v>28.000570967741901</v>
      </c>
      <c r="T49">
        <f t="shared" ref="T49:T80" si="56">0.61365*EXP(17.502*S49/(240.97+S49))</f>
        <v>3.7949659943446865</v>
      </c>
      <c r="U49">
        <f t="shared" ref="U49:U80" si="57">(V49/W49*100)</f>
        <v>40.046313183712172</v>
      </c>
      <c r="V49">
        <f t="shared" ref="V49:V80" si="58">BS49*(BV49+BW49)/1000</f>
        <v>1.5941082939072602</v>
      </c>
      <c r="W49">
        <f t="shared" ref="W49:W80" si="59">0.61365*EXP(17.502*BX49/(240.97+BX49))</f>
        <v>3.9806618067293731</v>
      </c>
      <c r="X49">
        <f t="shared" ref="X49:X80" si="60">(T49-BS49*(BV49+BW49)/1000)</f>
        <v>2.2008577004374263</v>
      </c>
      <c r="Y49">
        <f t="shared" ref="Y49:Y80" si="61">(-G49*44100)</f>
        <v>-105.11825938690698</v>
      </c>
      <c r="Z49">
        <f t="shared" ref="Z49:Z80" si="62">2*29.3*N49*0.92*(BX49-S49)</f>
        <v>150.33410435760004</v>
      </c>
      <c r="AA49">
        <f t="shared" ref="AA49:AA80" si="63">2*0.95*0.0000000567*(((BX49+$B$7)+273)^4-(S49+273)^4)</f>
        <v>9.6993019874203448</v>
      </c>
      <c r="AB49">
        <f t="shared" ref="AB49:AB80" si="64">Q49+AA49+Y49+Z49</f>
        <v>71.435445254670839</v>
      </c>
      <c r="AC49">
        <v>-4.0079125395564102E-2</v>
      </c>
      <c r="AD49">
        <v>4.4992329380746002E-2</v>
      </c>
      <c r="AE49">
        <v>3.3815249477275602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50797.729176881614</v>
      </c>
      <c r="AK49" t="s">
        <v>251</v>
      </c>
      <c r="AL49">
        <v>2.27018846153846</v>
      </c>
      <c r="AM49">
        <v>1.8340000000000001</v>
      </c>
      <c r="AN49">
        <f t="shared" ref="AN49:AN80" si="68">AM49-AL49</f>
        <v>-0.43618846153845992</v>
      </c>
      <c r="AO49">
        <f t="shared" ref="AO49:AO80" si="69">AN49/AM49</f>
        <v>-0.2378344937505234</v>
      </c>
      <c r="AP49">
        <v>-0.42406819101022197</v>
      </c>
      <c r="AQ49" t="s">
        <v>354</v>
      </c>
      <c r="AR49">
        <v>2.3582769230769198</v>
      </c>
      <c r="AS49">
        <v>1.6152</v>
      </c>
      <c r="AT49">
        <f t="shared" ref="AT49:AT80" si="70">1-AR49/AS49</f>
        <v>-0.46005257743741934</v>
      </c>
      <c r="AU49">
        <v>0.5</v>
      </c>
      <c r="AV49">
        <f t="shared" ref="AV49:AV80" si="71">BJ49</f>
        <v>84.290782468813134</v>
      </c>
      <c r="AW49">
        <f t="shared" ref="AW49:AW80" si="72">H49</f>
        <v>4.594722655384019</v>
      </c>
      <c r="AX49">
        <f t="shared" ref="AX49:AX80" si="73">AT49*AU49*AV49</f>
        <v>-19.389095864497161</v>
      </c>
      <c r="AY49">
        <f t="shared" ref="AY49:AY80" si="74">BD49/AS49</f>
        <v>1</v>
      </c>
      <c r="AZ49">
        <f t="shared" ref="AZ49:AZ80" si="75">(AW49-AP49)/AV49</f>
        <v>5.9541395860824409E-2</v>
      </c>
      <c r="BA49">
        <f t="shared" ref="BA49:BA80" si="76">(AM49-AS49)/AS49</f>
        <v>0.13546310054482424</v>
      </c>
      <c r="BB49" t="s">
        <v>253</v>
      </c>
      <c r="BC49">
        <v>0</v>
      </c>
      <c r="BD49">
        <f t="shared" ref="BD49:BD80" si="77">AS49-BC49</f>
        <v>1.6152</v>
      </c>
      <c r="BE49">
        <f t="shared" ref="BE49:BE80" si="78">(AS49-AR49)/(AS49-BC49)</f>
        <v>-0.46005257743741945</v>
      </c>
      <c r="BF49">
        <f t="shared" ref="BF49:BF80" si="79">(AM49-AS49)/(AM49-BC49)</f>
        <v>0.11930207197382775</v>
      </c>
      <c r="BG49">
        <f t="shared" ref="BG49:BG80" si="80">(AS49-AR49)/(AS49-AL49)</f>
        <v>1.1344885699689344</v>
      </c>
      <c r="BH49">
        <f t="shared" ref="BH49:BH80" si="81">(AM49-AS49)/(AM49-AL49)</f>
        <v>-0.50161803736917032</v>
      </c>
      <c r="BI49">
        <f t="shared" ref="BI49:BI80" si="82">$B$11*CB49+$C$11*CC49+$F$11*CD49</f>
        <v>99.989554838709694</v>
      </c>
      <c r="BJ49">
        <f t="shared" ref="BJ49:BJ80" si="83">BI49*BK49</f>
        <v>84.290782468813134</v>
      </c>
      <c r="BK49">
        <f t="shared" ref="BK49:BK80" si="84">($B$11*$D$9+$C$11*$D$9+$F$11*((CQ49+CI49)/MAX(CQ49+CI49+CR49, 0.1)*$I$9+CR49/MAX(CQ49+CI49+CR49, 0.1)*$J$9))/($B$11+$C$11+$F$11)</f>
        <v>0.84299587696715117</v>
      </c>
      <c r="BL49">
        <f t="shared" ref="BL49:BL80" si="85">($B$11*$K$9+$C$11*$K$9+$F$11*((CQ49+CI49)/MAX(CQ49+CI49+CR49, 0.1)*$P$9+CR49/MAX(CQ49+CI49+CR49, 0.1)*$Q$9))/($B$11+$C$11+$F$11)</f>
        <v>0.19599175393430249</v>
      </c>
      <c r="BM49">
        <v>0.76956237059342603</v>
      </c>
      <c r="BN49">
        <v>0.5</v>
      </c>
      <c r="BO49" t="s">
        <v>254</v>
      </c>
      <c r="BP49">
        <v>1675348518.3</v>
      </c>
      <c r="BQ49">
        <v>400.00229032258102</v>
      </c>
      <c r="BR49">
        <v>400.85616129032297</v>
      </c>
      <c r="BS49">
        <v>16.466245161290299</v>
      </c>
      <c r="BT49">
        <v>16.105441935483899</v>
      </c>
      <c r="BU49">
        <v>500.03712903225801</v>
      </c>
      <c r="BV49">
        <v>96.6106870967742</v>
      </c>
      <c r="BW49">
        <v>0.199987</v>
      </c>
      <c r="BX49">
        <v>28.822554838709699</v>
      </c>
      <c r="BY49">
        <v>28.000570967741901</v>
      </c>
      <c r="BZ49">
        <v>999.9</v>
      </c>
      <c r="CA49">
        <v>10004.3548387097</v>
      </c>
      <c r="CB49">
        <v>0</v>
      </c>
      <c r="CC49">
        <v>390.87064516128999</v>
      </c>
      <c r="CD49">
        <v>99.989554838709694</v>
      </c>
      <c r="CE49">
        <v>0.90013009677419398</v>
      </c>
      <c r="CF49">
        <v>9.98695E-2</v>
      </c>
      <c r="CG49">
        <v>0</v>
      </c>
      <c r="CH49">
        <v>2.3461451612903201</v>
      </c>
      <c r="CI49">
        <v>0</v>
      </c>
      <c r="CJ49">
        <v>118.524741935484</v>
      </c>
      <c r="CK49">
        <v>914.284290322581</v>
      </c>
      <c r="CL49">
        <v>38.161000000000001</v>
      </c>
      <c r="CM49">
        <v>42.828258064516099</v>
      </c>
      <c r="CN49">
        <v>40.360774193548401</v>
      </c>
      <c r="CO49">
        <v>41.118903225806498</v>
      </c>
      <c r="CP49">
        <v>38.802</v>
      </c>
      <c r="CQ49">
        <v>90.003870967741904</v>
      </c>
      <c r="CR49">
        <v>9.9851612903225906</v>
      </c>
      <c r="CS49">
        <v>0</v>
      </c>
      <c r="CT49">
        <v>59.600000143051098</v>
      </c>
      <c r="CU49">
        <v>2.3582769230769198</v>
      </c>
      <c r="CV49">
        <v>0.15492648991076099</v>
      </c>
      <c r="CW49">
        <v>1.48786327038229</v>
      </c>
      <c r="CX49">
        <v>118.487384615385</v>
      </c>
      <c r="CY49">
        <v>15</v>
      </c>
      <c r="CZ49">
        <v>1675346478</v>
      </c>
      <c r="DA49" t="s">
        <v>255</v>
      </c>
      <c r="DB49">
        <v>3</v>
      </c>
      <c r="DC49">
        <v>-3.863</v>
      </c>
      <c r="DD49">
        <v>0.38300000000000001</v>
      </c>
      <c r="DE49">
        <v>403</v>
      </c>
      <c r="DF49">
        <v>16</v>
      </c>
      <c r="DG49">
        <v>1.67</v>
      </c>
      <c r="DH49">
        <v>0.38</v>
      </c>
      <c r="DI49">
        <v>-0.86386646153846103</v>
      </c>
      <c r="DJ49">
        <v>2.3219216255428599E-2</v>
      </c>
      <c r="DK49">
        <v>8.6350331770433303E-2</v>
      </c>
      <c r="DL49">
        <v>1</v>
      </c>
      <c r="DM49">
        <v>2.5489999999999999</v>
      </c>
      <c r="DN49">
        <v>0</v>
      </c>
      <c r="DO49">
        <v>0</v>
      </c>
      <c r="DP49">
        <v>0</v>
      </c>
      <c r="DQ49">
        <v>0.361504134615385</v>
      </c>
      <c r="DR49">
        <v>-1.0052036199092401E-2</v>
      </c>
      <c r="DS49">
        <v>2.7418174841688601E-3</v>
      </c>
      <c r="DT49">
        <v>1</v>
      </c>
      <c r="DU49">
        <v>2</v>
      </c>
      <c r="DV49">
        <v>3</v>
      </c>
      <c r="DW49" t="s">
        <v>264</v>
      </c>
      <c r="DX49">
        <v>100</v>
      </c>
      <c r="DY49">
        <v>100</v>
      </c>
      <c r="DZ49">
        <v>-3.863</v>
      </c>
      <c r="EA49">
        <v>0.38300000000000001</v>
      </c>
      <c r="EB49">
        <v>2</v>
      </c>
      <c r="EC49">
        <v>516.58699999999999</v>
      </c>
      <c r="ED49">
        <v>416.97300000000001</v>
      </c>
      <c r="EE49">
        <v>28.2498</v>
      </c>
      <c r="EF49">
        <v>31.400099999999998</v>
      </c>
      <c r="EG49">
        <v>29.9999</v>
      </c>
      <c r="EH49">
        <v>31.630400000000002</v>
      </c>
      <c r="EI49">
        <v>31.672599999999999</v>
      </c>
      <c r="EJ49">
        <v>20.1953</v>
      </c>
      <c r="EK49">
        <v>23.472899999999999</v>
      </c>
      <c r="EL49">
        <v>0</v>
      </c>
      <c r="EM49">
        <v>28.2456</v>
      </c>
      <c r="EN49">
        <v>400.91300000000001</v>
      </c>
      <c r="EO49">
        <v>16.137</v>
      </c>
      <c r="EP49">
        <v>100.316</v>
      </c>
      <c r="EQ49">
        <v>90.605699999999999</v>
      </c>
    </row>
    <row r="50" spans="1:147" x14ac:dyDescent="0.3">
      <c r="A50">
        <v>34</v>
      </c>
      <c r="B50">
        <v>1675348586.3</v>
      </c>
      <c r="C50">
        <v>2041.2999999523199</v>
      </c>
      <c r="D50" t="s">
        <v>355</v>
      </c>
      <c r="E50" t="s">
        <v>356</v>
      </c>
      <c r="F50">
        <v>1675348578.3</v>
      </c>
      <c r="G50">
        <f t="shared" si="43"/>
        <v>2.0902391233170534E-3</v>
      </c>
      <c r="H50">
        <f t="shared" si="44"/>
        <v>4.8281859886310903</v>
      </c>
      <c r="I50">
        <f t="shared" si="45"/>
        <v>399.98429032258099</v>
      </c>
      <c r="J50">
        <f t="shared" si="46"/>
        <v>300.7028341173978</v>
      </c>
      <c r="K50">
        <f t="shared" si="47"/>
        <v>29.109290882706954</v>
      </c>
      <c r="L50">
        <f t="shared" si="48"/>
        <v>38.720150708547891</v>
      </c>
      <c r="M50">
        <f t="shared" si="49"/>
        <v>9.0750943464598929E-2</v>
      </c>
      <c r="N50">
        <f t="shared" si="50"/>
        <v>3.3922757298056916</v>
      </c>
      <c r="O50">
        <f t="shared" si="51"/>
        <v>8.9423462275547705E-2</v>
      </c>
      <c r="P50">
        <f t="shared" si="52"/>
        <v>5.6007315177708697E-2</v>
      </c>
      <c r="Q50">
        <f t="shared" si="53"/>
        <v>16.523667980614867</v>
      </c>
      <c r="R50">
        <f t="shared" si="54"/>
        <v>28.406068811753038</v>
      </c>
      <c r="S50">
        <f t="shared" si="55"/>
        <v>27.992529032258101</v>
      </c>
      <c r="T50">
        <f t="shared" si="56"/>
        <v>3.793187220295458</v>
      </c>
      <c r="U50">
        <f t="shared" si="57"/>
        <v>40.092971349286479</v>
      </c>
      <c r="V50">
        <f t="shared" si="58"/>
        <v>1.5933811674531138</v>
      </c>
      <c r="W50">
        <f t="shared" si="59"/>
        <v>3.9742157137013261</v>
      </c>
      <c r="X50">
        <f t="shared" si="60"/>
        <v>2.1998060528423444</v>
      </c>
      <c r="Y50">
        <f t="shared" si="61"/>
        <v>-92.179545338282054</v>
      </c>
      <c r="Z50">
        <f t="shared" si="62"/>
        <v>146.68388314691475</v>
      </c>
      <c r="AA50">
        <f t="shared" si="63"/>
        <v>9.4624833123147276</v>
      </c>
      <c r="AB50">
        <f t="shared" si="64"/>
        <v>80.490489101562289</v>
      </c>
      <c r="AC50">
        <v>-4.0077078985731499E-2</v>
      </c>
      <c r="AD50">
        <v>4.4990032106433597E-2</v>
      </c>
      <c r="AE50">
        <v>3.3813877919322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50799.809180355776</v>
      </c>
      <c r="AK50" t="s">
        <v>251</v>
      </c>
      <c r="AL50">
        <v>2.27018846153846</v>
      </c>
      <c r="AM50">
        <v>1.8340000000000001</v>
      </c>
      <c r="AN50">
        <f t="shared" si="68"/>
        <v>-0.43618846153845992</v>
      </c>
      <c r="AO50">
        <f t="shared" si="69"/>
        <v>-0.2378344937505234</v>
      </c>
      <c r="AP50">
        <v>-0.42406819101022197</v>
      </c>
      <c r="AQ50" t="s">
        <v>357</v>
      </c>
      <c r="AR50">
        <v>2.4104961538461498</v>
      </c>
      <c r="AS50">
        <v>1.6576</v>
      </c>
      <c r="AT50">
        <f t="shared" si="70"/>
        <v>-0.45420858702108458</v>
      </c>
      <c r="AU50">
        <v>0.5</v>
      </c>
      <c r="AV50">
        <f t="shared" si="71"/>
        <v>84.30854921313599</v>
      </c>
      <c r="AW50">
        <f t="shared" si="72"/>
        <v>4.8281859886310903</v>
      </c>
      <c r="AX50">
        <f t="shared" si="73"/>
        <v>-19.146833505948035</v>
      </c>
      <c r="AY50">
        <f t="shared" si="74"/>
        <v>1</v>
      </c>
      <c r="AZ50">
        <f t="shared" si="75"/>
        <v>6.229800214404551E-2</v>
      </c>
      <c r="BA50">
        <f t="shared" si="76"/>
        <v>0.10641891891891898</v>
      </c>
      <c r="BB50" t="s">
        <v>253</v>
      </c>
      <c r="BC50">
        <v>0</v>
      </c>
      <c r="BD50">
        <f t="shared" si="77"/>
        <v>1.6576</v>
      </c>
      <c r="BE50">
        <f t="shared" si="78"/>
        <v>-0.45420858702108463</v>
      </c>
      <c r="BF50">
        <f t="shared" si="79"/>
        <v>9.6183206106870284E-2</v>
      </c>
      <c r="BG50">
        <f t="shared" si="80"/>
        <v>1.2290407036974216</v>
      </c>
      <c r="BH50">
        <f t="shared" si="81"/>
        <v>-0.40441234822633298</v>
      </c>
      <c r="BI50">
        <f t="shared" si="82"/>
        <v>100.010709677419</v>
      </c>
      <c r="BJ50">
        <f t="shared" si="83"/>
        <v>84.30854921313599</v>
      </c>
      <c r="BK50">
        <f t="shared" si="84"/>
        <v>0.84299521006370448</v>
      </c>
      <c r="BL50">
        <f t="shared" si="85"/>
        <v>0.19599042012740908</v>
      </c>
      <c r="BM50">
        <v>0.76956237059342603</v>
      </c>
      <c r="BN50">
        <v>0.5</v>
      </c>
      <c r="BO50" t="s">
        <v>254</v>
      </c>
      <c r="BP50">
        <v>1675348578.3</v>
      </c>
      <c r="BQ50">
        <v>399.98429032258099</v>
      </c>
      <c r="BR50">
        <v>400.85606451612898</v>
      </c>
      <c r="BS50">
        <v>16.459838709677399</v>
      </c>
      <c r="BT50">
        <v>16.143429032258101</v>
      </c>
      <c r="BU50">
        <v>500.01396774193501</v>
      </c>
      <c r="BV50">
        <v>96.604196774193497</v>
      </c>
      <c r="BW50">
        <v>0.199981903225806</v>
      </c>
      <c r="BX50">
        <v>28.794587096774201</v>
      </c>
      <c r="BY50">
        <v>27.992529032258101</v>
      </c>
      <c r="BZ50">
        <v>999.9</v>
      </c>
      <c r="CA50">
        <v>10004.516129032299</v>
      </c>
      <c r="CB50">
        <v>0</v>
      </c>
      <c r="CC50">
        <v>390.81480645161298</v>
      </c>
      <c r="CD50">
        <v>100.010709677419</v>
      </c>
      <c r="CE50">
        <v>0.90013419354838697</v>
      </c>
      <c r="CF50">
        <v>9.9865506451612907E-2</v>
      </c>
      <c r="CG50">
        <v>0</v>
      </c>
      <c r="CH50">
        <v>2.40131612903226</v>
      </c>
      <c r="CI50">
        <v>0</v>
      </c>
      <c r="CJ50">
        <v>118.260161290323</v>
      </c>
      <c r="CK50">
        <v>914.47974193548396</v>
      </c>
      <c r="CL50">
        <v>38.048000000000002</v>
      </c>
      <c r="CM50">
        <v>42.75</v>
      </c>
      <c r="CN50">
        <v>40.25</v>
      </c>
      <c r="CO50">
        <v>41.008000000000003</v>
      </c>
      <c r="CP50">
        <v>38.686999999999998</v>
      </c>
      <c r="CQ50">
        <v>90.023225806451606</v>
      </c>
      <c r="CR50">
        <v>9.9848387096774207</v>
      </c>
      <c r="CS50">
        <v>0</v>
      </c>
      <c r="CT50">
        <v>59.299999952316298</v>
      </c>
      <c r="CU50">
        <v>2.4104961538461498</v>
      </c>
      <c r="CV50">
        <v>0.667394860388696</v>
      </c>
      <c r="CW50">
        <v>0.90372650689441802</v>
      </c>
      <c r="CX50">
        <v>118.24953846153799</v>
      </c>
      <c r="CY50">
        <v>15</v>
      </c>
      <c r="CZ50">
        <v>1675346478</v>
      </c>
      <c r="DA50" t="s">
        <v>255</v>
      </c>
      <c r="DB50">
        <v>3</v>
      </c>
      <c r="DC50">
        <v>-3.863</v>
      </c>
      <c r="DD50">
        <v>0.38300000000000001</v>
      </c>
      <c r="DE50">
        <v>403</v>
      </c>
      <c r="DF50">
        <v>16</v>
      </c>
      <c r="DG50">
        <v>1.67</v>
      </c>
      <c r="DH50">
        <v>0.38</v>
      </c>
      <c r="DI50">
        <v>-0.845622634615385</v>
      </c>
      <c r="DJ50">
        <v>-9.3887439597039199E-2</v>
      </c>
      <c r="DK50">
        <v>0.109019659612565</v>
      </c>
      <c r="DL50">
        <v>1</v>
      </c>
      <c r="DM50">
        <v>2.1558999999999999</v>
      </c>
      <c r="DN50">
        <v>0</v>
      </c>
      <c r="DO50">
        <v>0</v>
      </c>
      <c r="DP50">
        <v>0</v>
      </c>
      <c r="DQ50">
        <v>0.33092196153846198</v>
      </c>
      <c r="DR50">
        <v>-0.130810603602834</v>
      </c>
      <c r="DS50">
        <v>2.1665219257142501E-2</v>
      </c>
      <c r="DT50">
        <v>0</v>
      </c>
      <c r="DU50">
        <v>1</v>
      </c>
      <c r="DV50">
        <v>3</v>
      </c>
      <c r="DW50" t="s">
        <v>260</v>
      </c>
      <c r="DX50">
        <v>100</v>
      </c>
      <c r="DY50">
        <v>100</v>
      </c>
      <c r="DZ50">
        <v>-3.863</v>
      </c>
      <c r="EA50">
        <v>0.38300000000000001</v>
      </c>
      <c r="EB50">
        <v>2</v>
      </c>
      <c r="EC50">
        <v>516.90700000000004</v>
      </c>
      <c r="ED50">
        <v>416.89699999999999</v>
      </c>
      <c r="EE50">
        <v>28.177299999999999</v>
      </c>
      <c r="EF50">
        <v>31.3919</v>
      </c>
      <c r="EG50">
        <v>30.0001</v>
      </c>
      <c r="EH50">
        <v>31.6221</v>
      </c>
      <c r="EI50">
        <v>31.6616</v>
      </c>
      <c r="EJ50">
        <v>20.196000000000002</v>
      </c>
      <c r="EK50">
        <v>23.195599999999999</v>
      </c>
      <c r="EL50">
        <v>0</v>
      </c>
      <c r="EM50">
        <v>28.171500000000002</v>
      </c>
      <c r="EN50">
        <v>400.767</v>
      </c>
      <c r="EO50">
        <v>16.1615</v>
      </c>
      <c r="EP50">
        <v>100.31699999999999</v>
      </c>
      <c r="EQ50">
        <v>90.605400000000003</v>
      </c>
    </row>
    <row r="51" spans="1:147" x14ac:dyDescent="0.3">
      <c r="A51">
        <v>35</v>
      </c>
      <c r="B51">
        <v>1675348646.3</v>
      </c>
      <c r="C51">
        <v>2101.2999999523199</v>
      </c>
      <c r="D51" t="s">
        <v>358</v>
      </c>
      <c r="E51" t="s">
        <v>359</v>
      </c>
      <c r="F51">
        <v>1675348638.3</v>
      </c>
      <c r="G51">
        <f t="shared" si="43"/>
        <v>2.2199999828671833E-3</v>
      </c>
      <c r="H51">
        <f t="shared" si="44"/>
        <v>4.453405124391856</v>
      </c>
      <c r="I51">
        <f t="shared" si="45"/>
        <v>400.00816129032302</v>
      </c>
      <c r="J51">
        <f t="shared" si="46"/>
        <v>311.95656411334937</v>
      </c>
      <c r="K51">
        <f t="shared" si="47"/>
        <v>30.199714320196897</v>
      </c>
      <c r="L51">
        <f t="shared" si="48"/>
        <v>38.723763454215003</v>
      </c>
      <c r="M51">
        <f t="shared" si="49"/>
        <v>9.6572084432196559E-2</v>
      </c>
      <c r="N51">
        <f t="shared" si="50"/>
        <v>3.394281161848534</v>
      </c>
      <c r="O51">
        <f t="shared" si="51"/>
        <v>9.5071232798817143E-2</v>
      </c>
      <c r="P51">
        <f t="shared" si="52"/>
        <v>5.9552423029326104E-2</v>
      </c>
      <c r="Q51">
        <f t="shared" si="53"/>
        <v>16.522460919710579</v>
      </c>
      <c r="R51">
        <f t="shared" si="54"/>
        <v>28.356225158532823</v>
      </c>
      <c r="S51">
        <f t="shared" si="55"/>
        <v>27.9916967741935</v>
      </c>
      <c r="T51">
        <f t="shared" si="56"/>
        <v>3.7930031769172703</v>
      </c>
      <c r="U51">
        <f t="shared" si="57"/>
        <v>40.191229397593062</v>
      </c>
      <c r="V51">
        <f t="shared" si="58"/>
        <v>1.5953730751547173</v>
      </c>
      <c r="W51">
        <f t="shared" si="59"/>
        <v>3.9694557719855652</v>
      </c>
      <c r="X51">
        <f t="shared" si="60"/>
        <v>2.1976301017625532</v>
      </c>
      <c r="Y51">
        <f t="shared" si="61"/>
        <v>-97.901999244442791</v>
      </c>
      <c r="Z51">
        <f t="shared" si="62"/>
        <v>143.13908374069058</v>
      </c>
      <c r="AA51">
        <f t="shared" si="63"/>
        <v>9.2273663241330404</v>
      </c>
      <c r="AB51">
        <f t="shared" si="64"/>
        <v>70.986911740091415</v>
      </c>
      <c r="AC51">
        <v>-4.0106883306064003E-2</v>
      </c>
      <c r="AD51">
        <v>4.5023490067008697E-2</v>
      </c>
      <c r="AE51">
        <v>3.38338512688822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50839.590591185042</v>
      </c>
      <c r="AK51" t="s">
        <v>251</v>
      </c>
      <c r="AL51">
        <v>2.27018846153846</v>
      </c>
      <c r="AM51">
        <v>1.8340000000000001</v>
      </c>
      <c r="AN51">
        <f t="shared" si="68"/>
        <v>-0.43618846153845992</v>
      </c>
      <c r="AO51">
        <f t="shared" si="69"/>
        <v>-0.2378344937505234</v>
      </c>
      <c r="AP51">
        <v>-0.42406819101022197</v>
      </c>
      <c r="AQ51" t="s">
        <v>360</v>
      </c>
      <c r="AR51">
        <v>2.3431653846153799</v>
      </c>
      <c r="AS51">
        <v>1.472</v>
      </c>
      <c r="AT51">
        <f t="shared" si="70"/>
        <v>-0.59182431020066573</v>
      </c>
      <c r="AU51">
        <v>0.5</v>
      </c>
      <c r="AV51">
        <f t="shared" si="71"/>
        <v>84.302623834493346</v>
      </c>
      <c r="AW51">
        <f t="shared" si="72"/>
        <v>4.453405124391856</v>
      </c>
      <c r="AX51">
        <f t="shared" si="73"/>
        <v>-24.946171099477613</v>
      </c>
      <c r="AY51">
        <f t="shared" si="74"/>
        <v>1</v>
      </c>
      <c r="AZ51">
        <f t="shared" si="75"/>
        <v>5.7856720153547654E-2</v>
      </c>
      <c r="BA51">
        <f t="shared" si="76"/>
        <v>0.24592391304347833</v>
      </c>
      <c r="BB51" t="s">
        <v>253</v>
      </c>
      <c r="BC51">
        <v>0</v>
      </c>
      <c r="BD51">
        <f t="shared" si="77"/>
        <v>1.472</v>
      </c>
      <c r="BE51">
        <f t="shared" si="78"/>
        <v>-0.59182431020066573</v>
      </c>
      <c r="BF51">
        <f t="shared" si="79"/>
        <v>0.19738276990185391</v>
      </c>
      <c r="BG51">
        <f t="shared" si="80"/>
        <v>1.0914281859402746</v>
      </c>
      <c r="BH51">
        <f t="shared" si="81"/>
        <v>-0.82991649692705494</v>
      </c>
      <c r="BI51">
        <f t="shared" si="82"/>
        <v>100.003712903226</v>
      </c>
      <c r="BJ51">
        <f t="shared" si="83"/>
        <v>84.302623834493346</v>
      </c>
      <c r="BK51">
        <f t="shared" si="84"/>
        <v>0.84299493875865728</v>
      </c>
      <c r="BL51">
        <f t="shared" si="85"/>
        <v>0.19598987751731436</v>
      </c>
      <c r="BM51">
        <v>0.76956237059342603</v>
      </c>
      <c r="BN51">
        <v>0.5</v>
      </c>
      <c r="BO51" t="s">
        <v>254</v>
      </c>
      <c r="BP51">
        <v>1675348638.3</v>
      </c>
      <c r="BQ51">
        <v>400.00816129032302</v>
      </c>
      <c r="BR51">
        <v>400.83022580645201</v>
      </c>
      <c r="BS51">
        <v>16.479861290322599</v>
      </c>
      <c r="BT51">
        <v>16.143825806451598</v>
      </c>
      <c r="BU51">
        <v>500.02867741935501</v>
      </c>
      <c r="BV51">
        <v>96.607509677419401</v>
      </c>
      <c r="BW51">
        <v>0.19992377419354801</v>
      </c>
      <c r="BX51">
        <v>28.7739096774194</v>
      </c>
      <c r="BY51">
        <v>27.9916967741935</v>
      </c>
      <c r="BZ51">
        <v>999.9</v>
      </c>
      <c r="CA51">
        <v>10011.6129032258</v>
      </c>
      <c r="CB51">
        <v>0</v>
      </c>
      <c r="CC51">
        <v>390.81035483871</v>
      </c>
      <c r="CD51">
        <v>100.003712903226</v>
      </c>
      <c r="CE51">
        <v>0.90013687096774198</v>
      </c>
      <c r="CF51">
        <v>9.9862803225806498E-2</v>
      </c>
      <c r="CG51">
        <v>0</v>
      </c>
      <c r="CH51">
        <v>2.3482774193548401</v>
      </c>
      <c r="CI51">
        <v>0</v>
      </c>
      <c r="CJ51">
        <v>117.84012903225801</v>
      </c>
      <c r="CK51">
        <v>914.41577419354803</v>
      </c>
      <c r="CL51">
        <v>37.971548387096803</v>
      </c>
      <c r="CM51">
        <v>42.651000000000003</v>
      </c>
      <c r="CN51">
        <v>40.146999999999998</v>
      </c>
      <c r="CO51">
        <v>40.936999999999998</v>
      </c>
      <c r="CP51">
        <v>38.620935483871001</v>
      </c>
      <c r="CQ51">
        <v>90.017741935483897</v>
      </c>
      <c r="CR51">
        <v>9.9832258064516193</v>
      </c>
      <c r="CS51">
        <v>0</v>
      </c>
      <c r="CT51">
        <v>59.400000095367403</v>
      </c>
      <c r="CU51">
        <v>2.3431653846153799</v>
      </c>
      <c r="CV51">
        <v>0.44102905598328801</v>
      </c>
      <c r="CW51">
        <v>0.47466666970810401</v>
      </c>
      <c r="CX51">
        <v>117.864</v>
      </c>
      <c r="CY51">
        <v>15</v>
      </c>
      <c r="CZ51">
        <v>1675346478</v>
      </c>
      <c r="DA51" t="s">
        <v>255</v>
      </c>
      <c r="DB51">
        <v>3</v>
      </c>
      <c r="DC51">
        <v>-3.863</v>
      </c>
      <c r="DD51">
        <v>0.38300000000000001</v>
      </c>
      <c r="DE51">
        <v>403</v>
      </c>
      <c r="DF51">
        <v>16</v>
      </c>
      <c r="DG51">
        <v>1.67</v>
      </c>
      <c r="DH51">
        <v>0.38</v>
      </c>
      <c r="DI51">
        <v>-0.82237011538461502</v>
      </c>
      <c r="DJ51">
        <v>-2.1127806710510299E-2</v>
      </c>
      <c r="DK51">
        <v>7.2460816216196794E-2</v>
      </c>
      <c r="DL51">
        <v>1</v>
      </c>
      <c r="DM51">
        <v>2.3837999999999999</v>
      </c>
      <c r="DN51">
        <v>0</v>
      </c>
      <c r="DO51">
        <v>0</v>
      </c>
      <c r="DP51">
        <v>0</v>
      </c>
      <c r="DQ51">
        <v>0.33604123076923098</v>
      </c>
      <c r="DR51">
        <v>-4.6677367027958203E-4</v>
      </c>
      <c r="DS51">
        <v>3.02071273183731E-3</v>
      </c>
      <c r="DT51">
        <v>1</v>
      </c>
      <c r="DU51">
        <v>2</v>
      </c>
      <c r="DV51">
        <v>3</v>
      </c>
      <c r="DW51" t="s">
        <v>264</v>
      </c>
      <c r="DX51">
        <v>100</v>
      </c>
      <c r="DY51">
        <v>100</v>
      </c>
      <c r="DZ51">
        <v>-3.863</v>
      </c>
      <c r="EA51">
        <v>0.38300000000000001</v>
      </c>
      <c r="EB51">
        <v>2</v>
      </c>
      <c r="EC51">
        <v>516.45699999999999</v>
      </c>
      <c r="ED51">
        <v>416.84</v>
      </c>
      <c r="EE51">
        <v>28.1068</v>
      </c>
      <c r="EF51">
        <v>31.3809</v>
      </c>
      <c r="EG51">
        <v>30.0001</v>
      </c>
      <c r="EH51">
        <v>31.613900000000001</v>
      </c>
      <c r="EI51">
        <v>31.653400000000001</v>
      </c>
      <c r="EJ51">
        <v>20.196899999999999</v>
      </c>
      <c r="EK51">
        <v>23.195599999999999</v>
      </c>
      <c r="EL51">
        <v>0</v>
      </c>
      <c r="EM51">
        <v>28.1052</v>
      </c>
      <c r="EN51">
        <v>400.774</v>
      </c>
      <c r="EO51">
        <v>16.087299999999999</v>
      </c>
      <c r="EP51">
        <v>100.319</v>
      </c>
      <c r="EQ51">
        <v>90.605800000000002</v>
      </c>
    </row>
    <row r="52" spans="1:147" x14ac:dyDescent="0.3">
      <c r="A52">
        <v>36</v>
      </c>
      <c r="B52">
        <v>1675348706.3</v>
      </c>
      <c r="C52">
        <v>2161.2999999523199</v>
      </c>
      <c r="D52" t="s">
        <v>361</v>
      </c>
      <c r="E52" t="s">
        <v>362</v>
      </c>
      <c r="F52">
        <v>1675348698.3</v>
      </c>
      <c r="G52">
        <f t="shared" si="43"/>
        <v>2.3207132132392295E-3</v>
      </c>
      <c r="H52">
        <f t="shared" si="44"/>
        <v>4.1809170943225027</v>
      </c>
      <c r="I52">
        <f t="shared" si="45"/>
        <v>400.03303225806502</v>
      </c>
      <c r="J52">
        <f t="shared" si="46"/>
        <v>319.48101117196848</v>
      </c>
      <c r="K52">
        <f t="shared" si="47"/>
        <v>30.926894019091755</v>
      </c>
      <c r="L52">
        <f t="shared" si="48"/>
        <v>38.724615110604105</v>
      </c>
      <c r="M52">
        <f t="shared" si="49"/>
        <v>0.10103685104106264</v>
      </c>
      <c r="N52">
        <f t="shared" si="50"/>
        <v>3.3967816203262546</v>
      </c>
      <c r="O52">
        <f t="shared" si="51"/>
        <v>9.9396474175822411E-2</v>
      </c>
      <c r="P52">
        <f t="shared" si="52"/>
        <v>6.2267959270830481E-2</v>
      </c>
      <c r="Q52">
        <f t="shared" si="53"/>
        <v>16.521604258867669</v>
      </c>
      <c r="R52">
        <f t="shared" si="54"/>
        <v>28.305202404086049</v>
      </c>
      <c r="S52">
        <f t="shared" si="55"/>
        <v>27.9757741935484</v>
      </c>
      <c r="T52">
        <f t="shared" si="56"/>
        <v>3.7894835989662172</v>
      </c>
      <c r="U52">
        <f t="shared" si="57"/>
        <v>40.17602941241752</v>
      </c>
      <c r="V52">
        <f t="shared" si="58"/>
        <v>1.5921353773304103</v>
      </c>
      <c r="W52">
        <f t="shared" si="59"/>
        <v>3.9628987747562645</v>
      </c>
      <c r="X52">
        <f t="shared" si="60"/>
        <v>2.1973482216358069</v>
      </c>
      <c r="Y52">
        <f t="shared" si="61"/>
        <v>-102.34345270385002</v>
      </c>
      <c r="Z52">
        <f t="shared" si="62"/>
        <v>140.93771660025516</v>
      </c>
      <c r="AA52">
        <f t="shared" si="63"/>
        <v>9.0767601370485096</v>
      </c>
      <c r="AB52">
        <f t="shared" si="64"/>
        <v>64.192628292321317</v>
      </c>
      <c r="AC52">
        <v>-4.0144054865703299E-2</v>
      </c>
      <c r="AD52">
        <v>4.5065218399111297E-2</v>
      </c>
      <c r="AE52">
        <v>3.3858754867848502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50889.489811566171</v>
      </c>
      <c r="AK52" t="s">
        <v>251</v>
      </c>
      <c r="AL52">
        <v>2.27018846153846</v>
      </c>
      <c r="AM52">
        <v>1.8340000000000001</v>
      </c>
      <c r="AN52">
        <f t="shared" si="68"/>
        <v>-0.43618846153845992</v>
      </c>
      <c r="AO52">
        <f t="shared" si="69"/>
        <v>-0.2378344937505234</v>
      </c>
      <c r="AP52">
        <v>-0.42406819101022197</v>
      </c>
      <c r="AQ52" t="s">
        <v>363</v>
      </c>
      <c r="AR52">
        <v>2.2885461538461498</v>
      </c>
      <c r="AS52">
        <v>2.3304</v>
      </c>
      <c r="AT52">
        <f t="shared" si="70"/>
        <v>1.7959940848717104E-2</v>
      </c>
      <c r="AU52">
        <v>0.5</v>
      </c>
      <c r="AV52">
        <f t="shared" si="71"/>
        <v>84.298078354258621</v>
      </c>
      <c r="AW52">
        <f t="shared" si="72"/>
        <v>4.1809170943225027</v>
      </c>
      <c r="AX52">
        <f t="shared" si="73"/>
        <v>0.75699425045150226</v>
      </c>
      <c r="AY52">
        <f t="shared" si="74"/>
        <v>1</v>
      </c>
      <c r="AZ52">
        <f t="shared" si="75"/>
        <v>5.4627405217714399E-2</v>
      </c>
      <c r="BA52">
        <f t="shared" si="76"/>
        <v>-0.21301064194987981</v>
      </c>
      <c r="BB52" t="s">
        <v>253</v>
      </c>
      <c r="BC52">
        <v>0</v>
      </c>
      <c r="BD52">
        <f t="shared" si="77"/>
        <v>2.3304</v>
      </c>
      <c r="BE52">
        <f t="shared" si="78"/>
        <v>1.7959940848717059E-2</v>
      </c>
      <c r="BF52">
        <f t="shared" si="79"/>
        <v>-0.27066521264994542</v>
      </c>
      <c r="BG52">
        <f t="shared" si="80"/>
        <v>0.69511338230602215</v>
      </c>
      <c r="BH52">
        <f t="shared" si="81"/>
        <v>1.1380401908137843</v>
      </c>
      <c r="BI52">
        <f t="shared" si="82"/>
        <v>99.998296774193506</v>
      </c>
      <c r="BJ52">
        <f t="shared" si="83"/>
        <v>84.298078354258621</v>
      </c>
      <c r="BK52">
        <f t="shared" si="84"/>
        <v>0.8429951416533864</v>
      </c>
      <c r="BL52">
        <f t="shared" si="85"/>
        <v>0.19599028330677268</v>
      </c>
      <c r="BM52">
        <v>0.76956237059342603</v>
      </c>
      <c r="BN52">
        <v>0.5</v>
      </c>
      <c r="BO52" t="s">
        <v>254</v>
      </c>
      <c r="BP52">
        <v>1675348698.3</v>
      </c>
      <c r="BQ52">
        <v>400.03303225806502</v>
      </c>
      <c r="BR52">
        <v>400.81938709677399</v>
      </c>
      <c r="BS52">
        <v>16.447077419354802</v>
      </c>
      <c r="BT52">
        <v>16.0957774193548</v>
      </c>
      <c r="BU52">
        <v>500.01712903225803</v>
      </c>
      <c r="BV52">
        <v>96.603667741935496</v>
      </c>
      <c r="BW52">
        <v>0.199875935483871</v>
      </c>
      <c r="BX52">
        <v>28.745390322580601</v>
      </c>
      <c r="BY52">
        <v>27.9757741935484</v>
      </c>
      <c r="BZ52">
        <v>999.9</v>
      </c>
      <c r="CA52">
        <v>10021.2903225806</v>
      </c>
      <c r="CB52">
        <v>0</v>
      </c>
      <c r="CC52">
        <v>390.73993548387102</v>
      </c>
      <c r="CD52">
        <v>99.998296774193506</v>
      </c>
      <c r="CE52">
        <v>0.90013680645161298</v>
      </c>
      <c r="CF52">
        <v>9.9862867741935493E-2</v>
      </c>
      <c r="CG52">
        <v>0</v>
      </c>
      <c r="CH52">
        <v>2.2965935483870998</v>
      </c>
      <c r="CI52">
        <v>0</v>
      </c>
      <c r="CJ52">
        <v>117.797258064516</v>
      </c>
      <c r="CK52">
        <v>914.365935483871</v>
      </c>
      <c r="CL52">
        <v>37.875</v>
      </c>
      <c r="CM52">
        <v>42.570129032258102</v>
      </c>
      <c r="CN52">
        <v>40.061999999999998</v>
      </c>
      <c r="CO52">
        <v>40.875</v>
      </c>
      <c r="CP52">
        <v>38.542000000000002</v>
      </c>
      <c r="CQ52">
        <v>90.010967741935502</v>
      </c>
      <c r="CR52">
        <v>9.9832258064516193</v>
      </c>
      <c r="CS52">
        <v>0</v>
      </c>
      <c r="CT52">
        <v>59.400000095367403</v>
      </c>
      <c r="CU52">
        <v>2.2885461538461498</v>
      </c>
      <c r="CV52">
        <v>-0.84256409870850502</v>
      </c>
      <c r="CW52">
        <v>2.1664273519454702</v>
      </c>
      <c r="CX52">
        <v>117.810230769231</v>
      </c>
      <c r="CY52">
        <v>15</v>
      </c>
      <c r="CZ52">
        <v>1675346478</v>
      </c>
      <c r="DA52" t="s">
        <v>255</v>
      </c>
      <c r="DB52">
        <v>3</v>
      </c>
      <c r="DC52">
        <v>-3.863</v>
      </c>
      <c r="DD52">
        <v>0.38300000000000001</v>
      </c>
      <c r="DE52">
        <v>403</v>
      </c>
      <c r="DF52">
        <v>16</v>
      </c>
      <c r="DG52">
        <v>1.67</v>
      </c>
      <c r="DH52">
        <v>0.38</v>
      </c>
      <c r="DI52">
        <v>-0.82205261538461505</v>
      </c>
      <c r="DJ52">
        <v>0.332931614445583</v>
      </c>
      <c r="DK52">
        <v>9.9889750540890304E-2</v>
      </c>
      <c r="DL52">
        <v>1</v>
      </c>
      <c r="DM52">
        <v>2.1257999999999999</v>
      </c>
      <c r="DN52">
        <v>0</v>
      </c>
      <c r="DO52">
        <v>0</v>
      </c>
      <c r="DP52">
        <v>0</v>
      </c>
      <c r="DQ52">
        <v>0.34408575000000002</v>
      </c>
      <c r="DR52">
        <v>5.0889174421595601E-2</v>
      </c>
      <c r="DS52">
        <v>9.7681157242778694E-3</v>
      </c>
      <c r="DT52">
        <v>1</v>
      </c>
      <c r="DU52">
        <v>2</v>
      </c>
      <c r="DV52">
        <v>3</v>
      </c>
      <c r="DW52" t="s">
        <v>264</v>
      </c>
      <c r="DX52">
        <v>100</v>
      </c>
      <c r="DY52">
        <v>100</v>
      </c>
      <c r="DZ52">
        <v>-3.863</v>
      </c>
      <c r="EA52">
        <v>0.38300000000000001</v>
      </c>
      <c r="EB52">
        <v>2</v>
      </c>
      <c r="EC52">
        <v>516.88400000000001</v>
      </c>
      <c r="ED52">
        <v>416.88799999999998</v>
      </c>
      <c r="EE52">
        <v>28.127500000000001</v>
      </c>
      <c r="EF52">
        <v>31.372699999999998</v>
      </c>
      <c r="EG52">
        <v>30</v>
      </c>
      <c r="EH52">
        <v>31.602900000000002</v>
      </c>
      <c r="EI52">
        <v>31.642399999999999</v>
      </c>
      <c r="EJ52">
        <v>20.195699999999999</v>
      </c>
      <c r="EK52">
        <v>23.4679</v>
      </c>
      <c r="EL52">
        <v>0</v>
      </c>
      <c r="EM52">
        <v>28.1373</v>
      </c>
      <c r="EN52">
        <v>400.78100000000001</v>
      </c>
      <c r="EO52">
        <v>16.074200000000001</v>
      </c>
      <c r="EP52">
        <v>100.321</v>
      </c>
      <c r="EQ52">
        <v>90.608500000000006</v>
      </c>
    </row>
    <row r="53" spans="1:147" x14ac:dyDescent="0.3">
      <c r="A53">
        <v>37</v>
      </c>
      <c r="B53">
        <v>1675348766.3</v>
      </c>
      <c r="C53">
        <v>2221.2999999523199</v>
      </c>
      <c r="D53" t="s">
        <v>364</v>
      </c>
      <c r="E53" t="s">
        <v>365</v>
      </c>
      <c r="F53">
        <v>1675348758.3</v>
      </c>
      <c r="G53">
        <f t="shared" si="43"/>
        <v>2.220231158751531E-3</v>
      </c>
      <c r="H53">
        <f t="shared" si="44"/>
        <v>4.4023442477330281</v>
      </c>
      <c r="I53">
        <f t="shared" si="45"/>
        <v>399.99232258064501</v>
      </c>
      <c r="J53">
        <f t="shared" si="46"/>
        <v>312.67703741976038</v>
      </c>
      <c r="K53">
        <f t="shared" si="47"/>
        <v>30.26766702825682</v>
      </c>
      <c r="L53">
        <f t="shared" si="48"/>
        <v>38.719934580539601</v>
      </c>
      <c r="M53">
        <f t="shared" si="49"/>
        <v>9.6454126125334189E-2</v>
      </c>
      <c r="N53">
        <f t="shared" si="50"/>
        <v>3.3903393504173462</v>
      </c>
      <c r="O53">
        <f t="shared" si="51"/>
        <v>9.49551964614989E-2</v>
      </c>
      <c r="P53">
        <f t="shared" si="52"/>
        <v>5.9479730240173417E-2</v>
      </c>
      <c r="Q53">
        <f t="shared" si="53"/>
        <v>16.521369315749482</v>
      </c>
      <c r="R53">
        <f t="shared" si="54"/>
        <v>28.320411842265575</v>
      </c>
      <c r="S53">
        <f t="shared" si="55"/>
        <v>27.9723935483871</v>
      </c>
      <c r="T53">
        <f t="shared" si="56"/>
        <v>3.7887366972037042</v>
      </c>
      <c r="U53">
        <f t="shared" si="57"/>
        <v>40.092264940476383</v>
      </c>
      <c r="V53">
        <f t="shared" si="58"/>
        <v>1.5881923004041312</v>
      </c>
      <c r="W53">
        <f t="shared" si="59"/>
        <v>3.9613434231317837</v>
      </c>
      <c r="X53">
        <f t="shared" si="60"/>
        <v>2.200544396799573</v>
      </c>
      <c r="Y53">
        <f t="shared" si="61"/>
        <v>-97.912194100942514</v>
      </c>
      <c r="Z53">
        <f t="shared" si="62"/>
        <v>140.05073379332217</v>
      </c>
      <c r="AA53">
        <f t="shared" si="63"/>
        <v>9.0363183403020013</v>
      </c>
      <c r="AB53">
        <f t="shared" si="64"/>
        <v>67.696227348431137</v>
      </c>
      <c r="AC53">
        <v>-4.0048307855619601E-2</v>
      </c>
      <c r="AD53">
        <v>4.4957733992393598E-2</v>
      </c>
      <c r="AE53">
        <v>3.3794592289387899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50774.19607753375</v>
      </c>
      <c r="AK53" t="s">
        <v>251</v>
      </c>
      <c r="AL53">
        <v>2.27018846153846</v>
      </c>
      <c r="AM53">
        <v>1.8340000000000001</v>
      </c>
      <c r="AN53">
        <f t="shared" si="68"/>
        <v>-0.43618846153845992</v>
      </c>
      <c r="AO53">
        <f t="shared" si="69"/>
        <v>-0.2378344937505234</v>
      </c>
      <c r="AP53">
        <v>-0.42406819101022197</v>
      </c>
      <c r="AQ53" t="s">
        <v>366</v>
      </c>
      <c r="AR53">
        <v>2.3925230769230801</v>
      </c>
      <c r="AS53">
        <v>1.6</v>
      </c>
      <c r="AT53">
        <f t="shared" si="70"/>
        <v>-0.49532692307692505</v>
      </c>
      <c r="AU53">
        <v>0.5</v>
      </c>
      <c r="AV53">
        <f t="shared" si="71"/>
        <v>84.296896228671088</v>
      </c>
      <c r="AW53">
        <f t="shared" si="72"/>
        <v>4.4023442477330281</v>
      </c>
      <c r="AX53">
        <f t="shared" si="73"/>
        <v>-20.877261116941249</v>
      </c>
      <c r="AY53">
        <f t="shared" si="74"/>
        <v>1</v>
      </c>
      <c r="AZ53">
        <f t="shared" si="75"/>
        <v>5.7254924613721295E-2</v>
      </c>
      <c r="BA53">
        <f t="shared" si="76"/>
        <v>0.14624999999999999</v>
      </c>
      <c r="BB53" t="s">
        <v>253</v>
      </c>
      <c r="BC53">
        <v>0</v>
      </c>
      <c r="BD53">
        <f t="shared" si="77"/>
        <v>1.6</v>
      </c>
      <c r="BE53">
        <f t="shared" si="78"/>
        <v>-0.495326923076925</v>
      </c>
      <c r="BF53">
        <f t="shared" si="79"/>
        <v>0.12758996728462377</v>
      </c>
      <c r="BG53">
        <f t="shared" si="80"/>
        <v>1.1825376329275996</v>
      </c>
      <c r="BH53">
        <f t="shared" si="81"/>
        <v>-0.536465359892074</v>
      </c>
      <c r="BI53">
        <f t="shared" si="82"/>
        <v>99.996896774193502</v>
      </c>
      <c r="BJ53">
        <f t="shared" si="83"/>
        <v>84.296896228671088</v>
      </c>
      <c r="BK53">
        <f t="shared" si="84"/>
        <v>0.84299512232889451</v>
      </c>
      <c r="BL53">
        <f t="shared" si="85"/>
        <v>0.1959902446577888</v>
      </c>
      <c r="BM53">
        <v>0.76956237059342603</v>
      </c>
      <c r="BN53">
        <v>0.5</v>
      </c>
      <c r="BO53" t="s">
        <v>254</v>
      </c>
      <c r="BP53">
        <v>1675348758.3</v>
      </c>
      <c r="BQ53">
        <v>399.99232258064501</v>
      </c>
      <c r="BR53">
        <v>400.806548387097</v>
      </c>
      <c r="BS53">
        <v>16.406658064516101</v>
      </c>
      <c r="BT53">
        <v>16.070558064516099</v>
      </c>
      <c r="BU53">
        <v>500.02196774193601</v>
      </c>
      <c r="BV53">
        <v>96.601812903225806</v>
      </c>
      <c r="BW53">
        <v>0.19988151612903199</v>
      </c>
      <c r="BX53">
        <v>28.738619354838701</v>
      </c>
      <c r="BY53">
        <v>27.9723935483871</v>
      </c>
      <c r="BZ53">
        <v>999.9</v>
      </c>
      <c r="CA53">
        <v>9997.5806451612898</v>
      </c>
      <c r="CB53">
        <v>0</v>
      </c>
      <c r="CC53">
        <v>390.60732258064502</v>
      </c>
      <c r="CD53">
        <v>99.996896774193502</v>
      </c>
      <c r="CE53">
        <v>0.90013674193548399</v>
      </c>
      <c r="CF53">
        <v>9.9862932258064502E-2</v>
      </c>
      <c r="CG53">
        <v>0</v>
      </c>
      <c r="CH53">
        <v>2.3764451612903201</v>
      </c>
      <c r="CI53">
        <v>0</v>
      </c>
      <c r="CJ53">
        <v>117.791064516129</v>
      </c>
      <c r="CK53">
        <v>914.35329032258096</v>
      </c>
      <c r="CL53">
        <v>37.808</v>
      </c>
      <c r="CM53">
        <v>42.5</v>
      </c>
      <c r="CN53">
        <v>39.987806451612897</v>
      </c>
      <c r="CO53">
        <v>40.811999999999998</v>
      </c>
      <c r="CP53">
        <v>38.447161290322597</v>
      </c>
      <c r="CQ53">
        <v>90.011612903225895</v>
      </c>
      <c r="CR53">
        <v>9.9832258064516193</v>
      </c>
      <c r="CS53">
        <v>0</v>
      </c>
      <c r="CT53">
        <v>59.400000095367403</v>
      </c>
      <c r="CU53">
        <v>2.3925230769230801</v>
      </c>
      <c r="CV53">
        <v>-1.1366700819898099</v>
      </c>
      <c r="CW53">
        <v>2.3702222123384802</v>
      </c>
      <c r="CX53">
        <v>117.8065</v>
      </c>
      <c r="CY53">
        <v>15</v>
      </c>
      <c r="CZ53">
        <v>1675346478</v>
      </c>
      <c r="DA53" t="s">
        <v>255</v>
      </c>
      <c r="DB53">
        <v>3</v>
      </c>
      <c r="DC53">
        <v>-3.863</v>
      </c>
      <c r="DD53">
        <v>0.38300000000000001</v>
      </c>
      <c r="DE53">
        <v>403</v>
      </c>
      <c r="DF53">
        <v>16</v>
      </c>
      <c r="DG53">
        <v>1.67</v>
      </c>
      <c r="DH53">
        <v>0.38</v>
      </c>
      <c r="DI53">
        <v>-0.80087632692307698</v>
      </c>
      <c r="DJ53">
        <v>-0.25117154102287498</v>
      </c>
      <c r="DK53">
        <v>9.8254159606157895E-2</v>
      </c>
      <c r="DL53">
        <v>1</v>
      </c>
      <c r="DM53">
        <v>2.6143000000000001</v>
      </c>
      <c r="DN53">
        <v>0</v>
      </c>
      <c r="DO53">
        <v>0</v>
      </c>
      <c r="DP53">
        <v>0</v>
      </c>
      <c r="DQ53">
        <v>0.33675149999999998</v>
      </c>
      <c r="DR53">
        <v>-7.2307453257084804E-3</v>
      </c>
      <c r="DS53">
        <v>2.5766095529710202E-3</v>
      </c>
      <c r="DT53">
        <v>1</v>
      </c>
      <c r="DU53">
        <v>2</v>
      </c>
      <c r="DV53">
        <v>3</v>
      </c>
      <c r="DW53" t="s">
        <v>264</v>
      </c>
      <c r="DX53">
        <v>100</v>
      </c>
      <c r="DY53">
        <v>100</v>
      </c>
      <c r="DZ53">
        <v>-3.863</v>
      </c>
      <c r="EA53">
        <v>0.38300000000000001</v>
      </c>
      <c r="EB53">
        <v>2</v>
      </c>
      <c r="EC53">
        <v>516.30600000000004</v>
      </c>
      <c r="ED53">
        <v>416.95499999999998</v>
      </c>
      <c r="EE53">
        <v>28.154499999999999</v>
      </c>
      <c r="EF53">
        <v>31.361699999999999</v>
      </c>
      <c r="EG53">
        <v>30.0001</v>
      </c>
      <c r="EH53">
        <v>31.5946</v>
      </c>
      <c r="EI53">
        <v>31.6342</v>
      </c>
      <c r="EJ53">
        <v>20.194800000000001</v>
      </c>
      <c r="EK53">
        <v>23.4679</v>
      </c>
      <c r="EL53">
        <v>0</v>
      </c>
      <c r="EM53">
        <v>28.167899999999999</v>
      </c>
      <c r="EN53">
        <v>400.827</v>
      </c>
      <c r="EO53">
        <v>16.094799999999999</v>
      </c>
      <c r="EP53">
        <v>100.32</v>
      </c>
      <c r="EQ53">
        <v>90.606999999999999</v>
      </c>
    </row>
    <row r="54" spans="1:147" x14ac:dyDescent="0.3">
      <c r="A54">
        <v>38</v>
      </c>
      <c r="B54">
        <v>1675348826.3</v>
      </c>
      <c r="C54">
        <v>2281.2999999523199</v>
      </c>
      <c r="D54" t="s">
        <v>367</v>
      </c>
      <c r="E54" t="s">
        <v>368</v>
      </c>
      <c r="F54">
        <v>1675348818.3</v>
      </c>
      <c r="G54">
        <f t="shared" si="43"/>
        <v>2.1151453137779035E-3</v>
      </c>
      <c r="H54">
        <f t="shared" si="44"/>
        <v>4.3821187162426032</v>
      </c>
      <c r="I54">
        <f t="shared" si="45"/>
        <v>400.00341935483902</v>
      </c>
      <c r="J54">
        <f t="shared" si="46"/>
        <v>309.35470160767704</v>
      </c>
      <c r="K54">
        <f t="shared" si="47"/>
        <v>29.946159822515892</v>
      </c>
      <c r="L54">
        <f t="shared" si="48"/>
        <v>38.721138755292131</v>
      </c>
      <c r="M54">
        <f t="shared" si="49"/>
        <v>9.1751690329292868E-2</v>
      </c>
      <c r="N54">
        <f t="shared" si="50"/>
        <v>3.3948276150933085</v>
      </c>
      <c r="O54">
        <f t="shared" si="51"/>
        <v>9.0396009930562404E-2</v>
      </c>
      <c r="P54">
        <f t="shared" si="52"/>
        <v>5.661764001151981E-2</v>
      </c>
      <c r="Q54">
        <f t="shared" si="53"/>
        <v>16.522689460330987</v>
      </c>
      <c r="R54">
        <f t="shared" si="54"/>
        <v>28.340464695638399</v>
      </c>
      <c r="S54">
        <f t="shared" si="55"/>
        <v>27.9763612903226</v>
      </c>
      <c r="T54">
        <f t="shared" si="56"/>
        <v>3.7896133220961654</v>
      </c>
      <c r="U54">
        <f t="shared" si="57"/>
        <v>40.084282387113873</v>
      </c>
      <c r="V54">
        <f t="shared" si="58"/>
        <v>1.587484419741076</v>
      </c>
      <c r="W54">
        <f t="shared" si="59"/>
        <v>3.9603663211678546</v>
      </c>
      <c r="X54">
        <f t="shared" si="60"/>
        <v>2.2021289023550894</v>
      </c>
      <c r="Y54">
        <f t="shared" si="61"/>
        <v>-93.277908337605552</v>
      </c>
      <c r="Z54">
        <f t="shared" si="62"/>
        <v>138.73122575312777</v>
      </c>
      <c r="AA54">
        <f t="shared" si="63"/>
        <v>8.9393340307520361</v>
      </c>
      <c r="AB54">
        <f t="shared" si="64"/>
        <v>70.915340906605252</v>
      </c>
      <c r="AC54">
        <v>-4.0115005851581099E-2</v>
      </c>
      <c r="AD54">
        <v>4.5032608335925699E-2</v>
      </c>
      <c r="AE54">
        <v>3.3839293734409601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50856.011313494309</v>
      </c>
      <c r="AK54" t="s">
        <v>251</v>
      </c>
      <c r="AL54">
        <v>2.27018846153846</v>
      </c>
      <c r="AM54">
        <v>1.8340000000000001</v>
      </c>
      <c r="AN54">
        <f t="shared" si="68"/>
        <v>-0.43618846153845992</v>
      </c>
      <c r="AO54">
        <f t="shared" si="69"/>
        <v>-0.2378344937505234</v>
      </c>
      <c r="AP54">
        <v>-0.42406819101022197</v>
      </c>
      <c r="AQ54" t="s">
        <v>369</v>
      </c>
      <c r="AR54">
        <v>2.4086923076923101</v>
      </c>
      <c r="AS54">
        <v>1.6668000000000001</v>
      </c>
      <c r="AT54">
        <f t="shared" si="70"/>
        <v>-0.4450997766332554</v>
      </c>
      <c r="AU54">
        <v>0.5</v>
      </c>
      <c r="AV54">
        <f t="shared" si="71"/>
        <v>84.303515092857154</v>
      </c>
      <c r="AW54">
        <f t="shared" si="72"/>
        <v>4.3821187162426032</v>
      </c>
      <c r="AX54">
        <f t="shared" si="73"/>
        <v>-18.761737868614496</v>
      </c>
      <c r="AY54">
        <f t="shared" si="74"/>
        <v>1</v>
      </c>
      <c r="AZ54">
        <f t="shared" si="75"/>
        <v>5.7010516132796965E-2</v>
      </c>
      <c r="BA54">
        <f t="shared" si="76"/>
        <v>0.10031197504199664</v>
      </c>
      <c r="BB54" t="s">
        <v>253</v>
      </c>
      <c r="BC54">
        <v>0</v>
      </c>
      <c r="BD54">
        <f t="shared" si="77"/>
        <v>1.6668000000000001</v>
      </c>
      <c r="BE54">
        <f t="shared" si="78"/>
        <v>-0.44509977663325534</v>
      </c>
      <c r="BF54">
        <f t="shared" si="79"/>
        <v>9.1166848418756816E-2</v>
      </c>
      <c r="BG54">
        <f t="shared" si="80"/>
        <v>1.2295434118854491</v>
      </c>
      <c r="BH54">
        <f t="shared" si="81"/>
        <v>-0.38332054775194357</v>
      </c>
      <c r="BI54">
        <f t="shared" si="82"/>
        <v>100.004732258065</v>
      </c>
      <c r="BJ54">
        <f t="shared" si="83"/>
        <v>84.303515092857154</v>
      </c>
      <c r="BK54">
        <f t="shared" si="84"/>
        <v>0.84299525821747689</v>
      </c>
      <c r="BL54">
        <f t="shared" si="85"/>
        <v>0.19599051643495372</v>
      </c>
      <c r="BM54">
        <v>0.76956237059342603</v>
      </c>
      <c r="BN54">
        <v>0.5</v>
      </c>
      <c r="BO54" t="s">
        <v>254</v>
      </c>
      <c r="BP54">
        <v>1675348818.3</v>
      </c>
      <c r="BQ54">
        <v>400.00341935483902</v>
      </c>
      <c r="BR54">
        <v>400.80806451612898</v>
      </c>
      <c r="BS54">
        <v>16.399290322580601</v>
      </c>
      <c r="BT54">
        <v>16.079096774193498</v>
      </c>
      <c r="BU54">
        <v>500.02335483871002</v>
      </c>
      <c r="BV54">
        <v>96.602174193548393</v>
      </c>
      <c r="BW54">
        <v>0.19984519354838701</v>
      </c>
      <c r="BX54">
        <v>28.734364516128998</v>
      </c>
      <c r="BY54">
        <v>27.9763612903226</v>
      </c>
      <c r="BZ54">
        <v>999.9</v>
      </c>
      <c r="CA54">
        <v>10014.1935483871</v>
      </c>
      <c r="CB54">
        <v>0</v>
      </c>
      <c r="CC54">
        <v>390.62348387096802</v>
      </c>
      <c r="CD54">
        <v>100.004732258065</v>
      </c>
      <c r="CE54">
        <v>0.90013487096774203</v>
      </c>
      <c r="CF54">
        <v>9.9864835483870998E-2</v>
      </c>
      <c r="CG54">
        <v>0</v>
      </c>
      <c r="CH54">
        <v>2.4165290322580599</v>
      </c>
      <c r="CI54">
        <v>0</v>
      </c>
      <c r="CJ54">
        <v>117.35435483870999</v>
      </c>
      <c r="CK54">
        <v>914.42396774193503</v>
      </c>
      <c r="CL54">
        <v>37.733741935483899</v>
      </c>
      <c r="CM54">
        <v>42.436999999999998</v>
      </c>
      <c r="CN54">
        <v>39.912999999999997</v>
      </c>
      <c r="CO54">
        <v>40.7296774193548</v>
      </c>
      <c r="CP54">
        <v>38.381</v>
      </c>
      <c r="CQ54">
        <v>90.018709677419395</v>
      </c>
      <c r="CR54">
        <v>9.9845161290322597</v>
      </c>
      <c r="CS54">
        <v>0</v>
      </c>
      <c r="CT54">
        <v>59.200000047683702</v>
      </c>
      <c r="CU54">
        <v>2.4086923076923101</v>
      </c>
      <c r="CV54">
        <v>0.30529230201149099</v>
      </c>
      <c r="CW54">
        <v>-0.453299133856995</v>
      </c>
      <c r="CX54">
        <v>117.344961538462</v>
      </c>
      <c r="CY54">
        <v>15</v>
      </c>
      <c r="CZ54">
        <v>1675346478</v>
      </c>
      <c r="DA54" t="s">
        <v>255</v>
      </c>
      <c r="DB54">
        <v>3</v>
      </c>
      <c r="DC54">
        <v>-3.863</v>
      </c>
      <c r="DD54">
        <v>0.38300000000000001</v>
      </c>
      <c r="DE54">
        <v>403</v>
      </c>
      <c r="DF54">
        <v>16</v>
      </c>
      <c r="DG54">
        <v>1.67</v>
      </c>
      <c r="DH54">
        <v>0.38</v>
      </c>
      <c r="DI54">
        <v>-0.80100075000000004</v>
      </c>
      <c r="DJ54">
        <v>-4.4118319407451201E-2</v>
      </c>
      <c r="DK54">
        <v>9.1613134359585693E-2</v>
      </c>
      <c r="DL54">
        <v>1</v>
      </c>
      <c r="DM54">
        <v>2.6991000000000001</v>
      </c>
      <c r="DN54">
        <v>0</v>
      </c>
      <c r="DO54">
        <v>0</v>
      </c>
      <c r="DP54">
        <v>0</v>
      </c>
      <c r="DQ54">
        <v>0.32781826923076901</v>
      </c>
      <c r="DR54">
        <v>-6.8745701286930305E-2</v>
      </c>
      <c r="DS54">
        <v>1.15270494942504E-2</v>
      </c>
      <c r="DT54">
        <v>1</v>
      </c>
      <c r="DU54">
        <v>2</v>
      </c>
      <c r="DV54">
        <v>3</v>
      </c>
      <c r="DW54" t="s">
        <v>264</v>
      </c>
      <c r="DX54">
        <v>100</v>
      </c>
      <c r="DY54">
        <v>100</v>
      </c>
      <c r="DZ54">
        <v>-3.863</v>
      </c>
      <c r="EA54">
        <v>0.38300000000000001</v>
      </c>
      <c r="EB54">
        <v>2</v>
      </c>
      <c r="EC54">
        <v>516.88300000000004</v>
      </c>
      <c r="ED54">
        <v>416.649</v>
      </c>
      <c r="EE54">
        <v>28.1919</v>
      </c>
      <c r="EF54">
        <v>31.353400000000001</v>
      </c>
      <c r="EG54">
        <v>30</v>
      </c>
      <c r="EH54">
        <v>31.586400000000001</v>
      </c>
      <c r="EI54">
        <v>31.626000000000001</v>
      </c>
      <c r="EJ54">
        <v>20.194600000000001</v>
      </c>
      <c r="EK54">
        <v>23.191500000000001</v>
      </c>
      <c r="EL54">
        <v>0</v>
      </c>
      <c r="EM54">
        <v>28.204599999999999</v>
      </c>
      <c r="EN54">
        <v>400.78100000000001</v>
      </c>
      <c r="EO54">
        <v>16.1295</v>
      </c>
      <c r="EP54">
        <v>100.324</v>
      </c>
      <c r="EQ54">
        <v>90.611099999999993</v>
      </c>
    </row>
    <row r="55" spans="1:147" x14ac:dyDescent="0.3">
      <c r="A55">
        <v>39</v>
      </c>
      <c r="B55">
        <v>1675348945.3</v>
      </c>
      <c r="C55">
        <v>2400.2999999523199</v>
      </c>
      <c r="D55" t="s">
        <v>370</v>
      </c>
      <c r="E55" t="s">
        <v>371</v>
      </c>
      <c r="F55">
        <v>1675348937.3</v>
      </c>
      <c r="G55">
        <f t="shared" si="43"/>
        <v>2.7897501186882E-3</v>
      </c>
      <c r="H55">
        <f t="shared" si="44"/>
        <v>10.309754709835303</v>
      </c>
      <c r="I55">
        <f t="shared" si="45"/>
        <v>399.87741935483899</v>
      </c>
      <c r="J55">
        <f t="shared" si="46"/>
        <v>243.23010783396134</v>
      </c>
      <c r="K55">
        <f t="shared" si="47"/>
        <v>23.54513007893463</v>
      </c>
      <c r="L55">
        <f t="shared" si="48"/>
        <v>38.708883280048326</v>
      </c>
      <c r="M55">
        <f t="shared" si="49"/>
        <v>0.1163324413095231</v>
      </c>
      <c r="N55">
        <f t="shared" si="50"/>
        <v>3.3906873475517054</v>
      </c>
      <c r="O55">
        <f t="shared" si="51"/>
        <v>0.11415973630213225</v>
      </c>
      <c r="P55">
        <f t="shared" si="52"/>
        <v>7.1541664208477643E-2</v>
      </c>
      <c r="Q55">
        <f t="shared" si="53"/>
        <v>161.84355148550009</v>
      </c>
      <c r="R55">
        <f t="shared" si="54"/>
        <v>28.275340682098332</v>
      </c>
      <c r="S55">
        <f t="shared" si="55"/>
        <v>28.316761290322599</v>
      </c>
      <c r="T55">
        <f t="shared" si="56"/>
        <v>3.8654826005107741</v>
      </c>
      <c r="U55">
        <f t="shared" si="57"/>
        <v>41.091917465571214</v>
      </c>
      <c r="V55">
        <f t="shared" si="58"/>
        <v>1.5662796032301203</v>
      </c>
      <c r="W55">
        <f t="shared" si="59"/>
        <v>3.8116488590303059</v>
      </c>
      <c r="X55">
        <f t="shared" si="60"/>
        <v>2.2992029972806538</v>
      </c>
      <c r="Y55">
        <f t="shared" si="61"/>
        <v>-123.02798023414962</v>
      </c>
      <c r="Z55">
        <f t="shared" si="62"/>
        <v>-44.040932956883196</v>
      </c>
      <c r="AA55">
        <f t="shared" si="63"/>
        <v>-2.8368014004147279</v>
      </c>
      <c r="AB55">
        <f t="shared" si="64"/>
        <v>-8.0621631059474481</v>
      </c>
      <c r="AC55">
        <v>-4.0053477967222098E-2</v>
      </c>
      <c r="AD55">
        <v>4.4963537895594E-2</v>
      </c>
      <c r="AE55">
        <v>3.3798058214834099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50892.270689891528</v>
      </c>
      <c r="AK55" t="s">
        <v>251</v>
      </c>
      <c r="AL55">
        <v>2.27018846153846</v>
      </c>
      <c r="AM55">
        <v>1.8340000000000001</v>
      </c>
      <c r="AN55">
        <f t="shared" si="68"/>
        <v>-0.43618846153845992</v>
      </c>
      <c r="AO55">
        <f t="shared" si="69"/>
        <v>-0.2378344937505234</v>
      </c>
      <c r="AP55">
        <v>-0.42406819101022197</v>
      </c>
      <c r="AQ55" t="s">
        <v>372</v>
      </c>
      <c r="AR55">
        <v>2.4124923076923102</v>
      </c>
      <c r="AS55">
        <v>1.5536000000000001</v>
      </c>
      <c r="AT55">
        <f t="shared" si="70"/>
        <v>-0.55284005386992141</v>
      </c>
      <c r="AU55">
        <v>0.5</v>
      </c>
      <c r="AV55">
        <f t="shared" si="71"/>
        <v>841.17983980587098</v>
      </c>
      <c r="AW55">
        <f t="shared" si="72"/>
        <v>10.309754709835303</v>
      </c>
      <c r="AX55">
        <f t="shared" si="73"/>
        <v>-232.51895397628479</v>
      </c>
      <c r="AY55">
        <f t="shared" si="74"/>
        <v>1</v>
      </c>
      <c r="AZ55">
        <f t="shared" si="75"/>
        <v>1.2760437653050145E-2</v>
      </c>
      <c r="BA55">
        <f t="shared" si="76"/>
        <v>0.18048403707518021</v>
      </c>
      <c r="BB55" t="s">
        <v>253</v>
      </c>
      <c r="BC55">
        <v>0</v>
      </c>
      <c r="BD55">
        <f t="shared" si="77"/>
        <v>1.5536000000000001</v>
      </c>
      <c r="BE55">
        <f t="shared" si="78"/>
        <v>-0.55284005386992152</v>
      </c>
      <c r="BF55">
        <f t="shared" si="79"/>
        <v>0.15288985823336967</v>
      </c>
      <c r="BG55">
        <f t="shared" si="80"/>
        <v>1.1985851765577342</v>
      </c>
      <c r="BH55">
        <f t="shared" si="81"/>
        <v>-0.64284139706725452</v>
      </c>
      <c r="BI55">
        <f t="shared" si="82"/>
        <v>999.97564516129</v>
      </c>
      <c r="BJ55">
        <f t="shared" si="83"/>
        <v>841.17983980587098</v>
      </c>
      <c r="BK55">
        <f t="shared" si="84"/>
        <v>0.84120032710416037</v>
      </c>
      <c r="BL55">
        <f t="shared" si="85"/>
        <v>0.19240065420832084</v>
      </c>
      <c r="BM55">
        <v>0.76956237059342603</v>
      </c>
      <c r="BN55">
        <v>0.5</v>
      </c>
      <c r="BO55" t="s">
        <v>254</v>
      </c>
      <c r="BP55">
        <v>1675348937.3</v>
      </c>
      <c r="BQ55">
        <v>399.87741935483899</v>
      </c>
      <c r="BR55">
        <v>401.63580645161301</v>
      </c>
      <c r="BS55">
        <v>16.180261290322601</v>
      </c>
      <c r="BT55">
        <v>15.7578580645161</v>
      </c>
      <c r="BU55">
        <v>500.031580645161</v>
      </c>
      <c r="BV55">
        <v>96.601816129032301</v>
      </c>
      <c r="BW55">
        <v>0.200057161290323</v>
      </c>
      <c r="BX55">
        <v>28.075835483871</v>
      </c>
      <c r="BY55">
        <v>28.316761290322599</v>
      </c>
      <c r="BZ55">
        <v>999.9</v>
      </c>
      <c r="CA55">
        <v>9998.8709677419392</v>
      </c>
      <c r="CB55">
        <v>0</v>
      </c>
      <c r="CC55">
        <v>390.537838709678</v>
      </c>
      <c r="CD55">
        <v>999.97564516129</v>
      </c>
      <c r="CE55">
        <v>0.95999158064516099</v>
      </c>
      <c r="CF55">
        <v>4.0008167741935503E-2</v>
      </c>
      <c r="CG55">
        <v>0</v>
      </c>
      <c r="CH55">
        <v>2.4288709677419398</v>
      </c>
      <c r="CI55">
        <v>0</v>
      </c>
      <c r="CJ55">
        <v>1303.66129032258</v>
      </c>
      <c r="CK55">
        <v>9334.0719354838693</v>
      </c>
      <c r="CL55">
        <v>38.209387096774201</v>
      </c>
      <c r="CM55">
        <v>42.348580645161299</v>
      </c>
      <c r="CN55">
        <v>39.840451612903202</v>
      </c>
      <c r="CO55">
        <v>40.625</v>
      </c>
      <c r="CP55">
        <v>38.489774193548399</v>
      </c>
      <c r="CQ55">
        <v>959.96741935483897</v>
      </c>
      <c r="CR55">
        <v>40.01</v>
      </c>
      <c r="CS55">
        <v>0</v>
      </c>
      <c r="CT55">
        <v>118.299999952316</v>
      </c>
      <c r="CU55">
        <v>2.4124923076923102</v>
      </c>
      <c r="CV55">
        <v>-0.47954871971076901</v>
      </c>
      <c r="CW55">
        <v>-33.273162412748199</v>
      </c>
      <c r="CX55">
        <v>1303.3269230769199</v>
      </c>
      <c r="CY55">
        <v>15</v>
      </c>
      <c r="CZ55">
        <v>1675346478</v>
      </c>
      <c r="DA55" t="s">
        <v>255</v>
      </c>
      <c r="DB55">
        <v>3</v>
      </c>
      <c r="DC55">
        <v>-3.863</v>
      </c>
      <c r="DD55">
        <v>0.38300000000000001</v>
      </c>
      <c r="DE55">
        <v>403</v>
      </c>
      <c r="DF55">
        <v>16</v>
      </c>
      <c r="DG55">
        <v>1.67</v>
      </c>
      <c r="DH55">
        <v>0.38</v>
      </c>
      <c r="DI55">
        <v>-1.72556634615385</v>
      </c>
      <c r="DJ55">
        <v>-0.357851259284509</v>
      </c>
      <c r="DK55">
        <v>0.106334467438811</v>
      </c>
      <c r="DL55">
        <v>1</v>
      </c>
      <c r="DM55">
        <v>2.4439000000000002</v>
      </c>
      <c r="DN55">
        <v>0</v>
      </c>
      <c r="DO55">
        <v>0</v>
      </c>
      <c r="DP55">
        <v>0</v>
      </c>
      <c r="DQ55">
        <v>0.37379090384615399</v>
      </c>
      <c r="DR55">
        <v>0.48459876205928298</v>
      </c>
      <c r="DS55">
        <v>6.1917674758585603E-2</v>
      </c>
      <c r="DT55">
        <v>0</v>
      </c>
      <c r="DU55">
        <v>1</v>
      </c>
      <c r="DV55">
        <v>3</v>
      </c>
      <c r="DW55" t="s">
        <v>260</v>
      </c>
      <c r="DX55">
        <v>100</v>
      </c>
      <c r="DY55">
        <v>100</v>
      </c>
      <c r="DZ55">
        <v>-3.863</v>
      </c>
      <c r="EA55">
        <v>0.38300000000000001</v>
      </c>
      <c r="EB55">
        <v>2</v>
      </c>
      <c r="EC55">
        <v>515.85599999999999</v>
      </c>
      <c r="ED55">
        <v>416.03699999999998</v>
      </c>
      <c r="EE55">
        <v>20.4969</v>
      </c>
      <c r="EF55">
        <v>31.353400000000001</v>
      </c>
      <c r="EG55">
        <v>29.999700000000001</v>
      </c>
      <c r="EH55">
        <v>31.569900000000001</v>
      </c>
      <c r="EI55">
        <v>31.609500000000001</v>
      </c>
      <c r="EJ55">
        <v>20.220300000000002</v>
      </c>
      <c r="EK55">
        <v>26.931000000000001</v>
      </c>
      <c r="EL55">
        <v>0</v>
      </c>
      <c r="EM55">
        <v>20.740200000000002</v>
      </c>
      <c r="EN55">
        <v>401.64</v>
      </c>
      <c r="EO55">
        <v>15.363799999999999</v>
      </c>
      <c r="EP55">
        <v>100.321</v>
      </c>
      <c r="EQ55">
        <v>90.607200000000006</v>
      </c>
    </row>
    <row r="56" spans="1:147" x14ac:dyDescent="0.3">
      <c r="A56">
        <v>40</v>
      </c>
      <c r="B56">
        <v>1675349005.3</v>
      </c>
      <c r="C56">
        <v>2460.2999999523199</v>
      </c>
      <c r="D56" t="s">
        <v>373</v>
      </c>
      <c r="E56" t="s">
        <v>374</v>
      </c>
      <c r="F56">
        <v>1675348997.30323</v>
      </c>
      <c r="G56">
        <f t="shared" si="43"/>
        <v>3.8107553410601878E-3</v>
      </c>
      <c r="H56">
        <f t="shared" si="44"/>
        <v>11.150703353149131</v>
      </c>
      <c r="I56">
        <f t="shared" si="45"/>
        <v>399.959</v>
      </c>
      <c r="J56">
        <f t="shared" si="46"/>
        <v>279.39888314227284</v>
      </c>
      <c r="K56">
        <f t="shared" si="47"/>
        <v>27.046174998565697</v>
      </c>
      <c r="L56">
        <f t="shared" si="48"/>
        <v>38.71655099187717</v>
      </c>
      <c r="M56">
        <f t="shared" si="49"/>
        <v>0.16907740233601415</v>
      </c>
      <c r="N56">
        <f t="shared" si="50"/>
        <v>3.3883668915032827</v>
      </c>
      <c r="O56">
        <f t="shared" si="51"/>
        <v>0.16452631959132261</v>
      </c>
      <c r="P56">
        <f t="shared" si="52"/>
        <v>0.10322764292501062</v>
      </c>
      <c r="Q56">
        <f t="shared" si="53"/>
        <v>161.84703388578617</v>
      </c>
      <c r="R56">
        <f t="shared" si="54"/>
        <v>27.027987929158396</v>
      </c>
      <c r="S56">
        <f t="shared" si="55"/>
        <v>27.308361290322601</v>
      </c>
      <c r="T56">
        <f t="shared" si="56"/>
        <v>3.6444958943792818</v>
      </c>
      <c r="U56">
        <f t="shared" si="57"/>
        <v>40.690682646635054</v>
      </c>
      <c r="V56">
        <f t="shared" si="58"/>
        <v>1.4615188243081412</v>
      </c>
      <c r="W56">
        <f t="shared" si="59"/>
        <v>3.5917775993099559</v>
      </c>
      <c r="X56">
        <f t="shared" si="60"/>
        <v>2.1829770700711406</v>
      </c>
      <c r="Y56">
        <f t="shared" si="61"/>
        <v>-168.05431054075427</v>
      </c>
      <c r="Z56">
        <f t="shared" si="62"/>
        <v>-45.381434574458204</v>
      </c>
      <c r="AA56">
        <f t="shared" si="63"/>
        <v>-2.8957584426942664</v>
      </c>
      <c r="AB56">
        <f t="shared" si="64"/>
        <v>-54.484469672120575</v>
      </c>
      <c r="AC56">
        <v>-4.0019007657313498E-2</v>
      </c>
      <c r="AD56">
        <v>4.4924841952956603E-2</v>
      </c>
      <c r="AE56">
        <v>3.37749473015423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51022.406423069515</v>
      </c>
      <c r="AK56" t="s">
        <v>251</v>
      </c>
      <c r="AL56">
        <v>2.27018846153846</v>
      </c>
      <c r="AM56">
        <v>1.8340000000000001</v>
      </c>
      <c r="AN56">
        <f t="shared" si="68"/>
        <v>-0.43618846153845992</v>
      </c>
      <c r="AO56">
        <f t="shared" si="69"/>
        <v>-0.2378344937505234</v>
      </c>
      <c r="AP56">
        <v>-0.42406819101022197</v>
      </c>
      <c r="AQ56" t="s">
        <v>375</v>
      </c>
      <c r="AR56">
        <v>2.4056307692307701</v>
      </c>
      <c r="AS56">
        <v>1.4212</v>
      </c>
      <c r="AT56">
        <f t="shared" si="70"/>
        <v>-0.6926757453073249</v>
      </c>
      <c r="AU56">
        <v>0.5</v>
      </c>
      <c r="AV56">
        <f t="shared" si="71"/>
        <v>841.20071520001034</v>
      </c>
      <c r="AW56">
        <f t="shared" si="72"/>
        <v>11.150703353149131</v>
      </c>
      <c r="AX56">
        <f t="shared" si="73"/>
        <v>-291.33966617711093</v>
      </c>
      <c r="AY56">
        <f t="shared" si="74"/>
        <v>1</v>
      </c>
      <c r="AZ56">
        <f t="shared" si="75"/>
        <v>1.3759821330402992E-2</v>
      </c>
      <c r="BA56">
        <f t="shared" si="76"/>
        <v>0.29045876723895303</v>
      </c>
      <c r="BB56" t="s">
        <v>253</v>
      </c>
      <c r="BC56">
        <v>0</v>
      </c>
      <c r="BD56">
        <f t="shared" si="77"/>
        <v>1.4212</v>
      </c>
      <c r="BE56">
        <f t="shared" si="78"/>
        <v>-0.6926757453073249</v>
      </c>
      <c r="BF56">
        <f t="shared" si="79"/>
        <v>0.22508178844056709</v>
      </c>
      <c r="BG56">
        <f t="shared" si="80"/>
        <v>1.1595337437765336</v>
      </c>
      <c r="BH56">
        <f t="shared" si="81"/>
        <v>-0.94637991693781287</v>
      </c>
      <c r="BI56">
        <f t="shared" si="82"/>
        <v>1000.00083870968</v>
      </c>
      <c r="BJ56">
        <f t="shared" si="83"/>
        <v>841.20071520001034</v>
      </c>
      <c r="BK56">
        <f t="shared" si="84"/>
        <v>0.84120000967741937</v>
      </c>
      <c r="BL56">
        <f t="shared" si="85"/>
        <v>0.19240001935483875</v>
      </c>
      <c r="BM56">
        <v>0.76956237059342603</v>
      </c>
      <c r="BN56">
        <v>0.5</v>
      </c>
      <c r="BO56" t="s">
        <v>254</v>
      </c>
      <c r="BP56">
        <v>1675348997.30323</v>
      </c>
      <c r="BQ56">
        <v>399.959</v>
      </c>
      <c r="BR56">
        <v>401.90970967741902</v>
      </c>
      <c r="BS56">
        <v>15.098132258064499</v>
      </c>
      <c r="BT56">
        <v>14.5204967741935</v>
      </c>
      <c r="BU56">
        <v>500.02761290322599</v>
      </c>
      <c r="BV56">
        <v>96.601267741935501</v>
      </c>
      <c r="BW56">
        <v>0.200031870967742</v>
      </c>
      <c r="BX56">
        <v>27.059932258064499</v>
      </c>
      <c r="BY56">
        <v>27.308361290322601</v>
      </c>
      <c r="BZ56">
        <v>999.9</v>
      </c>
      <c r="CA56">
        <v>9990.3225806451592</v>
      </c>
      <c r="CB56">
        <v>0</v>
      </c>
      <c r="CC56">
        <v>390.40961290322599</v>
      </c>
      <c r="CD56">
        <v>1000.00083870968</v>
      </c>
      <c r="CE56">
        <v>0.95999609677419395</v>
      </c>
      <c r="CF56">
        <v>4.0003561290322599E-2</v>
      </c>
      <c r="CG56">
        <v>0</v>
      </c>
      <c r="CH56">
        <v>2.4342000000000001</v>
      </c>
      <c r="CI56">
        <v>0</v>
      </c>
      <c r="CJ56">
        <v>1287.3370967741901</v>
      </c>
      <c r="CK56">
        <v>9334.3219354838693</v>
      </c>
      <c r="CL56">
        <v>38.658999999999999</v>
      </c>
      <c r="CM56">
        <v>42.375</v>
      </c>
      <c r="CN56">
        <v>40.049999999999997</v>
      </c>
      <c r="CO56">
        <v>40.686999999999998</v>
      </c>
      <c r="CP56">
        <v>38.787999999999997</v>
      </c>
      <c r="CQ56">
        <v>959.99967741935495</v>
      </c>
      <c r="CR56">
        <v>40.000322580645197</v>
      </c>
      <c r="CS56">
        <v>0</v>
      </c>
      <c r="CT56">
        <v>59.400000095367403</v>
      </c>
      <c r="CU56">
        <v>2.4056307692307701</v>
      </c>
      <c r="CV56">
        <v>0.64747351360148897</v>
      </c>
      <c r="CW56">
        <v>-11.4803418905038</v>
      </c>
      <c r="CX56">
        <v>1287.23</v>
      </c>
      <c r="CY56">
        <v>15</v>
      </c>
      <c r="CZ56">
        <v>1675346478</v>
      </c>
      <c r="DA56" t="s">
        <v>255</v>
      </c>
      <c r="DB56">
        <v>3</v>
      </c>
      <c r="DC56">
        <v>-3.863</v>
      </c>
      <c r="DD56">
        <v>0.38300000000000001</v>
      </c>
      <c r="DE56">
        <v>403</v>
      </c>
      <c r="DF56">
        <v>16</v>
      </c>
      <c r="DG56">
        <v>1.67</v>
      </c>
      <c r="DH56">
        <v>0.38</v>
      </c>
      <c r="DI56">
        <v>-1.9551813461538501</v>
      </c>
      <c r="DJ56">
        <v>-7.1274307481317106E-2</v>
      </c>
      <c r="DK56">
        <v>0.110352625461585</v>
      </c>
      <c r="DL56">
        <v>1</v>
      </c>
      <c r="DM56">
        <v>2.7642000000000002</v>
      </c>
      <c r="DN56">
        <v>0</v>
      </c>
      <c r="DO56">
        <v>0</v>
      </c>
      <c r="DP56">
        <v>0</v>
      </c>
      <c r="DQ56">
        <v>0.56215155769230796</v>
      </c>
      <c r="DR56">
        <v>0.13002906790243701</v>
      </c>
      <c r="DS56">
        <v>2.3912313690145098E-2</v>
      </c>
      <c r="DT56">
        <v>0</v>
      </c>
      <c r="DU56">
        <v>1</v>
      </c>
      <c r="DV56">
        <v>3</v>
      </c>
      <c r="DW56" t="s">
        <v>260</v>
      </c>
      <c r="DX56">
        <v>100</v>
      </c>
      <c r="DY56">
        <v>100</v>
      </c>
      <c r="DZ56">
        <v>-3.863</v>
      </c>
      <c r="EA56">
        <v>0.38300000000000001</v>
      </c>
      <c r="EB56">
        <v>2</v>
      </c>
      <c r="EC56">
        <v>517.29</v>
      </c>
      <c r="ED56">
        <v>414.23</v>
      </c>
      <c r="EE56">
        <v>23.233699999999999</v>
      </c>
      <c r="EF56">
        <v>31.427600000000002</v>
      </c>
      <c r="EG56">
        <v>30.0001</v>
      </c>
      <c r="EH56">
        <v>31.589200000000002</v>
      </c>
      <c r="EI56">
        <v>31.617699999999999</v>
      </c>
      <c r="EJ56">
        <v>20.222300000000001</v>
      </c>
      <c r="EK56">
        <v>32.468400000000003</v>
      </c>
      <c r="EL56">
        <v>0</v>
      </c>
      <c r="EM56">
        <v>23.590599999999998</v>
      </c>
      <c r="EN56">
        <v>401.99799999999999</v>
      </c>
      <c r="EO56">
        <v>14.394600000000001</v>
      </c>
      <c r="EP56">
        <v>100.333</v>
      </c>
      <c r="EQ56">
        <v>90.629300000000001</v>
      </c>
    </row>
    <row r="57" spans="1:147" x14ac:dyDescent="0.3">
      <c r="A57">
        <v>41</v>
      </c>
      <c r="B57">
        <v>1675349065.3</v>
      </c>
      <c r="C57">
        <v>2520.2999999523199</v>
      </c>
      <c r="D57" t="s">
        <v>376</v>
      </c>
      <c r="E57" t="s">
        <v>377</v>
      </c>
      <c r="F57">
        <v>1675349057.3322599</v>
      </c>
      <c r="G57">
        <f t="shared" si="43"/>
        <v>3.9384609588392809E-3</v>
      </c>
      <c r="H57">
        <f t="shared" si="44"/>
        <v>12.796968487419232</v>
      </c>
      <c r="I57">
        <f t="shared" si="45"/>
        <v>399.93609677419403</v>
      </c>
      <c r="J57">
        <f t="shared" si="46"/>
        <v>265.54989123303415</v>
      </c>
      <c r="K57">
        <f t="shared" si="47"/>
        <v>25.705779836356481</v>
      </c>
      <c r="L57">
        <f t="shared" si="48"/>
        <v>38.714643054654296</v>
      </c>
      <c r="M57">
        <f t="shared" si="49"/>
        <v>0.17201137015497955</v>
      </c>
      <c r="N57">
        <f t="shared" si="50"/>
        <v>3.3886039115864173</v>
      </c>
      <c r="O57">
        <f t="shared" si="51"/>
        <v>0.16730365657259735</v>
      </c>
      <c r="P57">
        <f t="shared" si="52"/>
        <v>0.10497702291556195</v>
      </c>
      <c r="Q57">
        <f t="shared" si="53"/>
        <v>161.84576303788043</v>
      </c>
      <c r="R57">
        <f t="shared" si="54"/>
        <v>27.220491267357453</v>
      </c>
      <c r="S57">
        <f t="shared" si="55"/>
        <v>27.409564516128999</v>
      </c>
      <c r="T57">
        <f t="shared" si="56"/>
        <v>3.6661647152423509</v>
      </c>
      <c r="U57">
        <f t="shared" si="57"/>
        <v>39.781783615121235</v>
      </c>
      <c r="V57">
        <f t="shared" si="58"/>
        <v>1.4475575834150711</v>
      </c>
      <c r="W57">
        <f t="shared" si="59"/>
        <v>3.6387448019420829</v>
      </c>
      <c r="X57">
        <f t="shared" si="60"/>
        <v>2.2186071318272798</v>
      </c>
      <c r="Y57">
        <f t="shared" si="61"/>
        <v>-173.6861282848123</v>
      </c>
      <c r="Z57">
        <f t="shared" si="62"/>
        <v>-23.411558620039148</v>
      </c>
      <c r="AA57">
        <f t="shared" si="63"/>
        <v>-1.496180832544687</v>
      </c>
      <c r="AB57">
        <f t="shared" si="64"/>
        <v>-36.748104699515707</v>
      </c>
      <c r="AC57">
        <v>-4.0022528135310001E-2</v>
      </c>
      <c r="AD57">
        <v>4.4928793997918402E-2</v>
      </c>
      <c r="AE57">
        <v>3.3777307938117298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50989.091304514746</v>
      </c>
      <c r="AK57" t="s">
        <v>251</v>
      </c>
      <c r="AL57">
        <v>2.27018846153846</v>
      </c>
      <c r="AM57">
        <v>1.8340000000000001</v>
      </c>
      <c r="AN57">
        <f t="shared" si="68"/>
        <v>-0.43618846153845992</v>
      </c>
      <c r="AO57">
        <f t="shared" si="69"/>
        <v>-0.2378344937505234</v>
      </c>
      <c r="AP57">
        <v>-0.42406819101022197</v>
      </c>
      <c r="AQ57" t="s">
        <v>378</v>
      </c>
      <c r="AR57">
        <v>2.3472884615384602</v>
      </c>
      <c r="AS57">
        <v>1.9336</v>
      </c>
      <c r="AT57">
        <f t="shared" si="70"/>
        <v>-0.21394728048120615</v>
      </c>
      <c r="AU57">
        <v>0.5</v>
      </c>
      <c r="AV57">
        <f t="shared" si="71"/>
        <v>841.19412011612997</v>
      </c>
      <c r="AW57">
        <f t="shared" si="72"/>
        <v>12.796968487419232</v>
      </c>
      <c r="AX57">
        <f t="shared" si="73"/>
        <v>-89.985597177813531</v>
      </c>
      <c r="AY57">
        <f t="shared" si="74"/>
        <v>1</v>
      </c>
      <c r="AZ57">
        <f t="shared" si="75"/>
        <v>1.571698655787589E-2</v>
      </c>
      <c r="BA57">
        <f t="shared" si="76"/>
        <v>-5.1510136532891972E-2</v>
      </c>
      <c r="BB57" t="s">
        <v>253</v>
      </c>
      <c r="BC57">
        <v>0</v>
      </c>
      <c r="BD57">
        <f t="shared" si="77"/>
        <v>1.9336</v>
      </c>
      <c r="BE57">
        <f t="shared" si="78"/>
        <v>-0.21394728048120612</v>
      </c>
      <c r="BF57">
        <f t="shared" si="79"/>
        <v>-5.430752453653212E-2</v>
      </c>
      <c r="BG57">
        <f t="shared" si="80"/>
        <v>1.2290631106235661</v>
      </c>
      <c r="BH57">
        <f t="shared" si="81"/>
        <v>0.22834166600534414</v>
      </c>
      <c r="BI57">
        <f t="shared" si="82"/>
        <v>999.99300000000005</v>
      </c>
      <c r="BJ57">
        <f t="shared" si="83"/>
        <v>841.19412011612997</v>
      </c>
      <c r="BK57">
        <f t="shared" si="84"/>
        <v>0.84120000851618948</v>
      </c>
      <c r="BL57">
        <f t="shared" si="85"/>
        <v>0.19240001703237894</v>
      </c>
      <c r="BM57">
        <v>0.76956237059342603</v>
      </c>
      <c r="BN57">
        <v>0.5</v>
      </c>
      <c r="BO57" t="s">
        <v>254</v>
      </c>
      <c r="BP57">
        <v>1675349057.3322599</v>
      </c>
      <c r="BQ57">
        <v>399.93609677419403</v>
      </c>
      <c r="BR57">
        <v>402.14803225806497</v>
      </c>
      <c r="BS57">
        <v>14.953787096774199</v>
      </c>
      <c r="BT57">
        <v>14.3567032258065</v>
      </c>
      <c r="BU57">
        <v>500.02490322580701</v>
      </c>
      <c r="BV57">
        <v>96.601967741935496</v>
      </c>
      <c r="BW57">
        <v>0.20010480645161299</v>
      </c>
      <c r="BX57">
        <v>27.281412903225799</v>
      </c>
      <c r="BY57">
        <v>27.409564516128999</v>
      </c>
      <c r="BZ57">
        <v>999.9</v>
      </c>
      <c r="CA57">
        <v>9991.1290322580608</v>
      </c>
      <c r="CB57">
        <v>0</v>
      </c>
      <c r="CC57">
        <v>390.22803225806501</v>
      </c>
      <c r="CD57">
        <v>999.99300000000005</v>
      </c>
      <c r="CE57">
        <v>0.95999835483870999</v>
      </c>
      <c r="CF57">
        <v>4.0001258064516099E-2</v>
      </c>
      <c r="CG57">
        <v>0</v>
      </c>
      <c r="CH57">
        <v>2.3481322580645201</v>
      </c>
      <c r="CI57">
        <v>0</v>
      </c>
      <c r="CJ57">
        <v>1280.3767741935501</v>
      </c>
      <c r="CK57">
        <v>9334.2438709677408</v>
      </c>
      <c r="CL57">
        <v>39.002000000000002</v>
      </c>
      <c r="CM57">
        <v>42.475612903225802</v>
      </c>
      <c r="CN57">
        <v>40.312064516128999</v>
      </c>
      <c r="CO57">
        <v>40.795999999999999</v>
      </c>
      <c r="CP57">
        <v>39.033999999999999</v>
      </c>
      <c r="CQ57">
        <v>959.992903225806</v>
      </c>
      <c r="CR57">
        <v>40</v>
      </c>
      <c r="CS57">
        <v>0</v>
      </c>
      <c r="CT57">
        <v>59.200000047683702</v>
      </c>
      <c r="CU57">
        <v>2.3472884615384602</v>
      </c>
      <c r="CV57">
        <v>-0.18863930844060101</v>
      </c>
      <c r="CW57">
        <v>-6.5200000037031698</v>
      </c>
      <c r="CX57">
        <v>1280.3511538461501</v>
      </c>
      <c r="CY57">
        <v>15</v>
      </c>
      <c r="CZ57">
        <v>1675346478</v>
      </c>
      <c r="DA57" t="s">
        <v>255</v>
      </c>
      <c r="DB57">
        <v>3</v>
      </c>
      <c r="DC57">
        <v>-3.863</v>
      </c>
      <c r="DD57">
        <v>0.38300000000000001</v>
      </c>
      <c r="DE57">
        <v>403</v>
      </c>
      <c r="DF57">
        <v>16</v>
      </c>
      <c r="DG57">
        <v>1.67</v>
      </c>
      <c r="DH57">
        <v>0.38</v>
      </c>
      <c r="DI57">
        <v>-2.2073482692307702</v>
      </c>
      <c r="DJ57">
        <v>-0.24345673531318901</v>
      </c>
      <c r="DK57">
        <v>0.113338441314925</v>
      </c>
      <c r="DL57">
        <v>1</v>
      </c>
      <c r="DM57">
        <v>2.6324000000000001</v>
      </c>
      <c r="DN57">
        <v>0</v>
      </c>
      <c r="DO57">
        <v>0</v>
      </c>
      <c r="DP57">
        <v>0</v>
      </c>
      <c r="DQ57">
        <v>0.58200457692307705</v>
      </c>
      <c r="DR57">
        <v>0.15835511554721199</v>
      </c>
      <c r="DS57">
        <v>1.99855230675243E-2</v>
      </c>
      <c r="DT57">
        <v>0</v>
      </c>
      <c r="DU57">
        <v>1</v>
      </c>
      <c r="DV57">
        <v>3</v>
      </c>
      <c r="DW57" t="s">
        <v>260</v>
      </c>
      <c r="DX57">
        <v>100</v>
      </c>
      <c r="DY57">
        <v>100</v>
      </c>
      <c r="DZ57">
        <v>-3.863</v>
      </c>
      <c r="EA57">
        <v>0.38300000000000001</v>
      </c>
      <c r="EB57">
        <v>2</v>
      </c>
      <c r="EC57">
        <v>517.87099999999998</v>
      </c>
      <c r="ED57">
        <v>413.99099999999999</v>
      </c>
      <c r="EE57">
        <v>27.591799999999999</v>
      </c>
      <c r="EF57">
        <v>31.457899999999999</v>
      </c>
      <c r="EG57">
        <v>30.001200000000001</v>
      </c>
      <c r="EH57">
        <v>31.613900000000001</v>
      </c>
      <c r="EI57">
        <v>31.636900000000001</v>
      </c>
      <c r="EJ57">
        <v>20.2319</v>
      </c>
      <c r="EK57">
        <v>32.468400000000003</v>
      </c>
      <c r="EL57">
        <v>0</v>
      </c>
      <c r="EM57">
        <v>27.616199999999999</v>
      </c>
      <c r="EN57">
        <v>402.23700000000002</v>
      </c>
      <c r="EO57">
        <v>14.463100000000001</v>
      </c>
      <c r="EP57">
        <v>100.318</v>
      </c>
      <c r="EQ57">
        <v>90.626199999999997</v>
      </c>
    </row>
    <row r="58" spans="1:147" x14ac:dyDescent="0.3">
      <c r="A58">
        <v>42</v>
      </c>
      <c r="B58">
        <v>1675349125.4000001</v>
      </c>
      <c r="C58">
        <v>2580.4000000953702</v>
      </c>
      <c r="D58" t="s">
        <v>379</v>
      </c>
      <c r="E58" t="s">
        <v>380</v>
      </c>
      <c r="F58">
        <v>1675349117.3483901</v>
      </c>
      <c r="G58">
        <f t="shared" si="43"/>
        <v>3.7396557164306454E-3</v>
      </c>
      <c r="H58">
        <f t="shared" si="44"/>
        <v>14.293221160424062</v>
      </c>
      <c r="I58">
        <f t="shared" si="45"/>
        <v>399.95941935483899</v>
      </c>
      <c r="J58">
        <f t="shared" si="46"/>
        <v>240.68319963550965</v>
      </c>
      <c r="K58">
        <f t="shared" si="47"/>
        <v>23.298721403215083</v>
      </c>
      <c r="L58">
        <f t="shared" si="48"/>
        <v>38.717048378333239</v>
      </c>
      <c r="M58">
        <f t="shared" si="49"/>
        <v>0.15908311904438288</v>
      </c>
      <c r="N58">
        <f t="shared" si="50"/>
        <v>3.3896582518979796</v>
      </c>
      <c r="O58">
        <f t="shared" si="51"/>
        <v>0.15504874957273421</v>
      </c>
      <c r="P58">
        <f t="shared" si="52"/>
        <v>9.7259418913068788E-2</v>
      </c>
      <c r="Q58">
        <f t="shared" si="53"/>
        <v>161.84637214633395</v>
      </c>
      <c r="R58">
        <f t="shared" si="54"/>
        <v>27.856753349067034</v>
      </c>
      <c r="S58">
        <f t="shared" si="55"/>
        <v>27.855170967741898</v>
      </c>
      <c r="T58">
        <f t="shared" si="56"/>
        <v>3.7629174756485213</v>
      </c>
      <c r="U58">
        <f t="shared" si="57"/>
        <v>39.596181617089194</v>
      </c>
      <c r="V58">
        <f t="shared" si="58"/>
        <v>1.4914836206418554</v>
      </c>
      <c r="W58">
        <f t="shared" si="59"/>
        <v>3.766735982436626</v>
      </c>
      <c r="X58">
        <f t="shared" si="60"/>
        <v>2.2714338550066659</v>
      </c>
      <c r="Y58">
        <f t="shared" si="61"/>
        <v>-164.91881709459147</v>
      </c>
      <c r="Z58">
        <f t="shared" si="62"/>
        <v>3.1761956825314961</v>
      </c>
      <c r="AA58">
        <f t="shared" si="63"/>
        <v>0.20397296999782552</v>
      </c>
      <c r="AB58">
        <f t="shared" si="64"/>
        <v>0.30772370427180462</v>
      </c>
      <c r="AC58">
        <v>-4.0038189572218101E-2</v>
      </c>
      <c r="AD58">
        <v>4.49463753328651E-2</v>
      </c>
      <c r="AE58">
        <v>3.3787808793034202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50908.021494223962</v>
      </c>
      <c r="AK58" t="s">
        <v>251</v>
      </c>
      <c r="AL58">
        <v>2.27018846153846</v>
      </c>
      <c r="AM58">
        <v>1.8340000000000001</v>
      </c>
      <c r="AN58">
        <f t="shared" si="68"/>
        <v>-0.43618846153845992</v>
      </c>
      <c r="AO58">
        <f t="shared" si="69"/>
        <v>-0.2378344937505234</v>
      </c>
      <c r="AP58">
        <v>-0.42406819101022197</v>
      </c>
      <c r="AQ58" t="s">
        <v>381</v>
      </c>
      <c r="AR58">
        <v>2.3492500000000001</v>
      </c>
      <c r="AS58">
        <v>2.1678000000000002</v>
      </c>
      <c r="AT58">
        <f t="shared" si="70"/>
        <v>-8.3702371067441605E-2</v>
      </c>
      <c r="AU58">
        <v>0.5</v>
      </c>
      <c r="AV58">
        <f t="shared" si="71"/>
        <v>841.19724534193006</v>
      </c>
      <c r="AW58">
        <f t="shared" si="72"/>
        <v>14.293221160424062</v>
      </c>
      <c r="AX58">
        <f t="shared" si="73"/>
        <v>-35.205101985259972</v>
      </c>
      <c r="AY58">
        <f t="shared" si="74"/>
        <v>1</v>
      </c>
      <c r="AZ58">
        <f t="shared" si="75"/>
        <v>1.7495646155441223E-2</v>
      </c>
      <c r="BA58">
        <f t="shared" si="76"/>
        <v>-0.15398099455669345</v>
      </c>
      <c r="BB58" t="s">
        <v>253</v>
      </c>
      <c r="BC58">
        <v>0</v>
      </c>
      <c r="BD58">
        <f t="shared" si="77"/>
        <v>2.1678000000000002</v>
      </c>
      <c r="BE58">
        <f t="shared" si="78"/>
        <v>-8.3702371067441592E-2</v>
      </c>
      <c r="BF58">
        <f t="shared" si="79"/>
        <v>-0.18200654307524541</v>
      </c>
      <c r="BG58">
        <f t="shared" si="80"/>
        <v>1.7721723451410827</v>
      </c>
      <c r="BH58">
        <f t="shared" si="81"/>
        <v>0.76526554329903573</v>
      </c>
      <c r="BI58">
        <f t="shared" si="82"/>
        <v>999.99670967741895</v>
      </c>
      <c r="BJ58">
        <f t="shared" si="83"/>
        <v>841.19724534193006</v>
      </c>
      <c r="BK58">
        <f t="shared" si="84"/>
        <v>0.84120001316132853</v>
      </c>
      <c r="BL58">
        <f t="shared" si="85"/>
        <v>0.19240002632265707</v>
      </c>
      <c r="BM58">
        <v>0.76956237059342603</v>
      </c>
      <c r="BN58">
        <v>0.5</v>
      </c>
      <c r="BO58" t="s">
        <v>254</v>
      </c>
      <c r="BP58">
        <v>1675349117.3483901</v>
      </c>
      <c r="BQ58">
        <v>399.95941935483899</v>
      </c>
      <c r="BR58">
        <v>402.38938709677399</v>
      </c>
      <c r="BS58">
        <v>15.407500000000001</v>
      </c>
      <c r="BT58">
        <v>14.840822580645201</v>
      </c>
      <c r="BU58">
        <v>500.03</v>
      </c>
      <c r="BV58">
        <v>96.602341935483906</v>
      </c>
      <c r="BW58">
        <v>0.20009977419354799</v>
      </c>
      <c r="BX58">
        <v>27.872551612903202</v>
      </c>
      <c r="BY58">
        <v>27.855170967741898</v>
      </c>
      <c r="BZ58">
        <v>999.9</v>
      </c>
      <c r="CA58">
        <v>9995</v>
      </c>
      <c r="CB58">
        <v>0</v>
      </c>
      <c r="CC58">
        <v>390.28645161290302</v>
      </c>
      <c r="CD58">
        <v>999.99670967741895</v>
      </c>
      <c r="CE58">
        <v>0.96000077419354801</v>
      </c>
      <c r="CF58">
        <v>3.9998954838709702E-2</v>
      </c>
      <c r="CG58">
        <v>0</v>
      </c>
      <c r="CH58">
        <v>2.3341032258064498</v>
      </c>
      <c r="CI58">
        <v>0</v>
      </c>
      <c r="CJ58">
        <v>1275.73548387097</v>
      </c>
      <c r="CK58">
        <v>9334.2945161290299</v>
      </c>
      <c r="CL58">
        <v>39.299999999999997</v>
      </c>
      <c r="CM58">
        <v>42.600612903225802</v>
      </c>
      <c r="CN58">
        <v>40.561999999999998</v>
      </c>
      <c r="CO58">
        <v>40.901000000000003</v>
      </c>
      <c r="CP58">
        <v>39.271999999999998</v>
      </c>
      <c r="CQ58">
        <v>959.99677419354805</v>
      </c>
      <c r="CR58">
        <v>40.000322580645197</v>
      </c>
      <c r="CS58">
        <v>0</v>
      </c>
      <c r="CT58">
        <v>59.600000143051098</v>
      </c>
      <c r="CU58">
        <v>2.3492500000000001</v>
      </c>
      <c r="CV58">
        <v>-0.25315896407301403</v>
      </c>
      <c r="CW58">
        <v>-1.26085471051623</v>
      </c>
      <c r="CX58">
        <v>1275.72384615385</v>
      </c>
      <c r="CY58">
        <v>15</v>
      </c>
      <c r="CZ58">
        <v>1675346478</v>
      </c>
      <c r="DA58" t="s">
        <v>255</v>
      </c>
      <c r="DB58">
        <v>3</v>
      </c>
      <c r="DC58">
        <v>-3.863</v>
      </c>
      <c r="DD58">
        <v>0.38300000000000001</v>
      </c>
      <c r="DE58">
        <v>403</v>
      </c>
      <c r="DF58">
        <v>16</v>
      </c>
      <c r="DG58">
        <v>1.67</v>
      </c>
      <c r="DH58">
        <v>0.38</v>
      </c>
      <c r="DI58">
        <v>-2.4197419230769199</v>
      </c>
      <c r="DJ58">
        <v>-0.121462247342837</v>
      </c>
      <c r="DK58">
        <v>9.6792535134896801E-2</v>
      </c>
      <c r="DL58">
        <v>1</v>
      </c>
      <c r="DM58">
        <v>2.4864000000000002</v>
      </c>
      <c r="DN58">
        <v>0</v>
      </c>
      <c r="DO58">
        <v>0</v>
      </c>
      <c r="DP58">
        <v>0</v>
      </c>
      <c r="DQ58">
        <v>0.559390134615385</v>
      </c>
      <c r="DR58">
        <v>5.28495078283703E-2</v>
      </c>
      <c r="DS58">
        <v>1.66579282117796E-2</v>
      </c>
      <c r="DT58">
        <v>1</v>
      </c>
      <c r="DU58">
        <v>2</v>
      </c>
      <c r="DV58">
        <v>3</v>
      </c>
      <c r="DW58" t="s">
        <v>264</v>
      </c>
      <c r="DX58">
        <v>100</v>
      </c>
      <c r="DY58">
        <v>100</v>
      </c>
      <c r="DZ58">
        <v>-3.863</v>
      </c>
      <c r="EA58">
        <v>0.38300000000000001</v>
      </c>
      <c r="EB58">
        <v>2</v>
      </c>
      <c r="EC58">
        <v>517.54999999999995</v>
      </c>
      <c r="ED58">
        <v>414.06700000000001</v>
      </c>
      <c r="EE58">
        <v>27.591799999999999</v>
      </c>
      <c r="EF58">
        <v>31.444099999999999</v>
      </c>
      <c r="EG58">
        <v>30</v>
      </c>
      <c r="EH58">
        <v>31.6221</v>
      </c>
      <c r="EI58">
        <v>31.6479</v>
      </c>
      <c r="EJ58">
        <v>20.241499999999998</v>
      </c>
      <c r="EK58">
        <v>28.7775</v>
      </c>
      <c r="EL58">
        <v>0</v>
      </c>
      <c r="EM58">
        <v>27.59</v>
      </c>
      <c r="EN58">
        <v>402.38900000000001</v>
      </c>
      <c r="EO58">
        <v>14.9435</v>
      </c>
      <c r="EP58">
        <v>100.31399999999999</v>
      </c>
      <c r="EQ58">
        <v>90.628100000000003</v>
      </c>
    </row>
    <row r="59" spans="1:147" x14ac:dyDescent="0.3">
      <c r="A59">
        <v>43</v>
      </c>
      <c r="B59">
        <v>1675349185.4000001</v>
      </c>
      <c r="C59">
        <v>2640.4000000953702</v>
      </c>
      <c r="D59" t="s">
        <v>382</v>
      </c>
      <c r="E59" t="s">
        <v>383</v>
      </c>
      <c r="F59">
        <v>1675349177.3483901</v>
      </c>
      <c r="G59">
        <f t="shared" si="43"/>
        <v>4.3594441273822815E-3</v>
      </c>
      <c r="H59">
        <f t="shared" si="44"/>
        <v>15.261468292499734</v>
      </c>
      <c r="I59">
        <f t="shared" si="45"/>
        <v>399.95600000000002</v>
      </c>
      <c r="J59">
        <f t="shared" si="46"/>
        <v>252.31124679601845</v>
      </c>
      <c r="K59">
        <f t="shared" si="47"/>
        <v>24.42528628857178</v>
      </c>
      <c r="L59">
        <f t="shared" si="48"/>
        <v>38.718209857406059</v>
      </c>
      <c r="M59">
        <f t="shared" si="49"/>
        <v>0.18548328304776035</v>
      </c>
      <c r="N59">
        <f t="shared" si="50"/>
        <v>3.3942884122110413</v>
      </c>
      <c r="O59">
        <f t="shared" si="51"/>
        <v>0.1800307386819944</v>
      </c>
      <c r="P59">
        <f t="shared" si="52"/>
        <v>0.11299574986396602</v>
      </c>
      <c r="Q59">
        <f t="shared" si="53"/>
        <v>161.84691890772677</v>
      </c>
      <c r="R59">
        <f t="shared" si="54"/>
        <v>28.041218886478067</v>
      </c>
      <c r="S59">
        <f t="shared" si="55"/>
        <v>28.045935483870998</v>
      </c>
      <c r="T59">
        <f t="shared" si="56"/>
        <v>3.8050136872045957</v>
      </c>
      <c r="U59">
        <f t="shared" si="57"/>
        <v>39.737020801437204</v>
      </c>
      <c r="V59">
        <f t="shared" si="58"/>
        <v>1.5253901746648448</v>
      </c>
      <c r="W59">
        <f t="shared" si="59"/>
        <v>3.8387129782252689</v>
      </c>
      <c r="X59">
        <f t="shared" si="60"/>
        <v>2.279623512539751</v>
      </c>
      <c r="Y59">
        <f t="shared" si="61"/>
        <v>-192.25148601755862</v>
      </c>
      <c r="Z59">
        <f t="shared" si="62"/>
        <v>27.703350660682844</v>
      </c>
      <c r="AA59">
        <f t="shared" si="63"/>
        <v>1.7812326767411373</v>
      </c>
      <c r="AB59">
        <f t="shared" si="64"/>
        <v>-0.91998377240787477</v>
      </c>
      <c r="AC59">
        <v>-4.01069910727486E-2</v>
      </c>
      <c r="AD59">
        <v>4.5023611044552998E-2</v>
      </c>
      <c r="AE59">
        <v>3.3833923479732202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50937.01622395053</v>
      </c>
      <c r="AK59" t="s">
        <v>251</v>
      </c>
      <c r="AL59">
        <v>2.27018846153846</v>
      </c>
      <c r="AM59">
        <v>1.8340000000000001</v>
      </c>
      <c r="AN59">
        <f t="shared" si="68"/>
        <v>-0.43618846153845992</v>
      </c>
      <c r="AO59">
        <f t="shared" si="69"/>
        <v>-0.2378344937505234</v>
      </c>
      <c r="AP59">
        <v>-0.42406819101022197</v>
      </c>
      <c r="AQ59" t="s">
        <v>384</v>
      </c>
      <c r="AR59">
        <v>2.39695384615385</v>
      </c>
      <c r="AS59">
        <v>1.8311999999999999</v>
      </c>
      <c r="AT59">
        <f t="shared" si="70"/>
        <v>-0.30895251537453583</v>
      </c>
      <c r="AU59">
        <v>0.5</v>
      </c>
      <c r="AV59">
        <f t="shared" si="71"/>
        <v>841.19997205155175</v>
      </c>
      <c r="AW59">
        <f t="shared" si="72"/>
        <v>15.261468292499734</v>
      </c>
      <c r="AX59">
        <f t="shared" si="73"/>
        <v>-129.94542364915807</v>
      </c>
      <c r="AY59">
        <f t="shared" si="74"/>
        <v>1</v>
      </c>
      <c r="AZ59">
        <f t="shared" si="75"/>
        <v>1.8646620309859793E-2</v>
      </c>
      <c r="BA59">
        <f t="shared" si="76"/>
        <v>1.5290519877676583E-3</v>
      </c>
      <c r="BB59" t="s">
        <v>253</v>
      </c>
      <c r="BC59">
        <v>0</v>
      </c>
      <c r="BD59">
        <f t="shared" si="77"/>
        <v>1.8311999999999999</v>
      </c>
      <c r="BE59">
        <f t="shared" si="78"/>
        <v>-0.30895251537453589</v>
      </c>
      <c r="BF59">
        <f t="shared" si="79"/>
        <v>1.5267175572519823E-3</v>
      </c>
      <c r="BG59">
        <f t="shared" si="80"/>
        <v>1.2887670080692633</v>
      </c>
      <c r="BH59">
        <f t="shared" si="81"/>
        <v>-6.4192436226405136E-3</v>
      </c>
      <c r="BI59">
        <f t="shared" si="82"/>
        <v>999.99993548387101</v>
      </c>
      <c r="BJ59">
        <f t="shared" si="83"/>
        <v>841.19997205155175</v>
      </c>
      <c r="BK59">
        <f t="shared" si="84"/>
        <v>0.84120002632252111</v>
      </c>
      <c r="BL59">
        <f t="shared" si="85"/>
        <v>0.19240005264504242</v>
      </c>
      <c r="BM59">
        <v>0.76956237059342603</v>
      </c>
      <c r="BN59">
        <v>0.5</v>
      </c>
      <c r="BO59" t="s">
        <v>254</v>
      </c>
      <c r="BP59">
        <v>1675349177.3483901</v>
      </c>
      <c r="BQ59">
        <v>399.95600000000002</v>
      </c>
      <c r="BR59">
        <v>402.57316129032301</v>
      </c>
      <c r="BS59">
        <v>15.7571580645161</v>
      </c>
      <c r="BT59">
        <v>15.096790322580601</v>
      </c>
      <c r="BU59">
        <v>500.024580645161</v>
      </c>
      <c r="BV59">
        <v>96.606212903225796</v>
      </c>
      <c r="BW59">
        <v>0.19996041935483899</v>
      </c>
      <c r="BX59">
        <v>28.197325806451602</v>
      </c>
      <c r="BY59">
        <v>28.045935483870998</v>
      </c>
      <c r="BZ59">
        <v>999.9</v>
      </c>
      <c r="CA59">
        <v>10011.774193548399</v>
      </c>
      <c r="CB59">
        <v>0</v>
      </c>
      <c r="CC59">
        <v>390.34025806451598</v>
      </c>
      <c r="CD59">
        <v>999.99993548387101</v>
      </c>
      <c r="CE59">
        <v>0.96000325806451603</v>
      </c>
      <c r="CF59">
        <v>3.9996651612903202E-2</v>
      </c>
      <c r="CG59">
        <v>0</v>
      </c>
      <c r="CH59">
        <v>2.38164193548387</v>
      </c>
      <c r="CI59">
        <v>0</v>
      </c>
      <c r="CJ59">
        <v>1275.6364516128999</v>
      </c>
      <c r="CK59">
        <v>9334.34064516129</v>
      </c>
      <c r="CL59">
        <v>39.524000000000001</v>
      </c>
      <c r="CM59">
        <v>42.7398387096774</v>
      </c>
      <c r="CN59">
        <v>40.777999999999999</v>
      </c>
      <c r="CO59">
        <v>41.015999999999998</v>
      </c>
      <c r="CP59">
        <v>39.508000000000003</v>
      </c>
      <c r="CQ59">
        <v>960.00129032258099</v>
      </c>
      <c r="CR59">
        <v>40.000967741935497</v>
      </c>
      <c r="CS59">
        <v>0</v>
      </c>
      <c r="CT59">
        <v>59.400000095367403</v>
      </c>
      <c r="CU59">
        <v>2.39695384615385</v>
      </c>
      <c r="CV59">
        <v>-1.6956649704931099</v>
      </c>
      <c r="CW59">
        <v>2.9569230829267301</v>
      </c>
      <c r="CX59">
        <v>1275.6142307692301</v>
      </c>
      <c r="CY59">
        <v>15</v>
      </c>
      <c r="CZ59">
        <v>1675346478</v>
      </c>
      <c r="DA59" t="s">
        <v>255</v>
      </c>
      <c r="DB59">
        <v>3</v>
      </c>
      <c r="DC59">
        <v>-3.863</v>
      </c>
      <c r="DD59">
        <v>0.38300000000000001</v>
      </c>
      <c r="DE59">
        <v>403</v>
      </c>
      <c r="DF59">
        <v>16</v>
      </c>
      <c r="DG59">
        <v>1.67</v>
      </c>
      <c r="DH59">
        <v>0.38</v>
      </c>
      <c r="DI59">
        <v>-2.60661846153846</v>
      </c>
      <c r="DJ59">
        <v>-0.31017794387980802</v>
      </c>
      <c r="DK59">
        <v>0.12699396695822601</v>
      </c>
      <c r="DL59">
        <v>1</v>
      </c>
      <c r="DM59">
        <v>2.0146000000000002</v>
      </c>
      <c r="DN59">
        <v>0</v>
      </c>
      <c r="DO59">
        <v>0</v>
      </c>
      <c r="DP59">
        <v>0</v>
      </c>
      <c r="DQ59">
        <v>0.64850624999999995</v>
      </c>
      <c r="DR59">
        <v>0.12279469985942899</v>
      </c>
      <c r="DS59">
        <v>1.5719971059470102E-2</v>
      </c>
      <c r="DT59">
        <v>0</v>
      </c>
      <c r="DU59">
        <v>1</v>
      </c>
      <c r="DV59">
        <v>3</v>
      </c>
      <c r="DW59" t="s">
        <v>260</v>
      </c>
      <c r="DX59">
        <v>100</v>
      </c>
      <c r="DY59">
        <v>100</v>
      </c>
      <c r="DZ59">
        <v>-3.863</v>
      </c>
      <c r="EA59">
        <v>0.38300000000000001</v>
      </c>
      <c r="EB59">
        <v>2</v>
      </c>
      <c r="EC59">
        <v>517.93600000000004</v>
      </c>
      <c r="ED59">
        <v>415.09399999999999</v>
      </c>
      <c r="EE59">
        <v>27.3154</v>
      </c>
      <c r="EF59">
        <v>31.424900000000001</v>
      </c>
      <c r="EG59">
        <v>30.0002</v>
      </c>
      <c r="EH59">
        <v>31.6221</v>
      </c>
      <c r="EI59">
        <v>31.653400000000001</v>
      </c>
      <c r="EJ59">
        <v>20.256399999999999</v>
      </c>
      <c r="EK59">
        <v>27.482800000000001</v>
      </c>
      <c r="EL59">
        <v>0</v>
      </c>
      <c r="EM59">
        <v>27.3172</v>
      </c>
      <c r="EN59">
        <v>402.66199999999998</v>
      </c>
      <c r="EO59">
        <v>15.1866</v>
      </c>
      <c r="EP59">
        <v>100.318</v>
      </c>
      <c r="EQ59">
        <v>90.630499999999998</v>
      </c>
    </row>
    <row r="60" spans="1:147" x14ac:dyDescent="0.3">
      <c r="A60">
        <v>44</v>
      </c>
      <c r="B60">
        <v>1675349245.4000001</v>
      </c>
      <c r="C60">
        <v>2700.4000000953702</v>
      </c>
      <c r="D60" t="s">
        <v>385</v>
      </c>
      <c r="E60" t="s">
        <v>386</v>
      </c>
      <c r="F60">
        <v>1675349237.38065</v>
      </c>
      <c r="G60">
        <f t="shared" si="43"/>
        <v>4.5113846817889857E-3</v>
      </c>
      <c r="H60">
        <f t="shared" si="44"/>
        <v>16.177101781772201</v>
      </c>
      <c r="I60">
        <f t="shared" si="45"/>
        <v>399.98680645161301</v>
      </c>
      <c r="J60">
        <f t="shared" si="46"/>
        <v>249.96933854160537</v>
      </c>
      <c r="K60">
        <f t="shared" si="47"/>
        <v>24.198423880739661</v>
      </c>
      <c r="L60">
        <f t="shared" si="48"/>
        <v>38.720950120082449</v>
      </c>
      <c r="M60">
        <f t="shared" si="49"/>
        <v>0.19326338691502315</v>
      </c>
      <c r="N60">
        <f t="shared" si="50"/>
        <v>3.3907482863631602</v>
      </c>
      <c r="O60">
        <f t="shared" si="51"/>
        <v>0.18734571362386132</v>
      </c>
      <c r="P60">
        <f t="shared" si="52"/>
        <v>0.11760765679990351</v>
      </c>
      <c r="Q60">
        <f t="shared" si="53"/>
        <v>161.8417319707174</v>
      </c>
      <c r="R60">
        <f t="shared" si="54"/>
        <v>28.126061314032022</v>
      </c>
      <c r="S60">
        <f t="shared" si="55"/>
        <v>28.0935290322581</v>
      </c>
      <c r="T60">
        <f t="shared" si="56"/>
        <v>3.8155800236645319</v>
      </c>
      <c r="U60">
        <f t="shared" si="57"/>
        <v>40.073674735487003</v>
      </c>
      <c r="V60">
        <f t="shared" si="58"/>
        <v>1.5490417961384142</v>
      </c>
      <c r="W60">
        <f t="shared" si="59"/>
        <v>3.8654847761357645</v>
      </c>
      <c r="X60">
        <f t="shared" si="60"/>
        <v>2.2665382275261177</v>
      </c>
      <c r="Y60">
        <f t="shared" si="61"/>
        <v>-198.95206446689429</v>
      </c>
      <c r="Z60">
        <f t="shared" si="62"/>
        <v>40.809077115552242</v>
      </c>
      <c r="AA60">
        <f t="shared" si="63"/>
        <v>2.6288128525961678</v>
      </c>
      <c r="AB60">
        <f t="shared" si="64"/>
        <v>6.3275574719715166</v>
      </c>
      <c r="AC60">
        <v>-4.0054383343472E-2</v>
      </c>
      <c r="AD60">
        <v>4.4964554259749802E-2</v>
      </c>
      <c r="AE60">
        <v>3.3798665143268298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50852.759754826475</v>
      </c>
      <c r="AK60" t="s">
        <v>251</v>
      </c>
      <c r="AL60">
        <v>2.27018846153846</v>
      </c>
      <c r="AM60">
        <v>1.8340000000000001</v>
      </c>
      <c r="AN60">
        <f t="shared" si="68"/>
        <v>-0.43618846153845992</v>
      </c>
      <c r="AO60">
        <f t="shared" si="69"/>
        <v>-0.2378344937505234</v>
      </c>
      <c r="AP60">
        <v>-0.42406819101022197</v>
      </c>
      <c r="AQ60" t="s">
        <v>387</v>
      </c>
      <c r="AR60">
        <v>2.3602307692307698</v>
      </c>
      <c r="AS60">
        <v>1.5924</v>
      </c>
      <c r="AT60">
        <f t="shared" si="70"/>
        <v>-0.48218460765559512</v>
      </c>
      <c r="AU60">
        <v>0.5</v>
      </c>
      <c r="AV60">
        <f t="shared" si="71"/>
        <v>841.17546019309839</v>
      </c>
      <c r="AW60">
        <f t="shared" si="72"/>
        <v>16.177101781772201</v>
      </c>
      <c r="AX60">
        <f t="shared" si="73"/>
        <v>-202.80092962136192</v>
      </c>
      <c r="AY60">
        <f t="shared" si="74"/>
        <v>1</v>
      </c>
      <c r="AZ60">
        <f t="shared" si="75"/>
        <v>1.973568031688834E-2</v>
      </c>
      <c r="BA60">
        <f t="shared" si="76"/>
        <v>0.15172067319768903</v>
      </c>
      <c r="BB60" t="s">
        <v>253</v>
      </c>
      <c r="BC60">
        <v>0</v>
      </c>
      <c r="BD60">
        <f t="shared" si="77"/>
        <v>1.5924</v>
      </c>
      <c r="BE60">
        <f t="shared" si="78"/>
        <v>-0.48218460765559518</v>
      </c>
      <c r="BF60">
        <f t="shared" si="79"/>
        <v>0.13173391494002182</v>
      </c>
      <c r="BG60">
        <f t="shared" si="80"/>
        <v>1.1328472123705524</v>
      </c>
      <c r="BH60">
        <f t="shared" si="81"/>
        <v>-0.55388902115352612</v>
      </c>
      <c r="BI60">
        <f t="shared" si="82"/>
        <v>999.97112903225798</v>
      </c>
      <c r="BJ60">
        <f t="shared" si="83"/>
        <v>841.17546019309839</v>
      </c>
      <c r="BK60">
        <f t="shared" si="84"/>
        <v>0.84119974644384254</v>
      </c>
      <c r="BL60">
        <f t="shared" si="85"/>
        <v>0.19239949288768526</v>
      </c>
      <c r="BM60">
        <v>0.76956237059342603</v>
      </c>
      <c r="BN60">
        <v>0.5</v>
      </c>
      <c r="BO60" t="s">
        <v>254</v>
      </c>
      <c r="BP60">
        <v>1675349237.38065</v>
      </c>
      <c r="BQ60">
        <v>399.98680645161301</v>
      </c>
      <c r="BR60">
        <v>402.75425806451602</v>
      </c>
      <c r="BS60">
        <v>16.001577419354799</v>
      </c>
      <c r="BT60">
        <v>15.318364516129</v>
      </c>
      <c r="BU60">
        <v>500.02535483870997</v>
      </c>
      <c r="BV60">
        <v>96.605558064516103</v>
      </c>
      <c r="BW60">
        <v>0.200010258064516</v>
      </c>
      <c r="BX60">
        <v>28.316770967741899</v>
      </c>
      <c r="BY60">
        <v>28.0935290322581</v>
      </c>
      <c r="BZ60">
        <v>999.9</v>
      </c>
      <c r="CA60">
        <v>9998.7096774193506</v>
      </c>
      <c r="CB60">
        <v>0</v>
      </c>
      <c r="CC60">
        <v>390.42670967741901</v>
      </c>
      <c r="CD60">
        <v>999.97112903225798</v>
      </c>
      <c r="CE60">
        <v>0.96000538709677397</v>
      </c>
      <c r="CF60">
        <v>3.99946774193548E-2</v>
      </c>
      <c r="CG60">
        <v>0</v>
      </c>
      <c r="CH60">
        <v>2.37389032258065</v>
      </c>
      <c r="CI60">
        <v>0</v>
      </c>
      <c r="CJ60">
        <v>1278.3996774193499</v>
      </c>
      <c r="CK60">
        <v>9334.0661290322605</v>
      </c>
      <c r="CL60">
        <v>39.758000000000003</v>
      </c>
      <c r="CM60">
        <v>42.878999999999998</v>
      </c>
      <c r="CN60">
        <v>40.993903225806498</v>
      </c>
      <c r="CO60">
        <v>41.145000000000003</v>
      </c>
      <c r="CP60">
        <v>39.727645161290297</v>
      </c>
      <c r="CQ60">
        <v>959.97903225806499</v>
      </c>
      <c r="CR60">
        <v>39.990322580645199</v>
      </c>
      <c r="CS60">
        <v>0</v>
      </c>
      <c r="CT60">
        <v>59.400000095367403</v>
      </c>
      <c r="CU60">
        <v>2.3602307692307698</v>
      </c>
      <c r="CV60">
        <v>-0.56248205577741905</v>
      </c>
      <c r="CW60">
        <v>7.1121367296059299</v>
      </c>
      <c r="CX60">
        <v>1278.5142307692299</v>
      </c>
      <c r="CY60">
        <v>15</v>
      </c>
      <c r="CZ60">
        <v>1675346478</v>
      </c>
      <c r="DA60" t="s">
        <v>255</v>
      </c>
      <c r="DB60">
        <v>3</v>
      </c>
      <c r="DC60">
        <v>-3.863</v>
      </c>
      <c r="DD60">
        <v>0.38300000000000001</v>
      </c>
      <c r="DE60">
        <v>403</v>
      </c>
      <c r="DF60">
        <v>16</v>
      </c>
      <c r="DG60">
        <v>1.67</v>
      </c>
      <c r="DH60">
        <v>0.38</v>
      </c>
      <c r="DI60">
        <v>-2.7625261538461499</v>
      </c>
      <c r="DJ60">
        <v>0.10203330235904801</v>
      </c>
      <c r="DK60">
        <v>9.8824653420432701E-2</v>
      </c>
      <c r="DL60">
        <v>1</v>
      </c>
      <c r="DM60">
        <v>2.1414</v>
      </c>
      <c r="DN60">
        <v>0</v>
      </c>
      <c r="DO60">
        <v>0</v>
      </c>
      <c r="DP60">
        <v>0</v>
      </c>
      <c r="DQ60">
        <v>0.67060719230769295</v>
      </c>
      <c r="DR60">
        <v>0.13556691379271901</v>
      </c>
      <c r="DS60">
        <v>1.7663622109860201E-2</v>
      </c>
      <c r="DT60">
        <v>0</v>
      </c>
      <c r="DU60">
        <v>1</v>
      </c>
      <c r="DV60">
        <v>3</v>
      </c>
      <c r="DW60" t="s">
        <v>260</v>
      </c>
      <c r="DX60">
        <v>100</v>
      </c>
      <c r="DY60">
        <v>100</v>
      </c>
      <c r="DZ60">
        <v>-3.863</v>
      </c>
      <c r="EA60">
        <v>0.38300000000000001</v>
      </c>
      <c r="EB60">
        <v>2</v>
      </c>
      <c r="EC60">
        <v>517.4</v>
      </c>
      <c r="ED60">
        <v>415.471</v>
      </c>
      <c r="EE60">
        <v>26.299199999999999</v>
      </c>
      <c r="EF60">
        <v>31.4084</v>
      </c>
      <c r="EG60">
        <v>30.0001</v>
      </c>
      <c r="EH60">
        <v>31.619399999999999</v>
      </c>
      <c r="EI60">
        <v>31.653400000000001</v>
      </c>
      <c r="EJ60">
        <v>20.2622</v>
      </c>
      <c r="EK60">
        <v>26.637599999999999</v>
      </c>
      <c r="EL60">
        <v>0</v>
      </c>
      <c r="EM60">
        <v>26.292999999999999</v>
      </c>
      <c r="EN60">
        <v>402.77800000000002</v>
      </c>
      <c r="EO60">
        <v>15.308400000000001</v>
      </c>
      <c r="EP60">
        <v>100.31699999999999</v>
      </c>
      <c r="EQ60">
        <v>90.630600000000001</v>
      </c>
    </row>
    <row r="61" spans="1:147" x14ac:dyDescent="0.3">
      <c r="A61">
        <v>45</v>
      </c>
      <c r="B61">
        <v>1675349305.4000001</v>
      </c>
      <c r="C61">
        <v>2760.4000000953702</v>
      </c>
      <c r="D61" t="s">
        <v>388</v>
      </c>
      <c r="E61" t="s">
        <v>389</v>
      </c>
      <c r="F61">
        <v>1675349297.4000001</v>
      </c>
      <c r="G61">
        <f t="shared" si="43"/>
        <v>5.1487809017663989E-3</v>
      </c>
      <c r="H61">
        <f t="shared" si="44"/>
        <v>16.919215552233013</v>
      </c>
      <c r="I61">
        <f t="shared" si="45"/>
        <v>399.96706451612903</v>
      </c>
      <c r="J61">
        <f t="shared" si="46"/>
        <v>262.84421416147489</v>
      </c>
      <c r="K61">
        <f t="shared" si="47"/>
        <v>25.446224181341492</v>
      </c>
      <c r="L61">
        <f t="shared" si="48"/>
        <v>38.721231210278752</v>
      </c>
      <c r="M61">
        <f t="shared" si="49"/>
        <v>0.22414857643594308</v>
      </c>
      <c r="N61">
        <f t="shared" si="50"/>
        <v>3.3900748717561142</v>
      </c>
      <c r="O61">
        <f t="shared" si="51"/>
        <v>0.21622856713409444</v>
      </c>
      <c r="P61">
        <f t="shared" si="52"/>
        <v>0.135831121732266</v>
      </c>
      <c r="Q61">
        <f t="shared" si="53"/>
        <v>161.84576922901493</v>
      </c>
      <c r="R61">
        <f t="shared" si="54"/>
        <v>27.913782071412406</v>
      </c>
      <c r="S61">
        <f t="shared" si="55"/>
        <v>27.989903225806501</v>
      </c>
      <c r="T61">
        <f t="shared" si="56"/>
        <v>3.7926065827891673</v>
      </c>
      <c r="U61">
        <f t="shared" si="57"/>
        <v>40.282475197280952</v>
      </c>
      <c r="V61">
        <f t="shared" si="58"/>
        <v>1.5509860868752969</v>
      </c>
      <c r="W61">
        <f t="shared" si="59"/>
        <v>3.8502750371704759</v>
      </c>
      <c r="X61">
        <f t="shared" si="60"/>
        <v>2.2416204959138701</v>
      </c>
      <c r="Y61">
        <f t="shared" si="61"/>
        <v>-227.06123776789821</v>
      </c>
      <c r="Z61">
        <f t="shared" si="62"/>
        <v>47.354007574716015</v>
      </c>
      <c r="AA61">
        <f t="shared" si="63"/>
        <v>3.0484225812203607</v>
      </c>
      <c r="AB61">
        <f t="shared" si="64"/>
        <v>-14.813038382946893</v>
      </c>
      <c r="AC61">
        <v>-4.0044378705594498E-2</v>
      </c>
      <c r="AD61">
        <v>4.4953323177278001E-2</v>
      </c>
      <c r="AE61">
        <v>3.3791958177291401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50852.131318721324</v>
      </c>
      <c r="AK61" t="s">
        <v>251</v>
      </c>
      <c r="AL61">
        <v>2.27018846153846</v>
      </c>
      <c r="AM61">
        <v>1.8340000000000001</v>
      </c>
      <c r="AN61">
        <f t="shared" si="68"/>
        <v>-0.43618846153845992</v>
      </c>
      <c r="AO61">
        <f t="shared" si="69"/>
        <v>-0.2378344937505234</v>
      </c>
      <c r="AP61">
        <v>-0.42406819101022197</v>
      </c>
      <c r="AQ61" t="s">
        <v>390</v>
      </c>
      <c r="AR61">
        <v>2.3568961538461499</v>
      </c>
      <c r="AS61">
        <v>1.9048</v>
      </c>
      <c r="AT61">
        <f t="shared" si="70"/>
        <v>-0.23734573385455149</v>
      </c>
      <c r="AU61">
        <v>0.5</v>
      </c>
      <c r="AV61">
        <f t="shared" si="71"/>
        <v>841.19682634873209</v>
      </c>
      <c r="AW61">
        <f t="shared" si="72"/>
        <v>16.919215552233013</v>
      </c>
      <c r="AX61">
        <f t="shared" si="73"/>
        <v>-99.827239032929768</v>
      </c>
      <c r="AY61">
        <f t="shared" si="74"/>
        <v>1</v>
      </c>
      <c r="AZ61">
        <f t="shared" si="75"/>
        <v>2.0617390841240868E-2</v>
      </c>
      <c r="BA61">
        <f t="shared" si="76"/>
        <v>-3.7169256614867689E-2</v>
      </c>
      <c r="BB61" t="s">
        <v>253</v>
      </c>
      <c r="BC61">
        <v>0</v>
      </c>
      <c r="BD61">
        <f t="shared" si="77"/>
        <v>1.9048</v>
      </c>
      <c r="BE61">
        <f t="shared" si="78"/>
        <v>-0.2373457338545516</v>
      </c>
      <c r="BF61">
        <f t="shared" si="79"/>
        <v>-3.8604143947655385E-2</v>
      </c>
      <c r="BG61">
        <f t="shared" si="80"/>
        <v>1.2373027652340447</v>
      </c>
      <c r="BH61">
        <f t="shared" si="81"/>
        <v>0.16231516017247363</v>
      </c>
      <c r="BI61">
        <f t="shared" si="82"/>
        <v>999.99658064516098</v>
      </c>
      <c r="BJ61">
        <f t="shared" si="83"/>
        <v>841.19682634873209</v>
      </c>
      <c r="BK61">
        <f t="shared" si="84"/>
        <v>0.84119970270900613</v>
      </c>
      <c r="BL61">
        <f t="shared" si="85"/>
        <v>0.19239940541801223</v>
      </c>
      <c r="BM61">
        <v>0.76956237059342603</v>
      </c>
      <c r="BN61">
        <v>0.5</v>
      </c>
      <c r="BO61" t="s">
        <v>254</v>
      </c>
      <c r="BP61">
        <v>1675349297.4000001</v>
      </c>
      <c r="BQ61">
        <v>399.96706451612903</v>
      </c>
      <c r="BR61">
        <v>402.88799999999998</v>
      </c>
      <c r="BS61">
        <v>16.020754838709699</v>
      </c>
      <c r="BT61">
        <v>15.2410161290323</v>
      </c>
      <c r="BU61">
        <v>500.01735483870999</v>
      </c>
      <c r="BV61">
        <v>96.611038709677402</v>
      </c>
      <c r="BW61">
        <v>0.200010612903226</v>
      </c>
      <c r="BX61">
        <v>28.248999999999999</v>
      </c>
      <c r="BY61">
        <v>27.989903225806501</v>
      </c>
      <c r="BZ61">
        <v>999.9</v>
      </c>
      <c r="CA61">
        <v>9995.6451612903202</v>
      </c>
      <c r="CB61">
        <v>0</v>
      </c>
      <c r="CC61">
        <v>390.37335483870999</v>
      </c>
      <c r="CD61">
        <v>999.99658064516098</v>
      </c>
      <c r="CE61">
        <v>0.96001000000000003</v>
      </c>
      <c r="CF61">
        <v>3.9990400000000002E-2</v>
      </c>
      <c r="CG61">
        <v>0</v>
      </c>
      <c r="CH61">
        <v>2.34283548387097</v>
      </c>
      <c r="CI61">
        <v>0</v>
      </c>
      <c r="CJ61">
        <v>1283.58870967742</v>
      </c>
      <c r="CK61">
        <v>9334.3277419354799</v>
      </c>
      <c r="CL61">
        <v>39.987806451612897</v>
      </c>
      <c r="CM61">
        <v>43.058</v>
      </c>
      <c r="CN61">
        <v>41.186999999999998</v>
      </c>
      <c r="CO61">
        <v>41.302</v>
      </c>
      <c r="CP61">
        <v>39.936999999999998</v>
      </c>
      <c r="CQ61">
        <v>960.00774193548398</v>
      </c>
      <c r="CR61">
        <v>39.99</v>
      </c>
      <c r="CS61">
        <v>0</v>
      </c>
      <c r="CT61">
        <v>59.400000095367403</v>
      </c>
      <c r="CU61">
        <v>2.3568961538461499</v>
      </c>
      <c r="CV61">
        <v>0.12785983378205201</v>
      </c>
      <c r="CW61">
        <v>4.9319658220385403</v>
      </c>
      <c r="CX61">
        <v>1283.57923076923</v>
      </c>
      <c r="CY61">
        <v>15</v>
      </c>
      <c r="CZ61">
        <v>1675346478</v>
      </c>
      <c r="DA61" t="s">
        <v>255</v>
      </c>
      <c r="DB61">
        <v>3</v>
      </c>
      <c r="DC61">
        <v>-3.863</v>
      </c>
      <c r="DD61">
        <v>0.38300000000000001</v>
      </c>
      <c r="DE61">
        <v>403</v>
      </c>
      <c r="DF61">
        <v>16</v>
      </c>
      <c r="DG61">
        <v>1.67</v>
      </c>
      <c r="DH61">
        <v>0.38</v>
      </c>
      <c r="DI61">
        <v>-2.8976571153846198</v>
      </c>
      <c r="DJ61">
        <v>-0.24283946042849</v>
      </c>
      <c r="DK61">
        <v>0.10561105517118601</v>
      </c>
      <c r="DL61">
        <v>1</v>
      </c>
      <c r="DM61">
        <v>2.3334000000000001</v>
      </c>
      <c r="DN61">
        <v>0</v>
      </c>
      <c r="DO61">
        <v>0</v>
      </c>
      <c r="DP61">
        <v>0</v>
      </c>
      <c r="DQ61">
        <v>0.76367694230769201</v>
      </c>
      <c r="DR61">
        <v>0.189870115256496</v>
      </c>
      <c r="DS61">
        <v>2.69158578425529E-2</v>
      </c>
      <c r="DT61">
        <v>0</v>
      </c>
      <c r="DU61">
        <v>1</v>
      </c>
      <c r="DV61">
        <v>3</v>
      </c>
      <c r="DW61" t="s">
        <v>260</v>
      </c>
      <c r="DX61">
        <v>100</v>
      </c>
      <c r="DY61">
        <v>100</v>
      </c>
      <c r="DZ61">
        <v>-3.863</v>
      </c>
      <c r="EA61">
        <v>0.38300000000000001</v>
      </c>
      <c r="EB61">
        <v>2</v>
      </c>
      <c r="EC61">
        <v>517.22799999999995</v>
      </c>
      <c r="ED61">
        <v>415.94900000000001</v>
      </c>
      <c r="EE61">
        <v>26.126999999999999</v>
      </c>
      <c r="EF61">
        <v>31.397400000000001</v>
      </c>
      <c r="EG61">
        <v>29.9999</v>
      </c>
      <c r="EH61">
        <v>31.613900000000001</v>
      </c>
      <c r="EI61">
        <v>31.650700000000001</v>
      </c>
      <c r="EJ61">
        <v>20.262699999999999</v>
      </c>
      <c r="EK61">
        <v>27.537400000000002</v>
      </c>
      <c r="EL61">
        <v>0</v>
      </c>
      <c r="EM61">
        <v>26.107600000000001</v>
      </c>
      <c r="EN61">
        <v>402.86099999999999</v>
      </c>
      <c r="EO61">
        <v>15.129899999999999</v>
      </c>
      <c r="EP61">
        <v>100.322</v>
      </c>
      <c r="EQ61">
        <v>90.633200000000002</v>
      </c>
    </row>
    <row r="62" spans="1:147" x14ac:dyDescent="0.3">
      <c r="A62">
        <v>46</v>
      </c>
      <c r="B62">
        <v>1675349365.4000001</v>
      </c>
      <c r="C62">
        <v>2820.4000000953702</v>
      </c>
      <c r="D62" t="s">
        <v>391</v>
      </c>
      <c r="E62" t="s">
        <v>392</v>
      </c>
      <c r="F62">
        <v>1675349357.4000001</v>
      </c>
      <c r="G62">
        <f t="shared" si="43"/>
        <v>5.3062548625811999E-3</v>
      </c>
      <c r="H62">
        <f t="shared" si="44"/>
        <v>17.192882580060793</v>
      </c>
      <c r="I62">
        <f t="shared" si="45"/>
        <v>399.97903225806402</v>
      </c>
      <c r="J62">
        <f t="shared" si="46"/>
        <v>264.67028061991971</v>
      </c>
      <c r="K62">
        <f t="shared" si="47"/>
        <v>25.623935448480392</v>
      </c>
      <c r="L62">
        <f t="shared" si="48"/>
        <v>38.723792030297652</v>
      </c>
      <c r="M62">
        <f t="shared" si="49"/>
        <v>0.23140750485786557</v>
      </c>
      <c r="N62">
        <f t="shared" si="50"/>
        <v>3.3933481903265847</v>
      </c>
      <c r="O62">
        <f t="shared" si="51"/>
        <v>0.22298441244202857</v>
      </c>
      <c r="P62">
        <f t="shared" si="52"/>
        <v>0.14009649542064004</v>
      </c>
      <c r="Q62">
        <f t="shared" si="53"/>
        <v>161.84399719999004</v>
      </c>
      <c r="R62">
        <f t="shared" si="54"/>
        <v>27.885807955853469</v>
      </c>
      <c r="S62">
        <f t="shared" si="55"/>
        <v>27.950199999999999</v>
      </c>
      <c r="T62">
        <f t="shared" si="56"/>
        <v>3.7838365611618667</v>
      </c>
      <c r="U62">
        <f t="shared" si="57"/>
        <v>40.067448307952979</v>
      </c>
      <c r="V62">
        <f t="shared" si="58"/>
        <v>1.5433707905718266</v>
      </c>
      <c r="W62">
        <f t="shared" si="59"/>
        <v>3.8519318193404475</v>
      </c>
      <c r="X62">
        <f t="shared" si="60"/>
        <v>2.2404657705900402</v>
      </c>
      <c r="Y62">
        <f t="shared" si="61"/>
        <v>-234.00583943983091</v>
      </c>
      <c r="Z62">
        <f t="shared" si="62"/>
        <v>56.015717582236981</v>
      </c>
      <c r="AA62">
        <f t="shared" si="63"/>
        <v>3.6019636939083108</v>
      </c>
      <c r="AB62">
        <f t="shared" si="64"/>
        <v>-12.544160963695568</v>
      </c>
      <c r="AC62">
        <v>-4.0093016763779299E-2</v>
      </c>
      <c r="AD62">
        <v>4.5007923658518301E-2</v>
      </c>
      <c r="AE62">
        <v>3.3824559225582602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50910.195055900054</v>
      </c>
      <c r="AK62" t="s">
        <v>251</v>
      </c>
      <c r="AL62">
        <v>2.27018846153846</v>
      </c>
      <c r="AM62">
        <v>1.8340000000000001</v>
      </c>
      <c r="AN62">
        <f t="shared" si="68"/>
        <v>-0.43618846153845992</v>
      </c>
      <c r="AO62">
        <f t="shared" si="69"/>
        <v>-0.2378344937505234</v>
      </c>
      <c r="AP62">
        <v>-0.42406819101022197</v>
      </c>
      <c r="AQ62" t="s">
        <v>393</v>
      </c>
      <c r="AR62">
        <v>2.2975153846153802</v>
      </c>
      <c r="AS62">
        <v>1.4952000000000001</v>
      </c>
      <c r="AT62">
        <f t="shared" si="70"/>
        <v>-0.53659402395357136</v>
      </c>
      <c r="AU62">
        <v>0.5</v>
      </c>
      <c r="AV62">
        <f t="shared" si="71"/>
        <v>841.18750451658821</v>
      </c>
      <c r="AW62">
        <f t="shared" si="72"/>
        <v>17.192882580060793</v>
      </c>
      <c r="AX62">
        <f t="shared" si="73"/>
        <v>-225.68809397400952</v>
      </c>
      <c r="AY62">
        <f t="shared" si="74"/>
        <v>1</v>
      </c>
      <c r="AZ62">
        <f t="shared" si="75"/>
        <v>2.0942953475271944E-2</v>
      </c>
      <c r="BA62">
        <f t="shared" si="76"/>
        <v>0.22659176029962544</v>
      </c>
      <c r="BB62" t="s">
        <v>253</v>
      </c>
      <c r="BC62">
        <v>0</v>
      </c>
      <c r="BD62">
        <f t="shared" si="77"/>
        <v>1.4952000000000001</v>
      </c>
      <c r="BE62">
        <f t="shared" si="78"/>
        <v>-0.53659402395357148</v>
      </c>
      <c r="BF62">
        <f t="shared" si="79"/>
        <v>0.1847328244274809</v>
      </c>
      <c r="BG62">
        <f t="shared" si="80"/>
        <v>1.0352610708844263</v>
      </c>
      <c r="BH62">
        <f t="shared" si="81"/>
        <v>-0.77672847833946446</v>
      </c>
      <c r="BI62">
        <f t="shared" si="82"/>
        <v>999.98548387096798</v>
      </c>
      <c r="BJ62">
        <f t="shared" si="83"/>
        <v>841.18750451658821</v>
      </c>
      <c r="BK62">
        <f t="shared" si="84"/>
        <v>0.84119971548019978</v>
      </c>
      <c r="BL62">
        <f t="shared" si="85"/>
        <v>0.19239943096039949</v>
      </c>
      <c r="BM62">
        <v>0.76956237059342603</v>
      </c>
      <c r="BN62">
        <v>0.5</v>
      </c>
      <c r="BO62" t="s">
        <v>254</v>
      </c>
      <c r="BP62">
        <v>1675349357.4000001</v>
      </c>
      <c r="BQ62">
        <v>399.97903225806402</v>
      </c>
      <c r="BR62">
        <v>402.95183870967702</v>
      </c>
      <c r="BS62">
        <v>15.9415161290323</v>
      </c>
      <c r="BT62">
        <v>15.1378516129032</v>
      </c>
      <c r="BU62">
        <v>500.00925806451602</v>
      </c>
      <c r="BV62">
        <v>96.614577419354802</v>
      </c>
      <c r="BW62">
        <v>0.19997761290322599</v>
      </c>
      <c r="BX62">
        <v>28.256393548387098</v>
      </c>
      <c r="BY62">
        <v>27.950199999999999</v>
      </c>
      <c r="BZ62">
        <v>999.9</v>
      </c>
      <c r="CA62">
        <v>10007.419354838699</v>
      </c>
      <c r="CB62">
        <v>0</v>
      </c>
      <c r="CC62">
        <v>390.46119354838697</v>
      </c>
      <c r="CD62">
        <v>999.98548387096798</v>
      </c>
      <c r="CE62">
        <v>0.96001161290322601</v>
      </c>
      <c r="CF62">
        <v>3.99887548387097E-2</v>
      </c>
      <c r="CG62">
        <v>0</v>
      </c>
      <c r="CH62">
        <v>2.29387096774194</v>
      </c>
      <c r="CI62">
        <v>0</v>
      </c>
      <c r="CJ62">
        <v>1287.41129032258</v>
      </c>
      <c r="CK62">
        <v>9334.22580645161</v>
      </c>
      <c r="CL62">
        <v>40.186999999999998</v>
      </c>
      <c r="CM62">
        <v>43.201225806451603</v>
      </c>
      <c r="CN62">
        <v>41.377000000000002</v>
      </c>
      <c r="CO62">
        <v>41.436999999999998</v>
      </c>
      <c r="CP62">
        <v>40.112806451612897</v>
      </c>
      <c r="CQ62">
        <v>959.99709677419401</v>
      </c>
      <c r="CR62">
        <v>39.99</v>
      </c>
      <c r="CS62">
        <v>0</v>
      </c>
      <c r="CT62">
        <v>59.400000095367403</v>
      </c>
      <c r="CU62">
        <v>2.2975153846153802</v>
      </c>
      <c r="CV62">
        <v>-0.86610598078718903</v>
      </c>
      <c r="CW62">
        <v>5.7340171185862499</v>
      </c>
      <c r="CX62">
        <v>1287.4623076923101</v>
      </c>
      <c r="CY62">
        <v>15</v>
      </c>
      <c r="CZ62">
        <v>1675346478</v>
      </c>
      <c r="DA62" t="s">
        <v>255</v>
      </c>
      <c r="DB62">
        <v>3</v>
      </c>
      <c r="DC62">
        <v>-3.863</v>
      </c>
      <c r="DD62">
        <v>0.38300000000000001</v>
      </c>
      <c r="DE62">
        <v>403</v>
      </c>
      <c r="DF62">
        <v>16</v>
      </c>
      <c r="DG62">
        <v>1.67</v>
      </c>
      <c r="DH62">
        <v>0.38</v>
      </c>
      <c r="DI62">
        <v>-2.9873253846153802</v>
      </c>
      <c r="DJ62">
        <v>0.111934909929122</v>
      </c>
      <c r="DK62">
        <v>9.0630457532467401E-2</v>
      </c>
      <c r="DL62">
        <v>1</v>
      </c>
      <c r="DM62">
        <v>2.2122000000000002</v>
      </c>
      <c r="DN62">
        <v>0</v>
      </c>
      <c r="DO62">
        <v>0</v>
      </c>
      <c r="DP62">
        <v>0</v>
      </c>
      <c r="DQ62">
        <v>0.80093986538461504</v>
      </c>
      <c r="DR62">
        <v>2.5565148126014899E-2</v>
      </c>
      <c r="DS62">
        <v>4.2055630009495302E-3</v>
      </c>
      <c r="DT62">
        <v>1</v>
      </c>
      <c r="DU62">
        <v>2</v>
      </c>
      <c r="DV62">
        <v>3</v>
      </c>
      <c r="DW62" t="s">
        <v>264</v>
      </c>
      <c r="DX62">
        <v>100</v>
      </c>
      <c r="DY62">
        <v>100</v>
      </c>
      <c r="DZ62">
        <v>-3.863</v>
      </c>
      <c r="EA62">
        <v>0.38300000000000001</v>
      </c>
      <c r="EB62">
        <v>2</v>
      </c>
      <c r="EC62">
        <v>517.61400000000003</v>
      </c>
      <c r="ED62">
        <v>415.82499999999999</v>
      </c>
      <c r="EE62">
        <v>26.32</v>
      </c>
      <c r="EF62">
        <v>31.3919</v>
      </c>
      <c r="EG62">
        <v>30.0002</v>
      </c>
      <c r="EH62">
        <v>31.613900000000001</v>
      </c>
      <c r="EI62">
        <v>31.650700000000001</v>
      </c>
      <c r="EJ62">
        <v>20.265899999999998</v>
      </c>
      <c r="EK62">
        <v>27.8108</v>
      </c>
      <c r="EL62">
        <v>0</v>
      </c>
      <c r="EM62">
        <v>26.316600000000001</v>
      </c>
      <c r="EN62">
        <v>402.947</v>
      </c>
      <c r="EO62">
        <v>15.153</v>
      </c>
      <c r="EP62">
        <v>100.319</v>
      </c>
      <c r="EQ62">
        <v>90.635000000000005</v>
      </c>
    </row>
    <row r="63" spans="1:147" x14ac:dyDescent="0.3">
      <c r="A63">
        <v>47</v>
      </c>
      <c r="B63">
        <v>1675349425.4000001</v>
      </c>
      <c r="C63">
        <v>2880.4000000953702</v>
      </c>
      <c r="D63" t="s">
        <v>394</v>
      </c>
      <c r="E63" t="s">
        <v>395</v>
      </c>
      <c r="F63">
        <v>1675349417.4000001</v>
      </c>
      <c r="G63">
        <f t="shared" si="43"/>
        <v>5.494534924038055E-3</v>
      </c>
      <c r="H63">
        <f t="shared" si="44"/>
        <v>17.707388835102496</v>
      </c>
      <c r="I63">
        <f t="shared" si="45"/>
        <v>399.99516129032298</v>
      </c>
      <c r="J63">
        <f t="shared" si="46"/>
        <v>265.39797463886219</v>
      </c>
      <c r="K63">
        <f t="shared" si="47"/>
        <v>25.695429663939777</v>
      </c>
      <c r="L63">
        <f t="shared" si="48"/>
        <v>38.72692527830138</v>
      </c>
      <c r="M63">
        <f t="shared" si="49"/>
        <v>0.24002804355788343</v>
      </c>
      <c r="N63">
        <f t="shared" si="50"/>
        <v>3.3885414440991837</v>
      </c>
      <c r="O63">
        <f t="shared" si="51"/>
        <v>0.2309665816455313</v>
      </c>
      <c r="P63">
        <f t="shared" si="52"/>
        <v>0.1451397479612887</v>
      </c>
      <c r="Q63">
        <f t="shared" si="53"/>
        <v>161.84520642680033</v>
      </c>
      <c r="R63">
        <f t="shared" si="54"/>
        <v>27.891128517198002</v>
      </c>
      <c r="S63">
        <f t="shared" si="55"/>
        <v>27.958987096774202</v>
      </c>
      <c r="T63">
        <f t="shared" si="56"/>
        <v>3.7857760115369796</v>
      </c>
      <c r="U63">
        <f t="shared" si="57"/>
        <v>40.021353175574959</v>
      </c>
      <c r="V63">
        <f t="shared" si="58"/>
        <v>1.5459503987217329</v>
      </c>
      <c r="W63">
        <f t="shared" si="59"/>
        <v>3.8628139132117769</v>
      </c>
      <c r="X63">
        <f t="shared" si="60"/>
        <v>2.2398256128152467</v>
      </c>
      <c r="Y63">
        <f t="shared" si="61"/>
        <v>-242.30899015007822</v>
      </c>
      <c r="Z63">
        <f t="shared" si="62"/>
        <v>63.190065727025207</v>
      </c>
      <c r="AA63">
        <f t="shared" si="63"/>
        <v>4.0702193066740158</v>
      </c>
      <c r="AB63">
        <f t="shared" si="64"/>
        <v>-13.203498689578673</v>
      </c>
      <c r="AC63">
        <v>-4.0021600290887499E-2</v>
      </c>
      <c r="AD63">
        <v>4.4927752411270602E-2</v>
      </c>
      <c r="AE63">
        <v>3.3776685783965701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50815.113246351131</v>
      </c>
      <c r="AK63" t="s">
        <v>251</v>
      </c>
      <c r="AL63">
        <v>2.27018846153846</v>
      </c>
      <c r="AM63">
        <v>1.8340000000000001</v>
      </c>
      <c r="AN63">
        <f t="shared" si="68"/>
        <v>-0.43618846153845992</v>
      </c>
      <c r="AO63">
        <f t="shared" si="69"/>
        <v>-0.2378344937505234</v>
      </c>
      <c r="AP63">
        <v>-0.42406819101022197</v>
      </c>
      <c r="AQ63" t="s">
        <v>396</v>
      </c>
      <c r="AR63">
        <v>2.3821730769230798</v>
      </c>
      <c r="AS63">
        <v>1.5855999999999999</v>
      </c>
      <c r="AT63">
        <f t="shared" si="70"/>
        <v>-0.50237958938135718</v>
      </c>
      <c r="AU63">
        <v>0.5</v>
      </c>
      <c r="AV63">
        <f t="shared" si="71"/>
        <v>841.19370147151631</v>
      </c>
      <c r="AW63">
        <f t="shared" si="72"/>
        <v>17.707388835102496</v>
      </c>
      <c r="AX63">
        <f t="shared" si="73"/>
        <v>-211.29927316772216</v>
      </c>
      <c r="AY63">
        <f t="shared" si="74"/>
        <v>1</v>
      </c>
      <c r="AZ63">
        <f t="shared" si="75"/>
        <v>2.1554437455243675E-2</v>
      </c>
      <c r="BA63">
        <f t="shared" si="76"/>
        <v>0.15665993945509599</v>
      </c>
      <c r="BB63" t="s">
        <v>253</v>
      </c>
      <c r="BC63">
        <v>0</v>
      </c>
      <c r="BD63">
        <f t="shared" si="77"/>
        <v>1.5855999999999999</v>
      </c>
      <c r="BE63">
        <f t="shared" si="78"/>
        <v>-0.50237958938135718</v>
      </c>
      <c r="BF63">
        <f t="shared" si="79"/>
        <v>0.13544165757906226</v>
      </c>
      <c r="BG63">
        <f t="shared" si="80"/>
        <v>1.1635794666082442</v>
      </c>
      <c r="BH63">
        <f t="shared" si="81"/>
        <v>-0.56947861280850975</v>
      </c>
      <c r="BI63">
        <f t="shared" si="82"/>
        <v>999.99283870967702</v>
      </c>
      <c r="BJ63">
        <f t="shared" si="83"/>
        <v>841.19370147151631</v>
      </c>
      <c r="BK63">
        <f t="shared" si="84"/>
        <v>0.84119972554697053</v>
      </c>
      <c r="BL63">
        <f t="shared" si="85"/>
        <v>0.19239945109394113</v>
      </c>
      <c r="BM63">
        <v>0.76956237059342603</v>
      </c>
      <c r="BN63">
        <v>0.5</v>
      </c>
      <c r="BO63" t="s">
        <v>254</v>
      </c>
      <c r="BP63">
        <v>1675349417.4000001</v>
      </c>
      <c r="BQ63">
        <v>399.99516129032298</v>
      </c>
      <c r="BR63">
        <v>403.05870967741902</v>
      </c>
      <c r="BS63">
        <v>15.967512903225799</v>
      </c>
      <c r="BT63">
        <v>15.1353677419355</v>
      </c>
      <c r="BU63">
        <v>500.01738709677397</v>
      </c>
      <c r="BV63">
        <v>96.618445161290296</v>
      </c>
      <c r="BW63">
        <v>0.200039225806452</v>
      </c>
      <c r="BX63">
        <v>28.304887096774198</v>
      </c>
      <c r="BY63">
        <v>27.958987096774202</v>
      </c>
      <c r="BZ63">
        <v>999.9</v>
      </c>
      <c r="CA63">
        <v>9989.1935483871002</v>
      </c>
      <c r="CB63">
        <v>0</v>
      </c>
      <c r="CC63">
        <v>390.39416129032298</v>
      </c>
      <c r="CD63">
        <v>999.99283870967702</v>
      </c>
      <c r="CE63">
        <v>0.96001290322580701</v>
      </c>
      <c r="CF63">
        <v>3.99874387096774E-2</v>
      </c>
      <c r="CG63">
        <v>0</v>
      </c>
      <c r="CH63">
        <v>2.3907193548387098</v>
      </c>
      <c r="CI63">
        <v>0</v>
      </c>
      <c r="CJ63">
        <v>1290.1087096774199</v>
      </c>
      <c r="CK63">
        <v>9334.2977419354793</v>
      </c>
      <c r="CL63">
        <v>40.362806451612897</v>
      </c>
      <c r="CM63">
        <v>43.350612903225802</v>
      </c>
      <c r="CN63">
        <v>41.564032258064501</v>
      </c>
      <c r="CO63">
        <v>41.566064516129003</v>
      </c>
      <c r="CP63">
        <v>40.264000000000003</v>
      </c>
      <c r="CQ63">
        <v>960.00419354838698</v>
      </c>
      <c r="CR63">
        <v>39.990645161290303</v>
      </c>
      <c r="CS63">
        <v>0</v>
      </c>
      <c r="CT63">
        <v>59.200000047683702</v>
      </c>
      <c r="CU63">
        <v>2.3821730769230798</v>
      </c>
      <c r="CV63">
        <v>0.33587349929189297</v>
      </c>
      <c r="CW63">
        <v>1.9876923042480401</v>
      </c>
      <c r="CX63">
        <v>1290.11538461538</v>
      </c>
      <c r="CY63">
        <v>15</v>
      </c>
      <c r="CZ63">
        <v>1675346478</v>
      </c>
      <c r="DA63" t="s">
        <v>255</v>
      </c>
      <c r="DB63">
        <v>3</v>
      </c>
      <c r="DC63">
        <v>-3.863</v>
      </c>
      <c r="DD63">
        <v>0.38300000000000001</v>
      </c>
      <c r="DE63">
        <v>403</v>
      </c>
      <c r="DF63">
        <v>16</v>
      </c>
      <c r="DG63">
        <v>1.67</v>
      </c>
      <c r="DH63">
        <v>0.38</v>
      </c>
      <c r="DI63">
        <v>-3.0628924999999998</v>
      </c>
      <c r="DJ63">
        <v>5.7019977802579003E-2</v>
      </c>
      <c r="DK63">
        <v>9.7131965582813007E-2</v>
      </c>
      <c r="DL63">
        <v>1</v>
      </c>
      <c r="DM63">
        <v>2.7021000000000002</v>
      </c>
      <c r="DN63">
        <v>0</v>
      </c>
      <c r="DO63">
        <v>0</v>
      </c>
      <c r="DP63">
        <v>0</v>
      </c>
      <c r="DQ63">
        <v>0.82964611538461497</v>
      </c>
      <c r="DR63">
        <v>2.71606625117355E-2</v>
      </c>
      <c r="DS63">
        <v>4.2573430756293901E-3</v>
      </c>
      <c r="DT63">
        <v>1</v>
      </c>
      <c r="DU63">
        <v>2</v>
      </c>
      <c r="DV63">
        <v>3</v>
      </c>
      <c r="DW63" t="s">
        <v>264</v>
      </c>
      <c r="DX63">
        <v>100</v>
      </c>
      <c r="DY63">
        <v>100</v>
      </c>
      <c r="DZ63">
        <v>-3.863</v>
      </c>
      <c r="EA63">
        <v>0.38300000000000001</v>
      </c>
      <c r="EB63">
        <v>2</v>
      </c>
      <c r="EC63">
        <v>517.33500000000004</v>
      </c>
      <c r="ED63">
        <v>415.93</v>
      </c>
      <c r="EE63">
        <v>26.5564</v>
      </c>
      <c r="EF63">
        <v>31.386399999999998</v>
      </c>
      <c r="EG63">
        <v>30</v>
      </c>
      <c r="EH63">
        <v>31.6112</v>
      </c>
      <c r="EI63">
        <v>31.6479</v>
      </c>
      <c r="EJ63">
        <v>20.267199999999999</v>
      </c>
      <c r="EK63">
        <v>27.8108</v>
      </c>
      <c r="EL63">
        <v>0</v>
      </c>
      <c r="EM63">
        <v>26.552</v>
      </c>
      <c r="EN63">
        <v>403.065</v>
      </c>
      <c r="EO63">
        <v>15.1508</v>
      </c>
      <c r="EP63">
        <v>100.321</v>
      </c>
      <c r="EQ63">
        <v>90.636200000000002</v>
      </c>
    </row>
    <row r="64" spans="1:147" x14ac:dyDescent="0.3">
      <c r="A64">
        <v>48</v>
      </c>
      <c r="B64">
        <v>1675349485.4000001</v>
      </c>
      <c r="C64">
        <v>2940.4000000953702</v>
      </c>
      <c r="D64" t="s">
        <v>397</v>
      </c>
      <c r="E64" t="s">
        <v>398</v>
      </c>
      <c r="F64">
        <v>1675349477.4000001</v>
      </c>
      <c r="G64">
        <f t="shared" si="43"/>
        <v>5.4875049387109447E-3</v>
      </c>
      <c r="H64">
        <f t="shared" si="44"/>
        <v>18.084456785771984</v>
      </c>
      <c r="I64">
        <f t="shared" si="45"/>
        <v>399.99229032258103</v>
      </c>
      <c r="J64">
        <f t="shared" si="46"/>
        <v>262.70097297421336</v>
      </c>
      <c r="K64">
        <f t="shared" si="47"/>
        <v>25.436147109808786</v>
      </c>
      <c r="L64">
        <f t="shared" si="48"/>
        <v>38.72944444873913</v>
      </c>
      <c r="M64">
        <f t="shared" si="49"/>
        <v>0.23973321620358853</v>
      </c>
      <c r="N64">
        <f t="shared" si="50"/>
        <v>3.3884296629092021</v>
      </c>
      <c r="O64">
        <f t="shared" si="51"/>
        <v>0.23069326407472018</v>
      </c>
      <c r="P64">
        <f t="shared" si="52"/>
        <v>0.14496709222234311</v>
      </c>
      <c r="Q64">
        <f t="shared" si="53"/>
        <v>161.84904114487534</v>
      </c>
      <c r="R64">
        <f t="shared" si="54"/>
        <v>27.955367812267781</v>
      </c>
      <c r="S64">
        <f t="shared" si="55"/>
        <v>27.992777419354798</v>
      </c>
      <c r="T64">
        <f t="shared" si="56"/>
        <v>3.79324214947991</v>
      </c>
      <c r="U64">
        <f t="shared" si="57"/>
        <v>40.074375891240869</v>
      </c>
      <c r="V64">
        <f t="shared" si="58"/>
        <v>1.5536459926232631</v>
      </c>
      <c r="W64">
        <f t="shared" si="59"/>
        <v>3.8769062725761536</v>
      </c>
      <c r="X64">
        <f t="shared" si="60"/>
        <v>2.2395961568566469</v>
      </c>
      <c r="Y64">
        <f t="shared" si="61"/>
        <v>-241.99896779715266</v>
      </c>
      <c r="Z64">
        <f t="shared" si="62"/>
        <v>68.454972196151104</v>
      </c>
      <c r="AA64">
        <f t="shared" si="63"/>
        <v>4.411607914291058</v>
      </c>
      <c r="AB64">
        <f t="shared" si="64"/>
        <v>-7.2833465418351437</v>
      </c>
      <c r="AC64">
        <v>-4.0019939996021998E-2</v>
      </c>
      <c r="AD64">
        <v>4.4925888584834303E-2</v>
      </c>
      <c r="AE64">
        <v>3.3775572482670899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50802.679638437359</v>
      </c>
      <c r="AK64" t="s">
        <v>251</v>
      </c>
      <c r="AL64">
        <v>2.27018846153846</v>
      </c>
      <c r="AM64">
        <v>1.8340000000000001</v>
      </c>
      <c r="AN64">
        <f t="shared" si="68"/>
        <v>-0.43618846153845992</v>
      </c>
      <c r="AO64">
        <f t="shared" si="69"/>
        <v>-0.2378344937505234</v>
      </c>
      <c r="AP64">
        <v>-0.42406819101022197</v>
      </c>
      <c r="AQ64" t="s">
        <v>399</v>
      </c>
      <c r="AR64">
        <v>2.3847692307692299</v>
      </c>
      <c r="AS64">
        <v>1.6536</v>
      </c>
      <c r="AT64">
        <f t="shared" si="70"/>
        <v>-0.44216813665289667</v>
      </c>
      <c r="AU64">
        <v>0.5</v>
      </c>
      <c r="AV64">
        <f t="shared" si="71"/>
        <v>841.21206185806773</v>
      </c>
      <c r="AW64">
        <f t="shared" si="72"/>
        <v>18.084456785771984</v>
      </c>
      <c r="AX64">
        <f t="shared" si="73"/>
        <v>-185.97858496086153</v>
      </c>
      <c r="AY64">
        <f t="shared" si="74"/>
        <v>1</v>
      </c>
      <c r="AZ64">
        <f t="shared" si="75"/>
        <v>2.2002210638659422E-2</v>
      </c>
      <c r="BA64">
        <f t="shared" si="76"/>
        <v>0.10909530720851483</v>
      </c>
      <c r="BB64" t="s">
        <v>253</v>
      </c>
      <c r="BC64">
        <v>0</v>
      </c>
      <c r="BD64">
        <f t="shared" si="77"/>
        <v>1.6536</v>
      </c>
      <c r="BE64">
        <f t="shared" si="78"/>
        <v>-0.44216813665289667</v>
      </c>
      <c r="BF64">
        <f t="shared" si="79"/>
        <v>9.8364231188658724E-2</v>
      </c>
      <c r="BG64">
        <f t="shared" si="80"/>
        <v>1.1858302196328447</v>
      </c>
      <c r="BH64">
        <f t="shared" si="81"/>
        <v>-0.41358269625867616</v>
      </c>
      <c r="BI64">
        <f t="shared" si="82"/>
        <v>1000.0144516129</v>
      </c>
      <c r="BJ64">
        <f t="shared" si="83"/>
        <v>841.21206185806773</v>
      </c>
      <c r="BK64">
        <f t="shared" si="84"/>
        <v>0.84119990516266685</v>
      </c>
      <c r="BL64">
        <f t="shared" si="85"/>
        <v>0.19239981032533399</v>
      </c>
      <c r="BM64">
        <v>0.76956237059342603</v>
      </c>
      <c r="BN64">
        <v>0.5</v>
      </c>
      <c r="BO64" t="s">
        <v>254</v>
      </c>
      <c r="BP64">
        <v>1675349477.4000001</v>
      </c>
      <c r="BQ64">
        <v>399.99229032258103</v>
      </c>
      <c r="BR64">
        <v>403.11332258064499</v>
      </c>
      <c r="BS64">
        <v>16.045838709677401</v>
      </c>
      <c r="BT64">
        <v>15.2148548387097</v>
      </c>
      <c r="BU64">
        <v>500.03570967741899</v>
      </c>
      <c r="BV64">
        <v>96.625358064516107</v>
      </c>
      <c r="BW64">
        <v>0.20011929032258099</v>
      </c>
      <c r="BX64">
        <v>28.367509677419399</v>
      </c>
      <c r="BY64">
        <v>27.992777419354798</v>
      </c>
      <c r="BZ64">
        <v>999.9</v>
      </c>
      <c r="CA64">
        <v>9988.0645161290304</v>
      </c>
      <c r="CB64">
        <v>0</v>
      </c>
      <c r="CC64">
        <v>390.28464516128997</v>
      </c>
      <c r="CD64">
        <v>1000.0144516129</v>
      </c>
      <c r="CE64">
        <v>0.96000251612903198</v>
      </c>
      <c r="CF64">
        <v>3.99978E-2</v>
      </c>
      <c r="CG64">
        <v>0</v>
      </c>
      <c r="CH64">
        <v>2.3558483870967701</v>
      </c>
      <c r="CI64">
        <v>0</v>
      </c>
      <c r="CJ64">
        <v>1291.4816129032299</v>
      </c>
      <c r="CK64">
        <v>9334.4658064516098</v>
      </c>
      <c r="CL64">
        <v>40.503999999999998</v>
      </c>
      <c r="CM64">
        <v>43.5</v>
      </c>
      <c r="CN64">
        <v>41.737806451612897</v>
      </c>
      <c r="CO64">
        <v>41.691064516129003</v>
      </c>
      <c r="CP64">
        <v>40.433</v>
      </c>
      <c r="CQ64">
        <v>960.01709677419296</v>
      </c>
      <c r="CR64">
        <v>39.997419354838698</v>
      </c>
      <c r="CS64">
        <v>0</v>
      </c>
      <c r="CT64">
        <v>59.600000143051098</v>
      </c>
      <c r="CU64">
        <v>2.3847692307692299</v>
      </c>
      <c r="CV64">
        <v>-0.38227008250639699</v>
      </c>
      <c r="CW64">
        <v>2.7596581206958399</v>
      </c>
      <c r="CX64">
        <v>1291.4692307692301</v>
      </c>
      <c r="CY64">
        <v>15</v>
      </c>
      <c r="CZ64">
        <v>1675346478</v>
      </c>
      <c r="DA64" t="s">
        <v>255</v>
      </c>
      <c r="DB64">
        <v>3</v>
      </c>
      <c r="DC64">
        <v>-3.863</v>
      </c>
      <c r="DD64">
        <v>0.38300000000000001</v>
      </c>
      <c r="DE64">
        <v>403</v>
      </c>
      <c r="DF64">
        <v>16</v>
      </c>
      <c r="DG64">
        <v>1.67</v>
      </c>
      <c r="DH64">
        <v>0.38</v>
      </c>
      <c r="DI64">
        <v>-3.1014599999999999</v>
      </c>
      <c r="DJ64">
        <v>2.6800478101297501E-2</v>
      </c>
      <c r="DK64">
        <v>9.2754693619576695E-2</v>
      </c>
      <c r="DL64">
        <v>1</v>
      </c>
      <c r="DM64">
        <v>2.2494999999999998</v>
      </c>
      <c r="DN64">
        <v>0</v>
      </c>
      <c r="DO64">
        <v>0</v>
      </c>
      <c r="DP64">
        <v>0</v>
      </c>
      <c r="DQ64">
        <v>0.82410390384615395</v>
      </c>
      <c r="DR64">
        <v>7.1252589430539595E-2</v>
      </c>
      <c r="DS64">
        <v>9.5627976379212103E-3</v>
      </c>
      <c r="DT64">
        <v>1</v>
      </c>
      <c r="DU64">
        <v>2</v>
      </c>
      <c r="DV64">
        <v>3</v>
      </c>
      <c r="DW64" t="s">
        <v>264</v>
      </c>
      <c r="DX64">
        <v>100</v>
      </c>
      <c r="DY64">
        <v>100</v>
      </c>
      <c r="DZ64">
        <v>-3.863</v>
      </c>
      <c r="EA64">
        <v>0.38300000000000001</v>
      </c>
      <c r="EB64">
        <v>2</v>
      </c>
      <c r="EC64">
        <v>517.20600000000002</v>
      </c>
      <c r="ED64">
        <v>416.303</v>
      </c>
      <c r="EE64">
        <v>26.5867</v>
      </c>
      <c r="EF64">
        <v>31.383600000000001</v>
      </c>
      <c r="EG64">
        <v>30.0001</v>
      </c>
      <c r="EH64">
        <v>31.6112</v>
      </c>
      <c r="EI64">
        <v>31.6479</v>
      </c>
      <c r="EJ64">
        <v>20.270099999999999</v>
      </c>
      <c r="EK64">
        <v>27.2333</v>
      </c>
      <c r="EL64">
        <v>0</v>
      </c>
      <c r="EM64">
        <v>26.584399999999999</v>
      </c>
      <c r="EN64">
        <v>403.28699999999998</v>
      </c>
      <c r="EO64">
        <v>15.239000000000001</v>
      </c>
      <c r="EP64">
        <v>100.32</v>
      </c>
      <c r="EQ64">
        <v>90.6357</v>
      </c>
    </row>
    <row r="65" spans="1:147" x14ac:dyDescent="0.3">
      <c r="A65">
        <v>49</v>
      </c>
      <c r="B65">
        <v>1675349545.4000001</v>
      </c>
      <c r="C65">
        <v>3000.4000000953702</v>
      </c>
      <c r="D65" t="s">
        <v>400</v>
      </c>
      <c r="E65" t="s">
        <v>401</v>
      </c>
      <c r="F65">
        <v>1675349537.4000001</v>
      </c>
      <c r="G65">
        <f t="shared" si="43"/>
        <v>5.5138897336243636E-3</v>
      </c>
      <c r="H65">
        <f t="shared" si="44"/>
        <v>17.92194867412271</v>
      </c>
      <c r="I65">
        <f t="shared" si="45"/>
        <v>400.00825806451599</v>
      </c>
      <c r="J65">
        <f t="shared" si="46"/>
        <v>264.1736392836354</v>
      </c>
      <c r="K65">
        <f t="shared" si="47"/>
        <v>25.579405604729278</v>
      </c>
      <c r="L65">
        <f t="shared" si="48"/>
        <v>38.732000308659515</v>
      </c>
      <c r="M65">
        <f t="shared" si="49"/>
        <v>0.24049349996460251</v>
      </c>
      <c r="N65">
        <f t="shared" si="50"/>
        <v>3.3942030724816665</v>
      </c>
      <c r="O65">
        <f t="shared" si="51"/>
        <v>0.23141213270986086</v>
      </c>
      <c r="P65">
        <f t="shared" si="52"/>
        <v>0.14541993583028057</v>
      </c>
      <c r="Q65">
        <f t="shared" si="53"/>
        <v>161.8466490552544</v>
      </c>
      <c r="R65">
        <f t="shared" si="54"/>
        <v>27.982351802538499</v>
      </c>
      <c r="S65">
        <f t="shared" si="55"/>
        <v>28.012483870967699</v>
      </c>
      <c r="T65">
        <f t="shared" si="56"/>
        <v>3.7976023148109919</v>
      </c>
      <c r="U65">
        <f t="shared" si="57"/>
        <v>40.014157307499687</v>
      </c>
      <c r="V65">
        <f t="shared" si="58"/>
        <v>1.5542271735992554</v>
      </c>
      <c r="W65">
        <f t="shared" si="59"/>
        <v>3.8841931910632868</v>
      </c>
      <c r="X65">
        <f t="shared" si="60"/>
        <v>2.2433751412117364</v>
      </c>
      <c r="Y65">
        <f t="shared" si="61"/>
        <v>-243.16253725283443</v>
      </c>
      <c r="Z65">
        <f t="shared" si="62"/>
        <v>70.876671874558141</v>
      </c>
      <c r="AA65">
        <f t="shared" si="63"/>
        <v>4.5610872445281618</v>
      </c>
      <c r="AB65">
        <f t="shared" si="64"/>
        <v>-5.8781290784937283</v>
      </c>
      <c r="AC65">
        <v>-4.0105722620902E-2</v>
      </c>
      <c r="AD65">
        <v>4.5022187096232701E-2</v>
      </c>
      <c r="AE65">
        <v>3.3833073528504198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50901.725362456433</v>
      </c>
      <c r="AK65" t="s">
        <v>251</v>
      </c>
      <c r="AL65">
        <v>2.27018846153846</v>
      </c>
      <c r="AM65">
        <v>1.8340000000000001</v>
      </c>
      <c r="AN65">
        <f t="shared" si="68"/>
        <v>-0.43618846153845992</v>
      </c>
      <c r="AO65">
        <f t="shared" si="69"/>
        <v>-0.2378344937505234</v>
      </c>
      <c r="AP65">
        <v>-0.42406819101022197</v>
      </c>
      <c r="AQ65" t="s">
        <v>402</v>
      </c>
      <c r="AR65">
        <v>2.3137846153846202</v>
      </c>
      <c r="AS65">
        <v>1.9782599999999999</v>
      </c>
      <c r="AT65">
        <f t="shared" si="70"/>
        <v>-0.16960592408713726</v>
      </c>
      <c r="AU65">
        <v>0.5</v>
      </c>
      <c r="AV65">
        <f t="shared" si="71"/>
        <v>841.19997421920925</v>
      </c>
      <c r="AW65">
        <f t="shared" si="72"/>
        <v>17.92194867412271</v>
      </c>
      <c r="AX65">
        <f t="shared" si="73"/>
        <v>-71.336249484762519</v>
      </c>
      <c r="AY65">
        <f t="shared" si="74"/>
        <v>1</v>
      </c>
      <c r="AZ65">
        <f t="shared" si="75"/>
        <v>2.1809340736323086E-2</v>
      </c>
      <c r="BA65">
        <f t="shared" si="76"/>
        <v>-7.2922669416557909E-2</v>
      </c>
      <c r="BB65" t="s">
        <v>253</v>
      </c>
      <c r="BC65">
        <v>0</v>
      </c>
      <c r="BD65">
        <f t="shared" si="77"/>
        <v>1.9782599999999999</v>
      </c>
      <c r="BE65">
        <f t="shared" si="78"/>
        <v>-0.16960592408713734</v>
      </c>
      <c r="BF65">
        <f t="shared" si="79"/>
        <v>-7.865866957470001E-2</v>
      </c>
      <c r="BG65">
        <f t="shared" si="80"/>
        <v>1.1493384838751552</v>
      </c>
      <c r="BH65">
        <f t="shared" si="81"/>
        <v>0.33072860178645519</v>
      </c>
      <c r="BI65">
        <f t="shared" si="82"/>
        <v>1000.00012903226</v>
      </c>
      <c r="BJ65">
        <f t="shared" si="83"/>
        <v>841.19997421920925</v>
      </c>
      <c r="BK65">
        <f t="shared" si="84"/>
        <v>0.84119986567728944</v>
      </c>
      <c r="BL65">
        <f t="shared" si="85"/>
        <v>0.19239973135457872</v>
      </c>
      <c r="BM65">
        <v>0.76956237059342603</v>
      </c>
      <c r="BN65">
        <v>0.5</v>
      </c>
      <c r="BO65" t="s">
        <v>254</v>
      </c>
      <c r="BP65">
        <v>1675349537.4000001</v>
      </c>
      <c r="BQ65">
        <v>400.00825806451599</v>
      </c>
      <c r="BR65">
        <v>403.10599999999999</v>
      </c>
      <c r="BS65">
        <v>16.051422580645198</v>
      </c>
      <c r="BT65">
        <v>15.2164258064516</v>
      </c>
      <c r="BU65">
        <v>500.02245161290301</v>
      </c>
      <c r="BV65">
        <v>96.628064516129001</v>
      </c>
      <c r="BW65">
        <v>0.19993722580645201</v>
      </c>
      <c r="BX65">
        <v>28.399812903225801</v>
      </c>
      <c r="BY65">
        <v>28.012483870967699</v>
      </c>
      <c r="BZ65">
        <v>999.9</v>
      </c>
      <c r="CA65">
        <v>10009.1935483871</v>
      </c>
      <c r="CB65">
        <v>0</v>
      </c>
      <c r="CC65">
        <v>390.34896774193601</v>
      </c>
      <c r="CD65">
        <v>1000.00012903226</v>
      </c>
      <c r="CE65">
        <v>0.96000332258064502</v>
      </c>
      <c r="CF65">
        <v>3.9996890322580601E-2</v>
      </c>
      <c r="CG65">
        <v>0</v>
      </c>
      <c r="CH65">
        <v>2.3081903225806499</v>
      </c>
      <c r="CI65">
        <v>0</v>
      </c>
      <c r="CJ65">
        <v>1291.75548387097</v>
      </c>
      <c r="CK65">
        <v>9334.3329032258098</v>
      </c>
      <c r="CL65">
        <v>40.667000000000002</v>
      </c>
      <c r="CM65">
        <v>43.625</v>
      </c>
      <c r="CN65">
        <v>41.877000000000002</v>
      </c>
      <c r="CO65">
        <v>41.8241935483871</v>
      </c>
      <c r="CP65">
        <v>40.561999999999998</v>
      </c>
      <c r="CQ65">
        <v>960.003548387097</v>
      </c>
      <c r="CR65">
        <v>39.995483870967703</v>
      </c>
      <c r="CS65">
        <v>0</v>
      </c>
      <c r="CT65">
        <v>59.400000095367403</v>
      </c>
      <c r="CU65">
        <v>2.3137846153846202</v>
      </c>
      <c r="CV65">
        <v>-0.60146325311180304</v>
      </c>
      <c r="CW65">
        <v>-1.0752136824106899</v>
      </c>
      <c r="CX65">
        <v>1291.7257692307701</v>
      </c>
      <c r="CY65">
        <v>15</v>
      </c>
      <c r="CZ65">
        <v>1675346478</v>
      </c>
      <c r="DA65" t="s">
        <v>255</v>
      </c>
      <c r="DB65">
        <v>3</v>
      </c>
      <c r="DC65">
        <v>-3.863</v>
      </c>
      <c r="DD65">
        <v>0.38300000000000001</v>
      </c>
      <c r="DE65">
        <v>403</v>
      </c>
      <c r="DF65">
        <v>16</v>
      </c>
      <c r="DG65">
        <v>1.67</v>
      </c>
      <c r="DH65">
        <v>0.38</v>
      </c>
      <c r="DI65">
        <v>-3.09713942307692</v>
      </c>
      <c r="DJ65">
        <v>9.4648168701107604E-3</v>
      </c>
      <c r="DK65">
        <v>9.7809104213129605E-2</v>
      </c>
      <c r="DL65">
        <v>1</v>
      </c>
      <c r="DM65">
        <v>2.0958999999999999</v>
      </c>
      <c r="DN65">
        <v>0</v>
      </c>
      <c r="DO65">
        <v>0</v>
      </c>
      <c r="DP65">
        <v>0</v>
      </c>
      <c r="DQ65">
        <v>0.836647211538461</v>
      </c>
      <c r="DR65">
        <v>-1.6989046358746401E-2</v>
      </c>
      <c r="DS65">
        <v>3.23606998317723E-3</v>
      </c>
      <c r="DT65">
        <v>1</v>
      </c>
      <c r="DU65">
        <v>2</v>
      </c>
      <c r="DV65">
        <v>3</v>
      </c>
      <c r="DW65" t="s">
        <v>264</v>
      </c>
      <c r="DX65">
        <v>100</v>
      </c>
      <c r="DY65">
        <v>100</v>
      </c>
      <c r="DZ65">
        <v>-3.863</v>
      </c>
      <c r="EA65">
        <v>0.38300000000000001</v>
      </c>
      <c r="EB65">
        <v>2</v>
      </c>
      <c r="EC65">
        <v>517.33500000000004</v>
      </c>
      <c r="ED65">
        <v>416.17899999999997</v>
      </c>
      <c r="EE65">
        <v>26.370799999999999</v>
      </c>
      <c r="EF65">
        <v>31.383600000000001</v>
      </c>
      <c r="EG65">
        <v>30.0002</v>
      </c>
      <c r="EH65">
        <v>31.6112</v>
      </c>
      <c r="EI65">
        <v>31.6479</v>
      </c>
      <c r="EJ65">
        <v>20.2681</v>
      </c>
      <c r="EK65">
        <v>27.2333</v>
      </c>
      <c r="EL65">
        <v>0</v>
      </c>
      <c r="EM65">
        <v>26.366800000000001</v>
      </c>
      <c r="EN65">
        <v>403.137</v>
      </c>
      <c r="EO65">
        <v>15.2616</v>
      </c>
      <c r="EP65">
        <v>100.32</v>
      </c>
      <c r="EQ65">
        <v>90.6357</v>
      </c>
    </row>
    <row r="66" spans="1:147" x14ac:dyDescent="0.3">
      <c r="A66">
        <v>50</v>
      </c>
      <c r="B66">
        <v>1675349605.4000001</v>
      </c>
      <c r="C66">
        <v>3060.4000000953702</v>
      </c>
      <c r="D66" t="s">
        <v>403</v>
      </c>
      <c r="E66" t="s">
        <v>404</v>
      </c>
      <c r="F66">
        <v>1675349597.4000001</v>
      </c>
      <c r="G66">
        <f t="shared" si="43"/>
        <v>5.4240511075080945E-3</v>
      </c>
      <c r="H66">
        <f t="shared" si="44"/>
        <v>17.972178345441492</v>
      </c>
      <c r="I66">
        <f t="shared" si="45"/>
        <v>400.01012903225802</v>
      </c>
      <c r="J66">
        <f t="shared" si="46"/>
        <v>261.82797843356241</v>
      </c>
      <c r="K66">
        <f t="shared" si="47"/>
        <v>25.353806501873393</v>
      </c>
      <c r="L66">
        <f t="shared" si="48"/>
        <v>38.734513671718652</v>
      </c>
      <c r="M66">
        <f t="shared" si="49"/>
        <v>0.23644952925249368</v>
      </c>
      <c r="N66">
        <f t="shared" si="50"/>
        <v>3.3929744700606586</v>
      </c>
      <c r="O66">
        <f t="shared" si="51"/>
        <v>0.22766195226430369</v>
      </c>
      <c r="P66">
        <f t="shared" si="52"/>
        <v>0.14305103893442811</v>
      </c>
      <c r="Q66">
        <f t="shared" si="53"/>
        <v>161.8488411034154</v>
      </c>
      <c r="R66">
        <f t="shared" si="54"/>
        <v>27.986999324304826</v>
      </c>
      <c r="S66">
        <f t="shared" si="55"/>
        <v>28.005261290322601</v>
      </c>
      <c r="T66">
        <f t="shared" si="56"/>
        <v>3.7960037701231761</v>
      </c>
      <c r="U66">
        <f t="shared" si="57"/>
        <v>40.009771415582833</v>
      </c>
      <c r="V66">
        <f t="shared" si="58"/>
        <v>1.552651468770091</v>
      </c>
      <c r="W66">
        <f t="shared" si="59"/>
        <v>3.8806806783339205</v>
      </c>
      <c r="X66">
        <f t="shared" si="60"/>
        <v>2.2433523013530854</v>
      </c>
      <c r="Y66">
        <f t="shared" si="61"/>
        <v>-239.20065384110697</v>
      </c>
      <c r="Z66">
        <f t="shared" si="62"/>
        <v>69.325092735354787</v>
      </c>
      <c r="AA66">
        <f t="shared" si="63"/>
        <v>4.4623482532169723</v>
      </c>
      <c r="AB66">
        <f t="shared" si="64"/>
        <v>-3.5643717491198288</v>
      </c>
      <c r="AC66">
        <v>-4.0087462689422898E-2</v>
      </c>
      <c r="AD66">
        <v>4.5001688723489502E-2</v>
      </c>
      <c r="AE66">
        <v>3.3820837111951301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50882.25445630811</v>
      </c>
      <c r="AK66" t="s">
        <v>251</v>
      </c>
      <c r="AL66">
        <v>2.27018846153846</v>
      </c>
      <c r="AM66">
        <v>1.8340000000000001</v>
      </c>
      <c r="AN66">
        <f t="shared" si="68"/>
        <v>-0.43618846153845992</v>
      </c>
      <c r="AO66">
        <f t="shared" si="69"/>
        <v>-0.2378344937505234</v>
      </c>
      <c r="AP66">
        <v>-0.42406819101022197</v>
      </c>
      <c r="AQ66" t="s">
        <v>405</v>
      </c>
      <c r="AR66">
        <v>2.3379153846153802</v>
      </c>
      <c r="AS66">
        <v>1.3984000000000001</v>
      </c>
      <c r="AT66">
        <f t="shared" si="70"/>
        <v>-0.67185024643548341</v>
      </c>
      <c r="AU66">
        <v>0.5</v>
      </c>
      <c r="AV66">
        <f t="shared" si="71"/>
        <v>841.21212561293487</v>
      </c>
      <c r="AW66">
        <f t="shared" si="72"/>
        <v>17.972178345441492</v>
      </c>
      <c r="AX66">
        <f t="shared" si="73"/>
        <v>-282.58428694878359</v>
      </c>
      <c r="AY66">
        <f t="shared" si="74"/>
        <v>1</v>
      </c>
      <c r="AZ66">
        <f t="shared" si="75"/>
        <v>2.1868736762499234E-2</v>
      </c>
      <c r="BA66">
        <f t="shared" si="76"/>
        <v>0.31149885583524023</v>
      </c>
      <c r="BB66" t="s">
        <v>253</v>
      </c>
      <c r="BC66">
        <v>0</v>
      </c>
      <c r="BD66">
        <f t="shared" si="77"/>
        <v>1.3984000000000001</v>
      </c>
      <c r="BE66">
        <f t="shared" si="78"/>
        <v>-0.67185024643548341</v>
      </c>
      <c r="BF66">
        <f t="shared" si="79"/>
        <v>0.23751363140676116</v>
      </c>
      <c r="BG66">
        <f t="shared" si="80"/>
        <v>1.0776873359362904</v>
      </c>
      <c r="BH66">
        <f t="shared" si="81"/>
        <v>-0.99865090072216856</v>
      </c>
      <c r="BI66">
        <f t="shared" si="82"/>
        <v>1000.0146774193501</v>
      </c>
      <c r="BJ66">
        <f t="shared" si="83"/>
        <v>841.21212561293487</v>
      </c>
      <c r="BK66">
        <f t="shared" si="84"/>
        <v>0.84119977897102172</v>
      </c>
      <c r="BL66">
        <f t="shared" si="85"/>
        <v>0.19239955794204344</v>
      </c>
      <c r="BM66">
        <v>0.76956237059342603</v>
      </c>
      <c r="BN66">
        <v>0.5</v>
      </c>
      <c r="BO66" t="s">
        <v>254</v>
      </c>
      <c r="BP66">
        <v>1675349597.4000001</v>
      </c>
      <c r="BQ66">
        <v>400.01012903225802</v>
      </c>
      <c r="BR66">
        <v>403.11009677419401</v>
      </c>
      <c r="BS66">
        <v>16.034183870967698</v>
      </c>
      <c r="BT66">
        <v>15.2127709677419</v>
      </c>
      <c r="BU66">
        <v>500.01851612903198</v>
      </c>
      <c r="BV66">
        <v>96.633899999999997</v>
      </c>
      <c r="BW66">
        <v>0.19993209677419399</v>
      </c>
      <c r="BX66">
        <v>28.3842483870968</v>
      </c>
      <c r="BY66">
        <v>28.005261290322601</v>
      </c>
      <c r="BZ66">
        <v>999.9</v>
      </c>
      <c r="CA66">
        <v>10004.032258064501</v>
      </c>
      <c r="CB66">
        <v>0</v>
      </c>
      <c r="CC66">
        <v>390.38522580645201</v>
      </c>
      <c r="CD66">
        <v>1000.0146774193501</v>
      </c>
      <c r="CE66">
        <v>0.96000729032258103</v>
      </c>
      <c r="CF66">
        <v>3.9992929032258102E-2</v>
      </c>
      <c r="CG66">
        <v>0</v>
      </c>
      <c r="CH66">
        <v>2.3190967741935502</v>
      </c>
      <c r="CI66">
        <v>0</v>
      </c>
      <c r="CJ66">
        <v>1291.44032258065</v>
      </c>
      <c r="CK66">
        <v>9334.4787096774198</v>
      </c>
      <c r="CL66">
        <v>40.811999999999998</v>
      </c>
      <c r="CM66">
        <v>43.758000000000003</v>
      </c>
      <c r="CN66">
        <v>42.024000000000001</v>
      </c>
      <c r="CO66">
        <v>41.936999999999998</v>
      </c>
      <c r="CP66">
        <v>40.686999999999998</v>
      </c>
      <c r="CQ66">
        <v>960.02161290322601</v>
      </c>
      <c r="CR66">
        <v>39.993225806451598</v>
      </c>
      <c r="CS66">
        <v>0</v>
      </c>
      <c r="CT66">
        <v>59.400000095367403</v>
      </c>
      <c r="CU66">
        <v>2.3379153846153802</v>
      </c>
      <c r="CV66">
        <v>6.2584624355712798E-2</v>
      </c>
      <c r="CW66">
        <v>1.6864957105557199</v>
      </c>
      <c r="CX66">
        <v>1291.4349999999999</v>
      </c>
      <c r="CY66">
        <v>15</v>
      </c>
      <c r="CZ66">
        <v>1675346478</v>
      </c>
      <c r="DA66" t="s">
        <v>255</v>
      </c>
      <c r="DB66">
        <v>3</v>
      </c>
      <c r="DC66">
        <v>-3.863</v>
      </c>
      <c r="DD66">
        <v>0.38300000000000001</v>
      </c>
      <c r="DE66">
        <v>403</v>
      </c>
      <c r="DF66">
        <v>16</v>
      </c>
      <c r="DG66">
        <v>1.67</v>
      </c>
      <c r="DH66">
        <v>0.38</v>
      </c>
      <c r="DI66">
        <v>-3.0988386538461499</v>
      </c>
      <c r="DJ66">
        <v>-5.6751814223419302E-3</v>
      </c>
      <c r="DK66">
        <v>0.104988094563674</v>
      </c>
      <c r="DL66">
        <v>1</v>
      </c>
      <c r="DM66">
        <v>2.2574000000000001</v>
      </c>
      <c r="DN66">
        <v>0</v>
      </c>
      <c r="DO66">
        <v>0</v>
      </c>
      <c r="DP66">
        <v>0</v>
      </c>
      <c r="DQ66">
        <v>0.82385713461538501</v>
      </c>
      <c r="DR66">
        <v>-2.2812975326560101E-2</v>
      </c>
      <c r="DS66">
        <v>3.7061721597940601E-3</v>
      </c>
      <c r="DT66">
        <v>1</v>
      </c>
      <c r="DU66">
        <v>2</v>
      </c>
      <c r="DV66">
        <v>3</v>
      </c>
      <c r="DW66" t="s">
        <v>264</v>
      </c>
      <c r="DX66">
        <v>100</v>
      </c>
      <c r="DY66">
        <v>100</v>
      </c>
      <c r="DZ66">
        <v>-3.863</v>
      </c>
      <c r="EA66">
        <v>0.38300000000000001</v>
      </c>
      <c r="EB66">
        <v>2</v>
      </c>
      <c r="EC66">
        <v>517.07799999999997</v>
      </c>
      <c r="ED66">
        <v>416.19799999999998</v>
      </c>
      <c r="EE66">
        <v>26.147600000000001</v>
      </c>
      <c r="EF66">
        <v>31.383600000000001</v>
      </c>
      <c r="EG66">
        <v>30.0002</v>
      </c>
      <c r="EH66">
        <v>31.6112</v>
      </c>
      <c r="EI66">
        <v>31.650700000000001</v>
      </c>
      <c r="EJ66">
        <v>20.268899999999999</v>
      </c>
      <c r="EK66">
        <v>27.2333</v>
      </c>
      <c r="EL66">
        <v>0</v>
      </c>
      <c r="EM66">
        <v>26.150200000000002</v>
      </c>
      <c r="EN66">
        <v>403.08199999999999</v>
      </c>
      <c r="EO66">
        <v>15.2658</v>
      </c>
      <c r="EP66">
        <v>100.318</v>
      </c>
      <c r="EQ66">
        <v>90.635900000000007</v>
      </c>
    </row>
    <row r="67" spans="1:147" x14ac:dyDescent="0.3">
      <c r="A67">
        <v>51</v>
      </c>
      <c r="B67">
        <v>1675349665.4000001</v>
      </c>
      <c r="C67">
        <v>3120.4000000953702</v>
      </c>
      <c r="D67" t="s">
        <v>406</v>
      </c>
      <c r="E67" t="s">
        <v>407</v>
      </c>
      <c r="F67">
        <v>1675349657.4000001</v>
      </c>
      <c r="G67">
        <f t="shared" si="43"/>
        <v>5.2466007609670963E-3</v>
      </c>
      <c r="H67">
        <f t="shared" si="44"/>
        <v>17.978865808769779</v>
      </c>
      <c r="I67">
        <f t="shared" si="45"/>
        <v>399.99948387096799</v>
      </c>
      <c r="J67">
        <f t="shared" si="46"/>
        <v>257.99456407904546</v>
      </c>
      <c r="K67">
        <f t="shared" si="47"/>
        <v>24.98320922796152</v>
      </c>
      <c r="L67">
        <f t="shared" si="48"/>
        <v>38.73442385229184</v>
      </c>
      <c r="M67">
        <f t="shared" si="49"/>
        <v>0.22913533893181284</v>
      </c>
      <c r="N67">
        <f t="shared" si="50"/>
        <v>3.3926901112443235</v>
      </c>
      <c r="O67">
        <f t="shared" si="51"/>
        <v>0.22087212838061757</v>
      </c>
      <c r="P67">
        <f t="shared" si="52"/>
        <v>0.13876267015245913</v>
      </c>
      <c r="Q67">
        <f t="shared" si="53"/>
        <v>161.84596374253996</v>
      </c>
      <c r="R67">
        <f t="shared" si="54"/>
        <v>27.989701944879723</v>
      </c>
      <c r="S67">
        <f t="shared" si="55"/>
        <v>27.979754838709699</v>
      </c>
      <c r="T67">
        <f t="shared" si="56"/>
        <v>3.7903632262209874</v>
      </c>
      <c r="U67">
        <f t="shared" si="57"/>
        <v>40.121047405556212</v>
      </c>
      <c r="V67">
        <f t="shared" si="58"/>
        <v>1.5535847674490102</v>
      </c>
      <c r="W67">
        <f t="shared" si="59"/>
        <v>3.8722437920049417</v>
      </c>
      <c r="X67">
        <f t="shared" si="60"/>
        <v>2.236778458771977</v>
      </c>
      <c r="Y67">
        <f t="shared" si="61"/>
        <v>-231.37509355864896</v>
      </c>
      <c r="Z67">
        <f t="shared" si="62"/>
        <v>67.137382694373088</v>
      </c>
      <c r="AA67">
        <f t="shared" si="63"/>
        <v>4.3205362648609977</v>
      </c>
      <c r="AB67">
        <f t="shared" si="64"/>
        <v>1.9287891431251012</v>
      </c>
      <c r="AC67">
        <v>-4.00832368378541E-2</v>
      </c>
      <c r="AD67">
        <v>4.4996944834898703E-2</v>
      </c>
      <c r="AE67">
        <v>3.38180050043675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50883.479757037559</v>
      </c>
      <c r="AK67" t="s">
        <v>251</v>
      </c>
      <c r="AL67">
        <v>2.27018846153846</v>
      </c>
      <c r="AM67">
        <v>1.8340000000000001</v>
      </c>
      <c r="AN67">
        <f t="shared" si="68"/>
        <v>-0.43618846153845992</v>
      </c>
      <c r="AO67">
        <f t="shared" si="69"/>
        <v>-0.2378344937505234</v>
      </c>
      <c r="AP67">
        <v>-0.42406819101022197</v>
      </c>
      <c r="AQ67" t="s">
        <v>408</v>
      </c>
      <c r="AR67">
        <v>2.2815653846153801</v>
      </c>
      <c r="AS67">
        <v>1.5544</v>
      </c>
      <c r="AT67">
        <f t="shared" si="70"/>
        <v>-0.46781097826516982</v>
      </c>
      <c r="AU67">
        <v>0.5</v>
      </c>
      <c r="AV67">
        <f t="shared" si="71"/>
        <v>841.19843984520833</v>
      </c>
      <c r="AW67">
        <f t="shared" si="72"/>
        <v>17.978865808769779</v>
      </c>
      <c r="AX67">
        <f t="shared" si="73"/>
        <v>-196.76093252956076</v>
      </c>
      <c r="AY67">
        <f t="shared" si="74"/>
        <v>1</v>
      </c>
      <c r="AZ67">
        <f t="shared" si="75"/>
        <v>2.1877042476643661E-2</v>
      </c>
      <c r="BA67">
        <f t="shared" si="76"/>
        <v>0.17987647967061249</v>
      </c>
      <c r="BB67" t="s">
        <v>253</v>
      </c>
      <c r="BC67">
        <v>0</v>
      </c>
      <c r="BD67">
        <f t="shared" si="77"/>
        <v>1.5544</v>
      </c>
      <c r="BE67">
        <f t="shared" si="78"/>
        <v>-0.46781097826516987</v>
      </c>
      <c r="BF67">
        <f t="shared" si="79"/>
        <v>0.15245365321701204</v>
      </c>
      <c r="BG67">
        <f t="shared" si="80"/>
        <v>1.0158942532441322</v>
      </c>
      <c r="BH67">
        <f t="shared" si="81"/>
        <v>-0.64100732746078604</v>
      </c>
      <c r="BI67">
        <f t="shared" si="82"/>
        <v>999.99858064516104</v>
      </c>
      <c r="BJ67">
        <f t="shared" si="83"/>
        <v>841.19843984520833</v>
      </c>
      <c r="BK67">
        <f t="shared" si="84"/>
        <v>0.84119963380597906</v>
      </c>
      <c r="BL67">
        <f t="shared" si="85"/>
        <v>0.19239926761195822</v>
      </c>
      <c r="BM67">
        <v>0.76956237059342603</v>
      </c>
      <c r="BN67">
        <v>0.5</v>
      </c>
      <c r="BO67" t="s">
        <v>254</v>
      </c>
      <c r="BP67">
        <v>1675349657.4000001</v>
      </c>
      <c r="BQ67">
        <v>399.99948387096799</v>
      </c>
      <c r="BR67">
        <v>403.08948387096802</v>
      </c>
      <c r="BS67">
        <v>16.043432258064499</v>
      </c>
      <c r="BT67">
        <v>15.248916129032301</v>
      </c>
      <c r="BU67">
        <v>500.02883870967702</v>
      </c>
      <c r="BV67">
        <v>96.636177419354794</v>
      </c>
      <c r="BW67">
        <v>0.200007161290323</v>
      </c>
      <c r="BX67">
        <v>28.3468129032258</v>
      </c>
      <c r="BY67">
        <v>27.979754838709699</v>
      </c>
      <c r="BZ67">
        <v>999.9</v>
      </c>
      <c r="CA67">
        <v>10002.7419354839</v>
      </c>
      <c r="CB67">
        <v>0</v>
      </c>
      <c r="CC67">
        <v>390.37161290322598</v>
      </c>
      <c r="CD67">
        <v>999.99858064516104</v>
      </c>
      <c r="CE67">
        <v>0.96001161290322601</v>
      </c>
      <c r="CF67">
        <v>3.9988616129032303E-2</v>
      </c>
      <c r="CG67">
        <v>0</v>
      </c>
      <c r="CH67">
        <v>2.2752903225806498</v>
      </c>
      <c r="CI67">
        <v>0</v>
      </c>
      <c r="CJ67">
        <v>1290.7009677419401</v>
      </c>
      <c r="CK67">
        <v>9334.3374193548407</v>
      </c>
      <c r="CL67">
        <v>40.936999999999998</v>
      </c>
      <c r="CM67">
        <v>43.875</v>
      </c>
      <c r="CN67">
        <v>42.149000000000001</v>
      </c>
      <c r="CO67">
        <v>42.061999999999998</v>
      </c>
      <c r="CP67">
        <v>40.811999999999998</v>
      </c>
      <c r="CQ67">
        <v>960.01096774193502</v>
      </c>
      <c r="CR67">
        <v>39.987741935483903</v>
      </c>
      <c r="CS67">
        <v>0</v>
      </c>
      <c r="CT67">
        <v>59.400000095367403</v>
      </c>
      <c r="CU67">
        <v>2.2815653846153801</v>
      </c>
      <c r="CV67">
        <v>0.84147350427479595</v>
      </c>
      <c r="CW67">
        <v>-1.7610256435614</v>
      </c>
      <c r="CX67">
        <v>1290.70653846154</v>
      </c>
      <c r="CY67">
        <v>15</v>
      </c>
      <c r="CZ67">
        <v>1675346478</v>
      </c>
      <c r="DA67" t="s">
        <v>255</v>
      </c>
      <c r="DB67">
        <v>3</v>
      </c>
      <c r="DC67">
        <v>-3.863</v>
      </c>
      <c r="DD67">
        <v>0.38300000000000001</v>
      </c>
      <c r="DE67">
        <v>403</v>
      </c>
      <c r="DF67">
        <v>16</v>
      </c>
      <c r="DG67">
        <v>1.67</v>
      </c>
      <c r="DH67">
        <v>0.38</v>
      </c>
      <c r="DI67">
        <v>-3.07355634615385</v>
      </c>
      <c r="DJ67">
        <v>-0.125534927004231</v>
      </c>
      <c r="DK67">
        <v>0.104447367091845</v>
      </c>
      <c r="DL67">
        <v>1</v>
      </c>
      <c r="DM67">
        <v>2.1955</v>
      </c>
      <c r="DN67">
        <v>0</v>
      </c>
      <c r="DO67">
        <v>0</v>
      </c>
      <c r="DP67">
        <v>0</v>
      </c>
      <c r="DQ67">
        <v>0.79376663461538499</v>
      </c>
      <c r="DR67">
        <v>8.0545633057287902E-3</v>
      </c>
      <c r="DS67">
        <v>2.65494321269738E-3</v>
      </c>
      <c r="DT67">
        <v>1</v>
      </c>
      <c r="DU67">
        <v>2</v>
      </c>
      <c r="DV67">
        <v>3</v>
      </c>
      <c r="DW67" t="s">
        <v>264</v>
      </c>
      <c r="DX67">
        <v>100</v>
      </c>
      <c r="DY67">
        <v>100</v>
      </c>
      <c r="DZ67">
        <v>-3.863</v>
      </c>
      <c r="EA67">
        <v>0.38300000000000001</v>
      </c>
      <c r="EB67">
        <v>2</v>
      </c>
      <c r="EC67">
        <v>516.69200000000001</v>
      </c>
      <c r="ED67">
        <v>415.82499999999999</v>
      </c>
      <c r="EE67">
        <v>26.1721</v>
      </c>
      <c r="EF67">
        <v>31.389199999999999</v>
      </c>
      <c r="EG67">
        <v>30.0002</v>
      </c>
      <c r="EH67">
        <v>31.6112</v>
      </c>
      <c r="EI67">
        <v>31.650700000000001</v>
      </c>
      <c r="EJ67">
        <v>20.267399999999999</v>
      </c>
      <c r="EK67">
        <v>26.9604</v>
      </c>
      <c r="EL67">
        <v>0</v>
      </c>
      <c r="EM67">
        <v>26.174399999999999</v>
      </c>
      <c r="EN67">
        <v>403.06200000000001</v>
      </c>
      <c r="EO67">
        <v>15.2692</v>
      </c>
      <c r="EP67">
        <v>100.321</v>
      </c>
      <c r="EQ67">
        <v>90.637699999999995</v>
      </c>
    </row>
    <row r="68" spans="1:147" x14ac:dyDescent="0.3">
      <c r="A68">
        <v>52</v>
      </c>
      <c r="B68">
        <v>1675349725.4000001</v>
      </c>
      <c r="C68">
        <v>3180.4000000953702</v>
      </c>
      <c r="D68" t="s">
        <v>409</v>
      </c>
      <c r="E68" t="s">
        <v>410</v>
      </c>
      <c r="F68">
        <v>1675349717.4000001</v>
      </c>
      <c r="G68">
        <f t="shared" si="43"/>
        <v>5.157019789254016E-3</v>
      </c>
      <c r="H68">
        <f t="shared" si="44"/>
        <v>17.513285412243089</v>
      </c>
      <c r="I68">
        <f t="shared" si="45"/>
        <v>400.01583870967698</v>
      </c>
      <c r="J68">
        <f t="shared" si="46"/>
        <v>259.0438049464409</v>
      </c>
      <c r="K68">
        <f t="shared" si="47"/>
        <v>25.085713678582096</v>
      </c>
      <c r="L68">
        <f t="shared" si="48"/>
        <v>38.737397324917978</v>
      </c>
      <c r="M68">
        <f t="shared" si="49"/>
        <v>0.22491919278859193</v>
      </c>
      <c r="N68">
        <f t="shared" si="50"/>
        <v>3.3927462882163657</v>
      </c>
      <c r="O68">
        <f t="shared" si="51"/>
        <v>0.21695171346979894</v>
      </c>
      <c r="P68">
        <f t="shared" si="52"/>
        <v>0.13628715364089608</v>
      </c>
      <c r="Q68">
        <f t="shared" si="53"/>
        <v>161.84853644761873</v>
      </c>
      <c r="R68">
        <f t="shared" si="54"/>
        <v>27.995194892702379</v>
      </c>
      <c r="S68">
        <f t="shared" si="55"/>
        <v>27.983487096774201</v>
      </c>
      <c r="T68">
        <f t="shared" si="56"/>
        <v>3.7911881276837551</v>
      </c>
      <c r="U68">
        <f t="shared" si="57"/>
        <v>40.135051425636838</v>
      </c>
      <c r="V68">
        <f t="shared" si="58"/>
        <v>1.5527889412126348</v>
      </c>
      <c r="W68">
        <f t="shared" si="59"/>
        <v>3.86890980839947</v>
      </c>
      <c r="X68">
        <f t="shared" si="60"/>
        <v>2.2383991864711206</v>
      </c>
      <c r="Y68">
        <f t="shared" si="61"/>
        <v>-227.42457270610211</v>
      </c>
      <c r="Z68">
        <f t="shared" si="62"/>
        <v>63.746403780425688</v>
      </c>
      <c r="AA68">
        <f t="shared" si="63"/>
        <v>4.1020198909030263</v>
      </c>
      <c r="AB68">
        <f t="shared" si="64"/>
        <v>2.2723874128453261</v>
      </c>
      <c r="AC68">
        <v>-4.0084071671223603E-2</v>
      </c>
      <c r="AD68">
        <v>4.4997882008491398E-2</v>
      </c>
      <c r="AE68">
        <v>3.3818564506054898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50887.074509073609</v>
      </c>
      <c r="AK68" t="s">
        <v>251</v>
      </c>
      <c r="AL68">
        <v>2.27018846153846</v>
      </c>
      <c r="AM68">
        <v>1.8340000000000001</v>
      </c>
      <c r="AN68">
        <f t="shared" si="68"/>
        <v>-0.43618846153845992</v>
      </c>
      <c r="AO68">
        <f t="shared" si="69"/>
        <v>-0.2378344937505234</v>
      </c>
      <c r="AP68">
        <v>-0.42406819101022197</v>
      </c>
      <c r="AQ68" t="s">
        <v>411</v>
      </c>
      <c r="AR68">
        <v>2.2990653846153801</v>
      </c>
      <c r="AS68">
        <v>1.5271999999999999</v>
      </c>
      <c r="AT68">
        <f t="shared" si="70"/>
        <v>-0.50541211669419872</v>
      </c>
      <c r="AU68">
        <v>0.5</v>
      </c>
      <c r="AV68">
        <f t="shared" si="71"/>
        <v>841.20709296765676</v>
      </c>
      <c r="AW68">
        <f t="shared" si="72"/>
        <v>17.513285412243089</v>
      </c>
      <c r="AX68">
        <f t="shared" si="73"/>
        <v>-212.57812871747851</v>
      </c>
      <c r="AY68">
        <f t="shared" si="74"/>
        <v>1</v>
      </c>
      <c r="AZ68">
        <f t="shared" si="75"/>
        <v>2.1323350401115763E-2</v>
      </c>
      <c r="BA68">
        <f t="shared" si="76"/>
        <v>0.20089051859612375</v>
      </c>
      <c r="BB68" t="s">
        <v>253</v>
      </c>
      <c r="BC68">
        <v>0</v>
      </c>
      <c r="BD68">
        <f t="shared" si="77"/>
        <v>1.5271999999999999</v>
      </c>
      <c r="BE68">
        <f t="shared" si="78"/>
        <v>-0.50541211669419872</v>
      </c>
      <c r="BF68">
        <f t="shared" si="79"/>
        <v>0.16728462377317349</v>
      </c>
      <c r="BG68">
        <f t="shared" si="80"/>
        <v>1.038865910538</v>
      </c>
      <c r="BH68">
        <f t="shared" si="81"/>
        <v>-0.70336569408071969</v>
      </c>
      <c r="BI68">
        <f t="shared" si="82"/>
        <v>1000.00822580645</v>
      </c>
      <c r="BJ68">
        <f t="shared" si="83"/>
        <v>841.20709296765676</v>
      </c>
      <c r="BK68">
        <f t="shared" si="84"/>
        <v>0.84120017341784448</v>
      </c>
      <c r="BL68">
        <f t="shared" si="85"/>
        <v>0.19240034683568885</v>
      </c>
      <c r="BM68">
        <v>0.76956237059342603</v>
      </c>
      <c r="BN68">
        <v>0.5</v>
      </c>
      <c r="BO68" t="s">
        <v>254</v>
      </c>
      <c r="BP68">
        <v>1675349717.4000001</v>
      </c>
      <c r="BQ68">
        <v>400.01583870967698</v>
      </c>
      <c r="BR68">
        <v>403.02870967741899</v>
      </c>
      <c r="BS68">
        <v>16.034638709677399</v>
      </c>
      <c r="BT68">
        <v>15.253674193548401</v>
      </c>
      <c r="BU68">
        <v>500.02432258064499</v>
      </c>
      <c r="BV68">
        <v>96.639748387096802</v>
      </c>
      <c r="BW68">
        <v>0.199910387096774</v>
      </c>
      <c r="BX68">
        <v>28.332000000000001</v>
      </c>
      <c r="BY68">
        <v>27.983487096774201</v>
      </c>
      <c r="BZ68">
        <v>999.9</v>
      </c>
      <c r="CA68">
        <v>10002.580645161301</v>
      </c>
      <c r="CB68">
        <v>0</v>
      </c>
      <c r="CC68">
        <v>390.42335483871</v>
      </c>
      <c r="CD68">
        <v>1000.00822580645</v>
      </c>
      <c r="CE68">
        <v>0.95999132258064501</v>
      </c>
      <c r="CF68">
        <v>4.0008951612903201E-2</v>
      </c>
      <c r="CG68">
        <v>0</v>
      </c>
      <c r="CH68">
        <v>2.30486451612903</v>
      </c>
      <c r="CI68">
        <v>0</v>
      </c>
      <c r="CJ68">
        <v>1289.1354838709699</v>
      </c>
      <c r="CK68">
        <v>9334.3706451612907</v>
      </c>
      <c r="CL68">
        <v>41.003999999999998</v>
      </c>
      <c r="CM68">
        <v>44</v>
      </c>
      <c r="CN68">
        <v>42.27</v>
      </c>
      <c r="CO68">
        <v>42.125</v>
      </c>
      <c r="CP68">
        <v>40.875</v>
      </c>
      <c r="CQ68">
        <v>960.00258064516095</v>
      </c>
      <c r="CR68">
        <v>40.006129032258102</v>
      </c>
      <c r="CS68">
        <v>0</v>
      </c>
      <c r="CT68">
        <v>59.200000047683702</v>
      </c>
      <c r="CU68">
        <v>2.2990653846153801</v>
      </c>
      <c r="CV68">
        <v>0.54741538550887003</v>
      </c>
      <c r="CW68">
        <v>0.37230770194780999</v>
      </c>
      <c r="CX68">
        <v>1289.135</v>
      </c>
      <c r="CY68">
        <v>15</v>
      </c>
      <c r="CZ68">
        <v>1675346478</v>
      </c>
      <c r="DA68" t="s">
        <v>255</v>
      </c>
      <c r="DB68">
        <v>3</v>
      </c>
      <c r="DC68">
        <v>-3.863</v>
      </c>
      <c r="DD68">
        <v>0.38300000000000001</v>
      </c>
      <c r="DE68">
        <v>403</v>
      </c>
      <c r="DF68">
        <v>16</v>
      </c>
      <c r="DG68">
        <v>1.67</v>
      </c>
      <c r="DH68">
        <v>0.38</v>
      </c>
      <c r="DI68">
        <v>-3.0367903846153799</v>
      </c>
      <c r="DJ68">
        <v>0.171388542644931</v>
      </c>
      <c r="DK68">
        <v>9.4244818444826003E-2</v>
      </c>
      <c r="DL68">
        <v>1</v>
      </c>
      <c r="DM68">
        <v>2.5337999999999998</v>
      </c>
      <c r="DN68">
        <v>0</v>
      </c>
      <c r="DO68">
        <v>0</v>
      </c>
      <c r="DP68">
        <v>0</v>
      </c>
      <c r="DQ68">
        <v>0.78258840384615402</v>
      </c>
      <c r="DR68">
        <v>-1.84936105182276E-2</v>
      </c>
      <c r="DS68">
        <v>3.4550288279973701E-3</v>
      </c>
      <c r="DT68">
        <v>1</v>
      </c>
      <c r="DU68">
        <v>2</v>
      </c>
      <c r="DV68">
        <v>3</v>
      </c>
      <c r="DW68" t="s">
        <v>264</v>
      </c>
      <c r="DX68">
        <v>100</v>
      </c>
      <c r="DY68">
        <v>100</v>
      </c>
      <c r="DZ68">
        <v>-3.863</v>
      </c>
      <c r="EA68">
        <v>0.38300000000000001</v>
      </c>
      <c r="EB68">
        <v>2</v>
      </c>
      <c r="EC68">
        <v>517.09900000000005</v>
      </c>
      <c r="ED68">
        <v>416.09199999999998</v>
      </c>
      <c r="EE68">
        <v>26.198499999999999</v>
      </c>
      <c r="EF68">
        <v>31.3919</v>
      </c>
      <c r="EG68">
        <v>29.9999</v>
      </c>
      <c r="EH68">
        <v>31.613900000000001</v>
      </c>
      <c r="EI68">
        <v>31.653400000000001</v>
      </c>
      <c r="EJ68">
        <v>20.268999999999998</v>
      </c>
      <c r="EK68">
        <v>26.9604</v>
      </c>
      <c r="EL68">
        <v>0</v>
      </c>
      <c r="EM68">
        <v>26.1983</v>
      </c>
      <c r="EN68">
        <v>403.09300000000002</v>
      </c>
      <c r="EO68">
        <v>15.2315</v>
      </c>
      <c r="EP68">
        <v>100.318</v>
      </c>
      <c r="EQ68">
        <v>90.6374</v>
      </c>
    </row>
    <row r="69" spans="1:147" x14ac:dyDescent="0.3">
      <c r="A69">
        <v>53</v>
      </c>
      <c r="B69">
        <v>1675349785.4000001</v>
      </c>
      <c r="C69">
        <v>3240.4000000953702</v>
      </c>
      <c r="D69" t="s">
        <v>412</v>
      </c>
      <c r="E69" t="s">
        <v>413</v>
      </c>
      <c r="F69">
        <v>1675349777.4000001</v>
      </c>
      <c r="G69">
        <f t="shared" si="43"/>
        <v>5.0892066669316356E-3</v>
      </c>
      <c r="H69">
        <f t="shared" si="44"/>
        <v>17.619497683118709</v>
      </c>
      <c r="I69">
        <f t="shared" si="45"/>
        <v>399.99212903225799</v>
      </c>
      <c r="J69">
        <f t="shared" si="46"/>
        <v>256.12027440353813</v>
      </c>
      <c r="K69">
        <f t="shared" si="47"/>
        <v>24.803705079541881</v>
      </c>
      <c r="L69">
        <f t="shared" si="48"/>
        <v>38.736827163563014</v>
      </c>
      <c r="M69">
        <f t="shared" si="49"/>
        <v>0.22115580892062939</v>
      </c>
      <c r="N69">
        <f t="shared" si="50"/>
        <v>3.3893406603223228</v>
      </c>
      <c r="O69">
        <f t="shared" si="51"/>
        <v>0.21344035529611396</v>
      </c>
      <c r="P69">
        <f t="shared" si="52"/>
        <v>0.13407100048725723</v>
      </c>
      <c r="Q69">
        <f t="shared" si="53"/>
        <v>161.85014350362613</v>
      </c>
      <c r="R69">
        <f t="shared" si="54"/>
        <v>28.021774690742941</v>
      </c>
      <c r="S69">
        <f t="shared" si="55"/>
        <v>27.996919354838699</v>
      </c>
      <c r="T69">
        <f t="shared" si="56"/>
        <v>3.7941582137423198</v>
      </c>
      <c r="U69">
        <f t="shared" si="57"/>
        <v>40.003536768161823</v>
      </c>
      <c r="V69">
        <f t="shared" si="58"/>
        <v>1.5487372597835025</v>
      </c>
      <c r="W69">
        <f t="shared" si="59"/>
        <v>3.8715008344365134</v>
      </c>
      <c r="X69">
        <f t="shared" si="60"/>
        <v>2.245420953958817</v>
      </c>
      <c r="Y69">
        <f t="shared" si="61"/>
        <v>-224.43401401168512</v>
      </c>
      <c r="Z69">
        <f t="shared" si="62"/>
        <v>63.331699054963416</v>
      </c>
      <c r="AA69">
        <f t="shared" si="63"/>
        <v>4.0799358175936007</v>
      </c>
      <c r="AB69">
        <f t="shared" si="64"/>
        <v>4.8277643644980159</v>
      </c>
      <c r="AC69">
        <v>-4.0033471774231201E-2</v>
      </c>
      <c r="AD69">
        <v>4.4941079191322897E-2</v>
      </c>
      <c r="AE69">
        <v>3.3784645694352302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50823.604370889283</v>
      </c>
      <c r="AK69" t="s">
        <v>251</v>
      </c>
      <c r="AL69">
        <v>2.27018846153846</v>
      </c>
      <c r="AM69">
        <v>1.8340000000000001</v>
      </c>
      <c r="AN69">
        <f t="shared" si="68"/>
        <v>-0.43618846153845992</v>
      </c>
      <c r="AO69">
        <f t="shared" si="69"/>
        <v>-0.2378344937505234</v>
      </c>
      <c r="AP69">
        <v>-0.42406819101022197</v>
      </c>
      <c r="AQ69" t="s">
        <v>414</v>
      </c>
      <c r="AR69">
        <v>2.3215153846153802</v>
      </c>
      <c r="AS69">
        <v>1.8280000000000001</v>
      </c>
      <c r="AT69">
        <f t="shared" si="70"/>
        <v>-0.26997559333445298</v>
      </c>
      <c r="AU69">
        <v>0.5</v>
      </c>
      <c r="AV69">
        <f t="shared" si="71"/>
        <v>841.21440309753075</v>
      </c>
      <c r="AW69">
        <f t="shared" si="72"/>
        <v>17.619497683118709</v>
      </c>
      <c r="AX69">
        <f t="shared" si="73"/>
        <v>-113.55367879887179</v>
      </c>
      <c r="AY69">
        <f t="shared" si="74"/>
        <v>1</v>
      </c>
      <c r="AZ69">
        <f t="shared" si="75"/>
        <v>2.1449425744125009E-2</v>
      </c>
      <c r="BA69">
        <f t="shared" si="76"/>
        <v>3.2822757111597403E-3</v>
      </c>
      <c r="BB69" t="s">
        <v>253</v>
      </c>
      <c r="BC69">
        <v>0</v>
      </c>
      <c r="BD69">
        <f t="shared" si="77"/>
        <v>1.8280000000000001</v>
      </c>
      <c r="BE69">
        <f t="shared" si="78"/>
        <v>-0.26997559333445303</v>
      </c>
      <c r="BF69">
        <f t="shared" si="79"/>
        <v>3.2715376226826638E-3</v>
      </c>
      <c r="BG69">
        <f t="shared" si="80"/>
        <v>1.116074767980928</v>
      </c>
      <c r="BH69">
        <f t="shared" si="81"/>
        <v>-1.3755522048514731E-2</v>
      </c>
      <c r="BI69">
        <f t="shared" si="82"/>
        <v>1000.01677419355</v>
      </c>
      <c r="BJ69">
        <f t="shared" si="83"/>
        <v>841.21440309753075</v>
      </c>
      <c r="BK69">
        <f t="shared" si="84"/>
        <v>0.84120029264100771</v>
      </c>
      <c r="BL69">
        <f t="shared" si="85"/>
        <v>0.19240058528201537</v>
      </c>
      <c r="BM69">
        <v>0.76956237059342603</v>
      </c>
      <c r="BN69">
        <v>0.5</v>
      </c>
      <c r="BO69" t="s">
        <v>254</v>
      </c>
      <c r="BP69">
        <v>1675349777.4000001</v>
      </c>
      <c r="BQ69">
        <v>399.99212903225799</v>
      </c>
      <c r="BR69">
        <v>403.01719354838701</v>
      </c>
      <c r="BS69">
        <v>15.992087096774201</v>
      </c>
      <c r="BT69">
        <v>15.2213483870968</v>
      </c>
      <c r="BU69">
        <v>500.01764516128998</v>
      </c>
      <c r="BV69">
        <v>96.643983870967702</v>
      </c>
      <c r="BW69">
        <v>0.199989677419355</v>
      </c>
      <c r="BX69">
        <v>28.3435129032258</v>
      </c>
      <c r="BY69">
        <v>27.996919354838699</v>
      </c>
      <c r="BZ69">
        <v>999.9</v>
      </c>
      <c r="CA69">
        <v>9989.5161290322594</v>
      </c>
      <c r="CB69">
        <v>0</v>
      </c>
      <c r="CC69">
        <v>390.37851612903199</v>
      </c>
      <c r="CD69">
        <v>1000.01677419355</v>
      </c>
      <c r="CE69">
        <v>0.95998829032258104</v>
      </c>
      <c r="CF69">
        <v>4.0011983870967799E-2</v>
      </c>
      <c r="CG69">
        <v>0</v>
      </c>
      <c r="CH69">
        <v>2.3094709677419401</v>
      </c>
      <c r="CI69">
        <v>0</v>
      </c>
      <c r="CJ69">
        <v>1287.55</v>
      </c>
      <c r="CK69">
        <v>9334.4416129032306</v>
      </c>
      <c r="CL69">
        <v>41.125</v>
      </c>
      <c r="CM69">
        <v>44.092483870967698</v>
      </c>
      <c r="CN69">
        <v>42.375</v>
      </c>
      <c r="CO69">
        <v>42.213419354838699</v>
      </c>
      <c r="CP69">
        <v>41</v>
      </c>
      <c r="CQ69">
        <v>960.00387096774205</v>
      </c>
      <c r="CR69">
        <v>40.010322580645202</v>
      </c>
      <c r="CS69">
        <v>0</v>
      </c>
      <c r="CT69">
        <v>59.600000143051098</v>
      </c>
      <c r="CU69">
        <v>2.3215153846153802</v>
      </c>
      <c r="CV69">
        <v>0.47662222907758101</v>
      </c>
      <c r="CW69">
        <v>0.41470085549965902</v>
      </c>
      <c r="CX69">
        <v>1287.55653846154</v>
      </c>
      <c r="CY69">
        <v>15</v>
      </c>
      <c r="CZ69">
        <v>1675346478</v>
      </c>
      <c r="DA69" t="s">
        <v>255</v>
      </c>
      <c r="DB69">
        <v>3</v>
      </c>
      <c r="DC69">
        <v>-3.863</v>
      </c>
      <c r="DD69">
        <v>0.38300000000000001</v>
      </c>
      <c r="DE69">
        <v>403</v>
      </c>
      <c r="DF69">
        <v>16</v>
      </c>
      <c r="DG69">
        <v>1.67</v>
      </c>
      <c r="DH69">
        <v>0.38</v>
      </c>
      <c r="DI69">
        <v>-3.0277651923076898</v>
      </c>
      <c r="DJ69">
        <v>-0.112622914710128</v>
      </c>
      <c r="DK69">
        <v>0.108192084818025</v>
      </c>
      <c r="DL69">
        <v>1</v>
      </c>
      <c r="DM69">
        <v>2.5712000000000002</v>
      </c>
      <c r="DN69">
        <v>0</v>
      </c>
      <c r="DO69">
        <v>0</v>
      </c>
      <c r="DP69">
        <v>0</v>
      </c>
      <c r="DQ69">
        <v>0.77363003846153799</v>
      </c>
      <c r="DR69">
        <v>-2.9222617604370602E-2</v>
      </c>
      <c r="DS69">
        <v>4.5131491647336496E-3</v>
      </c>
      <c r="DT69">
        <v>1</v>
      </c>
      <c r="DU69">
        <v>2</v>
      </c>
      <c r="DV69">
        <v>3</v>
      </c>
      <c r="DW69" t="s">
        <v>264</v>
      </c>
      <c r="DX69">
        <v>100</v>
      </c>
      <c r="DY69">
        <v>100</v>
      </c>
      <c r="DZ69">
        <v>-3.863</v>
      </c>
      <c r="EA69">
        <v>0.38300000000000001</v>
      </c>
      <c r="EB69">
        <v>2</v>
      </c>
      <c r="EC69">
        <v>516.99199999999996</v>
      </c>
      <c r="ED69">
        <v>415.738</v>
      </c>
      <c r="EE69">
        <v>26.1829</v>
      </c>
      <c r="EF69">
        <v>31.394600000000001</v>
      </c>
      <c r="EG69">
        <v>30</v>
      </c>
      <c r="EH69">
        <v>31.616599999999998</v>
      </c>
      <c r="EI69">
        <v>31.656099999999999</v>
      </c>
      <c r="EJ69">
        <v>20.267099999999999</v>
      </c>
      <c r="EK69">
        <v>27.2318</v>
      </c>
      <c r="EL69">
        <v>0</v>
      </c>
      <c r="EM69">
        <v>26.182600000000001</v>
      </c>
      <c r="EN69">
        <v>403.1</v>
      </c>
      <c r="EO69">
        <v>15.1861</v>
      </c>
      <c r="EP69">
        <v>100.318</v>
      </c>
      <c r="EQ69">
        <v>90.636399999999995</v>
      </c>
    </row>
    <row r="70" spans="1:147" x14ac:dyDescent="0.3">
      <c r="A70">
        <v>54</v>
      </c>
      <c r="B70">
        <v>1675349845.4000001</v>
      </c>
      <c r="C70">
        <v>3300.4000000953702</v>
      </c>
      <c r="D70" t="s">
        <v>415</v>
      </c>
      <c r="E70" t="s">
        <v>416</v>
      </c>
      <c r="F70">
        <v>1675349837.4000001</v>
      </c>
      <c r="G70">
        <f t="shared" si="43"/>
        <v>4.9516098726412388E-3</v>
      </c>
      <c r="H70">
        <f t="shared" si="44"/>
        <v>17.485962375981988</v>
      </c>
      <c r="I70">
        <f t="shared" si="45"/>
        <v>400.00574193548402</v>
      </c>
      <c r="J70">
        <f t="shared" si="46"/>
        <v>253.37460312264486</v>
      </c>
      <c r="K70">
        <f t="shared" si="47"/>
        <v>24.537258125016706</v>
      </c>
      <c r="L70">
        <f t="shared" si="48"/>
        <v>38.73728471755657</v>
      </c>
      <c r="M70">
        <f t="shared" si="49"/>
        <v>0.21472116596078533</v>
      </c>
      <c r="N70">
        <f t="shared" si="50"/>
        <v>3.3890609336358044</v>
      </c>
      <c r="O70">
        <f t="shared" si="51"/>
        <v>0.20743961950481987</v>
      </c>
      <c r="P70">
        <f t="shared" si="52"/>
        <v>0.1302834092010684</v>
      </c>
      <c r="Q70">
        <f t="shared" si="53"/>
        <v>161.84625254910085</v>
      </c>
      <c r="R70">
        <f t="shared" si="54"/>
        <v>28.037982756976604</v>
      </c>
      <c r="S70">
        <f t="shared" si="55"/>
        <v>27.9968580645161</v>
      </c>
      <c r="T70">
        <f t="shared" si="56"/>
        <v>3.7941446568674775</v>
      </c>
      <c r="U70">
        <f t="shared" si="57"/>
        <v>39.974169263690548</v>
      </c>
      <c r="V70">
        <f t="shared" si="58"/>
        <v>1.5462561845947769</v>
      </c>
      <c r="W70">
        <f t="shared" si="59"/>
        <v>3.8681383830514688</v>
      </c>
      <c r="X70">
        <f t="shared" si="60"/>
        <v>2.2478884722727006</v>
      </c>
      <c r="Y70">
        <f t="shared" si="61"/>
        <v>-218.36599538347863</v>
      </c>
      <c r="Z70">
        <f t="shared" si="62"/>
        <v>60.607613860042974</v>
      </c>
      <c r="AA70">
        <f t="shared" si="63"/>
        <v>3.9044759959224957</v>
      </c>
      <c r="AB70">
        <f t="shared" si="64"/>
        <v>7.9923470215876904</v>
      </c>
      <c r="AC70">
        <v>-4.0029316608045699E-2</v>
      </c>
      <c r="AD70">
        <v>4.4936414653267101E-2</v>
      </c>
      <c r="AE70">
        <v>3.3781859716032199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50821.015814637954</v>
      </c>
      <c r="AK70" t="s">
        <v>251</v>
      </c>
      <c r="AL70">
        <v>2.27018846153846</v>
      </c>
      <c r="AM70">
        <v>1.8340000000000001</v>
      </c>
      <c r="AN70">
        <f t="shared" si="68"/>
        <v>-0.43618846153845992</v>
      </c>
      <c r="AO70">
        <f t="shared" si="69"/>
        <v>-0.2378344937505234</v>
      </c>
      <c r="AP70">
        <v>-0.42406819101022197</v>
      </c>
      <c r="AQ70" t="s">
        <v>417</v>
      </c>
      <c r="AR70">
        <v>2.3829461538461501</v>
      </c>
      <c r="AS70">
        <v>2.30185</v>
      </c>
      <c r="AT70">
        <f t="shared" si="70"/>
        <v>-3.5230859459195907E-2</v>
      </c>
      <c r="AU70">
        <v>0.5</v>
      </c>
      <c r="AV70">
        <f t="shared" si="71"/>
        <v>841.19394290348384</v>
      </c>
      <c r="AW70">
        <f t="shared" si="72"/>
        <v>17.485962375981988</v>
      </c>
      <c r="AX70">
        <f t="shared" si="73"/>
        <v>-14.817992790179753</v>
      </c>
      <c r="AY70">
        <f t="shared" si="74"/>
        <v>1</v>
      </c>
      <c r="AZ70">
        <f t="shared" si="75"/>
        <v>2.1291202484380174E-2</v>
      </c>
      <c r="BA70">
        <f t="shared" si="76"/>
        <v>-0.20324956013641196</v>
      </c>
      <c r="BB70" t="s">
        <v>253</v>
      </c>
      <c r="BC70">
        <v>0</v>
      </c>
      <c r="BD70">
        <f t="shared" si="77"/>
        <v>2.30185</v>
      </c>
      <c r="BE70">
        <f t="shared" si="78"/>
        <v>-3.5230859459195907E-2</v>
      </c>
      <c r="BF70">
        <f t="shared" si="79"/>
        <v>-0.25509814612868043</v>
      </c>
      <c r="BG70">
        <f t="shared" si="80"/>
        <v>-2.5613459669579721</v>
      </c>
      <c r="BH70">
        <f t="shared" si="81"/>
        <v>1.072586831732935</v>
      </c>
      <c r="BI70">
        <f t="shared" si="82"/>
        <v>999.99241935483894</v>
      </c>
      <c r="BJ70">
        <f t="shared" si="83"/>
        <v>841.19394290348384</v>
      </c>
      <c r="BK70">
        <f t="shared" si="84"/>
        <v>0.84120031974461718</v>
      </c>
      <c r="BL70">
        <f t="shared" si="85"/>
        <v>0.19240063948923444</v>
      </c>
      <c r="BM70">
        <v>0.76956237059342603</v>
      </c>
      <c r="BN70">
        <v>0.5</v>
      </c>
      <c r="BO70" t="s">
        <v>254</v>
      </c>
      <c r="BP70">
        <v>1675349837.4000001</v>
      </c>
      <c r="BQ70">
        <v>400.00574193548402</v>
      </c>
      <c r="BR70">
        <v>403.00174193548401</v>
      </c>
      <c r="BS70">
        <v>15.9668225806452</v>
      </c>
      <c r="BT70">
        <v>15.216916129032301</v>
      </c>
      <c r="BU70">
        <v>500.02635483871001</v>
      </c>
      <c r="BV70">
        <v>96.641754838709701</v>
      </c>
      <c r="BW70">
        <v>0.20006680645161301</v>
      </c>
      <c r="BX70">
        <v>28.3285709677419</v>
      </c>
      <c r="BY70">
        <v>27.9968580645161</v>
      </c>
      <c r="BZ70">
        <v>999.9</v>
      </c>
      <c r="CA70">
        <v>9988.7096774193506</v>
      </c>
      <c r="CB70">
        <v>0</v>
      </c>
      <c r="CC70">
        <v>390.29693548387098</v>
      </c>
      <c r="CD70">
        <v>999.99241935483894</v>
      </c>
      <c r="CE70">
        <v>0.95998829032258104</v>
      </c>
      <c r="CF70">
        <v>4.0011983870967799E-2</v>
      </c>
      <c r="CG70">
        <v>0</v>
      </c>
      <c r="CH70">
        <v>2.3761516129032301</v>
      </c>
      <c r="CI70">
        <v>0</v>
      </c>
      <c r="CJ70">
        <v>1285.8935483871001</v>
      </c>
      <c r="CK70">
        <v>9334.2125806451604</v>
      </c>
      <c r="CL70">
        <v>41.235774193548401</v>
      </c>
      <c r="CM70">
        <v>44.186999999999998</v>
      </c>
      <c r="CN70">
        <v>42.471548387096803</v>
      </c>
      <c r="CO70">
        <v>42.311999999999998</v>
      </c>
      <c r="CP70">
        <v>41.061999999999998</v>
      </c>
      <c r="CQ70">
        <v>959.98129032257998</v>
      </c>
      <c r="CR70">
        <v>40.010322580645202</v>
      </c>
      <c r="CS70">
        <v>0</v>
      </c>
      <c r="CT70">
        <v>59.400000095367403</v>
      </c>
      <c r="CU70">
        <v>2.3829461538461501</v>
      </c>
      <c r="CV70">
        <v>0.38377435726846798</v>
      </c>
      <c r="CW70">
        <v>-0.72170940112539295</v>
      </c>
      <c r="CX70">
        <v>1285.90115384615</v>
      </c>
      <c r="CY70">
        <v>15</v>
      </c>
      <c r="CZ70">
        <v>1675346478</v>
      </c>
      <c r="DA70" t="s">
        <v>255</v>
      </c>
      <c r="DB70">
        <v>3</v>
      </c>
      <c r="DC70">
        <v>-3.863</v>
      </c>
      <c r="DD70">
        <v>0.38300000000000001</v>
      </c>
      <c r="DE70">
        <v>403</v>
      </c>
      <c r="DF70">
        <v>16</v>
      </c>
      <c r="DG70">
        <v>1.67</v>
      </c>
      <c r="DH70">
        <v>0.38</v>
      </c>
      <c r="DI70">
        <v>-2.99598326923077</v>
      </c>
      <c r="DJ70">
        <v>-0.20023152053270801</v>
      </c>
      <c r="DK70">
        <v>0.102966524558697</v>
      </c>
      <c r="DL70">
        <v>1</v>
      </c>
      <c r="DM70">
        <v>2.1797</v>
      </c>
      <c r="DN70">
        <v>0</v>
      </c>
      <c r="DO70">
        <v>0</v>
      </c>
      <c r="DP70">
        <v>0</v>
      </c>
      <c r="DQ70">
        <v>0.751400711538461</v>
      </c>
      <c r="DR70">
        <v>-1.43582873730042E-2</v>
      </c>
      <c r="DS70">
        <v>3.0905675377269301E-3</v>
      </c>
      <c r="DT70">
        <v>1</v>
      </c>
      <c r="DU70">
        <v>2</v>
      </c>
      <c r="DV70">
        <v>3</v>
      </c>
      <c r="DW70" t="s">
        <v>264</v>
      </c>
      <c r="DX70">
        <v>100</v>
      </c>
      <c r="DY70">
        <v>100</v>
      </c>
      <c r="DZ70">
        <v>-3.863</v>
      </c>
      <c r="EA70">
        <v>0.38300000000000001</v>
      </c>
      <c r="EB70">
        <v>2</v>
      </c>
      <c r="EC70">
        <v>517.67899999999997</v>
      </c>
      <c r="ED70">
        <v>415.63299999999998</v>
      </c>
      <c r="EE70">
        <v>26.1096</v>
      </c>
      <c r="EF70">
        <v>31.400099999999998</v>
      </c>
      <c r="EG70">
        <v>30.0002</v>
      </c>
      <c r="EH70">
        <v>31.6221</v>
      </c>
      <c r="EI70">
        <v>31.658899999999999</v>
      </c>
      <c r="EJ70">
        <v>20.261900000000001</v>
      </c>
      <c r="EK70">
        <v>27.2318</v>
      </c>
      <c r="EL70">
        <v>0</v>
      </c>
      <c r="EM70">
        <v>26.1035</v>
      </c>
      <c r="EN70">
        <v>402.85399999999998</v>
      </c>
      <c r="EO70">
        <v>15.283300000000001</v>
      </c>
      <c r="EP70">
        <v>100.319</v>
      </c>
      <c r="EQ70">
        <v>90.638199999999998</v>
      </c>
    </row>
    <row r="71" spans="1:147" x14ac:dyDescent="0.3">
      <c r="A71">
        <v>55</v>
      </c>
      <c r="B71">
        <v>1675349905.4000001</v>
      </c>
      <c r="C71">
        <v>3360.4000000953702</v>
      </c>
      <c r="D71" t="s">
        <v>418</v>
      </c>
      <c r="E71" t="s">
        <v>419</v>
      </c>
      <c r="F71">
        <v>1675349897.4000001</v>
      </c>
      <c r="G71">
        <f t="shared" si="43"/>
        <v>4.7964924355610485E-3</v>
      </c>
      <c r="H71">
        <f t="shared" si="44"/>
        <v>17.196765275704262</v>
      </c>
      <c r="I71">
        <f t="shared" si="45"/>
        <v>400.00248387096798</v>
      </c>
      <c r="J71">
        <f t="shared" si="46"/>
        <v>251.3616498466462</v>
      </c>
      <c r="K71">
        <f t="shared" si="47"/>
        <v>24.34283242711761</v>
      </c>
      <c r="L71">
        <f t="shared" si="48"/>
        <v>38.737784547652254</v>
      </c>
      <c r="M71">
        <f t="shared" si="49"/>
        <v>0.20779187209102754</v>
      </c>
      <c r="N71">
        <f t="shared" si="50"/>
        <v>3.3940374289852264</v>
      </c>
      <c r="O71">
        <f t="shared" si="51"/>
        <v>0.20097432629839318</v>
      </c>
      <c r="P71">
        <f t="shared" si="52"/>
        <v>0.12620284976819321</v>
      </c>
      <c r="Q71">
        <f t="shared" si="53"/>
        <v>161.84620136896535</v>
      </c>
      <c r="R71">
        <f t="shared" si="54"/>
        <v>28.064561396519657</v>
      </c>
      <c r="S71">
        <f t="shared" si="55"/>
        <v>28.000464516129</v>
      </c>
      <c r="T71">
        <f t="shared" si="56"/>
        <v>3.7949424438471611</v>
      </c>
      <c r="U71">
        <f t="shared" si="57"/>
        <v>40.024514020561284</v>
      </c>
      <c r="V71">
        <f t="shared" si="58"/>
        <v>1.5473986862402531</v>
      </c>
      <c r="W71">
        <f t="shared" si="59"/>
        <v>3.8661273574622981</v>
      </c>
      <c r="X71">
        <f t="shared" si="60"/>
        <v>2.2475437576069082</v>
      </c>
      <c r="Y71">
        <f t="shared" si="61"/>
        <v>-211.52531640824225</v>
      </c>
      <c r="Z71">
        <f t="shared" si="62"/>
        <v>58.400514386680918</v>
      </c>
      <c r="AA71">
        <f t="shared" si="63"/>
        <v>3.7566734240614048</v>
      </c>
      <c r="AB71">
        <f t="shared" si="64"/>
        <v>12.478072771465428</v>
      </c>
      <c r="AC71">
        <v>-4.0103260607363397E-2</v>
      </c>
      <c r="AD71">
        <v>4.5019423270351397E-2</v>
      </c>
      <c r="AE71">
        <v>3.3831423782213501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50912.616917276428</v>
      </c>
      <c r="AK71" t="s">
        <v>251</v>
      </c>
      <c r="AL71">
        <v>2.27018846153846</v>
      </c>
      <c r="AM71">
        <v>1.8340000000000001</v>
      </c>
      <c r="AN71">
        <f t="shared" si="68"/>
        <v>-0.43618846153845992</v>
      </c>
      <c r="AO71">
        <f t="shared" si="69"/>
        <v>-0.2378344937505234</v>
      </c>
      <c r="AP71">
        <v>-0.42406819101022197</v>
      </c>
      <c r="AQ71" t="s">
        <v>420</v>
      </c>
      <c r="AR71">
        <v>2.31820769230769</v>
      </c>
      <c r="AS71">
        <v>1.7607999999999999</v>
      </c>
      <c r="AT71">
        <f t="shared" si="70"/>
        <v>-0.31656502289169142</v>
      </c>
      <c r="AU71">
        <v>0.5</v>
      </c>
      <c r="AV71">
        <f t="shared" si="71"/>
        <v>841.19359904507633</v>
      </c>
      <c r="AW71">
        <f t="shared" si="72"/>
        <v>17.196765275704262</v>
      </c>
      <c r="AX71">
        <f t="shared" si="73"/>
        <v>-133.14623546902445</v>
      </c>
      <c r="AY71">
        <f t="shared" si="74"/>
        <v>1</v>
      </c>
      <c r="AZ71">
        <f t="shared" si="75"/>
        <v>2.0947417439597341E-2</v>
      </c>
      <c r="BA71">
        <f t="shared" si="76"/>
        <v>4.1572012721490324E-2</v>
      </c>
      <c r="BB71" t="s">
        <v>253</v>
      </c>
      <c r="BC71">
        <v>0</v>
      </c>
      <c r="BD71">
        <f t="shared" si="77"/>
        <v>1.7607999999999999</v>
      </c>
      <c r="BE71">
        <f t="shared" si="78"/>
        <v>-0.31656502289169131</v>
      </c>
      <c r="BF71">
        <f t="shared" si="79"/>
        <v>3.9912758996728546E-2</v>
      </c>
      <c r="BG71">
        <f t="shared" si="80"/>
        <v>1.0942683912081594</v>
      </c>
      <c r="BH71">
        <f t="shared" si="81"/>
        <v>-0.16781736899187993</v>
      </c>
      <c r="BI71">
        <f t="shared" si="82"/>
        <v>999.99199999999996</v>
      </c>
      <c r="BJ71">
        <f t="shared" si="83"/>
        <v>841.19359904507633</v>
      </c>
      <c r="BK71">
        <f t="shared" si="84"/>
        <v>0.84120032864770555</v>
      </c>
      <c r="BL71">
        <f t="shared" si="85"/>
        <v>0.19240065729541131</v>
      </c>
      <c r="BM71">
        <v>0.76956237059342603</v>
      </c>
      <c r="BN71">
        <v>0.5</v>
      </c>
      <c r="BO71" t="s">
        <v>254</v>
      </c>
      <c r="BP71">
        <v>1675349897.4000001</v>
      </c>
      <c r="BQ71">
        <v>400.00248387096798</v>
      </c>
      <c r="BR71">
        <v>402.94445161290298</v>
      </c>
      <c r="BS71">
        <v>15.978283870967701</v>
      </c>
      <c r="BT71">
        <v>15.251870967741899</v>
      </c>
      <c r="BU71">
        <v>500.02154838709703</v>
      </c>
      <c r="BV71">
        <v>96.643935483870905</v>
      </c>
      <c r="BW71">
        <v>0.199924516129032</v>
      </c>
      <c r="BX71">
        <v>28.319629032258099</v>
      </c>
      <c r="BY71">
        <v>28.000464516129</v>
      </c>
      <c r="BZ71">
        <v>999.9</v>
      </c>
      <c r="CA71">
        <v>10006.935483871001</v>
      </c>
      <c r="CB71">
        <v>0</v>
      </c>
      <c r="CC71">
        <v>390.38374193548401</v>
      </c>
      <c r="CD71">
        <v>999.99199999999996</v>
      </c>
      <c r="CE71">
        <v>0.95998893548387099</v>
      </c>
      <c r="CF71">
        <v>4.00113258064516E-2</v>
      </c>
      <c r="CG71">
        <v>0</v>
      </c>
      <c r="CH71">
        <v>2.3114483870967701</v>
      </c>
      <c r="CI71">
        <v>0</v>
      </c>
      <c r="CJ71">
        <v>1284.17129032258</v>
      </c>
      <c r="CK71">
        <v>9334.2103225806495</v>
      </c>
      <c r="CL71">
        <v>41.311999999999998</v>
      </c>
      <c r="CM71">
        <v>44.271999999999998</v>
      </c>
      <c r="CN71">
        <v>42.561999999999998</v>
      </c>
      <c r="CO71">
        <v>42.375</v>
      </c>
      <c r="CP71">
        <v>41.128999999999998</v>
      </c>
      <c r="CQ71">
        <v>959.98161290322605</v>
      </c>
      <c r="CR71">
        <v>40.010645161290299</v>
      </c>
      <c r="CS71">
        <v>0</v>
      </c>
      <c r="CT71">
        <v>59.200000047683702</v>
      </c>
      <c r="CU71">
        <v>2.31820769230769</v>
      </c>
      <c r="CV71">
        <v>-5.4017088490658602E-2</v>
      </c>
      <c r="CW71">
        <v>-2.2328205297944601</v>
      </c>
      <c r="CX71">
        <v>1284.1988461538499</v>
      </c>
      <c r="CY71">
        <v>15</v>
      </c>
      <c r="CZ71">
        <v>1675346478</v>
      </c>
      <c r="DA71" t="s">
        <v>255</v>
      </c>
      <c r="DB71">
        <v>3</v>
      </c>
      <c r="DC71">
        <v>-3.863</v>
      </c>
      <c r="DD71">
        <v>0.38300000000000001</v>
      </c>
      <c r="DE71">
        <v>403</v>
      </c>
      <c r="DF71">
        <v>16</v>
      </c>
      <c r="DG71">
        <v>1.67</v>
      </c>
      <c r="DH71">
        <v>0.38</v>
      </c>
      <c r="DI71">
        <v>-2.9448923076923101</v>
      </c>
      <c r="DJ71">
        <v>-0.117291624690518</v>
      </c>
      <c r="DK71">
        <v>0.111251806167108</v>
      </c>
      <c r="DL71">
        <v>1</v>
      </c>
      <c r="DM71">
        <v>2.3738999999999999</v>
      </c>
      <c r="DN71">
        <v>0</v>
      </c>
      <c r="DO71">
        <v>0</v>
      </c>
      <c r="DP71">
        <v>0</v>
      </c>
      <c r="DQ71">
        <v>0.72722753846153798</v>
      </c>
      <c r="DR71">
        <v>-8.5648527277392607E-3</v>
      </c>
      <c r="DS71">
        <v>2.4562623533573701E-3</v>
      </c>
      <c r="DT71">
        <v>1</v>
      </c>
      <c r="DU71">
        <v>2</v>
      </c>
      <c r="DV71">
        <v>3</v>
      </c>
      <c r="DW71" t="s">
        <v>264</v>
      </c>
      <c r="DX71">
        <v>100</v>
      </c>
      <c r="DY71">
        <v>100</v>
      </c>
      <c r="DZ71">
        <v>-3.863</v>
      </c>
      <c r="EA71">
        <v>0.38300000000000001</v>
      </c>
      <c r="EB71">
        <v>2</v>
      </c>
      <c r="EC71">
        <v>516.822</v>
      </c>
      <c r="ED71">
        <v>415.67099999999999</v>
      </c>
      <c r="EE71">
        <v>25.938300000000002</v>
      </c>
      <c r="EF71">
        <v>31.4084</v>
      </c>
      <c r="EG71">
        <v>30.0002</v>
      </c>
      <c r="EH71">
        <v>31.627700000000001</v>
      </c>
      <c r="EI71">
        <v>31.664300000000001</v>
      </c>
      <c r="EJ71">
        <v>20.261900000000001</v>
      </c>
      <c r="EK71">
        <v>26.956600000000002</v>
      </c>
      <c r="EL71">
        <v>0</v>
      </c>
      <c r="EM71">
        <v>25.938800000000001</v>
      </c>
      <c r="EN71">
        <v>402.93599999999998</v>
      </c>
      <c r="EO71">
        <v>15.3019</v>
      </c>
      <c r="EP71">
        <v>100.31699999999999</v>
      </c>
      <c r="EQ71">
        <v>90.636399999999995</v>
      </c>
    </row>
    <row r="72" spans="1:147" x14ac:dyDescent="0.3">
      <c r="A72">
        <v>56</v>
      </c>
      <c r="B72">
        <v>1675349965.4000001</v>
      </c>
      <c r="C72">
        <v>3420.4000000953702</v>
      </c>
      <c r="D72" t="s">
        <v>421</v>
      </c>
      <c r="E72" t="s">
        <v>422</v>
      </c>
      <c r="F72">
        <v>1675349957.4000001</v>
      </c>
      <c r="G72">
        <f t="shared" si="43"/>
        <v>4.534682604809678E-3</v>
      </c>
      <c r="H72">
        <f t="shared" si="44"/>
        <v>17.125174990821417</v>
      </c>
      <c r="I72">
        <f t="shared" si="45"/>
        <v>400.025483870968</v>
      </c>
      <c r="J72">
        <f t="shared" si="46"/>
        <v>244.39071766085215</v>
      </c>
      <c r="K72">
        <f t="shared" si="47"/>
        <v>23.667966799553085</v>
      </c>
      <c r="L72">
        <f t="shared" si="48"/>
        <v>38.740382457454643</v>
      </c>
      <c r="M72">
        <f t="shared" si="49"/>
        <v>0.19632313177229377</v>
      </c>
      <c r="N72">
        <f t="shared" si="50"/>
        <v>3.3934507174977413</v>
      </c>
      <c r="O72">
        <f t="shared" si="51"/>
        <v>0.19022448095316974</v>
      </c>
      <c r="P72">
        <f t="shared" si="52"/>
        <v>0.11942245883160066</v>
      </c>
      <c r="Q72">
        <f t="shared" si="53"/>
        <v>161.84548582867012</v>
      </c>
      <c r="R72">
        <f t="shared" si="54"/>
        <v>28.09195025514909</v>
      </c>
      <c r="S72">
        <f t="shared" si="55"/>
        <v>27.993051612903201</v>
      </c>
      <c r="T72">
        <f t="shared" si="56"/>
        <v>3.7933027863985109</v>
      </c>
      <c r="U72">
        <f t="shared" si="57"/>
        <v>40.122829485233048</v>
      </c>
      <c r="V72">
        <f t="shared" si="58"/>
        <v>1.5483285122519534</v>
      </c>
      <c r="W72">
        <f t="shared" si="59"/>
        <v>3.8589713938838885</v>
      </c>
      <c r="X72">
        <f t="shared" si="60"/>
        <v>2.2449742741465575</v>
      </c>
      <c r="Y72">
        <f t="shared" si="61"/>
        <v>-199.97950287210679</v>
      </c>
      <c r="Z72">
        <f t="shared" si="62"/>
        <v>53.919412865942576</v>
      </c>
      <c r="AA72">
        <f t="shared" si="63"/>
        <v>3.4683430897467922</v>
      </c>
      <c r="AB72">
        <f t="shared" si="64"/>
        <v>19.253738912252686</v>
      </c>
      <c r="AC72">
        <v>-4.0094540524171197E-2</v>
      </c>
      <c r="AD72">
        <v>4.5009634213046899E-2</v>
      </c>
      <c r="AE72">
        <v>3.3825580357619098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50907.398832915787</v>
      </c>
      <c r="AK72" t="s">
        <v>251</v>
      </c>
      <c r="AL72">
        <v>2.27018846153846</v>
      </c>
      <c r="AM72">
        <v>1.8340000000000001</v>
      </c>
      <c r="AN72">
        <f t="shared" si="68"/>
        <v>-0.43618846153845992</v>
      </c>
      <c r="AO72">
        <f t="shared" si="69"/>
        <v>-0.2378344937505234</v>
      </c>
      <c r="AP72">
        <v>-0.42406819101022197</v>
      </c>
      <c r="AQ72" t="s">
        <v>423</v>
      </c>
      <c r="AR72">
        <v>2.3131269230769198</v>
      </c>
      <c r="AS72">
        <v>2.0735999999999999</v>
      </c>
      <c r="AT72">
        <f t="shared" si="70"/>
        <v>-0.11551259793447133</v>
      </c>
      <c r="AU72">
        <v>0.5</v>
      </c>
      <c r="AV72">
        <f t="shared" si="71"/>
        <v>841.1898326321824</v>
      </c>
      <c r="AW72">
        <f t="shared" si="72"/>
        <v>17.125174990821417</v>
      </c>
      <c r="AX72">
        <f t="shared" si="73"/>
        <v>-48.584011461703255</v>
      </c>
      <c r="AY72">
        <f t="shared" si="74"/>
        <v>1</v>
      </c>
      <c r="AZ72">
        <f t="shared" si="75"/>
        <v>2.0862405251520912E-2</v>
      </c>
      <c r="BA72">
        <f t="shared" si="76"/>
        <v>-0.11554783950617276</v>
      </c>
      <c r="BB72" t="s">
        <v>253</v>
      </c>
      <c r="BC72">
        <v>0</v>
      </c>
      <c r="BD72">
        <f t="shared" si="77"/>
        <v>2.0735999999999999</v>
      </c>
      <c r="BE72">
        <f t="shared" si="78"/>
        <v>-0.11551259793447141</v>
      </c>
      <c r="BF72">
        <f t="shared" si="79"/>
        <v>-0.13064340239912747</v>
      </c>
      <c r="BG72">
        <f t="shared" si="80"/>
        <v>1.2184180149863955</v>
      </c>
      <c r="BH72">
        <f t="shared" si="81"/>
        <v>0.54930384713735403</v>
      </c>
      <c r="BI72">
        <f t="shared" si="82"/>
        <v>999.98751612903197</v>
      </c>
      <c r="BJ72">
        <f t="shared" si="83"/>
        <v>841.1898326321824</v>
      </c>
      <c r="BK72">
        <f t="shared" si="84"/>
        <v>0.84120033406861117</v>
      </c>
      <c r="BL72">
        <f t="shared" si="85"/>
        <v>0.19240066813722231</v>
      </c>
      <c r="BM72">
        <v>0.76956237059342603</v>
      </c>
      <c r="BN72">
        <v>0.5</v>
      </c>
      <c r="BO72" t="s">
        <v>254</v>
      </c>
      <c r="BP72">
        <v>1675349957.4000001</v>
      </c>
      <c r="BQ72">
        <v>400.025483870968</v>
      </c>
      <c r="BR72">
        <v>402.940258064516</v>
      </c>
      <c r="BS72">
        <v>15.987732258064501</v>
      </c>
      <c r="BT72">
        <v>15.300993548387099</v>
      </c>
      <c r="BU72">
        <v>500.03419354838701</v>
      </c>
      <c r="BV72">
        <v>96.644729032258098</v>
      </c>
      <c r="BW72">
        <v>0.200057161290323</v>
      </c>
      <c r="BX72">
        <v>28.2877774193548</v>
      </c>
      <c r="BY72">
        <v>27.993051612903201</v>
      </c>
      <c r="BZ72">
        <v>999.9</v>
      </c>
      <c r="CA72">
        <v>10004.677419354801</v>
      </c>
      <c r="CB72">
        <v>0</v>
      </c>
      <c r="CC72">
        <v>390.34896774193601</v>
      </c>
      <c r="CD72">
        <v>999.98751612903197</v>
      </c>
      <c r="CE72">
        <v>0.95998925806451696</v>
      </c>
      <c r="CF72">
        <v>4.0010996774193598E-2</v>
      </c>
      <c r="CG72">
        <v>0</v>
      </c>
      <c r="CH72">
        <v>2.3127709677419399</v>
      </c>
      <c r="CI72">
        <v>0</v>
      </c>
      <c r="CJ72">
        <v>1282.70580645161</v>
      </c>
      <c r="CK72">
        <v>9334.1670967741902</v>
      </c>
      <c r="CL72">
        <v>41.375</v>
      </c>
      <c r="CM72">
        <v>44.375</v>
      </c>
      <c r="CN72">
        <v>42.651000000000003</v>
      </c>
      <c r="CO72">
        <v>42.441064516129003</v>
      </c>
      <c r="CP72">
        <v>41.205290322580602</v>
      </c>
      <c r="CQ72">
        <v>959.97709677419402</v>
      </c>
      <c r="CR72">
        <v>40.010645161290299</v>
      </c>
      <c r="CS72">
        <v>0</v>
      </c>
      <c r="CT72">
        <v>59.599999904632597</v>
      </c>
      <c r="CU72">
        <v>2.3131269230769198</v>
      </c>
      <c r="CV72">
        <v>-1.23472477178343</v>
      </c>
      <c r="CW72">
        <v>1.1962393010874901</v>
      </c>
      <c r="CX72">
        <v>1282.73038461538</v>
      </c>
      <c r="CY72">
        <v>15</v>
      </c>
      <c r="CZ72">
        <v>1675346478</v>
      </c>
      <c r="DA72" t="s">
        <v>255</v>
      </c>
      <c r="DB72">
        <v>3</v>
      </c>
      <c r="DC72">
        <v>-3.863</v>
      </c>
      <c r="DD72">
        <v>0.38300000000000001</v>
      </c>
      <c r="DE72">
        <v>403</v>
      </c>
      <c r="DF72">
        <v>16</v>
      </c>
      <c r="DG72">
        <v>1.67</v>
      </c>
      <c r="DH72">
        <v>0.38</v>
      </c>
      <c r="DI72">
        <v>-2.9289963461538502</v>
      </c>
      <c r="DJ72">
        <v>0.20318772304279201</v>
      </c>
      <c r="DK72">
        <v>9.5058146416343206E-2</v>
      </c>
      <c r="DL72">
        <v>1</v>
      </c>
      <c r="DM72">
        <v>2.1187</v>
      </c>
      <c r="DN72">
        <v>0</v>
      </c>
      <c r="DO72">
        <v>0</v>
      </c>
      <c r="DP72">
        <v>0</v>
      </c>
      <c r="DQ72">
        <v>0.69928161538461497</v>
      </c>
      <c r="DR72">
        <v>-0.118630567745244</v>
      </c>
      <c r="DS72">
        <v>1.87428142909324E-2</v>
      </c>
      <c r="DT72">
        <v>0</v>
      </c>
      <c r="DU72">
        <v>1</v>
      </c>
      <c r="DV72">
        <v>3</v>
      </c>
      <c r="DW72" t="s">
        <v>260</v>
      </c>
      <c r="DX72">
        <v>100</v>
      </c>
      <c r="DY72">
        <v>100</v>
      </c>
      <c r="DZ72">
        <v>-3.863</v>
      </c>
      <c r="EA72">
        <v>0.38300000000000001</v>
      </c>
      <c r="EB72">
        <v>2</v>
      </c>
      <c r="EC72">
        <v>518.173</v>
      </c>
      <c r="ED72">
        <v>415.60399999999998</v>
      </c>
      <c r="EE72">
        <v>25.890499999999999</v>
      </c>
      <c r="EF72">
        <v>31.416599999999999</v>
      </c>
      <c r="EG72">
        <v>30.0001</v>
      </c>
      <c r="EH72">
        <v>31.635899999999999</v>
      </c>
      <c r="EI72">
        <v>31.672599999999999</v>
      </c>
      <c r="EJ72">
        <v>20.261500000000002</v>
      </c>
      <c r="EK72">
        <v>26.6843</v>
      </c>
      <c r="EL72">
        <v>0</v>
      </c>
      <c r="EM72">
        <v>25.889299999999999</v>
      </c>
      <c r="EN72">
        <v>403.00799999999998</v>
      </c>
      <c r="EO72">
        <v>15.281499999999999</v>
      </c>
      <c r="EP72">
        <v>100.31699999999999</v>
      </c>
      <c r="EQ72">
        <v>90.635499999999993</v>
      </c>
    </row>
    <row r="73" spans="1:147" x14ac:dyDescent="0.3">
      <c r="A73">
        <v>57</v>
      </c>
      <c r="B73">
        <v>1675350025.4000001</v>
      </c>
      <c r="C73">
        <v>3480.4000000953702</v>
      </c>
      <c r="D73" t="s">
        <v>424</v>
      </c>
      <c r="E73" t="s">
        <v>425</v>
      </c>
      <c r="F73">
        <v>1675350017.4000001</v>
      </c>
      <c r="G73">
        <f t="shared" si="43"/>
        <v>4.5854820059530376E-3</v>
      </c>
      <c r="H73">
        <f t="shared" si="44"/>
        <v>17.011362093594226</v>
      </c>
      <c r="I73">
        <f t="shared" si="45"/>
        <v>399.99809677419398</v>
      </c>
      <c r="J73">
        <f t="shared" si="46"/>
        <v>247.22060771671175</v>
      </c>
      <c r="K73">
        <f t="shared" si="47"/>
        <v>23.942367375564885</v>
      </c>
      <c r="L73">
        <f t="shared" si="48"/>
        <v>38.738281047624504</v>
      </c>
      <c r="M73">
        <f t="shared" si="49"/>
        <v>0.19908717587560312</v>
      </c>
      <c r="N73">
        <f t="shared" si="50"/>
        <v>3.3953180792575726</v>
      </c>
      <c r="O73">
        <f t="shared" si="51"/>
        <v>0.19282187163929695</v>
      </c>
      <c r="P73">
        <f t="shared" si="52"/>
        <v>0.12106015794195349</v>
      </c>
      <c r="Q73">
        <f t="shared" si="53"/>
        <v>161.8512068912224</v>
      </c>
      <c r="R73">
        <f t="shared" si="54"/>
        <v>28.059999306407857</v>
      </c>
      <c r="S73">
        <f t="shared" si="55"/>
        <v>27.981151612903201</v>
      </c>
      <c r="T73">
        <f t="shared" si="56"/>
        <v>3.7906719220866103</v>
      </c>
      <c r="U73">
        <f t="shared" si="57"/>
        <v>40.242722659868505</v>
      </c>
      <c r="V73">
        <f t="shared" si="58"/>
        <v>1.5510969007197883</v>
      </c>
      <c r="W73">
        <f t="shared" si="59"/>
        <v>3.8543537767801137</v>
      </c>
      <c r="X73">
        <f t="shared" si="60"/>
        <v>2.239575021366822</v>
      </c>
      <c r="Y73">
        <f t="shared" si="61"/>
        <v>-202.21975646252895</v>
      </c>
      <c r="Z73">
        <f t="shared" si="62"/>
        <v>52.36010575203764</v>
      </c>
      <c r="AA73">
        <f t="shared" si="63"/>
        <v>3.36564434185994</v>
      </c>
      <c r="AB73">
        <f t="shared" si="64"/>
        <v>15.357200522591029</v>
      </c>
      <c r="AC73">
        <v>-4.0122296631886503E-2</v>
      </c>
      <c r="AD73">
        <v>4.5040792875526002E-2</v>
      </c>
      <c r="AE73">
        <v>3.3844178568829499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50944.704264615772</v>
      </c>
      <c r="AK73" t="s">
        <v>251</v>
      </c>
      <c r="AL73">
        <v>2.27018846153846</v>
      </c>
      <c r="AM73">
        <v>1.8340000000000001</v>
      </c>
      <c r="AN73">
        <f t="shared" si="68"/>
        <v>-0.43618846153845992</v>
      </c>
      <c r="AO73">
        <f t="shared" si="69"/>
        <v>-0.2378344937505234</v>
      </c>
      <c r="AP73">
        <v>-0.42406819101022197</v>
      </c>
      <c r="AQ73" t="s">
        <v>426</v>
      </c>
      <c r="AR73">
        <v>2.3685384615384599</v>
      </c>
      <c r="AS73">
        <v>1.9104000000000001</v>
      </c>
      <c r="AT73">
        <f t="shared" si="70"/>
        <v>-0.23981284628269472</v>
      </c>
      <c r="AU73">
        <v>0.5</v>
      </c>
      <c r="AV73">
        <f t="shared" si="71"/>
        <v>841.21952388350746</v>
      </c>
      <c r="AW73">
        <f t="shared" si="72"/>
        <v>17.011362093594226</v>
      </c>
      <c r="AX73">
        <f t="shared" si="73"/>
        <v>-100.86762418553862</v>
      </c>
      <c r="AY73">
        <f t="shared" si="74"/>
        <v>1</v>
      </c>
      <c r="AZ73">
        <f t="shared" si="75"/>
        <v>2.0726373781855916E-2</v>
      </c>
      <c r="BA73">
        <f t="shared" si="76"/>
        <v>-3.9991624790619774E-2</v>
      </c>
      <c r="BB73" t="s">
        <v>253</v>
      </c>
      <c r="BC73">
        <v>0</v>
      </c>
      <c r="BD73">
        <f t="shared" si="77"/>
        <v>1.9104000000000001</v>
      </c>
      <c r="BE73">
        <f t="shared" si="78"/>
        <v>-0.23981284628269461</v>
      </c>
      <c r="BF73">
        <f t="shared" si="79"/>
        <v>-4.1657579062159229E-2</v>
      </c>
      <c r="BG73">
        <f t="shared" si="80"/>
        <v>1.2733550697525267</v>
      </c>
      <c r="BH73">
        <f t="shared" si="81"/>
        <v>0.17515364741775416</v>
      </c>
      <c r="BI73">
        <f t="shared" si="82"/>
        <v>1000.02280645161</v>
      </c>
      <c r="BJ73">
        <f t="shared" si="83"/>
        <v>841.21952388350746</v>
      </c>
      <c r="BK73">
        <f t="shared" si="84"/>
        <v>0.84120033908867975</v>
      </c>
      <c r="BL73">
        <f t="shared" si="85"/>
        <v>0.19240067817735962</v>
      </c>
      <c r="BM73">
        <v>0.76956237059342603</v>
      </c>
      <c r="BN73">
        <v>0.5</v>
      </c>
      <c r="BO73" t="s">
        <v>254</v>
      </c>
      <c r="BP73">
        <v>1675350017.4000001</v>
      </c>
      <c r="BQ73">
        <v>399.99809677419398</v>
      </c>
      <c r="BR73">
        <v>402.89854838709698</v>
      </c>
      <c r="BS73">
        <v>16.016090322580599</v>
      </c>
      <c r="BT73">
        <v>15.3216580645161</v>
      </c>
      <c r="BU73">
        <v>500.01948387096797</v>
      </c>
      <c r="BV73">
        <v>96.646193548387103</v>
      </c>
      <c r="BW73">
        <v>0.19996987096774199</v>
      </c>
      <c r="BX73">
        <v>28.267196774193501</v>
      </c>
      <c r="BY73">
        <v>27.981151612903201</v>
      </c>
      <c r="BZ73">
        <v>999.9</v>
      </c>
      <c r="CA73">
        <v>10011.4516129032</v>
      </c>
      <c r="CB73">
        <v>0</v>
      </c>
      <c r="CC73">
        <v>390.26922580645203</v>
      </c>
      <c r="CD73">
        <v>1000.02280645161</v>
      </c>
      <c r="CE73">
        <v>0.95998990322580702</v>
      </c>
      <c r="CF73">
        <v>4.00103387096774E-2</v>
      </c>
      <c r="CG73">
        <v>0</v>
      </c>
      <c r="CH73">
        <v>2.3634258064516098</v>
      </c>
      <c r="CI73">
        <v>0</v>
      </c>
      <c r="CJ73">
        <v>1281.7561290322601</v>
      </c>
      <c r="CK73">
        <v>9334.49774193548</v>
      </c>
      <c r="CL73">
        <v>41.487806451612897</v>
      </c>
      <c r="CM73">
        <v>44.436999999999998</v>
      </c>
      <c r="CN73">
        <v>42.75</v>
      </c>
      <c r="CO73">
        <v>42.515999999999998</v>
      </c>
      <c r="CP73">
        <v>41.308</v>
      </c>
      <c r="CQ73">
        <v>960.01161290322602</v>
      </c>
      <c r="CR73">
        <v>40.012258064516097</v>
      </c>
      <c r="CS73">
        <v>0</v>
      </c>
      <c r="CT73">
        <v>59.400000095367403</v>
      </c>
      <c r="CU73">
        <v>2.3685384615384599</v>
      </c>
      <c r="CV73">
        <v>-1.0765675226861</v>
      </c>
      <c r="CW73">
        <v>-0.59282054287683295</v>
      </c>
      <c r="CX73">
        <v>1281.73307692308</v>
      </c>
      <c r="CY73">
        <v>15</v>
      </c>
      <c r="CZ73">
        <v>1675346478</v>
      </c>
      <c r="DA73" t="s">
        <v>255</v>
      </c>
      <c r="DB73">
        <v>3</v>
      </c>
      <c r="DC73">
        <v>-3.863</v>
      </c>
      <c r="DD73">
        <v>0.38300000000000001</v>
      </c>
      <c r="DE73">
        <v>403</v>
      </c>
      <c r="DF73">
        <v>16</v>
      </c>
      <c r="DG73">
        <v>1.67</v>
      </c>
      <c r="DH73">
        <v>0.38</v>
      </c>
      <c r="DI73">
        <v>-2.8955946153846202</v>
      </c>
      <c r="DJ73">
        <v>-9.7143242551148506E-2</v>
      </c>
      <c r="DK73">
        <v>0.101220616732833</v>
      </c>
      <c r="DL73">
        <v>1</v>
      </c>
      <c r="DM73">
        <v>2.3553999999999999</v>
      </c>
      <c r="DN73">
        <v>0</v>
      </c>
      <c r="DO73">
        <v>0</v>
      </c>
      <c r="DP73">
        <v>0</v>
      </c>
      <c r="DQ73">
        <v>0.69563346153846195</v>
      </c>
      <c r="DR73">
        <v>-1.42543874327643E-2</v>
      </c>
      <c r="DS73">
        <v>2.93517323208816E-3</v>
      </c>
      <c r="DT73">
        <v>1</v>
      </c>
      <c r="DU73">
        <v>2</v>
      </c>
      <c r="DV73">
        <v>3</v>
      </c>
      <c r="DW73" t="s">
        <v>264</v>
      </c>
      <c r="DX73">
        <v>100</v>
      </c>
      <c r="DY73">
        <v>100</v>
      </c>
      <c r="DZ73">
        <v>-3.863</v>
      </c>
      <c r="EA73">
        <v>0.38300000000000001</v>
      </c>
      <c r="EB73">
        <v>2</v>
      </c>
      <c r="EC73">
        <v>517.08100000000002</v>
      </c>
      <c r="ED73">
        <v>415.90899999999999</v>
      </c>
      <c r="EE73">
        <v>25.864100000000001</v>
      </c>
      <c r="EF73">
        <v>31.427600000000002</v>
      </c>
      <c r="EG73">
        <v>30.0002</v>
      </c>
      <c r="EH73">
        <v>31.644100000000002</v>
      </c>
      <c r="EI73">
        <v>31.680800000000001</v>
      </c>
      <c r="EJ73">
        <v>20.262499999999999</v>
      </c>
      <c r="EK73">
        <v>26.6843</v>
      </c>
      <c r="EL73">
        <v>0</v>
      </c>
      <c r="EM73">
        <v>25.862100000000002</v>
      </c>
      <c r="EN73">
        <v>402.87099999999998</v>
      </c>
      <c r="EO73">
        <v>15.2913</v>
      </c>
      <c r="EP73">
        <v>100.31699999999999</v>
      </c>
      <c r="EQ73">
        <v>90.634</v>
      </c>
    </row>
    <row r="74" spans="1:147" x14ac:dyDescent="0.3">
      <c r="A74">
        <v>58</v>
      </c>
      <c r="B74">
        <v>1675350085.4000001</v>
      </c>
      <c r="C74">
        <v>3540.4000000953702</v>
      </c>
      <c r="D74" t="s">
        <v>427</v>
      </c>
      <c r="E74" t="s">
        <v>428</v>
      </c>
      <c r="F74">
        <v>1675350077.4000001</v>
      </c>
      <c r="G74">
        <f t="shared" si="43"/>
        <v>4.725131676958455E-3</v>
      </c>
      <c r="H74">
        <f t="shared" si="44"/>
        <v>16.873545936106655</v>
      </c>
      <c r="I74">
        <f t="shared" si="45"/>
        <v>400.01229032258101</v>
      </c>
      <c r="J74">
        <f t="shared" si="46"/>
        <v>252.13826225652562</v>
      </c>
      <c r="K74">
        <f t="shared" si="47"/>
        <v>24.417351874445515</v>
      </c>
      <c r="L74">
        <f t="shared" si="48"/>
        <v>38.737638466676351</v>
      </c>
      <c r="M74">
        <f t="shared" si="49"/>
        <v>0.20495261240340909</v>
      </c>
      <c r="N74">
        <f t="shared" si="50"/>
        <v>3.3945700438494959</v>
      </c>
      <c r="O74">
        <f t="shared" si="51"/>
        <v>0.19831790630833715</v>
      </c>
      <c r="P74">
        <f t="shared" si="52"/>
        <v>0.12452690167437472</v>
      </c>
      <c r="Q74">
        <f t="shared" si="53"/>
        <v>161.84752730591183</v>
      </c>
      <c r="R74">
        <f t="shared" si="54"/>
        <v>28.023914231458129</v>
      </c>
      <c r="S74">
        <f t="shared" si="55"/>
        <v>27.983719354838701</v>
      </c>
      <c r="T74">
        <f t="shared" si="56"/>
        <v>3.7912394663996749</v>
      </c>
      <c r="U74">
        <f t="shared" si="57"/>
        <v>40.159669028982165</v>
      </c>
      <c r="V74">
        <f t="shared" si="58"/>
        <v>1.5474989281691389</v>
      </c>
      <c r="W74">
        <f t="shared" si="59"/>
        <v>3.8533657412673148</v>
      </c>
      <c r="X74">
        <f t="shared" si="60"/>
        <v>2.243740538230536</v>
      </c>
      <c r="Y74">
        <f t="shared" si="61"/>
        <v>-208.37830695386788</v>
      </c>
      <c r="Z74">
        <f t="shared" si="62"/>
        <v>51.072236465701749</v>
      </c>
      <c r="AA74">
        <f t="shared" si="63"/>
        <v>3.2835549684039207</v>
      </c>
      <c r="AB74">
        <f t="shared" si="64"/>
        <v>7.8250117861496307</v>
      </c>
      <c r="AC74">
        <v>-4.0111177214470203E-2</v>
      </c>
      <c r="AD74">
        <v>4.50283103553617E-2</v>
      </c>
      <c r="AE74">
        <v>3.3836728423418898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50931.802920003785</v>
      </c>
      <c r="AK74" t="s">
        <v>251</v>
      </c>
      <c r="AL74">
        <v>2.27018846153846</v>
      </c>
      <c r="AM74">
        <v>1.8340000000000001</v>
      </c>
      <c r="AN74">
        <f t="shared" si="68"/>
        <v>-0.43618846153845992</v>
      </c>
      <c r="AO74">
        <f t="shared" si="69"/>
        <v>-0.2378344937505234</v>
      </c>
      <c r="AP74">
        <v>-0.42406819101022197</v>
      </c>
      <c r="AQ74" t="s">
        <v>429</v>
      </c>
      <c r="AR74">
        <v>2.3156653846153801</v>
      </c>
      <c r="AS74">
        <v>2.3578299999999999</v>
      </c>
      <c r="AT74">
        <f t="shared" si="70"/>
        <v>1.7882805539254254E-2</v>
      </c>
      <c r="AU74">
        <v>0.5</v>
      </c>
      <c r="AV74">
        <f t="shared" si="71"/>
        <v>841.20058877378801</v>
      </c>
      <c r="AW74">
        <f t="shared" si="72"/>
        <v>16.873545936106655</v>
      </c>
      <c r="AX74">
        <f t="shared" si="73"/>
        <v>7.5215132742739179</v>
      </c>
      <c r="AY74">
        <f t="shared" si="74"/>
        <v>1</v>
      </c>
      <c r="AZ74">
        <f t="shared" si="75"/>
        <v>2.0563007632140966E-2</v>
      </c>
      <c r="BA74">
        <f t="shared" si="76"/>
        <v>-0.22216614429369369</v>
      </c>
      <c r="BB74" t="s">
        <v>253</v>
      </c>
      <c r="BC74">
        <v>0</v>
      </c>
      <c r="BD74">
        <f t="shared" si="77"/>
        <v>2.3578299999999999</v>
      </c>
      <c r="BE74">
        <f t="shared" si="78"/>
        <v>1.788280553925423E-2</v>
      </c>
      <c r="BF74">
        <f t="shared" si="79"/>
        <v>-0.28562159214830957</v>
      </c>
      <c r="BG74">
        <f t="shared" si="80"/>
        <v>0.48110309477421004</v>
      </c>
      <c r="BH74">
        <f t="shared" si="81"/>
        <v>1.200925852445577</v>
      </c>
      <c r="BI74">
        <f t="shared" si="82"/>
        <v>1000.00032258065</v>
      </c>
      <c r="BJ74">
        <f t="shared" si="83"/>
        <v>841.20058877378801</v>
      </c>
      <c r="BK74">
        <f t="shared" si="84"/>
        <v>0.84120031741884282</v>
      </c>
      <c r="BL74">
        <f t="shared" si="85"/>
        <v>0.19240063483768574</v>
      </c>
      <c r="BM74">
        <v>0.76956237059342603</v>
      </c>
      <c r="BN74">
        <v>0.5</v>
      </c>
      <c r="BO74" t="s">
        <v>254</v>
      </c>
      <c r="BP74">
        <v>1675350077.4000001</v>
      </c>
      <c r="BQ74">
        <v>400.01229032258101</v>
      </c>
      <c r="BR74">
        <v>402.900225806452</v>
      </c>
      <c r="BS74">
        <v>15.979770967741899</v>
      </c>
      <c r="BT74">
        <v>15.264141935483901</v>
      </c>
      <c r="BU74">
        <v>500.004387096774</v>
      </c>
      <c r="BV74">
        <v>96.641206451612902</v>
      </c>
      <c r="BW74">
        <v>0.19991419354838699</v>
      </c>
      <c r="BX74">
        <v>28.262790322580599</v>
      </c>
      <c r="BY74">
        <v>27.983719354838701</v>
      </c>
      <c r="BZ74">
        <v>999.9</v>
      </c>
      <c r="CA74">
        <v>10009.1935483871</v>
      </c>
      <c r="CB74">
        <v>0</v>
      </c>
      <c r="CC74">
        <v>390.234806451613</v>
      </c>
      <c r="CD74">
        <v>1000.00032258065</v>
      </c>
      <c r="CE74">
        <v>0.95999248387096803</v>
      </c>
      <c r="CF74">
        <v>4.0007706451612897E-2</v>
      </c>
      <c r="CG74">
        <v>0</v>
      </c>
      <c r="CH74">
        <v>2.3005967741935498</v>
      </c>
      <c r="CI74">
        <v>0</v>
      </c>
      <c r="CJ74">
        <v>1280.9151612903199</v>
      </c>
      <c r="CK74">
        <v>9334.2987096774195</v>
      </c>
      <c r="CL74">
        <v>41.561999999999998</v>
      </c>
      <c r="CM74">
        <v>44.5</v>
      </c>
      <c r="CN74">
        <v>42.811999999999998</v>
      </c>
      <c r="CO74">
        <v>42.588419354838699</v>
      </c>
      <c r="CP74">
        <v>41.375</v>
      </c>
      <c r="CQ74">
        <v>959.99096774193595</v>
      </c>
      <c r="CR74">
        <v>40.010645161290299</v>
      </c>
      <c r="CS74">
        <v>0</v>
      </c>
      <c r="CT74">
        <v>59.200000047683702</v>
      </c>
      <c r="CU74">
        <v>2.3156653846153801</v>
      </c>
      <c r="CV74">
        <v>0.13040341693388999</v>
      </c>
      <c r="CW74">
        <v>2.6799999992934702</v>
      </c>
      <c r="CX74">
        <v>1280.9188461538499</v>
      </c>
      <c r="CY74">
        <v>15</v>
      </c>
      <c r="CZ74">
        <v>1675346478</v>
      </c>
      <c r="DA74" t="s">
        <v>255</v>
      </c>
      <c r="DB74">
        <v>3</v>
      </c>
      <c r="DC74">
        <v>-3.863</v>
      </c>
      <c r="DD74">
        <v>0.38300000000000001</v>
      </c>
      <c r="DE74">
        <v>403</v>
      </c>
      <c r="DF74">
        <v>16</v>
      </c>
      <c r="DG74">
        <v>1.67</v>
      </c>
      <c r="DH74">
        <v>0.38</v>
      </c>
      <c r="DI74">
        <v>-2.90428576923077</v>
      </c>
      <c r="DJ74">
        <v>0.110107504482456</v>
      </c>
      <c r="DK74">
        <v>0.10130965773968099</v>
      </c>
      <c r="DL74">
        <v>1</v>
      </c>
      <c r="DM74">
        <v>2.4502000000000002</v>
      </c>
      <c r="DN74">
        <v>0</v>
      </c>
      <c r="DO74">
        <v>0</v>
      </c>
      <c r="DP74">
        <v>0</v>
      </c>
      <c r="DQ74">
        <v>0.70702313461538402</v>
      </c>
      <c r="DR74">
        <v>8.9691117561749897E-2</v>
      </c>
      <c r="DS74">
        <v>1.6013390490496101E-2</v>
      </c>
      <c r="DT74">
        <v>1</v>
      </c>
      <c r="DU74">
        <v>2</v>
      </c>
      <c r="DV74">
        <v>3</v>
      </c>
      <c r="DW74" t="s">
        <v>264</v>
      </c>
      <c r="DX74">
        <v>100</v>
      </c>
      <c r="DY74">
        <v>100</v>
      </c>
      <c r="DZ74">
        <v>-3.863</v>
      </c>
      <c r="EA74">
        <v>0.38300000000000001</v>
      </c>
      <c r="EB74">
        <v>2</v>
      </c>
      <c r="EC74">
        <v>517.40300000000002</v>
      </c>
      <c r="ED74">
        <v>415.84199999999998</v>
      </c>
      <c r="EE74">
        <v>25.895</v>
      </c>
      <c r="EF74">
        <v>31.438600000000001</v>
      </c>
      <c r="EG74">
        <v>30</v>
      </c>
      <c r="EH74">
        <v>31.6524</v>
      </c>
      <c r="EI74">
        <v>31.6891</v>
      </c>
      <c r="EJ74">
        <v>20.2577</v>
      </c>
      <c r="EK74">
        <v>27.230899999999998</v>
      </c>
      <c r="EL74">
        <v>0</v>
      </c>
      <c r="EM74">
        <v>25.898</v>
      </c>
      <c r="EN74">
        <v>402.80399999999997</v>
      </c>
      <c r="EO74">
        <v>15.2041</v>
      </c>
      <c r="EP74">
        <v>100.31399999999999</v>
      </c>
      <c r="EQ74">
        <v>90.631900000000002</v>
      </c>
    </row>
    <row r="75" spans="1:147" x14ac:dyDescent="0.3">
      <c r="A75">
        <v>59</v>
      </c>
      <c r="B75">
        <v>1675350145.4000001</v>
      </c>
      <c r="C75">
        <v>3600.4000000953702</v>
      </c>
      <c r="D75" t="s">
        <v>430</v>
      </c>
      <c r="E75" t="s">
        <v>431</v>
      </c>
      <c r="F75">
        <v>1675350137.40323</v>
      </c>
      <c r="G75">
        <f t="shared" si="43"/>
        <v>4.2687816581759384E-3</v>
      </c>
      <c r="H75">
        <f t="shared" si="44"/>
        <v>-2.1326714506812605</v>
      </c>
      <c r="I75">
        <f t="shared" si="45"/>
        <v>400.170032258064</v>
      </c>
      <c r="J75">
        <f t="shared" si="46"/>
        <v>403.66906838593462</v>
      </c>
      <c r="K75">
        <f t="shared" si="47"/>
        <v>39.091887290053052</v>
      </c>
      <c r="L75">
        <f t="shared" si="48"/>
        <v>38.753035649818464</v>
      </c>
      <c r="M75">
        <f t="shared" si="49"/>
        <v>0.19589251762102469</v>
      </c>
      <c r="N75">
        <f t="shared" si="50"/>
        <v>3.3914016270980625</v>
      </c>
      <c r="O75">
        <f t="shared" si="51"/>
        <v>0.18981659914790866</v>
      </c>
      <c r="P75">
        <f t="shared" si="52"/>
        <v>0.11916557330836637</v>
      </c>
      <c r="Q75">
        <f t="shared" si="53"/>
        <v>0</v>
      </c>
      <c r="R75">
        <f t="shared" si="54"/>
        <v>27.640719625134984</v>
      </c>
      <c r="S75">
        <f t="shared" si="55"/>
        <v>27.3950741935484</v>
      </c>
      <c r="T75">
        <f t="shared" si="56"/>
        <v>3.6630552836376729</v>
      </c>
      <c r="U75">
        <f t="shared" si="57"/>
        <v>39.266893552378519</v>
      </c>
      <c r="V75">
        <f t="shared" si="58"/>
        <v>1.5437382016468402</v>
      </c>
      <c r="W75">
        <f t="shared" si="59"/>
        <v>3.9313988502493373</v>
      </c>
      <c r="X75">
        <f t="shared" si="60"/>
        <v>2.1193170819908325</v>
      </c>
      <c r="Y75">
        <f t="shared" si="61"/>
        <v>-188.25327112555888</v>
      </c>
      <c r="Z75">
        <f t="shared" si="62"/>
        <v>221.73262440516478</v>
      </c>
      <c r="AA75">
        <f t="shared" si="63"/>
        <v>14.25177852045654</v>
      </c>
      <c r="AB75">
        <f t="shared" si="64"/>
        <v>47.731131800062457</v>
      </c>
      <c r="AC75">
        <v>-4.0064090540387801E-2</v>
      </c>
      <c r="AD75">
        <v>4.4975451438684998E-2</v>
      </c>
      <c r="AE75">
        <v>3.3805172178596301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50816.26958893142</v>
      </c>
      <c r="AK75" t="s">
        <v>432</v>
      </c>
      <c r="AL75">
        <v>2.3632192307692299</v>
      </c>
      <c r="AM75">
        <v>2.2012</v>
      </c>
      <c r="AN75">
        <f t="shared" si="68"/>
        <v>-0.16201923076922986</v>
      </c>
      <c r="AO75">
        <f t="shared" si="69"/>
        <v>-7.3604956736884358E-2</v>
      </c>
      <c r="AP75">
        <v>-0.82061184864173797</v>
      </c>
      <c r="AQ75" t="s">
        <v>253</v>
      </c>
      <c r="AR75">
        <v>0</v>
      </c>
      <c r="AS75">
        <v>0</v>
      </c>
      <c r="AT75" t="e">
        <f t="shared" si="70"/>
        <v>#DIV/0!</v>
      </c>
      <c r="AU75">
        <v>0.5</v>
      </c>
      <c r="AV75">
        <f t="shared" si="71"/>
        <v>0</v>
      </c>
      <c r="AW75">
        <f t="shared" si="72"/>
        <v>-2.1326714506812605</v>
      </c>
      <c r="AX75" t="e">
        <f t="shared" si="73"/>
        <v>#DIV/0!</v>
      </c>
      <c r="AY75" t="e">
        <f t="shared" si="74"/>
        <v>#DIV/0!</v>
      </c>
      <c r="AZ75" t="e">
        <f t="shared" si="75"/>
        <v>#DIV/0!</v>
      </c>
      <c r="BA75" t="e">
        <f t="shared" si="76"/>
        <v>#DIV/0!</v>
      </c>
      <c r="BB75" t="s">
        <v>253</v>
      </c>
      <c r="BC75">
        <v>0</v>
      </c>
      <c r="BD75">
        <f t="shared" si="77"/>
        <v>0</v>
      </c>
      <c r="BE75" t="e">
        <f t="shared" si="78"/>
        <v>#DIV/0!</v>
      </c>
      <c r="BF75">
        <f t="shared" si="79"/>
        <v>1</v>
      </c>
      <c r="BG75">
        <f t="shared" si="80"/>
        <v>0</v>
      </c>
      <c r="BH75">
        <f t="shared" si="81"/>
        <v>-13.586041543026782</v>
      </c>
      <c r="BI75">
        <f t="shared" si="82"/>
        <v>0</v>
      </c>
      <c r="BJ75">
        <f t="shared" si="83"/>
        <v>0</v>
      </c>
      <c r="BK75">
        <f t="shared" si="84"/>
        <v>0</v>
      </c>
      <c r="BL75">
        <f t="shared" si="85"/>
        <v>0</v>
      </c>
      <c r="BM75">
        <v>0.76956237059342603</v>
      </c>
      <c r="BN75">
        <v>0.5</v>
      </c>
      <c r="BO75" t="s">
        <v>254</v>
      </c>
      <c r="BP75">
        <v>1675350137.40323</v>
      </c>
      <c r="BQ75">
        <v>400.170032258064</v>
      </c>
      <c r="BR75">
        <v>400.10470967741901</v>
      </c>
      <c r="BS75">
        <v>15.940887096774199</v>
      </c>
      <c r="BT75">
        <v>15.2943709677419</v>
      </c>
      <c r="BU75">
        <v>500.022548387097</v>
      </c>
      <c r="BV75">
        <v>96.641441935483897</v>
      </c>
      <c r="BW75">
        <v>0.19998177419354801</v>
      </c>
      <c r="BX75">
        <v>28.607806451612898</v>
      </c>
      <c r="BY75">
        <v>27.3950741935484</v>
      </c>
      <c r="BZ75">
        <v>999.9</v>
      </c>
      <c r="CA75">
        <v>9997.4193548387102</v>
      </c>
      <c r="CB75">
        <v>0</v>
      </c>
      <c r="CC75">
        <v>390.315870967742</v>
      </c>
      <c r="CD75">
        <v>0</v>
      </c>
      <c r="CE75">
        <v>0</v>
      </c>
      <c r="CF75">
        <v>0</v>
      </c>
      <c r="CG75">
        <v>0</v>
      </c>
      <c r="CH75">
        <v>2.3601483870967699</v>
      </c>
      <c r="CI75">
        <v>0</v>
      </c>
      <c r="CJ75">
        <v>3.2266645161290302</v>
      </c>
      <c r="CK75">
        <v>0.44847096774193601</v>
      </c>
      <c r="CL75">
        <v>40.832419354838699</v>
      </c>
      <c r="CM75">
        <v>44.561999999999998</v>
      </c>
      <c r="CN75">
        <v>42.78</v>
      </c>
      <c r="CO75">
        <v>42.625</v>
      </c>
      <c r="CP75">
        <v>41.098548387096798</v>
      </c>
      <c r="CQ75">
        <v>0</v>
      </c>
      <c r="CR75">
        <v>0</v>
      </c>
      <c r="CS75">
        <v>0</v>
      </c>
      <c r="CT75">
        <v>59.600000143051098</v>
      </c>
      <c r="CU75">
        <v>2.3632192307692299</v>
      </c>
      <c r="CV75">
        <v>-0.89913504594329197</v>
      </c>
      <c r="CW75">
        <v>0.70377436210237798</v>
      </c>
      <c r="CX75">
        <v>3.2196307692307702</v>
      </c>
      <c r="CY75">
        <v>15</v>
      </c>
      <c r="CZ75">
        <v>1675346478</v>
      </c>
      <c r="DA75" t="s">
        <v>255</v>
      </c>
      <c r="DB75">
        <v>3</v>
      </c>
      <c r="DC75">
        <v>-3.863</v>
      </c>
      <c r="DD75">
        <v>0.38300000000000001</v>
      </c>
      <c r="DE75">
        <v>403</v>
      </c>
      <c r="DF75">
        <v>16</v>
      </c>
      <c r="DG75">
        <v>1.67</v>
      </c>
      <c r="DH75">
        <v>0.38</v>
      </c>
      <c r="DI75">
        <v>7.1314309230769202E-2</v>
      </c>
      <c r="DJ75">
        <v>-7.5647095238580694E-2</v>
      </c>
      <c r="DK75">
        <v>9.5513755213535195E-2</v>
      </c>
      <c r="DL75">
        <v>1</v>
      </c>
      <c r="DM75">
        <v>2.4561999999999999</v>
      </c>
      <c r="DN75">
        <v>0</v>
      </c>
      <c r="DO75">
        <v>0</v>
      </c>
      <c r="DP75">
        <v>0</v>
      </c>
      <c r="DQ75">
        <v>0.65859973076923095</v>
      </c>
      <c r="DR75">
        <v>-0.171356672517121</v>
      </c>
      <c r="DS75">
        <v>3.95138377363966E-2</v>
      </c>
      <c r="DT75">
        <v>0</v>
      </c>
      <c r="DU75">
        <v>1</v>
      </c>
      <c r="DV75">
        <v>3</v>
      </c>
      <c r="DW75" t="s">
        <v>260</v>
      </c>
      <c r="DX75">
        <v>100</v>
      </c>
      <c r="DY75">
        <v>100</v>
      </c>
      <c r="DZ75">
        <v>-3.863</v>
      </c>
      <c r="EA75">
        <v>0.38300000000000001</v>
      </c>
      <c r="EB75">
        <v>2</v>
      </c>
      <c r="EC75">
        <v>517.23299999999995</v>
      </c>
      <c r="ED75">
        <v>416.16699999999997</v>
      </c>
      <c r="EE75">
        <v>31.917100000000001</v>
      </c>
      <c r="EF75">
        <v>31.444099999999999</v>
      </c>
      <c r="EG75">
        <v>30.000699999999998</v>
      </c>
      <c r="EH75">
        <v>31.663399999999999</v>
      </c>
      <c r="EI75">
        <v>31.7</v>
      </c>
      <c r="EJ75">
        <v>20.153199999999998</v>
      </c>
      <c r="EK75">
        <v>25.4419</v>
      </c>
      <c r="EL75">
        <v>0</v>
      </c>
      <c r="EM75">
        <v>31.805499999999999</v>
      </c>
      <c r="EN75">
        <v>400.13299999999998</v>
      </c>
      <c r="EO75">
        <v>15.660600000000001</v>
      </c>
      <c r="EP75">
        <v>100.312</v>
      </c>
      <c r="EQ75">
        <v>90.629099999999994</v>
      </c>
    </row>
    <row r="76" spans="1:147" x14ac:dyDescent="0.3">
      <c r="A76">
        <v>60</v>
      </c>
      <c r="B76">
        <v>1675350205.4000001</v>
      </c>
      <c r="C76">
        <v>3660.4000000953702</v>
      </c>
      <c r="D76" t="s">
        <v>433</v>
      </c>
      <c r="E76" t="s">
        <v>434</v>
      </c>
      <c r="F76">
        <v>1675350197.4129</v>
      </c>
      <c r="G76">
        <f t="shared" si="43"/>
        <v>1.3319476081731384E-3</v>
      </c>
      <c r="H76">
        <f t="shared" si="44"/>
        <v>-1.2922418115562779</v>
      </c>
      <c r="I76">
        <f t="shared" si="45"/>
        <v>400.06548387096802</v>
      </c>
      <c r="J76">
        <f t="shared" si="46"/>
        <v>421.87965125641233</v>
      </c>
      <c r="K76">
        <f t="shared" si="47"/>
        <v>40.855613648558759</v>
      </c>
      <c r="L76">
        <f t="shared" si="48"/>
        <v>38.743088922347141</v>
      </c>
      <c r="M76">
        <f t="shared" si="49"/>
        <v>5.5053731900467182E-2</v>
      </c>
      <c r="N76">
        <f t="shared" si="50"/>
        <v>3.3923271706730094</v>
      </c>
      <c r="O76">
        <f t="shared" si="51"/>
        <v>5.4562148877485526E-2</v>
      </c>
      <c r="P76">
        <f t="shared" si="52"/>
        <v>3.4145143841797752E-2</v>
      </c>
      <c r="Q76">
        <f t="shared" si="53"/>
        <v>0</v>
      </c>
      <c r="R76">
        <f t="shared" si="54"/>
        <v>29.196921287229653</v>
      </c>
      <c r="S76">
        <f t="shared" si="55"/>
        <v>28.558774193548398</v>
      </c>
      <c r="T76">
        <f t="shared" si="56"/>
        <v>3.9202257802434355</v>
      </c>
      <c r="U76">
        <f t="shared" si="57"/>
        <v>39.230254111332549</v>
      </c>
      <c r="V76">
        <f t="shared" si="58"/>
        <v>1.6238335148146059</v>
      </c>
      <c r="W76">
        <f t="shared" si="59"/>
        <v>4.1392378193786028</v>
      </c>
      <c r="X76">
        <f t="shared" si="60"/>
        <v>2.2963922654288296</v>
      </c>
      <c r="Y76">
        <f t="shared" si="61"/>
        <v>-58.7388895204354</v>
      </c>
      <c r="Z76">
        <f t="shared" si="62"/>
        <v>171.85137827626002</v>
      </c>
      <c r="AA76">
        <f t="shared" si="63"/>
        <v>11.156083857292433</v>
      </c>
      <c r="AB76">
        <f t="shared" si="64"/>
        <v>124.26857261311706</v>
      </c>
      <c r="AC76">
        <v>-4.0077843397903497E-2</v>
      </c>
      <c r="AD76">
        <v>4.4990890226062799E-2</v>
      </c>
      <c r="AE76">
        <v>3.3814390251278899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50683.345716207819</v>
      </c>
      <c r="AK76" t="s">
        <v>435</v>
      </c>
      <c r="AL76">
        <v>2.3499384615384602</v>
      </c>
      <c r="AM76">
        <v>2.4090699999999998</v>
      </c>
      <c r="AN76">
        <f t="shared" si="68"/>
        <v>5.9131538461539623E-2</v>
      </c>
      <c r="AO76">
        <f t="shared" si="69"/>
        <v>2.4545379943936716E-2</v>
      </c>
      <c r="AP76">
        <v>-0.49723033594045402</v>
      </c>
      <c r="AQ76" t="s">
        <v>253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-1.2922418115562779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253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40.740864565309913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0.76956237059342603</v>
      </c>
      <c r="BN76">
        <v>0.5</v>
      </c>
      <c r="BO76" t="s">
        <v>254</v>
      </c>
      <c r="BP76">
        <v>1675350197.4129</v>
      </c>
      <c r="BQ76">
        <v>400.06548387096802</v>
      </c>
      <c r="BR76">
        <v>399.94861290322598</v>
      </c>
      <c r="BS76">
        <v>16.767887096774199</v>
      </c>
      <c r="BT76">
        <v>16.566332258064499</v>
      </c>
      <c r="BU76">
        <v>500.02738709677402</v>
      </c>
      <c r="BV76">
        <v>96.641874193548404</v>
      </c>
      <c r="BW76">
        <v>0.19999416129032299</v>
      </c>
      <c r="BX76">
        <v>29.498432258064501</v>
      </c>
      <c r="BY76">
        <v>28.558774193548398</v>
      </c>
      <c r="BZ76">
        <v>999.9</v>
      </c>
      <c r="CA76">
        <v>10000.8064516129</v>
      </c>
      <c r="CB76">
        <v>0</v>
      </c>
      <c r="CC76">
        <v>390.36806451612898</v>
      </c>
      <c r="CD76">
        <v>0</v>
      </c>
      <c r="CE76">
        <v>0</v>
      </c>
      <c r="CF76">
        <v>0</v>
      </c>
      <c r="CG76">
        <v>0</v>
      </c>
      <c r="CH76">
        <v>2.3450000000000002</v>
      </c>
      <c r="CI76">
        <v>0</v>
      </c>
      <c r="CJ76">
        <v>1.6221322580645201</v>
      </c>
      <c r="CK76">
        <v>0.36074516129032302</v>
      </c>
      <c r="CL76">
        <v>40.352548387096803</v>
      </c>
      <c r="CM76">
        <v>44.526000000000003</v>
      </c>
      <c r="CN76">
        <v>42.533999999999999</v>
      </c>
      <c r="CO76">
        <v>42.561999999999998</v>
      </c>
      <c r="CP76">
        <v>40.739741935483899</v>
      </c>
      <c r="CQ76">
        <v>0</v>
      </c>
      <c r="CR76">
        <v>0</v>
      </c>
      <c r="CS76">
        <v>0</v>
      </c>
      <c r="CT76">
        <v>59.400000095367403</v>
      </c>
      <c r="CU76">
        <v>2.3499384615384602</v>
      </c>
      <c r="CV76">
        <v>0.74045128130903304</v>
      </c>
      <c r="CW76">
        <v>9.9969236095353395E-2</v>
      </c>
      <c r="CX76">
        <v>1.61056538461538</v>
      </c>
      <c r="CY76">
        <v>15</v>
      </c>
      <c r="CZ76">
        <v>1675346478</v>
      </c>
      <c r="DA76" t="s">
        <v>255</v>
      </c>
      <c r="DB76">
        <v>3</v>
      </c>
      <c r="DC76">
        <v>-3.863</v>
      </c>
      <c r="DD76">
        <v>0.38300000000000001</v>
      </c>
      <c r="DE76">
        <v>403</v>
      </c>
      <c r="DF76">
        <v>16</v>
      </c>
      <c r="DG76">
        <v>1.67</v>
      </c>
      <c r="DH76">
        <v>0.38</v>
      </c>
      <c r="DI76">
        <v>8.5956281499999995E-2</v>
      </c>
      <c r="DJ76">
        <v>0.209154371318129</v>
      </c>
      <c r="DK76">
        <v>0.10141800311070499</v>
      </c>
      <c r="DL76">
        <v>1</v>
      </c>
      <c r="DM76">
        <v>2.7595000000000001</v>
      </c>
      <c r="DN76">
        <v>0</v>
      </c>
      <c r="DO76">
        <v>0</v>
      </c>
      <c r="DP76">
        <v>0</v>
      </c>
      <c r="DQ76">
        <v>0.218103384615385</v>
      </c>
      <c r="DR76">
        <v>-0.205726615240271</v>
      </c>
      <c r="DS76">
        <v>3.0531025295939599E-2</v>
      </c>
      <c r="DT76">
        <v>0</v>
      </c>
      <c r="DU76">
        <v>1</v>
      </c>
      <c r="DV76">
        <v>3</v>
      </c>
      <c r="DW76" t="s">
        <v>260</v>
      </c>
      <c r="DX76">
        <v>100</v>
      </c>
      <c r="DY76">
        <v>100</v>
      </c>
      <c r="DZ76">
        <v>-3.863</v>
      </c>
      <c r="EA76">
        <v>0.38300000000000001</v>
      </c>
      <c r="EB76">
        <v>2</v>
      </c>
      <c r="EC76">
        <v>517.27599999999995</v>
      </c>
      <c r="ED76">
        <v>416.97199999999998</v>
      </c>
      <c r="EE76">
        <v>31.9253</v>
      </c>
      <c r="EF76">
        <v>31.4359</v>
      </c>
      <c r="EG76">
        <v>29.9999</v>
      </c>
      <c r="EH76">
        <v>31.669</v>
      </c>
      <c r="EI76">
        <v>31.708300000000001</v>
      </c>
      <c r="EJ76">
        <v>20.162700000000001</v>
      </c>
      <c r="EK76">
        <v>19.314900000000002</v>
      </c>
      <c r="EL76">
        <v>0</v>
      </c>
      <c r="EM76">
        <v>31.92</v>
      </c>
      <c r="EN76">
        <v>400.03100000000001</v>
      </c>
      <c r="EO76">
        <v>16.784500000000001</v>
      </c>
      <c r="EP76">
        <v>100.315</v>
      </c>
      <c r="EQ76">
        <v>90.620599999999996</v>
      </c>
    </row>
    <row r="77" spans="1:147" x14ac:dyDescent="0.3">
      <c r="A77">
        <v>61</v>
      </c>
      <c r="B77">
        <v>1675350265.4000001</v>
      </c>
      <c r="C77">
        <v>3720.4000000953702</v>
      </c>
      <c r="D77" t="s">
        <v>436</v>
      </c>
      <c r="E77" t="s">
        <v>437</v>
      </c>
      <c r="F77">
        <v>1675350257.43871</v>
      </c>
      <c r="G77">
        <f t="shared" si="43"/>
        <v>1.571004673289507E-3</v>
      </c>
      <c r="H77">
        <f t="shared" si="44"/>
        <v>-1.613101180666207</v>
      </c>
      <c r="I77">
        <f t="shared" si="45"/>
        <v>400.03177419354802</v>
      </c>
      <c r="J77">
        <f t="shared" si="46"/>
        <v>422.97821397610397</v>
      </c>
      <c r="K77">
        <f t="shared" si="47"/>
        <v>40.962683174387095</v>
      </c>
      <c r="L77">
        <f t="shared" si="48"/>
        <v>38.740470039679181</v>
      </c>
      <c r="M77">
        <f t="shared" si="49"/>
        <v>6.8041553271537214E-2</v>
      </c>
      <c r="N77">
        <f t="shared" si="50"/>
        <v>3.4001149014429144</v>
      </c>
      <c r="O77">
        <f t="shared" si="51"/>
        <v>6.7294069298118944E-2</v>
      </c>
      <c r="P77">
        <f t="shared" si="52"/>
        <v>4.2125267406920741E-2</v>
      </c>
      <c r="Q77">
        <f t="shared" si="53"/>
        <v>0</v>
      </c>
      <c r="R77">
        <f t="shared" si="54"/>
        <v>28.57002861582377</v>
      </c>
      <c r="S77">
        <f t="shared" si="55"/>
        <v>28.178393548387099</v>
      </c>
      <c r="T77">
        <f t="shared" si="56"/>
        <v>3.8344844885339269</v>
      </c>
      <c r="U77">
        <f t="shared" si="57"/>
        <v>40.893251968070281</v>
      </c>
      <c r="V77">
        <f t="shared" si="58"/>
        <v>1.6375108221305641</v>
      </c>
      <c r="W77">
        <f t="shared" si="59"/>
        <v>4.0043546143240043</v>
      </c>
      <c r="X77">
        <f t="shared" si="60"/>
        <v>2.1969736664033626</v>
      </c>
      <c r="Y77">
        <f t="shared" si="61"/>
        <v>-69.281306092067254</v>
      </c>
      <c r="Z77">
        <f t="shared" si="62"/>
        <v>136.86055002072877</v>
      </c>
      <c r="AA77">
        <f t="shared" si="63"/>
        <v>8.8223019596091188</v>
      </c>
      <c r="AB77">
        <f t="shared" si="64"/>
        <v>76.401545888270633</v>
      </c>
      <c r="AC77">
        <v>-4.0193624802488399E-2</v>
      </c>
      <c r="AD77">
        <v>4.5120864995717498E-2</v>
      </c>
      <c r="AE77">
        <v>3.3891953009921001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50920.282237169209</v>
      </c>
      <c r="AK77" t="s">
        <v>438</v>
      </c>
      <c r="AL77">
        <v>2.2918923076923101</v>
      </c>
      <c r="AM77">
        <v>2.3115999999999999</v>
      </c>
      <c r="AN77">
        <f t="shared" si="68"/>
        <v>1.9707692307689761E-2</v>
      </c>
      <c r="AO77">
        <f t="shared" si="69"/>
        <v>8.5255633793432095E-3</v>
      </c>
      <c r="AP77">
        <v>-0.62069098430226</v>
      </c>
      <c r="AQ77" t="s">
        <v>253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-1.613101180666207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253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117.29430132710335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0.76956237059342603</v>
      </c>
      <c r="BN77">
        <v>0.5</v>
      </c>
      <c r="BO77" t="s">
        <v>254</v>
      </c>
      <c r="BP77">
        <v>1675350257.43871</v>
      </c>
      <c r="BQ77">
        <v>400.03177419354802</v>
      </c>
      <c r="BR77">
        <v>399.88022580645202</v>
      </c>
      <c r="BS77">
        <v>16.908838709677401</v>
      </c>
      <c r="BT77">
        <v>16.6711322580645</v>
      </c>
      <c r="BU77">
        <v>500.00474193548399</v>
      </c>
      <c r="BV77">
        <v>96.643625806451595</v>
      </c>
      <c r="BW77">
        <v>0.19985648387096799</v>
      </c>
      <c r="BX77">
        <v>28.925012903225799</v>
      </c>
      <c r="BY77">
        <v>28.178393548387099</v>
      </c>
      <c r="BZ77">
        <v>999.9</v>
      </c>
      <c r="CA77">
        <v>10029.516129032299</v>
      </c>
      <c r="CB77">
        <v>0</v>
      </c>
      <c r="CC77">
        <v>390.34199999999998</v>
      </c>
      <c r="CD77">
        <v>0</v>
      </c>
      <c r="CE77">
        <v>0</v>
      </c>
      <c r="CF77">
        <v>0</v>
      </c>
      <c r="CG77">
        <v>0</v>
      </c>
      <c r="CH77">
        <v>2.2875129032258101</v>
      </c>
      <c r="CI77">
        <v>0</v>
      </c>
      <c r="CJ77">
        <v>0.218148387096774</v>
      </c>
      <c r="CK77">
        <v>8.4341935483871006E-2</v>
      </c>
      <c r="CL77">
        <v>39.9634838709677</v>
      </c>
      <c r="CM77">
        <v>44.412999999999997</v>
      </c>
      <c r="CN77">
        <v>42.241870967741903</v>
      </c>
      <c r="CO77">
        <v>42.471548387096803</v>
      </c>
      <c r="CP77">
        <v>40.471548387096803</v>
      </c>
      <c r="CQ77">
        <v>0</v>
      </c>
      <c r="CR77">
        <v>0</v>
      </c>
      <c r="CS77">
        <v>0</v>
      </c>
      <c r="CT77">
        <v>59.099999904632597</v>
      </c>
      <c r="CU77">
        <v>2.2918923076923101</v>
      </c>
      <c r="CV77">
        <v>0.49070085380525402</v>
      </c>
      <c r="CW77">
        <v>-3.3424444489616301</v>
      </c>
      <c r="CX77">
        <v>0.24478846153846201</v>
      </c>
      <c r="CY77">
        <v>15</v>
      </c>
      <c r="CZ77">
        <v>1675346478</v>
      </c>
      <c r="DA77" t="s">
        <v>255</v>
      </c>
      <c r="DB77">
        <v>3</v>
      </c>
      <c r="DC77">
        <v>-3.863</v>
      </c>
      <c r="DD77">
        <v>0.38300000000000001</v>
      </c>
      <c r="DE77">
        <v>403</v>
      </c>
      <c r="DF77">
        <v>16</v>
      </c>
      <c r="DG77">
        <v>1.67</v>
      </c>
      <c r="DH77">
        <v>0.38</v>
      </c>
      <c r="DI77">
        <v>0.1176909775</v>
      </c>
      <c r="DJ77">
        <v>0.24519264443677799</v>
      </c>
      <c r="DK77">
        <v>0.113585067773978</v>
      </c>
      <c r="DL77">
        <v>1</v>
      </c>
      <c r="DM77">
        <v>2.5413999999999999</v>
      </c>
      <c r="DN77">
        <v>0</v>
      </c>
      <c r="DO77">
        <v>0</v>
      </c>
      <c r="DP77">
        <v>0</v>
      </c>
      <c r="DQ77">
        <v>0.19347077692307699</v>
      </c>
      <c r="DR77">
        <v>0.425290933887565</v>
      </c>
      <c r="DS77">
        <v>5.7872035769816602E-2</v>
      </c>
      <c r="DT77">
        <v>0</v>
      </c>
      <c r="DU77">
        <v>1</v>
      </c>
      <c r="DV77">
        <v>3</v>
      </c>
      <c r="DW77" t="s">
        <v>260</v>
      </c>
      <c r="DX77">
        <v>100</v>
      </c>
      <c r="DY77">
        <v>100</v>
      </c>
      <c r="DZ77">
        <v>-3.863</v>
      </c>
      <c r="EA77">
        <v>0.38300000000000001</v>
      </c>
      <c r="EB77">
        <v>2</v>
      </c>
      <c r="EC77">
        <v>516.95600000000002</v>
      </c>
      <c r="ED77">
        <v>416.76100000000002</v>
      </c>
      <c r="EE77">
        <v>24.2517</v>
      </c>
      <c r="EF77">
        <v>31.469000000000001</v>
      </c>
      <c r="EG77">
        <v>29.9984</v>
      </c>
      <c r="EH77">
        <v>31.677299999999999</v>
      </c>
      <c r="EI77">
        <v>31.713799999999999</v>
      </c>
      <c r="EJ77">
        <v>20.1614</v>
      </c>
      <c r="EK77">
        <v>21.294899999999998</v>
      </c>
      <c r="EL77">
        <v>0</v>
      </c>
      <c r="EM77">
        <v>24.370699999999999</v>
      </c>
      <c r="EN77">
        <v>399.83100000000002</v>
      </c>
      <c r="EO77">
        <v>16.3432</v>
      </c>
      <c r="EP77">
        <v>100.318</v>
      </c>
      <c r="EQ77">
        <v>90.6126</v>
      </c>
    </row>
    <row r="78" spans="1:147" x14ac:dyDescent="0.3">
      <c r="A78">
        <v>62</v>
      </c>
      <c r="B78">
        <v>1675350325.5</v>
      </c>
      <c r="C78">
        <v>3780.5</v>
      </c>
      <c r="D78" t="s">
        <v>439</v>
      </c>
      <c r="E78" t="s">
        <v>440</v>
      </c>
      <c r="F78">
        <v>1675350317.4548399</v>
      </c>
      <c r="G78">
        <f t="shared" si="43"/>
        <v>1.5555196442257101E-3</v>
      </c>
      <c r="H78">
        <f t="shared" si="44"/>
        <v>-1.4318464789340297</v>
      </c>
      <c r="I78">
        <f t="shared" si="45"/>
        <v>399.99577419354802</v>
      </c>
      <c r="J78">
        <f t="shared" si="46"/>
        <v>418.65348957643221</v>
      </c>
      <c r="K78">
        <f t="shared" si="47"/>
        <v>40.545051117111143</v>
      </c>
      <c r="L78">
        <f t="shared" si="48"/>
        <v>38.738119984892684</v>
      </c>
      <c r="M78">
        <f t="shared" si="49"/>
        <v>6.8844429721512668E-2</v>
      </c>
      <c r="N78">
        <f t="shared" si="50"/>
        <v>3.3942359809393223</v>
      </c>
      <c r="O78">
        <f t="shared" si="51"/>
        <v>6.8077999046476975E-2</v>
      </c>
      <c r="P78">
        <f t="shared" si="52"/>
        <v>4.261689906047636E-2</v>
      </c>
      <c r="Q78">
        <f t="shared" si="53"/>
        <v>0</v>
      </c>
      <c r="R78">
        <f t="shared" si="54"/>
        <v>27.898819089120288</v>
      </c>
      <c r="S78">
        <f t="shared" si="55"/>
        <v>27.623932258064499</v>
      </c>
      <c r="T78">
        <f t="shared" si="56"/>
        <v>3.7124350578112471</v>
      </c>
      <c r="U78">
        <f t="shared" si="57"/>
        <v>40.507118679801437</v>
      </c>
      <c r="V78">
        <f t="shared" si="58"/>
        <v>1.5598187512814157</v>
      </c>
      <c r="W78">
        <f t="shared" si="59"/>
        <v>3.850727482276362</v>
      </c>
      <c r="X78">
        <f t="shared" si="60"/>
        <v>2.1526163065298314</v>
      </c>
      <c r="Y78">
        <f t="shared" si="61"/>
        <v>-68.598416310353812</v>
      </c>
      <c r="Z78">
        <f t="shared" si="62"/>
        <v>114.75069932124289</v>
      </c>
      <c r="AA78">
        <f t="shared" si="63"/>
        <v>7.3646787738593549</v>
      </c>
      <c r="AB78">
        <f t="shared" si="64"/>
        <v>53.516961784748432</v>
      </c>
      <c r="AC78">
        <v>-4.0106211756034398E-2</v>
      </c>
      <c r="AD78">
        <v>4.5022736193269401E-2</v>
      </c>
      <c r="AE78">
        <v>3.3833401284223199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50927.858599893516</v>
      </c>
      <c r="AK78" t="s">
        <v>441</v>
      </c>
      <c r="AL78">
        <v>2.3497230769230799</v>
      </c>
      <c r="AM78">
        <v>1.7756000000000001</v>
      </c>
      <c r="AN78">
        <f t="shared" si="68"/>
        <v>-0.57412307692307984</v>
      </c>
      <c r="AO78">
        <f t="shared" si="69"/>
        <v>-0.32334032266449642</v>
      </c>
      <c r="AP78">
        <v>-0.550947585329151</v>
      </c>
      <c r="AQ78" t="s">
        <v>253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-1.4318464789340297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253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-3.0927166514818429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0.76956237059342603</v>
      </c>
      <c r="BN78">
        <v>0.5</v>
      </c>
      <c r="BO78" t="s">
        <v>254</v>
      </c>
      <c r="BP78">
        <v>1675350317.4548399</v>
      </c>
      <c r="BQ78">
        <v>399.99577419354802</v>
      </c>
      <c r="BR78">
        <v>399.87116129032302</v>
      </c>
      <c r="BS78">
        <v>16.106122580645199</v>
      </c>
      <c r="BT78">
        <v>15.870567741935499</v>
      </c>
      <c r="BU78">
        <v>500.00638709677401</v>
      </c>
      <c r="BV78">
        <v>96.646374193548397</v>
      </c>
      <c r="BW78">
        <v>0.199948903225806</v>
      </c>
      <c r="BX78">
        <v>28.2510193548387</v>
      </c>
      <c r="BY78">
        <v>27.623932258064499</v>
      </c>
      <c r="BZ78">
        <v>999.9</v>
      </c>
      <c r="CA78">
        <v>10007.419354838699</v>
      </c>
      <c r="CB78">
        <v>0</v>
      </c>
      <c r="CC78">
        <v>390.37161290322598</v>
      </c>
      <c r="CD78">
        <v>0</v>
      </c>
      <c r="CE78">
        <v>0</v>
      </c>
      <c r="CF78">
        <v>0</v>
      </c>
      <c r="CG78">
        <v>0</v>
      </c>
      <c r="CH78">
        <v>2.31975806451613</v>
      </c>
      <c r="CI78">
        <v>0</v>
      </c>
      <c r="CJ78">
        <v>-1.51994838709677</v>
      </c>
      <c r="CK78">
        <v>-6.3867741935483904E-2</v>
      </c>
      <c r="CL78">
        <v>39.652999999999999</v>
      </c>
      <c r="CM78">
        <v>44.25</v>
      </c>
      <c r="CN78">
        <v>41.969516129032201</v>
      </c>
      <c r="CO78">
        <v>42.372967741935497</v>
      </c>
      <c r="CP78">
        <v>40.1931935483871</v>
      </c>
      <c r="CQ78">
        <v>0</v>
      </c>
      <c r="CR78">
        <v>0</v>
      </c>
      <c r="CS78">
        <v>0</v>
      </c>
      <c r="CT78">
        <v>59.600000143051098</v>
      </c>
      <c r="CU78">
        <v>2.3497230769230799</v>
      </c>
      <c r="CV78">
        <v>0.22352136266148401</v>
      </c>
      <c r="CW78">
        <v>-0.21628034920984399</v>
      </c>
      <c r="CX78">
        <v>-1.5277000000000001</v>
      </c>
      <c r="CY78">
        <v>15</v>
      </c>
      <c r="CZ78">
        <v>1675346478</v>
      </c>
      <c r="DA78" t="s">
        <v>255</v>
      </c>
      <c r="DB78">
        <v>3</v>
      </c>
      <c r="DC78">
        <v>-3.863</v>
      </c>
      <c r="DD78">
        <v>0.38300000000000001</v>
      </c>
      <c r="DE78">
        <v>403</v>
      </c>
      <c r="DF78">
        <v>16</v>
      </c>
      <c r="DG78">
        <v>1.67</v>
      </c>
      <c r="DH78">
        <v>0.38</v>
      </c>
      <c r="DI78">
        <v>0.14635346826923101</v>
      </c>
      <c r="DJ78">
        <v>-0.148036155253705</v>
      </c>
      <c r="DK78">
        <v>9.9314657715793397E-2</v>
      </c>
      <c r="DL78">
        <v>1</v>
      </c>
      <c r="DM78">
        <v>2.4169</v>
      </c>
      <c r="DN78">
        <v>0</v>
      </c>
      <c r="DO78">
        <v>0</v>
      </c>
      <c r="DP78">
        <v>0</v>
      </c>
      <c r="DQ78">
        <v>0.232379653846154</v>
      </c>
      <c r="DR78">
        <v>-6.1230461700429402E-2</v>
      </c>
      <c r="DS78">
        <v>2.3342252316087001E-2</v>
      </c>
      <c r="DT78">
        <v>1</v>
      </c>
      <c r="DU78">
        <v>2</v>
      </c>
      <c r="DV78">
        <v>3</v>
      </c>
      <c r="DW78" t="s">
        <v>264</v>
      </c>
      <c r="DX78">
        <v>100</v>
      </c>
      <c r="DY78">
        <v>100</v>
      </c>
      <c r="DZ78">
        <v>-3.863</v>
      </c>
      <c r="EA78">
        <v>0.38300000000000001</v>
      </c>
      <c r="EB78">
        <v>2</v>
      </c>
      <c r="EC78">
        <v>517.452</v>
      </c>
      <c r="ED78">
        <v>415.41899999999998</v>
      </c>
      <c r="EE78">
        <v>25.7837</v>
      </c>
      <c r="EF78">
        <v>31.543500000000002</v>
      </c>
      <c r="EG78">
        <v>29.9999</v>
      </c>
      <c r="EH78">
        <v>31.707599999999999</v>
      </c>
      <c r="EI78">
        <v>31.735800000000001</v>
      </c>
      <c r="EJ78">
        <v>20.157299999999999</v>
      </c>
      <c r="EK78">
        <v>24.642499999999998</v>
      </c>
      <c r="EL78">
        <v>0</v>
      </c>
      <c r="EM78">
        <v>25.772200000000002</v>
      </c>
      <c r="EN78">
        <v>399.887</v>
      </c>
      <c r="EO78">
        <v>15.734400000000001</v>
      </c>
      <c r="EP78">
        <v>100.315</v>
      </c>
      <c r="EQ78">
        <v>90.608099999999993</v>
      </c>
    </row>
    <row r="79" spans="1:147" x14ac:dyDescent="0.3">
      <c r="A79">
        <v>63</v>
      </c>
      <c r="B79">
        <v>1675350386</v>
      </c>
      <c r="C79">
        <v>3841</v>
      </c>
      <c r="D79" t="s">
        <v>442</v>
      </c>
      <c r="E79" t="s">
        <v>443</v>
      </c>
      <c r="F79">
        <v>1675350377.9548399</v>
      </c>
      <c r="G79">
        <f t="shared" si="43"/>
        <v>1.2521824398665363E-3</v>
      </c>
      <c r="H79">
        <f t="shared" si="44"/>
        <v>-1.6422824767317954</v>
      </c>
      <c r="I79">
        <f t="shared" si="45"/>
        <v>399.99477419354798</v>
      </c>
      <c r="J79">
        <f t="shared" si="46"/>
        <v>433.20023025582788</v>
      </c>
      <c r="K79">
        <f t="shared" si="47"/>
        <v>41.953029961910858</v>
      </c>
      <c r="L79">
        <f t="shared" si="48"/>
        <v>38.737266451681279</v>
      </c>
      <c r="M79">
        <f t="shared" si="49"/>
        <v>5.4408881878594641E-2</v>
      </c>
      <c r="N79">
        <f t="shared" si="50"/>
        <v>3.3928345132481965</v>
      </c>
      <c r="O79">
        <f t="shared" si="51"/>
        <v>5.3928764269238101E-2</v>
      </c>
      <c r="P79">
        <f t="shared" si="52"/>
        <v>3.3748261064445027E-2</v>
      </c>
      <c r="Q79">
        <f t="shared" si="53"/>
        <v>0</v>
      </c>
      <c r="R79">
        <f t="shared" si="54"/>
        <v>27.964138408559215</v>
      </c>
      <c r="S79">
        <f t="shared" si="55"/>
        <v>27.677987096774199</v>
      </c>
      <c r="T79">
        <f t="shared" si="56"/>
        <v>3.7241826955802821</v>
      </c>
      <c r="U79">
        <f t="shared" si="57"/>
        <v>39.911925620744668</v>
      </c>
      <c r="V79">
        <f t="shared" si="58"/>
        <v>1.5366087242098248</v>
      </c>
      <c r="W79">
        <f t="shared" si="59"/>
        <v>3.8499989672539257</v>
      </c>
      <c r="X79">
        <f t="shared" si="60"/>
        <v>2.1875739713704574</v>
      </c>
      <c r="Y79">
        <f t="shared" si="61"/>
        <v>-55.221245598114251</v>
      </c>
      <c r="Z79">
        <f t="shared" si="62"/>
        <v>104.22113855920702</v>
      </c>
      <c r="AA79">
        <f t="shared" si="63"/>
        <v>6.6933498299298861</v>
      </c>
      <c r="AB79">
        <f t="shared" si="64"/>
        <v>55.693242791022655</v>
      </c>
      <c r="AC79">
        <v>-4.0085382775206402E-2</v>
      </c>
      <c r="AD79">
        <v>4.4999353837571102E-2</v>
      </c>
      <c r="AE79">
        <v>3.3819443194432299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50903.001627805359</v>
      </c>
      <c r="AK79" t="s">
        <v>444</v>
      </c>
      <c r="AL79">
        <v>2.3197000000000001</v>
      </c>
      <c r="AM79">
        <v>1.3824000000000001</v>
      </c>
      <c r="AN79">
        <f t="shared" si="68"/>
        <v>-0.93730000000000002</v>
      </c>
      <c r="AO79">
        <f t="shared" si="69"/>
        <v>-0.67802372685185186</v>
      </c>
      <c r="AP79">
        <v>-0.63191939799087105</v>
      </c>
      <c r="AQ79" t="s">
        <v>253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-1.6422824767317954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253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-1.4748746399231836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0.76956237059342603</v>
      </c>
      <c r="BN79">
        <v>0.5</v>
      </c>
      <c r="BO79" t="s">
        <v>254</v>
      </c>
      <c r="BP79">
        <v>1675350377.9548399</v>
      </c>
      <c r="BQ79">
        <v>399.99477419354798</v>
      </c>
      <c r="BR79">
        <v>399.81909677419401</v>
      </c>
      <c r="BS79">
        <v>15.8667741935484</v>
      </c>
      <c r="BT79">
        <v>15.6771064516129</v>
      </c>
      <c r="BU79">
        <v>500.00212903225798</v>
      </c>
      <c r="BV79">
        <v>96.6444677419355</v>
      </c>
      <c r="BW79">
        <v>0.19996361290322601</v>
      </c>
      <c r="BX79">
        <v>28.247767741935501</v>
      </c>
      <c r="BY79">
        <v>27.677987096774199</v>
      </c>
      <c r="BZ79">
        <v>999.9</v>
      </c>
      <c r="CA79">
        <v>10002.419354838699</v>
      </c>
      <c r="CB79">
        <v>0</v>
      </c>
      <c r="CC79">
        <v>390.38022580645202</v>
      </c>
      <c r="CD79">
        <v>0</v>
      </c>
      <c r="CE79">
        <v>0</v>
      </c>
      <c r="CF79">
        <v>0</v>
      </c>
      <c r="CG79">
        <v>0</v>
      </c>
      <c r="CH79">
        <v>2.32008387096774</v>
      </c>
      <c r="CI79">
        <v>0</v>
      </c>
      <c r="CJ79">
        <v>-2.6249548387096802</v>
      </c>
      <c r="CK79">
        <v>-0.208567741935484</v>
      </c>
      <c r="CL79">
        <v>39.350612903225802</v>
      </c>
      <c r="CM79">
        <v>44.068096774193499</v>
      </c>
      <c r="CN79">
        <v>41.701225806451603</v>
      </c>
      <c r="CO79">
        <v>42.191064516129003</v>
      </c>
      <c r="CP79">
        <v>39.896999999999998</v>
      </c>
      <c r="CQ79">
        <v>0</v>
      </c>
      <c r="CR79">
        <v>0</v>
      </c>
      <c r="CS79">
        <v>0</v>
      </c>
      <c r="CT79">
        <v>60</v>
      </c>
      <c r="CU79">
        <v>2.3197000000000001</v>
      </c>
      <c r="CV79">
        <v>0.68242734438813302</v>
      </c>
      <c r="CW79">
        <v>-2.9232034104692799</v>
      </c>
      <c r="CX79">
        <v>-2.6771038461538499</v>
      </c>
      <c r="CY79">
        <v>15</v>
      </c>
      <c r="CZ79">
        <v>1675346478</v>
      </c>
      <c r="DA79" t="s">
        <v>255</v>
      </c>
      <c r="DB79">
        <v>3</v>
      </c>
      <c r="DC79">
        <v>-3.863</v>
      </c>
      <c r="DD79">
        <v>0.38300000000000001</v>
      </c>
      <c r="DE79">
        <v>403</v>
      </c>
      <c r="DF79">
        <v>16</v>
      </c>
      <c r="DG79">
        <v>1.67</v>
      </c>
      <c r="DH79">
        <v>0.38</v>
      </c>
      <c r="DI79">
        <v>0.168876019230769</v>
      </c>
      <c r="DJ79">
        <v>-3.0364444180457102E-2</v>
      </c>
      <c r="DK79">
        <v>8.6758728221649803E-2</v>
      </c>
      <c r="DL79">
        <v>1</v>
      </c>
      <c r="DM79">
        <v>2.5133000000000001</v>
      </c>
      <c r="DN79">
        <v>0</v>
      </c>
      <c r="DO79">
        <v>0</v>
      </c>
      <c r="DP79">
        <v>0</v>
      </c>
      <c r="DQ79">
        <v>0.19578059615384599</v>
      </c>
      <c r="DR79">
        <v>-5.2156356678596701E-2</v>
      </c>
      <c r="DS79">
        <v>1.2787848163933999E-2</v>
      </c>
      <c r="DT79">
        <v>1</v>
      </c>
      <c r="DU79">
        <v>2</v>
      </c>
      <c r="DV79">
        <v>3</v>
      </c>
      <c r="DW79" t="s">
        <v>264</v>
      </c>
      <c r="DX79">
        <v>100</v>
      </c>
      <c r="DY79">
        <v>100</v>
      </c>
      <c r="DZ79">
        <v>-3.863</v>
      </c>
      <c r="EA79">
        <v>0.38300000000000001</v>
      </c>
      <c r="EB79">
        <v>2</v>
      </c>
      <c r="EC79">
        <v>517.19799999999998</v>
      </c>
      <c r="ED79">
        <v>415.11200000000002</v>
      </c>
      <c r="EE79">
        <v>28.080300000000001</v>
      </c>
      <c r="EF79">
        <v>31.585000000000001</v>
      </c>
      <c r="EG79">
        <v>30.000499999999999</v>
      </c>
      <c r="EH79">
        <v>31.7407</v>
      </c>
      <c r="EI79">
        <v>31.763400000000001</v>
      </c>
      <c r="EJ79">
        <v>20.154299999999999</v>
      </c>
      <c r="EK79">
        <v>25.268799999999999</v>
      </c>
      <c r="EL79">
        <v>0</v>
      </c>
      <c r="EM79">
        <v>28.133400000000002</v>
      </c>
      <c r="EN79">
        <v>399.846</v>
      </c>
      <c r="EO79">
        <v>15.726900000000001</v>
      </c>
      <c r="EP79">
        <v>100.306</v>
      </c>
      <c r="EQ79">
        <v>90.602500000000006</v>
      </c>
    </row>
    <row r="80" spans="1:147" x14ac:dyDescent="0.3">
      <c r="A80">
        <v>64</v>
      </c>
      <c r="B80">
        <v>1675350446.5</v>
      </c>
      <c r="C80">
        <v>3901.5</v>
      </c>
      <c r="D80" t="s">
        <v>445</v>
      </c>
      <c r="E80" t="s">
        <v>446</v>
      </c>
      <c r="F80">
        <v>1675350438.46452</v>
      </c>
      <c r="G80">
        <f t="shared" si="43"/>
        <v>7.7778862181267618E-4</v>
      </c>
      <c r="H80">
        <f t="shared" si="44"/>
        <v>-1.6904797302772214</v>
      </c>
      <c r="I80">
        <f t="shared" si="45"/>
        <v>400.011161290323</v>
      </c>
      <c r="J80">
        <f t="shared" si="46"/>
        <v>465.81167229215299</v>
      </c>
      <c r="K80">
        <f t="shared" si="47"/>
        <v>45.111184298306796</v>
      </c>
      <c r="L80">
        <f t="shared" si="48"/>
        <v>38.738782842328249</v>
      </c>
      <c r="M80">
        <f t="shared" si="49"/>
        <v>3.3070753253933827E-2</v>
      </c>
      <c r="N80">
        <f t="shared" si="50"/>
        <v>3.3904352667685225</v>
      </c>
      <c r="O80">
        <f t="shared" si="51"/>
        <v>3.289258650771059E-2</v>
      </c>
      <c r="P80">
        <f t="shared" si="52"/>
        <v>2.0573793963492779E-2</v>
      </c>
      <c r="Q80">
        <f t="shared" si="53"/>
        <v>0</v>
      </c>
      <c r="R80">
        <f t="shared" si="54"/>
        <v>28.336448624022797</v>
      </c>
      <c r="S80">
        <f t="shared" si="55"/>
        <v>27.9528161290323</v>
      </c>
      <c r="T80">
        <f t="shared" si="56"/>
        <v>3.7844138913147773</v>
      </c>
      <c r="U80">
        <f t="shared" si="57"/>
        <v>39.837860122206706</v>
      </c>
      <c r="V80">
        <f t="shared" si="58"/>
        <v>1.557562707814534</v>
      </c>
      <c r="W80">
        <f t="shared" si="59"/>
        <v>3.9097549492782782</v>
      </c>
      <c r="X80">
        <f t="shared" si="60"/>
        <v>2.2268511835002434</v>
      </c>
      <c r="Y80">
        <f t="shared" si="61"/>
        <v>-34.300478221939017</v>
      </c>
      <c r="Z80">
        <f t="shared" si="62"/>
        <v>102.34081367301127</v>
      </c>
      <c r="AA80">
        <f t="shared" si="63"/>
        <v>6.5949516217425428</v>
      </c>
      <c r="AB80">
        <f t="shared" si="64"/>
        <v>74.635287072814791</v>
      </c>
      <c r="AC80">
        <v>-4.0049732840315502E-2</v>
      </c>
      <c r="AD80">
        <v>4.4959333662550199E-2</v>
      </c>
      <c r="AE80">
        <v>3.3795547581573402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50814.881950470794</v>
      </c>
      <c r="AK80" t="s">
        <v>447</v>
      </c>
      <c r="AL80">
        <v>2.2677269230769199</v>
      </c>
      <c r="AM80">
        <v>1.71</v>
      </c>
      <c r="AN80">
        <f t="shared" si="68"/>
        <v>-0.55772692307691996</v>
      </c>
      <c r="AO80">
        <f t="shared" si="69"/>
        <v>-0.32615609536661988</v>
      </c>
      <c r="AP80">
        <v>-0.65046479433542603</v>
      </c>
      <c r="AQ80" t="s">
        <v>253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-1.6904797302772214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253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-3.0660165920736127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0.76956237059342603</v>
      </c>
      <c r="BN80">
        <v>0.5</v>
      </c>
      <c r="BO80" t="s">
        <v>254</v>
      </c>
      <c r="BP80">
        <v>1675350438.46452</v>
      </c>
      <c r="BQ80">
        <v>400.011161290323</v>
      </c>
      <c r="BR80">
        <v>399.798870967742</v>
      </c>
      <c r="BS80">
        <v>16.0831709677419</v>
      </c>
      <c r="BT80">
        <v>15.9653903225806</v>
      </c>
      <c r="BU80">
        <v>500.02287096774199</v>
      </c>
      <c r="BV80">
        <v>96.644229032258096</v>
      </c>
      <c r="BW80">
        <v>0.200025806451613</v>
      </c>
      <c r="BX80">
        <v>28.5127129032258</v>
      </c>
      <c r="BY80">
        <v>27.9528161290323</v>
      </c>
      <c r="BZ80">
        <v>999.9</v>
      </c>
      <c r="CA80">
        <v>9993.5483870967691</v>
      </c>
      <c r="CB80">
        <v>0</v>
      </c>
      <c r="CC80">
        <v>390.33851612903197</v>
      </c>
      <c r="CD80">
        <v>0</v>
      </c>
      <c r="CE80">
        <v>0</v>
      </c>
      <c r="CF80">
        <v>0</v>
      </c>
      <c r="CG80">
        <v>0</v>
      </c>
      <c r="CH80">
        <v>2.2586225806451599</v>
      </c>
      <c r="CI80">
        <v>0</v>
      </c>
      <c r="CJ80">
        <v>-4.3623129032258099</v>
      </c>
      <c r="CK80">
        <v>-0.350961290322581</v>
      </c>
      <c r="CL80">
        <v>39.098580645161299</v>
      </c>
      <c r="CM80">
        <v>43.917000000000002</v>
      </c>
      <c r="CN80">
        <v>41.461387096774203</v>
      </c>
      <c r="CO80">
        <v>42.061999999999998</v>
      </c>
      <c r="CP80">
        <v>39.664999999999999</v>
      </c>
      <c r="CQ80">
        <v>0</v>
      </c>
      <c r="CR80">
        <v>0</v>
      </c>
      <c r="CS80">
        <v>0</v>
      </c>
      <c r="CT80">
        <v>60</v>
      </c>
      <c r="CU80">
        <v>2.2677269230769199</v>
      </c>
      <c r="CV80">
        <v>1.2919660522681699E-2</v>
      </c>
      <c r="CW80">
        <v>-1.5829675278547</v>
      </c>
      <c r="CX80">
        <v>-4.3994846153846199</v>
      </c>
      <c r="CY80">
        <v>15</v>
      </c>
      <c r="CZ80">
        <v>1675346478</v>
      </c>
      <c r="DA80" t="s">
        <v>255</v>
      </c>
      <c r="DB80">
        <v>3</v>
      </c>
      <c r="DC80">
        <v>-3.863</v>
      </c>
      <c r="DD80">
        <v>0.38300000000000001</v>
      </c>
      <c r="DE80">
        <v>403</v>
      </c>
      <c r="DF80">
        <v>16</v>
      </c>
      <c r="DG80">
        <v>1.67</v>
      </c>
      <c r="DH80">
        <v>0.38</v>
      </c>
      <c r="DI80">
        <v>0.192864582692308</v>
      </c>
      <c r="DJ80">
        <v>0.109402345182707</v>
      </c>
      <c r="DK80">
        <v>8.2894813318967295E-2</v>
      </c>
      <c r="DL80">
        <v>1</v>
      </c>
      <c r="DM80">
        <v>2.2523</v>
      </c>
      <c r="DN80">
        <v>0</v>
      </c>
      <c r="DO80">
        <v>0</v>
      </c>
      <c r="DP80">
        <v>0</v>
      </c>
      <c r="DQ80">
        <v>0.112675853846154</v>
      </c>
      <c r="DR80">
        <v>5.63101162140449E-2</v>
      </c>
      <c r="DS80">
        <v>7.7292208495637702E-3</v>
      </c>
      <c r="DT80">
        <v>1</v>
      </c>
      <c r="DU80">
        <v>2</v>
      </c>
      <c r="DV80">
        <v>3</v>
      </c>
      <c r="DW80" t="s">
        <v>264</v>
      </c>
      <c r="DX80">
        <v>100</v>
      </c>
      <c r="DY80">
        <v>100</v>
      </c>
      <c r="DZ80">
        <v>-3.863</v>
      </c>
      <c r="EA80">
        <v>0.38300000000000001</v>
      </c>
      <c r="EB80">
        <v>2</v>
      </c>
      <c r="EC80">
        <v>516.98699999999997</v>
      </c>
      <c r="ED80">
        <v>415.404</v>
      </c>
      <c r="EE80">
        <v>28.528700000000001</v>
      </c>
      <c r="EF80">
        <v>31.593399999999999</v>
      </c>
      <c r="EG80">
        <v>30.0002</v>
      </c>
      <c r="EH80">
        <v>31.762899999999998</v>
      </c>
      <c r="EI80">
        <v>31.7882</v>
      </c>
      <c r="EJ80">
        <v>20.154299999999999</v>
      </c>
      <c r="EK80">
        <v>23.454699999999999</v>
      </c>
      <c r="EL80">
        <v>0</v>
      </c>
      <c r="EM80">
        <v>28.514700000000001</v>
      </c>
      <c r="EN80">
        <v>399.81400000000002</v>
      </c>
      <c r="EO80">
        <v>15.9719</v>
      </c>
      <c r="EP80">
        <v>100.30200000000001</v>
      </c>
      <c r="EQ80">
        <v>90.596400000000003</v>
      </c>
    </row>
    <row r="81" spans="1:147" x14ac:dyDescent="0.3">
      <c r="A81">
        <v>65</v>
      </c>
      <c r="B81">
        <v>1675350506.5</v>
      </c>
      <c r="C81">
        <v>3961.5</v>
      </c>
      <c r="D81" t="s">
        <v>448</v>
      </c>
      <c r="E81" t="s">
        <v>449</v>
      </c>
      <c r="F81">
        <v>1675350498.5</v>
      </c>
      <c r="G81">
        <f t="shared" ref="G81:G93" si="86">BU81*AH81*(BS81-BT81)/(100*BM81*(1000-AH81*BS81))</f>
        <v>2.9113315060759547E-4</v>
      </c>
      <c r="H81">
        <f t="shared" ref="H81:H93" si="87">BU81*AH81*(BR81-BQ81*(1000-AH81*BT81)/(1000-AH81*BS81))/(100*BM81)</f>
        <v>-1.2562279762028614</v>
      </c>
      <c r="I81">
        <f t="shared" ref="I81:I112" si="88">BQ81 - IF(AH81&gt;1, H81*BM81*100/(AJ81*CA81), 0)</f>
        <v>400.01441935483899</v>
      </c>
      <c r="J81">
        <f t="shared" ref="J81:J112" si="89">((P81-G81/2)*I81-H81)/(P81+G81/2)</f>
        <v>545.86500930023226</v>
      </c>
      <c r="K81">
        <f t="shared" ref="K81:K112" si="90">J81*(BV81+BW81)/1000</f>
        <v>52.864997645918734</v>
      </c>
      <c r="L81">
        <f t="shared" ref="L81:L93" si="91">(BQ81 - IF(AH81&gt;1, H81*BM81*100/(AJ81*CA81), 0))*(BV81+BW81)/1000</f>
        <v>38.739910009319061</v>
      </c>
      <c r="M81">
        <f t="shared" ref="M81:M112" si="92">2/((1/O81-1/N81)+SIGN(O81)*SQRT((1/O81-1/N81)*(1/O81-1/N81) + 4*BN81/((BN81+1)*(BN81+1))*(2*1/O81*1/N81-1/N81*1/N81)))</f>
        <v>1.229166833601599E-2</v>
      </c>
      <c r="N81">
        <f t="shared" ref="N81:N93" si="93">AE81+AD81*BM81+AC81*BM81*BM81</f>
        <v>3.3928435961909464</v>
      </c>
      <c r="O81">
        <f t="shared" ref="O81:O93" si="94">G81*(1000-(1000*0.61365*EXP(17.502*S81/(240.97+S81))/(BV81+BW81)+BS81)/2)/(1000*0.61365*EXP(17.502*S81/(240.97+S81))/(BV81+BW81)-BS81)</f>
        <v>1.226698280783443E-2</v>
      </c>
      <c r="P81">
        <f t="shared" ref="P81:P93" si="95">1/((BN81+1)/(M81/1.6)+1/(N81/1.37)) + BN81/((BN81+1)/(M81/1.6) + BN81/(N81/1.37))</f>
        <v>7.6690779759068014E-3</v>
      </c>
      <c r="Q81">
        <f t="shared" ref="Q81:Q93" si="96">(BJ81*BL81)</f>
        <v>0</v>
      </c>
      <c r="R81">
        <f t="shared" ref="R81:R112" si="97">(BX81+(Q81+2*0.95*0.0000000567*(((BX81+$B$7)+273)^4-(BX81+273)^4)-44100*G81)/(1.84*29.3*N81+8*0.95*0.0000000567*(BX81+273)^3))</f>
        <v>28.58003653571112</v>
      </c>
      <c r="S81">
        <f t="shared" ref="S81:S112" si="98">($C$7*BY81+$D$7*BZ81+$E$7*R81)</f>
        <v>28.080574193548401</v>
      </c>
      <c r="T81">
        <f t="shared" ref="T81:T112" si="99">0.61365*EXP(17.502*S81/(240.97+S81))</f>
        <v>3.812701362171389</v>
      </c>
      <c r="U81">
        <f t="shared" ref="U81:U112" si="100">(V81/W81*100)</f>
        <v>40.055024003070962</v>
      </c>
      <c r="V81">
        <f t="shared" ref="V81:V93" si="101">BS81*(BV81+BW81)/1000</f>
        <v>1.5782132901086334</v>
      </c>
      <c r="W81">
        <f t="shared" ref="W81:W93" si="102">0.61365*EXP(17.502*BX81/(240.97+BX81))</f>
        <v>3.9401132052439518</v>
      </c>
      <c r="X81">
        <f t="shared" ref="X81:X93" si="103">(T81-BS81*(BV81+BW81)/1000)</f>
        <v>2.2344880720627556</v>
      </c>
      <c r="Y81">
        <f t="shared" ref="Y81:Y93" si="104">(-G81*44100)</f>
        <v>-12.838971941794959</v>
      </c>
      <c r="Z81">
        <f t="shared" ref="Z81:Z93" si="105">2*29.3*N81*0.92*(BX81-S81)</f>
        <v>103.41836178475157</v>
      </c>
      <c r="AA81">
        <f t="shared" ref="AA81:AA93" si="106">2*0.95*0.0000000567*(((BX81+$B$7)+273)^4-(S81+273)^4)</f>
        <v>6.668318885991888</v>
      </c>
      <c r="AB81">
        <f t="shared" ref="AB81:AB112" si="107">Q81+AA81+Y81+Z81</f>
        <v>97.247708728948496</v>
      </c>
      <c r="AC81">
        <v>-4.0085517756777003E-2</v>
      </c>
      <c r="AD81">
        <v>4.49995053662091E-2</v>
      </c>
      <c r="AE81">
        <v>3.3819533657148702</v>
      </c>
      <c r="AF81">
        <v>0</v>
      </c>
      <c r="AG81">
        <v>0</v>
      </c>
      <c r="AH81">
        <f t="shared" ref="AH81:AH93" si="108">IF(AF81*$H$13&gt;=AJ81,1,(AJ81/(AJ81-AF81*$H$13)))</f>
        <v>1</v>
      </c>
      <c r="AI81">
        <f t="shared" ref="AI81:AI112" si="109">(AH81-1)*100</f>
        <v>0</v>
      </c>
      <c r="AJ81">
        <f t="shared" ref="AJ81:AJ93" si="110">MAX(0,($B$13+$C$13*CA81)/(1+$D$13*CA81)*BV81/(BX81+273)*$E$13)</f>
        <v>50836.010331916252</v>
      </c>
      <c r="AK81" t="s">
        <v>450</v>
      </c>
      <c r="AL81">
        <v>2.3673038461538498</v>
      </c>
      <c r="AM81">
        <v>2.238</v>
      </c>
      <c r="AN81">
        <f t="shared" ref="AN81:AN112" si="111">AM81-AL81</f>
        <v>-0.12930384615384982</v>
      </c>
      <c r="AO81">
        <f t="shared" ref="AO81:AO112" si="112">AN81/AM81</f>
        <v>-5.7776517495017797E-2</v>
      </c>
      <c r="AP81">
        <v>-0.48337288968509101</v>
      </c>
      <c r="AQ81" t="s">
        <v>253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3" si="114">BJ81</f>
        <v>0</v>
      </c>
      <c r="AW81">
        <f t="shared" ref="AW81:AW93" si="115">H81</f>
        <v>-1.2562279762028614</v>
      </c>
      <c r="AX81" t="e">
        <f t="shared" ref="AX81:AX93" si="116">AT81*AU81*AV81</f>
        <v>#DIV/0!</v>
      </c>
      <c r="AY81" t="e">
        <f t="shared" ref="AY81:AY93" si="117">BD81/AS81</f>
        <v>#DIV/0!</v>
      </c>
      <c r="AZ81" t="e">
        <f t="shared" ref="AZ81:AZ93" si="118">(AW81-AP81)/AV81</f>
        <v>#DIV/0!</v>
      </c>
      <c r="BA81" t="e">
        <f t="shared" ref="BA81:BA93" si="119">(AM81-AS81)/AS81</f>
        <v>#DIV/0!</v>
      </c>
      <c r="BB81" t="s">
        <v>253</v>
      </c>
      <c r="BC81">
        <v>0</v>
      </c>
      <c r="BD81">
        <f t="shared" ref="BD81:BD112" si="120">AS81-BC81</f>
        <v>0</v>
      </c>
      <c r="BE81" t="e">
        <f t="shared" ref="BE81:BE93" si="121">(AS81-AR81)/(AS81-BC81)</f>
        <v>#DIV/0!</v>
      </c>
      <c r="BF81">
        <f t="shared" ref="BF81:BF93" si="122">(AM81-AS81)/(AM81-BC81)</f>
        <v>1</v>
      </c>
      <c r="BG81">
        <f t="shared" ref="BG81:BG93" si="123">(AS81-AR81)/(AS81-AL81)</f>
        <v>0</v>
      </c>
      <c r="BH81">
        <f t="shared" ref="BH81:BH93" si="124">(AM81-AS81)/(AM81-AL81)</f>
        <v>-17.308069841458209</v>
      </c>
      <c r="BI81">
        <f t="shared" ref="BI81:BI93" si="125">$B$11*CB81+$C$11*CC81+$F$11*CD81</f>
        <v>0</v>
      </c>
      <c r="BJ81">
        <f t="shared" ref="BJ81:BJ112" si="126">BI81*BK81</f>
        <v>0</v>
      </c>
      <c r="BK81">
        <f t="shared" ref="BK81:BK93" si="127">($B$11*$D$9+$C$11*$D$9+$F$11*((CQ81+CI81)/MAX(CQ81+CI81+CR81, 0.1)*$I$9+CR81/MAX(CQ81+CI81+CR81, 0.1)*$J$9))/($B$11+$C$11+$F$11)</f>
        <v>0</v>
      </c>
      <c r="BL81">
        <f t="shared" ref="BL81:BL93" si="128">($B$11*$K$9+$C$11*$K$9+$F$11*((CQ81+CI81)/MAX(CQ81+CI81+CR81, 0.1)*$P$9+CR81/MAX(CQ81+CI81+CR81, 0.1)*$Q$9))/($B$11+$C$11+$F$11)</f>
        <v>0</v>
      </c>
      <c r="BM81">
        <v>0.76956237059342603</v>
      </c>
      <c r="BN81">
        <v>0.5</v>
      </c>
      <c r="BO81" t="s">
        <v>254</v>
      </c>
      <c r="BP81">
        <v>1675350498.5</v>
      </c>
      <c r="BQ81">
        <v>400.01441935483899</v>
      </c>
      <c r="BR81">
        <v>399.839</v>
      </c>
      <c r="BS81">
        <v>16.296064516129</v>
      </c>
      <c r="BT81">
        <v>16.251987096774201</v>
      </c>
      <c r="BU81">
        <v>500.015806451613</v>
      </c>
      <c r="BV81">
        <v>96.646351612903203</v>
      </c>
      <c r="BW81">
        <v>0.19993225806451601</v>
      </c>
      <c r="BX81">
        <v>28.645964516128998</v>
      </c>
      <c r="BY81">
        <v>28.080574193548401</v>
      </c>
      <c r="BZ81">
        <v>999.9</v>
      </c>
      <c r="CA81">
        <v>10002.2580645161</v>
      </c>
      <c r="CB81">
        <v>0</v>
      </c>
      <c r="CC81">
        <v>390.40277419354902</v>
      </c>
      <c r="CD81">
        <v>0</v>
      </c>
      <c r="CE81">
        <v>0</v>
      </c>
      <c r="CF81">
        <v>0</v>
      </c>
      <c r="CG81">
        <v>0</v>
      </c>
      <c r="CH81">
        <v>2.3697967741935502</v>
      </c>
      <c r="CI81">
        <v>0</v>
      </c>
      <c r="CJ81">
        <v>-5.3474580645161298</v>
      </c>
      <c r="CK81">
        <v>-0.50373225806451605</v>
      </c>
      <c r="CL81">
        <v>38.876838709677401</v>
      </c>
      <c r="CM81">
        <v>43.735774193548401</v>
      </c>
      <c r="CN81">
        <v>41.2398387096774</v>
      </c>
      <c r="CO81">
        <v>41.895000000000003</v>
      </c>
      <c r="CP81">
        <v>39.457322580645098</v>
      </c>
      <c r="CQ81">
        <v>0</v>
      </c>
      <c r="CR81">
        <v>0</v>
      </c>
      <c r="CS81">
        <v>0</v>
      </c>
      <c r="CT81">
        <v>59.400000095367403</v>
      </c>
      <c r="CU81">
        <v>2.3673038461538498</v>
      </c>
      <c r="CV81">
        <v>-0.47161368021899602</v>
      </c>
      <c r="CW81">
        <v>-2.1722017243122198</v>
      </c>
      <c r="CX81">
        <v>-5.3778499999999996</v>
      </c>
      <c r="CY81">
        <v>15</v>
      </c>
      <c r="CZ81">
        <v>1675346478</v>
      </c>
      <c r="DA81" t="s">
        <v>255</v>
      </c>
      <c r="DB81">
        <v>3</v>
      </c>
      <c r="DC81">
        <v>-3.863</v>
      </c>
      <c r="DD81">
        <v>0.38300000000000001</v>
      </c>
      <c r="DE81">
        <v>403</v>
      </c>
      <c r="DF81">
        <v>16</v>
      </c>
      <c r="DG81">
        <v>1.67</v>
      </c>
      <c r="DH81">
        <v>0.38</v>
      </c>
      <c r="DI81">
        <v>0.19253948653846201</v>
      </c>
      <c r="DJ81">
        <v>-9.8752175360545494E-2</v>
      </c>
      <c r="DK81">
        <v>8.3366376916767099E-2</v>
      </c>
      <c r="DL81">
        <v>1</v>
      </c>
      <c r="DM81">
        <v>2.3174999999999999</v>
      </c>
      <c r="DN81">
        <v>0</v>
      </c>
      <c r="DO81">
        <v>0</v>
      </c>
      <c r="DP81">
        <v>0</v>
      </c>
      <c r="DQ81">
        <v>5.6144055769230802E-2</v>
      </c>
      <c r="DR81">
        <v>-0.107495431913205</v>
      </c>
      <c r="DS81">
        <v>1.9319805564422299E-2</v>
      </c>
      <c r="DT81">
        <v>0</v>
      </c>
      <c r="DU81">
        <v>1</v>
      </c>
      <c r="DV81">
        <v>3</v>
      </c>
      <c r="DW81" t="s">
        <v>260</v>
      </c>
      <c r="DX81">
        <v>100</v>
      </c>
      <c r="DY81">
        <v>100</v>
      </c>
      <c r="DZ81">
        <v>-3.863</v>
      </c>
      <c r="EA81">
        <v>0.38300000000000001</v>
      </c>
      <c r="EB81">
        <v>2</v>
      </c>
      <c r="EC81">
        <v>517.61</v>
      </c>
      <c r="ED81">
        <v>416.02</v>
      </c>
      <c r="EE81">
        <v>27.837700000000002</v>
      </c>
      <c r="EF81">
        <v>31.593399999999999</v>
      </c>
      <c r="EG81">
        <v>30.0001</v>
      </c>
      <c r="EH81">
        <v>31.776700000000002</v>
      </c>
      <c r="EI81">
        <v>31.8047</v>
      </c>
      <c r="EJ81">
        <v>20.151800000000001</v>
      </c>
      <c r="EK81">
        <v>21.996600000000001</v>
      </c>
      <c r="EL81">
        <v>0</v>
      </c>
      <c r="EM81">
        <v>27.7881</v>
      </c>
      <c r="EN81">
        <v>399.767</v>
      </c>
      <c r="EO81">
        <v>16.263999999999999</v>
      </c>
      <c r="EP81">
        <v>100.298</v>
      </c>
      <c r="EQ81">
        <v>90.593100000000007</v>
      </c>
    </row>
    <row r="82" spans="1:147" x14ac:dyDescent="0.3">
      <c r="A82">
        <v>66</v>
      </c>
      <c r="B82">
        <v>1675350566.5</v>
      </c>
      <c r="C82">
        <v>4021.5</v>
      </c>
      <c r="D82" t="s">
        <v>451</v>
      </c>
      <c r="E82" t="s">
        <v>452</v>
      </c>
      <c r="F82">
        <v>1675350558.5</v>
      </c>
      <c r="G82">
        <f t="shared" si="86"/>
        <v>3.6759686225294389E-4</v>
      </c>
      <c r="H82">
        <f t="shared" si="87"/>
        <v>-1.6450298204811469</v>
      </c>
      <c r="I82">
        <f t="shared" si="88"/>
        <v>400.005516129032</v>
      </c>
      <c r="J82">
        <f t="shared" si="89"/>
        <v>551.01790484544983</v>
      </c>
      <c r="K82">
        <f t="shared" si="90"/>
        <v>53.365060275239834</v>
      </c>
      <c r="L82">
        <f t="shared" si="91"/>
        <v>38.73979101394437</v>
      </c>
      <c r="M82">
        <f t="shared" si="92"/>
        <v>1.5611434294519392E-2</v>
      </c>
      <c r="N82">
        <f t="shared" si="93"/>
        <v>3.3935912796212206</v>
      </c>
      <c r="O82">
        <f t="shared" si="94"/>
        <v>1.5571645877441835E-2</v>
      </c>
      <c r="P82">
        <f t="shared" si="95"/>
        <v>9.7358449875421769E-3</v>
      </c>
      <c r="Q82">
        <f t="shared" si="96"/>
        <v>0</v>
      </c>
      <c r="R82">
        <f t="shared" si="97"/>
        <v>28.489170111468841</v>
      </c>
      <c r="S82">
        <f t="shared" si="98"/>
        <v>28.039445161290299</v>
      </c>
      <c r="T82">
        <f t="shared" si="99"/>
        <v>3.8035747378933267</v>
      </c>
      <c r="U82">
        <f t="shared" si="100"/>
        <v>40.293694778352275</v>
      </c>
      <c r="V82">
        <f t="shared" si="101"/>
        <v>1.5808537834062615</v>
      </c>
      <c r="W82">
        <f t="shared" si="102"/>
        <v>3.9233279353065749</v>
      </c>
      <c r="X82">
        <f t="shared" si="103"/>
        <v>2.2227209544870652</v>
      </c>
      <c r="Y82">
        <f t="shared" si="104"/>
        <v>-16.211021625354824</v>
      </c>
      <c r="Z82">
        <f t="shared" si="105"/>
        <v>97.506908707576358</v>
      </c>
      <c r="AA82">
        <f t="shared" si="106"/>
        <v>6.2821804307811453</v>
      </c>
      <c r="AB82">
        <f t="shared" si="107"/>
        <v>87.578067513002679</v>
      </c>
      <c r="AC82">
        <v>-4.0096629591706401E-2</v>
      </c>
      <c r="AD82">
        <v>4.50119793743676E-2</v>
      </c>
      <c r="AE82">
        <v>3.3826980303381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50861.969019025077</v>
      </c>
      <c r="AK82" t="s">
        <v>453</v>
      </c>
      <c r="AL82">
        <v>2.3634807692307702</v>
      </c>
      <c r="AM82">
        <v>1.8</v>
      </c>
      <c r="AN82">
        <f t="shared" si="111"/>
        <v>-0.56348076923077017</v>
      </c>
      <c r="AO82">
        <f t="shared" si="112"/>
        <v>-0.31304487179487234</v>
      </c>
      <c r="AP82">
        <v>-0.63297652417246497</v>
      </c>
      <c r="AQ82" t="s">
        <v>253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-1.6450298204811469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253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-3.194430224224424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0.76956237059342603</v>
      </c>
      <c r="BN82">
        <v>0.5</v>
      </c>
      <c r="BO82" t="s">
        <v>254</v>
      </c>
      <c r="BP82">
        <v>1675350558.5</v>
      </c>
      <c r="BQ82">
        <v>400.005516129032</v>
      </c>
      <c r="BR82">
        <v>399.77496774193497</v>
      </c>
      <c r="BS82">
        <v>16.3230161290323</v>
      </c>
      <c r="BT82">
        <v>16.267364516129</v>
      </c>
      <c r="BU82">
        <v>500.02345161290299</v>
      </c>
      <c r="BV82">
        <v>96.648206451612893</v>
      </c>
      <c r="BW82">
        <v>0.19993551612903199</v>
      </c>
      <c r="BX82">
        <v>28.572399999999998</v>
      </c>
      <c r="BY82">
        <v>28.039445161290299</v>
      </c>
      <c r="BZ82">
        <v>999.9</v>
      </c>
      <c r="CA82">
        <v>10004.8387096774</v>
      </c>
      <c r="CB82">
        <v>0</v>
      </c>
      <c r="CC82">
        <v>390.38890322580698</v>
      </c>
      <c r="CD82">
        <v>0</v>
      </c>
      <c r="CE82">
        <v>0</v>
      </c>
      <c r="CF82">
        <v>0</v>
      </c>
      <c r="CG82">
        <v>0</v>
      </c>
      <c r="CH82">
        <v>2.3476838709677401</v>
      </c>
      <c r="CI82">
        <v>0</v>
      </c>
      <c r="CJ82">
        <v>-6.8155290322580599</v>
      </c>
      <c r="CK82">
        <v>-0.64379032258064495</v>
      </c>
      <c r="CL82">
        <v>38.677</v>
      </c>
      <c r="CM82">
        <v>43.561999999999998</v>
      </c>
      <c r="CN82">
        <v>41.031999999999996</v>
      </c>
      <c r="CO82">
        <v>41.75</v>
      </c>
      <c r="CP82">
        <v>39.302</v>
      </c>
      <c r="CQ82">
        <v>0</v>
      </c>
      <c r="CR82">
        <v>0</v>
      </c>
      <c r="CS82">
        <v>0</v>
      </c>
      <c r="CT82">
        <v>59.200000047683702</v>
      </c>
      <c r="CU82">
        <v>2.3634807692307702</v>
      </c>
      <c r="CV82">
        <v>0.73918974316251496</v>
      </c>
      <c r="CW82">
        <v>-3.5945948565578401</v>
      </c>
      <c r="CX82">
        <v>-6.8106807692307703</v>
      </c>
      <c r="CY82">
        <v>15</v>
      </c>
      <c r="CZ82">
        <v>1675346478</v>
      </c>
      <c r="DA82" t="s">
        <v>255</v>
      </c>
      <c r="DB82">
        <v>3</v>
      </c>
      <c r="DC82">
        <v>-3.863</v>
      </c>
      <c r="DD82">
        <v>0.38300000000000001</v>
      </c>
      <c r="DE82">
        <v>403</v>
      </c>
      <c r="DF82">
        <v>16</v>
      </c>
      <c r="DG82">
        <v>1.67</v>
      </c>
      <c r="DH82">
        <v>0.38</v>
      </c>
      <c r="DI82">
        <v>0.20730357907692301</v>
      </c>
      <c r="DJ82">
        <v>9.4650351998591703E-2</v>
      </c>
      <c r="DK82">
        <v>0.106725804867509</v>
      </c>
      <c r="DL82">
        <v>1</v>
      </c>
      <c r="DM82">
        <v>2.3584999999999998</v>
      </c>
      <c r="DN82">
        <v>0</v>
      </c>
      <c r="DO82">
        <v>0</v>
      </c>
      <c r="DP82">
        <v>0</v>
      </c>
      <c r="DQ82">
        <v>5.5360753846153798E-2</v>
      </c>
      <c r="DR82">
        <v>8.7344857850248005E-3</v>
      </c>
      <c r="DS82">
        <v>6.5150115919508896E-3</v>
      </c>
      <c r="DT82">
        <v>1</v>
      </c>
      <c r="DU82">
        <v>2</v>
      </c>
      <c r="DV82">
        <v>3</v>
      </c>
      <c r="DW82" t="s">
        <v>264</v>
      </c>
      <c r="DX82">
        <v>100</v>
      </c>
      <c r="DY82">
        <v>100</v>
      </c>
      <c r="DZ82">
        <v>-3.863</v>
      </c>
      <c r="EA82">
        <v>0.38300000000000001</v>
      </c>
      <c r="EB82">
        <v>2</v>
      </c>
      <c r="EC82">
        <v>516.774</v>
      </c>
      <c r="ED82">
        <v>416.346</v>
      </c>
      <c r="EE82">
        <v>27.028700000000001</v>
      </c>
      <c r="EF82">
        <v>31.5961</v>
      </c>
      <c r="EG82">
        <v>29.9999</v>
      </c>
      <c r="EH82">
        <v>31.785</v>
      </c>
      <c r="EI82">
        <v>31.815799999999999</v>
      </c>
      <c r="EJ82">
        <v>20.1571</v>
      </c>
      <c r="EK82">
        <v>22.270099999999999</v>
      </c>
      <c r="EL82">
        <v>0</v>
      </c>
      <c r="EM82">
        <v>27.035</v>
      </c>
      <c r="EN82">
        <v>399.822</v>
      </c>
      <c r="EO82">
        <v>16.1724</v>
      </c>
      <c r="EP82">
        <v>100.298</v>
      </c>
      <c r="EQ82">
        <v>90.589600000000004</v>
      </c>
    </row>
    <row r="83" spans="1:147" x14ac:dyDescent="0.3">
      <c r="A83">
        <v>67</v>
      </c>
      <c r="B83">
        <v>1675350626.5</v>
      </c>
      <c r="C83">
        <v>4081.5</v>
      </c>
      <c r="D83" t="s">
        <v>454</v>
      </c>
      <c r="E83" t="s">
        <v>455</v>
      </c>
      <c r="F83">
        <v>1675350618.5</v>
      </c>
      <c r="G83">
        <f t="shared" si="86"/>
        <v>6.2096299668354046E-4</v>
      </c>
      <c r="H83">
        <f t="shared" si="87"/>
        <v>-1.5753437115583167</v>
      </c>
      <c r="I83">
        <f t="shared" si="88"/>
        <v>400.02416129032298</v>
      </c>
      <c r="J83">
        <f t="shared" si="89"/>
        <v>478.65844132942345</v>
      </c>
      <c r="K83">
        <f t="shared" si="90"/>
        <v>46.357467720588936</v>
      </c>
      <c r="L83">
        <f t="shared" si="91"/>
        <v>38.741836648628826</v>
      </c>
      <c r="M83">
        <f t="shared" si="92"/>
        <v>2.6601907893024999E-2</v>
      </c>
      <c r="N83">
        <f t="shared" si="93"/>
        <v>3.3907351818237306</v>
      </c>
      <c r="O83">
        <f t="shared" si="94"/>
        <v>2.648650409153917E-2</v>
      </c>
      <c r="P83">
        <f t="shared" si="95"/>
        <v>1.6564391762503759E-2</v>
      </c>
      <c r="Q83">
        <f t="shared" si="96"/>
        <v>0</v>
      </c>
      <c r="R83">
        <f t="shared" si="97"/>
        <v>28.283341362038595</v>
      </c>
      <c r="S83">
        <f t="shared" si="98"/>
        <v>27.917135483871</v>
      </c>
      <c r="T83">
        <f t="shared" si="99"/>
        <v>3.7765464685262464</v>
      </c>
      <c r="U83">
        <f t="shared" si="100"/>
        <v>40.328170567690933</v>
      </c>
      <c r="V83">
        <f t="shared" si="101"/>
        <v>1.568633137957139</v>
      </c>
      <c r="W83">
        <f t="shared" si="102"/>
        <v>3.8896709567427172</v>
      </c>
      <c r="X83">
        <f t="shared" si="103"/>
        <v>2.2079133305691077</v>
      </c>
      <c r="Y83">
        <f t="shared" si="104"/>
        <v>-27.384468153744134</v>
      </c>
      <c r="Z83">
        <f t="shared" si="105"/>
        <v>92.666704088876983</v>
      </c>
      <c r="AA83">
        <f t="shared" si="106"/>
        <v>5.9673165284547558</v>
      </c>
      <c r="AB83">
        <f t="shared" si="107"/>
        <v>71.249552463587605</v>
      </c>
      <c r="AC83">
        <v>-4.0054188646968802E-2</v>
      </c>
      <c r="AD83">
        <v>4.4964335695868697E-2</v>
      </c>
      <c r="AE83">
        <v>3.37985346268156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50835.348596385353</v>
      </c>
      <c r="AK83" t="s">
        <v>456</v>
      </c>
      <c r="AL83">
        <v>2.4270923076923099</v>
      </c>
      <c r="AM83">
        <v>1.6648000000000001</v>
      </c>
      <c r="AN83">
        <f t="shared" si="111"/>
        <v>-0.76229230769230982</v>
      </c>
      <c r="AO83">
        <f t="shared" si="112"/>
        <v>-0.45788821942113755</v>
      </c>
      <c r="AP83">
        <v>-0.60616262058227999</v>
      </c>
      <c r="AQ83" t="s">
        <v>253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-1.5753437115583167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253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-2.1839391309612646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0.76956237059342603</v>
      </c>
      <c r="BN83">
        <v>0.5</v>
      </c>
      <c r="BO83" t="s">
        <v>254</v>
      </c>
      <c r="BP83">
        <v>1675350618.5</v>
      </c>
      <c r="BQ83">
        <v>400.02416129032298</v>
      </c>
      <c r="BR83">
        <v>399.81993548387101</v>
      </c>
      <c r="BS83">
        <v>16.1967322580645</v>
      </c>
      <c r="BT83">
        <v>16.102709677419401</v>
      </c>
      <c r="BU83">
        <v>500.01799999999997</v>
      </c>
      <c r="BV83">
        <v>96.648741935483898</v>
      </c>
      <c r="BW83">
        <v>0.19999970967741901</v>
      </c>
      <c r="BX83">
        <v>28.424061290322602</v>
      </c>
      <c r="BY83">
        <v>27.917135483871</v>
      </c>
      <c r="BZ83">
        <v>999.9</v>
      </c>
      <c r="CA83">
        <v>9994.1935483871002</v>
      </c>
      <c r="CB83">
        <v>0</v>
      </c>
      <c r="CC83">
        <v>390.21061290322598</v>
      </c>
      <c r="CD83">
        <v>0</v>
      </c>
      <c r="CE83">
        <v>0</v>
      </c>
      <c r="CF83">
        <v>0</v>
      </c>
      <c r="CG83">
        <v>0</v>
      </c>
      <c r="CH83">
        <v>2.43042258064516</v>
      </c>
      <c r="CI83">
        <v>0</v>
      </c>
      <c r="CJ83">
        <v>-7.54595161290323</v>
      </c>
      <c r="CK83">
        <v>-0.786845161290323</v>
      </c>
      <c r="CL83">
        <v>38.475612903225802</v>
      </c>
      <c r="CM83">
        <v>43.375</v>
      </c>
      <c r="CN83">
        <v>40.830290322580602</v>
      </c>
      <c r="CO83">
        <v>41.592483870967698</v>
      </c>
      <c r="CP83">
        <v>39.120935483871001</v>
      </c>
      <c r="CQ83">
        <v>0</v>
      </c>
      <c r="CR83">
        <v>0</v>
      </c>
      <c r="CS83">
        <v>0</v>
      </c>
      <c r="CT83">
        <v>59.600000143051098</v>
      </c>
      <c r="CU83">
        <v>2.4270923076923099</v>
      </c>
      <c r="CV83">
        <v>-0.27311453132056501</v>
      </c>
      <c r="CW83">
        <v>-1.6651281947890499</v>
      </c>
      <c r="CX83">
        <v>-7.6137153846153804</v>
      </c>
      <c r="CY83">
        <v>15</v>
      </c>
      <c r="CZ83">
        <v>1675346478</v>
      </c>
      <c r="DA83" t="s">
        <v>255</v>
      </c>
      <c r="DB83">
        <v>3</v>
      </c>
      <c r="DC83">
        <v>-3.863</v>
      </c>
      <c r="DD83">
        <v>0.38300000000000001</v>
      </c>
      <c r="DE83">
        <v>403</v>
      </c>
      <c r="DF83">
        <v>16</v>
      </c>
      <c r="DG83">
        <v>1.67</v>
      </c>
      <c r="DH83">
        <v>0.38</v>
      </c>
      <c r="DI83">
        <v>0.20838636799999999</v>
      </c>
      <c r="DJ83">
        <v>5.9481880713773097E-2</v>
      </c>
      <c r="DK83">
        <v>9.2054032601664906E-2</v>
      </c>
      <c r="DL83">
        <v>1</v>
      </c>
      <c r="DM83">
        <v>2.6522999999999999</v>
      </c>
      <c r="DN83">
        <v>0</v>
      </c>
      <c r="DO83">
        <v>0</v>
      </c>
      <c r="DP83">
        <v>0</v>
      </c>
      <c r="DQ83">
        <v>7.8010821153846194E-2</v>
      </c>
      <c r="DR83">
        <v>0.16402042124135499</v>
      </c>
      <c r="DS83">
        <v>2.2929796945009399E-2</v>
      </c>
      <c r="DT83">
        <v>0</v>
      </c>
      <c r="DU83">
        <v>1</v>
      </c>
      <c r="DV83">
        <v>3</v>
      </c>
      <c r="DW83" t="s">
        <v>260</v>
      </c>
      <c r="DX83">
        <v>100</v>
      </c>
      <c r="DY83">
        <v>100</v>
      </c>
      <c r="DZ83">
        <v>-3.863</v>
      </c>
      <c r="EA83">
        <v>0.38300000000000001</v>
      </c>
      <c r="EB83">
        <v>2</v>
      </c>
      <c r="EC83">
        <v>516.84</v>
      </c>
      <c r="ED83">
        <v>416.029</v>
      </c>
      <c r="EE83">
        <v>27.2163</v>
      </c>
      <c r="EF83">
        <v>31.5989</v>
      </c>
      <c r="EG83">
        <v>29.9998</v>
      </c>
      <c r="EH83">
        <v>31.793399999999998</v>
      </c>
      <c r="EI83">
        <v>31.824100000000001</v>
      </c>
      <c r="EJ83">
        <v>20.151299999999999</v>
      </c>
      <c r="EK83">
        <v>23.401499999999999</v>
      </c>
      <c r="EL83">
        <v>0</v>
      </c>
      <c r="EM83">
        <v>27.229800000000001</v>
      </c>
      <c r="EN83">
        <v>399.69400000000002</v>
      </c>
      <c r="EO83">
        <v>15.988899999999999</v>
      </c>
      <c r="EP83">
        <v>100.29900000000001</v>
      </c>
      <c r="EQ83">
        <v>90.592200000000005</v>
      </c>
    </row>
    <row r="84" spans="1:147" x14ac:dyDescent="0.3">
      <c r="A84">
        <v>68</v>
      </c>
      <c r="B84">
        <v>1675350686.5</v>
      </c>
      <c r="C84">
        <v>4141.5</v>
      </c>
      <c r="D84" t="s">
        <v>457</v>
      </c>
      <c r="E84" t="s">
        <v>458</v>
      </c>
      <c r="F84">
        <v>1675350678.5</v>
      </c>
      <c r="G84">
        <f t="shared" si="86"/>
        <v>4.5158596372447718E-4</v>
      </c>
      <c r="H84">
        <f t="shared" si="87"/>
        <v>-1.4853825723352296</v>
      </c>
      <c r="I84">
        <f t="shared" si="88"/>
        <v>400.012838709677</v>
      </c>
      <c r="J84">
        <f t="shared" si="89"/>
        <v>506.91166867086355</v>
      </c>
      <c r="K84">
        <f t="shared" si="90"/>
        <v>49.094259863469546</v>
      </c>
      <c r="L84">
        <f t="shared" si="91"/>
        <v>38.741136703026122</v>
      </c>
      <c r="M84">
        <f t="shared" si="92"/>
        <v>1.9218971766356258E-2</v>
      </c>
      <c r="N84">
        <f t="shared" si="93"/>
        <v>3.3946784553472438</v>
      </c>
      <c r="O84">
        <f t="shared" si="94"/>
        <v>1.9158727372445679E-2</v>
      </c>
      <c r="P84">
        <f t="shared" si="95"/>
        <v>1.1979601497554327E-2</v>
      </c>
      <c r="Q84">
        <f t="shared" si="96"/>
        <v>0</v>
      </c>
      <c r="R84">
        <f t="shared" si="97"/>
        <v>28.31397151972434</v>
      </c>
      <c r="S84">
        <f t="shared" si="98"/>
        <v>27.919983870967702</v>
      </c>
      <c r="T84">
        <f t="shared" si="99"/>
        <v>3.7771740006030341</v>
      </c>
      <c r="U84">
        <f t="shared" si="100"/>
        <v>40.053026451789577</v>
      </c>
      <c r="V84">
        <f t="shared" si="101"/>
        <v>1.5572190547730826</v>
      </c>
      <c r="W84">
        <f t="shared" si="102"/>
        <v>3.8878936068600272</v>
      </c>
      <c r="X84">
        <f t="shared" si="103"/>
        <v>2.2199549458299517</v>
      </c>
      <c r="Y84">
        <f t="shared" si="104"/>
        <v>-19.914941000249442</v>
      </c>
      <c r="Z84">
        <f t="shared" si="105"/>
        <v>90.813861073517756</v>
      </c>
      <c r="AA84">
        <f t="shared" si="106"/>
        <v>5.841062651946431</v>
      </c>
      <c r="AB84">
        <f t="shared" si="107"/>
        <v>76.739982725214745</v>
      </c>
      <c r="AC84">
        <v>-4.0112788669557198E-2</v>
      </c>
      <c r="AD84">
        <v>4.5030119354868003E-2</v>
      </c>
      <c r="AE84">
        <v>3.3837808160476799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50908.027314972955</v>
      </c>
      <c r="AK84" t="s">
        <v>459</v>
      </c>
      <c r="AL84">
        <v>2.3700461538461499</v>
      </c>
      <c r="AM84">
        <v>1.8540000000000001</v>
      </c>
      <c r="AN84">
        <f t="shared" si="111"/>
        <v>-0.51604615384614982</v>
      </c>
      <c r="AO84">
        <f t="shared" si="112"/>
        <v>-0.27834204630320919</v>
      </c>
      <c r="AP84">
        <v>-0.57154726680223</v>
      </c>
      <c r="AQ84" t="s">
        <v>253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-1.4853825723352296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253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-3.5927019050174684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0.76956237059342603</v>
      </c>
      <c r="BN84">
        <v>0.5</v>
      </c>
      <c r="BO84" t="s">
        <v>254</v>
      </c>
      <c r="BP84">
        <v>1675350678.5</v>
      </c>
      <c r="BQ84">
        <v>400.012838709677</v>
      </c>
      <c r="BR84">
        <v>399.81203225806399</v>
      </c>
      <c r="BS84">
        <v>16.078712903225799</v>
      </c>
      <c r="BT84">
        <v>16.010329032258099</v>
      </c>
      <c r="BU84">
        <v>500.02409677419399</v>
      </c>
      <c r="BV84">
        <v>96.649761290322601</v>
      </c>
      <c r="BW84">
        <v>0.19997190322580599</v>
      </c>
      <c r="BX84">
        <v>28.416196774193502</v>
      </c>
      <c r="BY84">
        <v>27.919983870967702</v>
      </c>
      <c r="BZ84">
        <v>999.9</v>
      </c>
      <c r="CA84">
        <v>10008.7096774194</v>
      </c>
      <c r="CB84">
        <v>0</v>
      </c>
      <c r="CC84">
        <v>390.221</v>
      </c>
      <c r="CD84">
        <v>0</v>
      </c>
      <c r="CE84">
        <v>0</v>
      </c>
      <c r="CF84">
        <v>0</v>
      </c>
      <c r="CG84">
        <v>0</v>
      </c>
      <c r="CH84">
        <v>2.3721451612903199</v>
      </c>
      <c r="CI84">
        <v>0</v>
      </c>
      <c r="CJ84">
        <v>-8.3399064516129098</v>
      </c>
      <c r="CK84">
        <v>-0.89779677419354798</v>
      </c>
      <c r="CL84">
        <v>38.304000000000002</v>
      </c>
      <c r="CM84">
        <v>43.245935483871001</v>
      </c>
      <c r="CN84">
        <v>40.655000000000001</v>
      </c>
      <c r="CO84">
        <v>41.443096774193499</v>
      </c>
      <c r="CP84">
        <v>38.947161290322597</v>
      </c>
      <c r="CQ84">
        <v>0</v>
      </c>
      <c r="CR84">
        <v>0</v>
      </c>
      <c r="CS84">
        <v>0</v>
      </c>
      <c r="CT84">
        <v>59.400000095367403</v>
      </c>
      <c r="CU84">
        <v>2.3700461538461499</v>
      </c>
      <c r="CV84">
        <v>-8.1709404911622097E-2</v>
      </c>
      <c r="CW84">
        <v>-2.97983248806975</v>
      </c>
      <c r="CX84">
        <v>-8.37047307692308</v>
      </c>
      <c r="CY84">
        <v>15</v>
      </c>
      <c r="CZ84">
        <v>1675346478</v>
      </c>
      <c r="DA84" t="s">
        <v>255</v>
      </c>
      <c r="DB84">
        <v>3</v>
      </c>
      <c r="DC84">
        <v>-3.863</v>
      </c>
      <c r="DD84">
        <v>0.38300000000000001</v>
      </c>
      <c r="DE84">
        <v>403</v>
      </c>
      <c r="DF84">
        <v>16</v>
      </c>
      <c r="DG84">
        <v>1.67</v>
      </c>
      <c r="DH84">
        <v>0.38</v>
      </c>
      <c r="DI84">
        <v>0.190756521153846</v>
      </c>
      <c r="DJ84">
        <v>0.10196189003671501</v>
      </c>
      <c r="DK84">
        <v>9.4630213942676206E-2</v>
      </c>
      <c r="DL84">
        <v>1</v>
      </c>
      <c r="DM84">
        <v>2.1373000000000002</v>
      </c>
      <c r="DN84">
        <v>0</v>
      </c>
      <c r="DO84">
        <v>0</v>
      </c>
      <c r="DP84">
        <v>0</v>
      </c>
      <c r="DQ84">
        <v>6.8410905769230798E-2</v>
      </c>
      <c r="DR84">
        <v>-1.62410774353538E-3</v>
      </c>
      <c r="DS84">
        <v>2.6623171561929002E-3</v>
      </c>
      <c r="DT84">
        <v>1</v>
      </c>
      <c r="DU84">
        <v>2</v>
      </c>
      <c r="DV84">
        <v>3</v>
      </c>
      <c r="DW84" t="s">
        <v>264</v>
      </c>
      <c r="DX84">
        <v>100</v>
      </c>
      <c r="DY84">
        <v>100</v>
      </c>
      <c r="DZ84">
        <v>-3.863</v>
      </c>
      <c r="EA84">
        <v>0.38300000000000001</v>
      </c>
      <c r="EB84">
        <v>2</v>
      </c>
      <c r="EC84">
        <v>517.01199999999994</v>
      </c>
      <c r="ED84">
        <v>416.06799999999998</v>
      </c>
      <c r="EE84">
        <v>27.708200000000001</v>
      </c>
      <c r="EF84">
        <v>31.5961</v>
      </c>
      <c r="EG84">
        <v>30</v>
      </c>
      <c r="EH84">
        <v>31.7989</v>
      </c>
      <c r="EI84">
        <v>31.829599999999999</v>
      </c>
      <c r="EJ84">
        <v>20.153500000000001</v>
      </c>
      <c r="EK84">
        <v>23.401499999999999</v>
      </c>
      <c r="EL84">
        <v>0</v>
      </c>
      <c r="EM84">
        <v>27.7105</v>
      </c>
      <c r="EN84">
        <v>399.86500000000001</v>
      </c>
      <c r="EO84">
        <v>15.9992</v>
      </c>
      <c r="EP84">
        <v>100.29900000000001</v>
      </c>
      <c r="EQ84">
        <v>90.591200000000001</v>
      </c>
    </row>
    <row r="85" spans="1:147" x14ac:dyDescent="0.3">
      <c r="A85">
        <v>69</v>
      </c>
      <c r="B85">
        <v>1675350746.5</v>
      </c>
      <c r="C85">
        <v>4201.5</v>
      </c>
      <c r="D85" t="s">
        <v>460</v>
      </c>
      <c r="E85" t="s">
        <v>461</v>
      </c>
      <c r="F85">
        <v>1675350738.5</v>
      </c>
      <c r="G85">
        <f t="shared" si="86"/>
        <v>3.5463053729368067E-4</v>
      </c>
      <c r="H85">
        <f t="shared" si="87"/>
        <v>-1.2447424933347535</v>
      </c>
      <c r="I85">
        <f t="shared" si="88"/>
        <v>400.01664516129</v>
      </c>
      <c r="J85">
        <f t="shared" si="89"/>
        <v>515.49605008543233</v>
      </c>
      <c r="K85">
        <f t="shared" si="90"/>
        <v>49.928170600342199</v>
      </c>
      <c r="L85">
        <f t="shared" si="91"/>
        <v>38.743457489692688</v>
      </c>
      <c r="M85">
        <f t="shared" si="92"/>
        <v>1.502868217415624E-2</v>
      </c>
      <c r="N85">
        <f t="shared" si="93"/>
        <v>3.3912456704105658</v>
      </c>
      <c r="O85">
        <f t="shared" si="94"/>
        <v>1.4991779575348956E-2</v>
      </c>
      <c r="P85">
        <f t="shared" si="95"/>
        <v>9.3731701729716718E-3</v>
      </c>
      <c r="Q85">
        <f t="shared" si="96"/>
        <v>0</v>
      </c>
      <c r="R85">
        <f t="shared" si="97"/>
        <v>28.380667684123214</v>
      </c>
      <c r="S85">
        <f t="shared" si="98"/>
        <v>27.977132258064501</v>
      </c>
      <c r="T85">
        <f t="shared" si="99"/>
        <v>3.7897836786842363</v>
      </c>
      <c r="U85">
        <f t="shared" si="100"/>
        <v>40.071132739499213</v>
      </c>
      <c r="V85">
        <f t="shared" si="101"/>
        <v>1.5619859091200083</v>
      </c>
      <c r="W85">
        <f t="shared" si="102"/>
        <v>3.898032828955484</v>
      </c>
      <c r="X85">
        <f t="shared" si="103"/>
        <v>2.2277977695642281</v>
      </c>
      <c r="Y85">
        <f t="shared" si="104"/>
        <v>-15.639206694651318</v>
      </c>
      <c r="Z85">
        <f t="shared" si="105"/>
        <v>88.468514940836982</v>
      </c>
      <c r="AA85">
        <f t="shared" si="106"/>
        <v>5.6988652465050613</v>
      </c>
      <c r="AB85">
        <f t="shared" si="107"/>
        <v>78.528173492690726</v>
      </c>
      <c r="AC85">
        <v>-4.0061773298740201E-2</v>
      </c>
      <c r="AD85">
        <v>4.4972850131934E-2</v>
      </c>
      <c r="AE85">
        <v>3.3803618907086102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50838.473910097731</v>
      </c>
      <c r="AK85" t="s">
        <v>462</v>
      </c>
      <c r="AL85">
        <v>2.25700769230769</v>
      </c>
      <c r="AM85">
        <v>1.6328</v>
      </c>
      <c r="AN85">
        <f t="shared" si="111"/>
        <v>-0.62420769230769002</v>
      </c>
      <c r="AO85">
        <f t="shared" si="112"/>
        <v>-0.3822928051859934</v>
      </c>
      <c r="AP85">
        <v>-0.47895349197424802</v>
      </c>
      <c r="AQ85" t="s">
        <v>253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-1.2447424933347535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253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-2.615796024498759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0.76956237059342603</v>
      </c>
      <c r="BN85">
        <v>0.5</v>
      </c>
      <c r="BO85" t="s">
        <v>254</v>
      </c>
      <c r="BP85">
        <v>1675350738.5</v>
      </c>
      <c r="BQ85">
        <v>400.01664516129</v>
      </c>
      <c r="BR85">
        <v>399.84690322580599</v>
      </c>
      <c r="BS85">
        <v>16.127119354838701</v>
      </c>
      <c r="BT85">
        <v>16.073419354838698</v>
      </c>
      <c r="BU85">
        <v>500.01687096774202</v>
      </c>
      <c r="BV85">
        <v>96.654564516129</v>
      </c>
      <c r="BW85">
        <v>0.20004880645161299</v>
      </c>
      <c r="BX85">
        <v>28.461019354838701</v>
      </c>
      <c r="BY85">
        <v>27.977132258064501</v>
      </c>
      <c r="BZ85">
        <v>999.9</v>
      </c>
      <c r="CA85">
        <v>9995.4838709677406</v>
      </c>
      <c r="CB85">
        <v>0</v>
      </c>
      <c r="CC85">
        <v>390.27267741935498</v>
      </c>
      <c r="CD85">
        <v>0</v>
      </c>
      <c r="CE85">
        <v>0</v>
      </c>
      <c r="CF85">
        <v>0</v>
      </c>
      <c r="CG85">
        <v>0</v>
      </c>
      <c r="CH85">
        <v>2.2502677419354802</v>
      </c>
      <c r="CI85">
        <v>0</v>
      </c>
      <c r="CJ85">
        <v>-9.2976161290322601</v>
      </c>
      <c r="CK85">
        <v>-1.0270483870967699</v>
      </c>
      <c r="CL85">
        <v>38.134999999999998</v>
      </c>
      <c r="CM85">
        <v>43.088419354838699</v>
      </c>
      <c r="CN85">
        <v>40.495935483871001</v>
      </c>
      <c r="CO85">
        <v>41.314032258064501</v>
      </c>
      <c r="CP85">
        <v>38.808</v>
      </c>
      <c r="CQ85">
        <v>0</v>
      </c>
      <c r="CR85">
        <v>0</v>
      </c>
      <c r="CS85">
        <v>0</v>
      </c>
      <c r="CT85">
        <v>59.200000047683702</v>
      </c>
      <c r="CU85">
        <v>2.25700769230769</v>
      </c>
      <c r="CV85">
        <v>0.181504275782984</v>
      </c>
      <c r="CW85">
        <v>0.82217435076782597</v>
      </c>
      <c r="CX85">
        <v>-9.3059999999999992</v>
      </c>
      <c r="CY85">
        <v>15</v>
      </c>
      <c r="CZ85">
        <v>1675346478</v>
      </c>
      <c r="DA85" t="s">
        <v>255</v>
      </c>
      <c r="DB85">
        <v>3</v>
      </c>
      <c r="DC85">
        <v>-3.863</v>
      </c>
      <c r="DD85">
        <v>0.38300000000000001</v>
      </c>
      <c r="DE85">
        <v>403</v>
      </c>
      <c r="DF85">
        <v>16</v>
      </c>
      <c r="DG85">
        <v>1.67</v>
      </c>
      <c r="DH85">
        <v>0.38</v>
      </c>
      <c r="DI85">
        <v>0.17099412115384599</v>
      </c>
      <c r="DJ85">
        <v>7.4442373943354595E-2</v>
      </c>
      <c r="DK85">
        <v>0.10295070529725001</v>
      </c>
      <c r="DL85">
        <v>1</v>
      </c>
      <c r="DM85">
        <v>2.3115999999999999</v>
      </c>
      <c r="DN85">
        <v>0</v>
      </c>
      <c r="DO85">
        <v>0</v>
      </c>
      <c r="DP85">
        <v>0</v>
      </c>
      <c r="DQ85">
        <v>5.0701801923076897E-2</v>
      </c>
      <c r="DR85">
        <v>2.78722907880148E-2</v>
      </c>
      <c r="DS85">
        <v>5.0136264829152002E-3</v>
      </c>
      <c r="DT85">
        <v>1</v>
      </c>
      <c r="DU85">
        <v>2</v>
      </c>
      <c r="DV85">
        <v>3</v>
      </c>
      <c r="DW85" t="s">
        <v>264</v>
      </c>
      <c r="DX85">
        <v>100</v>
      </c>
      <c r="DY85">
        <v>100</v>
      </c>
      <c r="DZ85">
        <v>-3.863</v>
      </c>
      <c r="EA85">
        <v>0.38300000000000001</v>
      </c>
      <c r="EB85">
        <v>2</v>
      </c>
      <c r="EC85">
        <v>517.26900000000001</v>
      </c>
      <c r="ED85">
        <v>416.33600000000001</v>
      </c>
      <c r="EE85">
        <v>27.845099999999999</v>
      </c>
      <c r="EF85">
        <v>31.587800000000001</v>
      </c>
      <c r="EG85">
        <v>30.0001</v>
      </c>
      <c r="EH85">
        <v>31.7989</v>
      </c>
      <c r="EI85">
        <v>31.8323</v>
      </c>
      <c r="EJ85">
        <v>20.149899999999999</v>
      </c>
      <c r="EK85">
        <v>22.852699999999999</v>
      </c>
      <c r="EL85">
        <v>0</v>
      </c>
      <c r="EM85">
        <v>27.846800000000002</v>
      </c>
      <c r="EN85">
        <v>399.74</v>
      </c>
      <c r="EO85">
        <v>16.0898</v>
      </c>
      <c r="EP85">
        <v>100.29900000000001</v>
      </c>
      <c r="EQ85">
        <v>90.591999999999999</v>
      </c>
    </row>
    <row r="86" spans="1:147" x14ac:dyDescent="0.3">
      <c r="A86">
        <v>70</v>
      </c>
      <c r="B86">
        <v>1675350806.5</v>
      </c>
      <c r="C86">
        <v>4261.5</v>
      </c>
      <c r="D86" t="s">
        <v>463</v>
      </c>
      <c r="E86" t="s">
        <v>464</v>
      </c>
      <c r="F86">
        <v>1675350798.5</v>
      </c>
      <c r="G86">
        <f t="shared" si="86"/>
        <v>2.7461728102703791E-4</v>
      </c>
      <c r="H86">
        <f t="shared" si="87"/>
        <v>-0.91449287907099197</v>
      </c>
      <c r="I86">
        <f t="shared" si="88"/>
        <v>399.98729032258098</v>
      </c>
      <c r="J86">
        <f t="shared" si="89"/>
        <v>508.78687352964431</v>
      </c>
      <c r="K86">
        <f t="shared" si="90"/>
        <v>49.277647142791146</v>
      </c>
      <c r="L86">
        <f t="shared" si="91"/>
        <v>38.740057142942156</v>
      </c>
      <c r="M86">
        <f t="shared" si="92"/>
        <v>1.1632385344906087E-2</v>
      </c>
      <c r="N86">
        <f t="shared" si="93"/>
        <v>3.3900750643019881</v>
      </c>
      <c r="O86">
        <f t="shared" si="94"/>
        <v>1.1610256301901167E-2</v>
      </c>
      <c r="P86">
        <f t="shared" si="95"/>
        <v>7.2583948469332445E-3</v>
      </c>
      <c r="Q86">
        <f t="shared" si="96"/>
        <v>0</v>
      </c>
      <c r="R86">
        <f t="shared" si="97"/>
        <v>28.423858377049395</v>
      </c>
      <c r="S86">
        <f t="shared" si="98"/>
        <v>28.000583870967699</v>
      </c>
      <c r="T86">
        <f t="shared" si="99"/>
        <v>3.7949688489591087</v>
      </c>
      <c r="U86">
        <f t="shared" si="100"/>
        <v>40.15455723462216</v>
      </c>
      <c r="V86">
        <f t="shared" si="101"/>
        <v>1.5675200064994932</v>
      </c>
      <c r="W86">
        <f t="shared" si="102"/>
        <v>3.9037163262453869</v>
      </c>
      <c r="X86">
        <f t="shared" si="103"/>
        <v>2.2274488424596157</v>
      </c>
      <c r="Y86">
        <f t="shared" si="104"/>
        <v>-12.110622093292372</v>
      </c>
      <c r="Z86">
        <f t="shared" si="105"/>
        <v>88.735708228070294</v>
      </c>
      <c r="AA86">
        <f t="shared" si="106"/>
        <v>5.7194328562445635</v>
      </c>
      <c r="AB86">
        <f t="shared" si="107"/>
        <v>82.344518991022483</v>
      </c>
      <c r="AC86">
        <v>-4.0044381566049801E-2</v>
      </c>
      <c r="AD86">
        <v>4.49533263883896E-2</v>
      </c>
      <c r="AE86">
        <v>3.3791960094979001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50813.044462271289</v>
      </c>
      <c r="AK86" t="s">
        <v>465</v>
      </c>
      <c r="AL86">
        <v>2.3075115384615401</v>
      </c>
      <c r="AM86">
        <v>2.2096</v>
      </c>
      <c r="AN86">
        <f t="shared" si="111"/>
        <v>-9.7911538461540104E-2</v>
      </c>
      <c r="AO86">
        <f t="shared" si="112"/>
        <v>-4.43118838077209E-2</v>
      </c>
      <c r="AP86">
        <v>-0.35187965395306098</v>
      </c>
      <c r="AQ86" t="s">
        <v>253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-0.91449287907099197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253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-22.567309580861465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0.76956237059342603</v>
      </c>
      <c r="BN86">
        <v>0.5</v>
      </c>
      <c r="BO86" t="s">
        <v>254</v>
      </c>
      <c r="BP86">
        <v>1675350798.5</v>
      </c>
      <c r="BQ86">
        <v>399.98729032258098</v>
      </c>
      <c r="BR86">
        <v>399.86345161290302</v>
      </c>
      <c r="BS86">
        <v>16.184490322580601</v>
      </c>
      <c r="BT86">
        <v>16.1429096774194</v>
      </c>
      <c r="BU86">
        <v>500.027774193548</v>
      </c>
      <c r="BV86">
        <v>96.653154838709696</v>
      </c>
      <c r="BW86">
        <v>0.20006545161290301</v>
      </c>
      <c r="BX86">
        <v>28.4861</v>
      </c>
      <c r="BY86">
        <v>28.000583870967699</v>
      </c>
      <c r="BZ86">
        <v>999.9</v>
      </c>
      <c r="CA86">
        <v>9991.2903225806494</v>
      </c>
      <c r="CB86">
        <v>0</v>
      </c>
      <c r="CC86">
        <v>390.369709677419</v>
      </c>
      <c r="CD86">
        <v>0</v>
      </c>
      <c r="CE86">
        <v>0</v>
      </c>
      <c r="CF86">
        <v>0</v>
      </c>
      <c r="CG86">
        <v>0</v>
      </c>
      <c r="CH86">
        <v>2.2959645161290299</v>
      </c>
      <c r="CI86">
        <v>0</v>
      </c>
      <c r="CJ86">
        <v>-10.2687774193548</v>
      </c>
      <c r="CK86">
        <v>-1.09655161290323</v>
      </c>
      <c r="CL86">
        <v>37.987806451612897</v>
      </c>
      <c r="CM86">
        <v>42.945129032258102</v>
      </c>
      <c r="CN86">
        <v>40.338419354838699</v>
      </c>
      <c r="CO86">
        <v>41.186999999999998</v>
      </c>
      <c r="CP86">
        <v>38.674999999999997</v>
      </c>
      <c r="CQ86">
        <v>0</v>
      </c>
      <c r="CR86">
        <v>0</v>
      </c>
      <c r="CS86">
        <v>0</v>
      </c>
      <c r="CT86">
        <v>59.600000143051098</v>
      </c>
      <c r="CU86">
        <v>2.3075115384615401</v>
      </c>
      <c r="CV86">
        <v>1.8335052480185899E-2</v>
      </c>
      <c r="CW86">
        <v>-0.90955898392925205</v>
      </c>
      <c r="CX86">
        <v>-10.2413461538462</v>
      </c>
      <c r="CY86">
        <v>15</v>
      </c>
      <c r="CZ86">
        <v>1675346478</v>
      </c>
      <c r="DA86" t="s">
        <v>255</v>
      </c>
      <c r="DB86">
        <v>3</v>
      </c>
      <c r="DC86">
        <v>-3.863</v>
      </c>
      <c r="DD86">
        <v>0.38300000000000001</v>
      </c>
      <c r="DE86">
        <v>403</v>
      </c>
      <c r="DF86">
        <v>16</v>
      </c>
      <c r="DG86">
        <v>1.67</v>
      </c>
      <c r="DH86">
        <v>0.38</v>
      </c>
      <c r="DI86">
        <v>0.150888284230769</v>
      </c>
      <c r="DJ86">
        <v>-0.227350310697578</v>
      </c>
      <c r="DK86">
        <v>9.1060514346802096E-2</v>
      </c>
      <c r="DL86">
        <v>1</v>
      </c>
      <c r="DM86">
        <v>2.3980999999999999</v>
      </c>
      <c r="DN86">
        <v>0</v>
      </c>
      <c r="DO86">
        <v>0</v>
      </c>
      <c r="DP86">
        <v>0</v>
      </c>
      <c r="DQ86">
        <v>4.11292923076923E-2</v>
      </c>
      <c r="DR86">
        <v>2.5753784683668198E-3</v>
      </c>
      <c r="DS86">
        <v>2.3875051736428998E-3</v>
      </c>
      <c r="DT86">
        <v>1</v>
      </c>
      <c r="DU86">
        <v>2</v>
      </c>
      <c r="DV86">
        <v>3</v>
      </c>
      <c r="DW86" t="s">
        <v>264</v>
      </c>
      <c r="DX86">
        <v>100</v>
      </c>
      <c r="DY86">
        <v>100</v>
      </c>
      <c r="DZ86">
        <v>-3.863</v>
      </c>
      <c r="EA86">
        <v>0.38300000000000001</v>
      </c>
      <c r="EB86">
        <v>2</v>
      </c>
      <c r="EC86">
        <v>516.476</v>
      </c>
      <c r="ED86">
        <v>416.44200000000001</v>
      </c>
      <c r="EE86">
        <v>27.7789</v>
      </c>
      <c r="EF86">
        <v>31.579499999999999</v>
      </c>
      <c r="EG86">
        <v>30.0002</v>
      </c>
      <c r="EH86">
        <v>31.796099999999999</v>
      </c>
      <c r="EI86">
        <v>31.829599999999999</v>
      </c>
      <c r="EJ86">
        <v>20.1541</v>
      </c>
      <c r="EK86">
        <v>22.575600000000001</v>
      </c>
      <c r="EL86">
        <v>0</v>
      </c>
      <c r="EM86">
        <v>27.775099999999998</v>
      </c>
      <c r="EN86">
        <v>399.77699999999999</v>
      </c>
      <c r="EO86">
        <v>16.1188</v>
      </c>
      <c r="EP86">
        <v>100.30200000000001</v>
      </c>
      <c r="EQ86">
        <v>90.592600000000004</v>
      </c>
    </row>
    <row r="87" spans="1:147" x14ac:dyDescent="0.3">
      <c r="A87">
        <v>71</v>
      </c>
      <c r="B87">
        <v>1675350866.5</v>
      </c>
      <c r="C87">
        <v>4321.5</v>
      </c>
      <c r="D87" t="s">
        <v>466</v>
      </c>
      <c r="E87" t="s">
        <v>467</v>
      </c>
      <c r="F87">
        <v>1675350858.5</v>
      </c>
      <c r="G87">
        <f t="shared" si="86"/>
        <v>2.5260350509568799E-4</v>
      </c>
      <c r="H87">
        <f t="shared" si="87"/>
        <v>-0.85180876480361323</v>
      </c>
      <c r="I87">
        <f t="shared" si="88"/>
        <v>399.98612903225802</v>
      </c>
      <c r="J87">
        <f t="shared" si="89"/>
        <v>510.25360551983982</v>
      </c>
      <c r="K87">
        <f t="shared" si="90"/>
        <v>49.41987330887342</v>
      </c>
      <c r="L87">
        <f t="shared" si="91"/>
        <v>38.740076715268387</v>
      </c>
      <c r="M87">
        <f t="shared" si="92"/>
        <v>1.0707790883141456E-2</v>
      </c>
      <c r="N87">
        <f t="shared" si="93"/>
        <v>3.3906941326927886</v>
      </c>
      <c r="O87">
        <f t="shared" si="94"/>
        <v>1.0689040221450419E-2</v>
      </c>
      <c r="P87">
        <f t="shared" si="95"/>
        <v>6.682332039891937E-3</v>
      </c>
      <c r="Q87">
        <f t="shared" si="96"/>
        <v>0</v>
      </c>
      <c r="R87">
        <f t="shared" si="97"/>
        <v>28.414257082755864</v>
      </c>
      <c r="S87">
        <f t="shared" si="98"/>
        <v>27.9883129032258</v>
      </c>
      <c r="T87">
        <f t="shared" si="99"/>
        <v>3.792254956747187</v>
      </c>
      <c r="U87">
        <f t="shared" si="100"/>
        <v>40.168442150058496</v>
      </c>
      <c r="V87">
        <f t="shared" si="101"/>
        <v>1.5667327125102253</v>
      </c>
      <c r="W87">
        <f t="shared" si="102"/>
        <v>3.9004069579231708</v>
      </c>
      <c r="X87">
        <f t="shared" si="103"/>
        <v>2.225522244236962</v>
      </c>
      <c r="Y87">
        <f t="shared" si="104"/>
        <v>-11.139814574719841</v>
      </c>
      <c r="Z87">
        <f t="shared" si="105"/>
        <v>88.326167427803213</v>
      </c>
      <c r="AA87">
        <f t="shared" si="106"/>
        <v>5.6912350107183078</v>
      </c>
      <c r="AB87">
        <f t="shared" si="107"/>
        <v>82.877587863801679</v>
      </c>
      <c r="AC87">
        <v>-4.0053578774656498E-2</v>
      </c>
      <c r="AD87">
        <v>4.4963651060770299E-2</v>
      </c>
      <c r="AE87">
        <v>3.3798125792376399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50826.709007205274</v>
      </c>
      <c r="AK87" t="s">
        <v>468</v>
      </c>
      <c r="AL87">
        <v>2.3955423076923101</v>
      </c>
      <c r="AM87">
        <v>3.4367399999999999</v>
      </c>
      <c r="AN87">
        <f t="shared" si="111"/>
        <v>1.0411976923076898</v>
      </c>
      <c r="AO87">
        <f t="shared" si="112"/>
        <v>0.30296085601694916</v>
      </c>
      <c r="AP87">
        <v>-0.327759986166411</v>
      </c>
      <c r="AQ87" t="s">
        <v>253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-0.85180876480361323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253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3.3007564513352676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0.76956237059342603</v>
      </c>
      <c r="BN87">
        <v>0.5</v>
      </c>
      <c r="BO87" t="s">
        <v>254</v>
      </c>
      <c r="BP87">
        <v>1675350858.5</v>
      </c>
      <c r="BQ87">
        <v>399.98612903225802</v>
      </c>
      <c r="BR87">
        <v>399.870580645161</v>
      </c>
      <c r="BS87">
        <v>16.176306451612898</v>
      </c>
      <c r="BT87">
        <v>16.138058064516098</v>
      </c>
      <c r="BU87">
        <v>500.01996774193498</v>
      </c>
      <c r="BV87">
        <v>96.653509677419393</v>
      </c>
      <c r="BW87">
        <v>0.20004074193548399</v>
      </c>
      <c r="BX87">
        <v>28.471499999999999</v>
      </c>
      <c r="BY87">
        <v>27.9883129032258</v>
      </c>
      <c r="BZ87">
        <v>999.9</v>
      </c>
      <c r="CA87">
        <v>9993.5483870967691</v>
      </c>
      <c r="CB87">
        <v>0</v>
      </c>
      <c r="CC87">
        <v>390.252064516129</v>
      </c>
      <c r="CD87">
        <v>0</v>
      </c>
      <c r="CE87">
        <v>0</v>
      </c>
      <c r="CF87">
        <v>0</v>
      </c>
      <c r="CG87">
        <v>0</v>
      </c>
      <c r="CH87">
        <v>2.4034032258064499</v>
      </c>
      <c r="CI87">
        <v>0</v>
      </c>
      <c r="CJ87">
        <v>-10.655606451612901</v>
      </c>
      <c r="CK87">
        <v>-1.2206483870967699</v>
      </c>
      <c r="CL87">
        <v>37.868903225806498</v>
      </c>
      <c r="CM87">
        <v>42.811999999999998</v>
      </c>
      <c r="CN87">
        <v>40.186999999999998</v>
      </c>
      <c r="CO87">
        <v>41.078258064516099</v>
      </c>
      <c r="CP87">
        <v>38.552</v>
      </c>
      <c r="CQ87">
        <v>0</v>
      </c>
      <c r="CR87">
        <v>0</v>
      </c>
      <c r="CS87">
        <v>0</v>
      </c>
      <c r="CT87">
        <v>59.400000095367403</v>
      </c>
      <c r="CU87">
        <v>2.3955423076923101</v>
      </c>
      <c r="CV87">
        <v>-1.32211622093849</v>
      </c>
      <c r="CW87">
        <v>-2.2879623978306101</v>
      </c>
      <c r="CX87">
        <v>-10.692996153846201</v>
      </c>
      <c r="CY87">
        <v>15</v>
      </c>
      <c r="CZ87">
        <v>1675346478</v>
      </c>
      <c r="DA87" t="s">
        <v>255</v>
      </c>
      <c r="DB87">
        <v>3</v>
      </c>
      <c r="DC87">
        <v>-3.863</v>
      </c>
      <c r="DD87">
        <v>0.38300000000000001</v>
      </c>
      <c r="DE87">
        <v>403</v>
      </c>
      <c r="DF87">
        <v>16</v>
      </c>
      <c r="DG87">
        <v>1.67</v>
      </c>
      <c r="DH87">
        <v>0.38</v>
      </c>
      <c r="DI87">
        <v>0.12953299288461501</v>
      </c>
      <c r="DJ87">
        <v>-0.146895721966945</v>
      </c>
      <c r="DK87">
        <v>8.6603994150869099E-2</v>
      </c>
      <c r="DL87">
        <v>1</v>
      </c>
      <c r="DM87">
        <v>2.3841000000000001</v>
      </c>
      <c r="DN87">
        <v>0</v>
      </c>
      <c r="DO87">
        <v>0</v>
      </c>
      <c r="DP87">
        <v>0</v>
      </c>
      <c r="DQ87">
        <v>3.8228109615384601E-2</v>
      </c>
      <c r="DR87">
        <v>-5.2661128660710997E-4</v>
      </c>
      <c r="DS87">
        <v>2.7757587250543301E-3</v>
      </c>
      <c r="DT87">
        <v>1</v>
      </c>
      <c r="DU87">
        <v>2</v>
      </c>
      <c r="DV87">
        <v>3</v>
      </c>
      <c r="DW87" t="s">
        <v>264</v>
      </c>
      <c r="DX87">
        <v>100</v>
      </c>
      <c r="DY87">
        <v>100</v>
      </c>
      <c r="DZ87">
        <v>-3.863</v>
      </c>
      <c r="EA87">
        <v>0.38300000000000001</v>
      </c>
      <c r="EB87">
        <v>2</v>
      </c>
      <c r="EC87">
        <v>517.44000000000005</v>
      </c>
      <c r="ED87">
        <v>416.42200000000003</v>
      </c>
      <c r="EE87">
        <v>27.702300000000001</v>
      </c>
      <c r="EF87">
        <v>31.5656</v>
      </c>
      <c r="EG87">
        <v>30.0001</v>
      </c>
      <c r="EH87">
        <v>31.787800000000001</v>
      </c>
      <c r="EI87">
        <v>31.826799999999999</v>
      </c>
      <c r="EJ87">
        <v>20.1525</v>
      </c>
      <c r="EK87">
        <v>22.575600000000001</v>
      </c>
      <c r="EL87">
        <v>0</v>
      </c>
      <c r="EM87">
        <v>27.698599999999999</v>
      </c>
      <c r="EN87">
        <v>399.815</v>
      </c>
      <c r="EO87">
        <v>16.1188</v>
      </c>
      <c r="EP87">
        <v>100.304</v>
      </c>
      <c r="EQ87">
        <v>90.593599999999995</v>
      </c>
    </row>
    <row r="88" spans="1:147" x14ac:dyDescent="0.3">
      <c r="A88">
        <v>72</v>
      </c>
      <c r="B88">
        <v>1675350926.5999999</v>
      </c>
      <c r="C88">
        <v>4381.5999999046298</v>
      </c>
      <c r="D88" t="s">
        <v>469</v>
      </c>
      <c r="E88" t="s">
        <v>470</v>
      </c>
      <c r="F88">
        <v>1675350918.5999999</v>
      </c>
      <c r="G88">
        <f t="shared" si="86"/>
        <v>2.4641594678551847E-4</v>
      </c>
      <c r="H88">
        <f t="shared" si="87"/>
        <v>-1.07156365721949</v>
      </c>
      <c r="I88">
        <f t="shared" si="88"/>
        <v>399.98577419354802</v>
      </c>
      <c r="J88">
        <f t="shared" si="89"/>
        <v>546.38505163194111</v>
      </c>
      <c r="K88">
        <f t="shared" si="90"/>
        <v>52.920886576837219</v>
      </c>
      <c r="L88">
        <f t="shared" si="91"/>
        <v>38.741180281601501</v>
      </c>
      <c r="M88">
        <f t="shared" si="92"/>
        <v>1.0452099328086512E-2</v>
      </c>
      <c r="N88">
        <f t="shared" si="93"/>
        <v>3.3931683472218532</v>
      </c>
      <c r="O88">
        <f t="shared" si="94"/>
        <v>1.0434245666671173E-2</v>
      </c>
      <c r="P88">
        <f t="shared" si="95"/>
        <v>6.5230050475717834E-3</v>
      </c>
      <c r="Q88">
        <f t="shared" si="96"/>
        <v>0</v>
      </c>
      <c r="R88">
        <f t="shared" si="97"/>
        <v>28.39351933909164</v>
      </c>
      <c r="S88">
        <f t="shared" si="98"/>
        <v>27.9771096774193</v>
      </c>
      <c r="T88">
        <f t="shared" si="99"/>
        <v>3.7897786890657494</v>
      </c>
      <c r="U88">
        <f t="shared" si="100"/>
        <v>40.192376851195341</v>
      </c>
      <c r="V88">
        <f t="shared" si="101"/>
        <v>1.5656477003126936</v>
      </c>
      <c r="W88">
        <f t="shared" si="102"/>
        <v>3.895384704689667</v>
      </c>
      <c r="X88">
        <f t="shared" si="103"/>
        <v>2.224130988753056</v>
      </c>
      <c r="Y88">
        <f t="shared" si="104"/>
        <v>-10.866943253241365</v>
      </c>
      <c r="Z88">
        <f t="shared" si="105"/>
        <v>86.383083111175722</v>
      </c>
      <c r="AA88">
        <f t="shared" si="106"/>
        <v>5.5610504829771266</v>
      </c>
      <c r="AB88">
        <f t="shared" si="107"/>
        <v>81.077190340911486</v>
      </c>
      <c r="AC88">
        <v>-4.0090343979011102E-2</v>
      </c>
      <c r="AD88">
        <v>4.5004923223467198E-2</v>
      </c>
      <c r="AE88">
        <v>3.3822768055821602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50875.262741758248</v>
      </c>
      <c r="AK88" t="s">
        <v>471</v>
      </c>
      <c r="AL88">
        <v>2.3393884615384599</v>
      </c>
      <c r="AM88">
        <v>1.4692000000000001</v>
      </c>
      <c r="AN88">
        <f t="shared" si="111"/>
        <v>-0.87018846153845986</v>
      </c>
      <c r="AO88">
        <f t="shared" si="112"/>
        <v>-0.59228727303189477</v>
      </c>
      <c r="AP88">
        <v>-0.41231753414806999</v>
      </c>
      <c r="AQ88" t="s">
        <v>253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-1.07156365721949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253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-1.6883698933475983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0.76956237059342603</v>
      </c>
      <c r="BN88">
        <v>0.5</v>
      </c>
      <c r="BO88" t="s">
        <v>254</v>
      </c>
      <c r="BP88">
        <v>1675350918.5999999</v>
      </c>
      <c r="BQ88">
        <v>399.98577419354802</v>
      </c>
      <c r="BR88">
        <v>399.83603225806502</v>
      </c>
      <c r="BS88">
        <v>16.164629032258102</v>
      </c>
      <c r="BT88">
        <v>16.127319354838701</v>
      </c>
      <c r="BU88">
        <v>500.05016129032299</v>
      </c>
      <c r="BV88">
        <v>96.656429032258004</v>
      </c>
      <c r="BW88">
        <v>0.19996632258064501</v>
      </c>
      <c r="BX88">
        <v>28.449322580645202</v>
      </c>
      <c r="BY88">
        <v>27.9771096774193</v>
      </c>
      <c r="BZ88">
        <v>999.9</v>
      </c>
      <c r="CA88">
        <v>10002.419354838699</v>
      </c>
      <c r="CB88">
        <v>0</v>
      </c>
      <c r="CC88">
        <v>390.24141935483902</v>
      </c>
      <c r="CD88">
        <v>0</v>
      </c>
      <c r="CE88">
        <v>0</v>
      </c>
      <c r="CF88">
        <v>0</v>
      </c>
      <c r="CG88">
        <v>0</v>
      </c>
      <c r="CH88">
        <v>2.3436774193548402</v>
      </c>
      <c r="CI88">
        <v>0</v>
      </c>
      <c r="CJ88">
        <v>-11.34</v>
      </c>
      <c r="CK88">
        <v>-1.3558516129032301</v>
      </c>
      <c r="CL88">
        <v>37.719516129032201</v>
      </c>
      <c r="CM88">
        <v>42.695129032258002</v>
      </c>
      <c r="CN88">
        <v>40.061999999999998</v>
      </c>
      <c r="CO88">
        <v>40.961387096774203</v>
      </c>
      <c r="CP88">
        <v>38.433</v>
      </c>
      <c r="CQ88">
        <v>0</v>
      </c>
      <c r="CR88">
        <v>0</v>
      </c>
      <c r="CS88">
        <v>0</v>
      </c>
      <c r="CT88">
        <v>59.400000095367403</v>
      </c>
      <c r="CU88">
        <v>2.3393884615384599</v>
      </c>
      <c r="CV88">
        <v>0.12405812256283</v>
      </c>
      <c r="CW88">
        <v>-1.3232102525144001</v>
      </c>
      <c r="CX88">
        <v>-11.336626923076899</v>
      </c>
      <c r="CY88">
        <v>15</v>
      </c>
      <c r="CZ88">
        <v>1675346478</v>
      </c>
      <c r="DA88" t="s">
        <v>255</v>
      </c>
      <c r="DB88">
        <v>3</v>
      </c>
      <c r="DC88">
        <v>-3.863</v>
      </c>
      <c r="DD88">
        <v>0.38300000000000001</v>
      </c>
      <c r="DE88">
        <v>403</v>
      </c>
      <c r="DF88">
        <v>16</v>
      </c>
      <c r="DG88">
        <v>1.67</v>
      </c>
      <c r="DH88">
        <v>0.38</v>
      </c>
      <c r="DI88">
        <v>0.160991964230769</v>
      </c>
      <c r="DJ88">
        <v>-8.4291237795021498E-2</v>
      </c>
      <c r="DK88">
        <v>9.4135196396719106E-2</v>
      </c>
      <c r="DL88">
        <v>1</v>
      </c>
      <c r="DM88">
        <v>2.3239000000000001</v>
      </c>
      <c r="DN88">
        <v>0</v>
      </c>
      <c r="DO88">
        <v>0</v>
      </c>
      <c r="DP88">
        <v>0</v>
      </c>
      <c r="DQ88">
        <v>3.7878878846153798E-2</v>
      </c>
      <c r="DR88">
        <v>-8.2901410914375095E-3</v>
      </c>
      <c r="DS88">
        <v>2.59991307505111E-3</v>
      </c>
      <c r="DT88">
        <v>1</v>
      </c>
      <c r="DU88">
        <v>2</v>
      </c>
      <c r="DV88">
        <v>3</v>
      </c>
      <c r="DW88" t="s">
        <v>264</v>
      </c>
      <c r="DX88">
        <v>100</v>
      </c>
      <c r="DY88">
        <v>100</v>
      </c>
      <c r="DZ88">
        <v>-3.863</v>
      </c>
      <c r="EA88">
        <v>0.38300000000000001</v>
      </c>
      <c r="EB88">
        <v>2</v>
      </c>
      <c r="EC88">
        <v>516.60299999999995</v>
      </c>
      <c r="ED88">
        <v>416.86399999999998</v>
      </c>
      <c r="EE88">
        <v>27.678699999999999</v>
      </c>
      <c r="EF88">
        <v>31.5518</v>
      </c>
      <c r="EG88">
        <v>30</v>
      </c>
      <c r="EH88">
        <v>31.779499999999999</v>
      </c>
      <c r="EI88">
        <v>31.8185</v>
      </c>
      <c r="EJ88">
        <v>20.155100000000001</v>
      </c>
      <c r="EK88">
        <v>22.575600000000001</v>
      </c>
      <c r="EL88">
        <v>0</v>
      </c>
      <c r="EM88">
        <v>27.683</v>
      </c>
      <c r="EN88">
        <v>399.78699999999998</v>
      </c>
      <c r="EO88">
        <v>16.055599999999998</v>
      </c>
      <c r="EP88">
        <v>100.307</v>
      </c>
      <c r="EQ88">
        <v>90.596699999999998</v>
      </c>
    </row>
    <row r="89" spans="1:147" x14ac:dyDescent="0.3">
      <c r="A89">
        <v>73</v>
      </c>
      <c r="B89">
        <v>1675350986.5999999</v>
      </c>
      <c r="C89">
        <v>4441.5999999046298</v>
      </c>
      <c r="D89" t="s">
        <v>472</v>
      </c>
      <c r="E89" t="s">
        <v>473</v>
      </c>
      <c r="F89">
        <v>1675350978.5999999</v>
      </c>
      <c r="G89">
        <f t="shared" si="86"/>
        <v>3.3604175257778327E-4</v>
      </c>
      <c r="H89">
        <f t="shared" si="87"/>
        <v>-1.4412846915690261</v>
      </c>
      <c r="I89">
        <f t="shared" si="88"/>
        <v>400.02093548387103</v>
      </c>
      <c r="J89">
        <f t="shared" si="89"/>
        <v>544.72925061206547</v>
      </c>
      <c r="K89">
        <f t="shared" si="90"/>
        <v>52.759084960004152</v>
      </c>
      <c r="L89">
        <f t="shared" si="91"/>
        <v>38.743538183896518</v>
      </c>
      <c r="M89">
        <f t="shared" si="92"/>
        <v>1.4208995748881589E-2</v>
      </c>
      <c r="N89">
        <f t="shared" si="93"/>
        <v>3.3950940167938977</v>
      </c>
      <c r="O89">
        <f t="shared" si="94"/>
        <v>1.4176041349098251E-2</v>
      </c>
      <c r="P89">
        <f t="shared" si="95"/>
        <v>8.862980239186035E-3</v>
      </c>
      <c r="Q89">
        <f t="shared" si="96"/>
        <v>0</v>
      </c>
      <c r="R89">
        <f t="shared" si="97"/>
        <v>28.362785368872078</v>
      </c>
      <c r="S89">
        <f t="shared" si="98"/>
        <v>27.968851612903201</v>
      </c>
      <c r="T89">
        <f t="shared" si="99"/>
        <v>3.7879542985941077</v>
      </c>
      <c r="U89">
        <f t="shared" si="100"/>
        <v>39.953004375986289</v>
      </c>
      <c r="V89">
        <f t="shared" si="101"/>
        <v>1.5553760426544032</v>
      </c>
      <c r="W89">
        <f t="shared" si="102"/>
        <v>3.8930139721589003</v>
      </c>
      <c r="X89">
        <f t="shared" si="103"/>
        <v>2.2325782559397043</v>
      </c>
      <c r="Y89">
        <f t="shared" si="104"/>
        <v>-14.819441288680242</v>
      </c>
      <c r="Z89">
        <f t="shared" si="105"/>
        <v>86.02588417828423</v>
      </c>
      <c r="AA89">
        <f t="shared" si="106"/>
        <v>5.5343976614440358</v>
      </c>
      <c r="AB89">
        <f t="shared" si="107"/>
        <v>76.740840551048024</v>
      </c>
      <c r="AC89">
        <v>-4.0118965875071098E-2</v>
      </c>
      <c r="AD89">
        <v>4.5037053809210401E-2</v>
      </c>
      <c r="AE89">
        <v>3.3841946993024199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50911.805411428046</v>
      </c>
      <c r="AK89" t="s">
        <v>474</v>
      </c>
      <c r="AL89">
        <v>2.4013615384615399</v>
      </c>
      <c r="AM89">
        <v>1.9483999999999999</v>
      </c>
      <c r="AN89">
        <f t="shared" si="111"/>
        <v>-0.45296153846153997</v>
      </c>
      <c r="AO89">
        <f t="shared" si="112"/>
        <v>-0.23247872021224594</v>
      </c>
      <c r="AP89">
        <v>-0.55457923197222103</v>
      </c>
      <c r="AQ89" t="s">
        <v>253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-1.4412846915690261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253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-4.3014689649316322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0.76956237059342603</v>
      </c>
      <c r="BN89">
        <v>0.5</v>
      </c>
      <c r="BO89" t="s">
        <v>254</v>
      </c>
      <c r="BP89">
        <v>1675350978.5999999</v>
      </c>
      <c r="BQ89">
        <v>400.02093548387103</v>
      </c>
      <c r="BR89">
        <v>399.81980645161298</v>
      </c>
      <c r="BS89">
        <v>16.059012903225799</v>
      </c>
      <c r="BT89">
        <v>16.008125806451599</v>
      </c>
      <c r="BU89">
        <v>500.03274193548401</v>
      </c>
      <c r="BV89">
        <v>96.653741935483893</v>
      </c>
      <c r="BW89">
        <v>0.20003432258064499</v>
      </c>
      <c r="BX89">
        <v>28.438845161290299</v>
      </c>
      <c r="BY89">
        <v>27.968851612903201</v>
      </c>
      <c r="BZ89">
        <v>999.9</v>
      </c>
      <c r="CA89">
        <v>10009.8387096774</v>
      </c>
      <c r="CB89">
        <v>0</v>
      </c>
      <c r="CC89">
        <v>390.25448387096799</v>
      </c>
      <c r="CD89">
        <v>0</v>
      </c>
      <c r="CE89">
        <v>0</v>
      </c>
      <c r="CF89">
        <v>0</v>
      </c>
      <c r="CG89">
        <v>0</v>
      </c>
      <c r="CH89">
        <v>2.4086161290322599</v>
      </c>
      <c r="CI89">
        <v>0</v>
      </c>
      <c r="CJ89">
        <v>-12.052422580645199</v>
      </c>
      <c r="CK89">
        <v>-1.4497032258064499</v>
      </c>
      <c r="CL89">
        <v>37.6148387096774</v>
      </c>
      <c r="CM89">
        <v>42.561999999999998</v>
      </c>
      <c r="CN89">
        <v>39.936999999999998</v>
      </c>
      <c r="CO89">
        <v>40.866870967741903</v>
      </c>
      <c r="CP89">
        <v>38.316064516129003</v>
      </c>
      <c r="CQ89">
        <v>0</v>
      </c>
      <c r="CR89">
        <v>0</v>
      </c>
      <c r="CS89">
        <v>0</v>
      </c>
      <c r="CT89">
        <v>59.199999809265101</v>
      </c>
      <c r="CU89">
        <v>2.4013615384615399</v>
      </c>
      <c r="CV89">
        <v>0.32927862340118502</v>
      </c>
      <c r="CW89">
        <v>-3.2921469917307302</v>
      </c>
      <c r="CX89">
        <v>-12.076203846153801</v>
      </c>
      <c r="CY89">
        <v>15</v>
      </c>
      <c r="CZ89">
        <v>1675346478</v>
      </c>
      <c r="DA89" t="s">
        <v>255</v>
      </c>
      <c r="DB89">
        <v>3</v>
      </c>
      <c r="DC89">
        <v>-3.863</v>
      </c>
      <c r="DD89">
        <v>0.38300000000000001</v>
      </c>
      <c r="DE89">
        <v>403</v>
      </c>
      <c r="DF89">
        <v>16</v>
      </c>
      <c r="DG89">
        <v>1.67</v>
      </c>
      <c r="DH89">
        <v>0.38</v>
      </c>
      <c r="DI89">
        <v>0.16938437730769201</v>
      </c>
      <c r="DJ89">
        <v>0.38642142573210803</v>
      </c>
      <c r="DK89">
        <v>0.103837106951315</v>
      </c>
      <c r="DL89">
        <v>1</v>
      </c>
      <c r="DM89">
        <v>2.4868999999999999</v>
      </c>
      <c r="DN89">
        <v>0</v>
      </c>
      <c r="DO89">
        <v>0</v>
      </c>
      <c r="DP89">
        <v>0</v>
      </c>
      <c r="DQ89">
        <v>5.3793540384615403E-2</v>
      </c>
      <c r="DR89">
        <v>-2.75273427815237E-2</v>
      </c>
      <c r="DS89">
        <v>4.6788230792607398E-3</v>
      </c>
      <c r="DT89">
        <v>1</v>
      </c>
      <c r="DU89">
        <v>2</v>
      </c>
      <c r="DV89">
        <v>3</v>
      </c>
      <c r="DW89" t="s">
        <v>264</v>
      </c>
      <c r="DX89">
        <v>100</v>
      </c>
      <c r="DY89">
        <v>100</v>
      </c>
      <c r="DZ89">
        <v>-3.863</v>
      </c>
      <c r="EA89">
        <v>0.38300000000000001</v>
      </c>
      <c r="EB89">
        <v>2</v>
      </c>
      <c r="EC89">
        <v>517.28700000000003</v>
      </c>
      <c r="ED89">
        <v>416.78699999999998</v>
      </c>
      <c r="EE89">
        <v>27.756399999999999</v>
      </c>
      <c r="EF89">
        <v>31.5352</v>
      </c>
      <c r="EG89">
        <v>30</v>
      </c>
      <c r="EH89">
        <v>31.7684</v>
      </c>
      <c r="EI89">
        <v>31.807500000000001</v>
      </c>
      <c r="EJ89">
        <v>20.154</v>
      </c>
      <c r="EK89">
        <v>23.154900000000001</v>
      </c>
      <c r="EL89">
        <v>0</v>
      </c>
      <c r="EM89">
        <v>27.765799999999999</v>
      </c>
      <c r="EN89">
        <v>399.858</v>
      </c>
      <c r="EO89">
        <v>16.0398</v>
      </c>
      <c r="EP89">
        <v>100.30800000000001</v>
      </c>
      <c r="EQ89">
        <v>90.600399999999993</v>
      </c>
    </row>
    <row r="90" spans="1:147" x14ac:dyDescent="0.3">
      <c r="A90">
        <v>74</v>
      </c>
      <c r="B90">
        <v>1675351046.5999999</v>
      </c>
      <c r="C90">
        <v>4501.5999999046298</v>
      </c>
      <c r="D90" t="s">
        <v>475</v>
      </c>
      <c r="E90" t="s">
        <v>476</v>
      </c>
      <c r="F90">
        <v>1675351038.5999999</v>
      </c>
      <c r="G90">
        <f t="shared" si="86"/>
        <v>2.2597150089904842E-4</v>
      </c>
      <c r="H90">
        <f t="shared" si="87"/>
        <v>-0.94219439431955931</v>
      </c>
      <c r="I90">
        <f t="shared" si="88"/>
        <v>399.98045161290298</v>
      </c>
      <c r="J90">
        <f t="shared" si="89"/>
        <v>540.1642711887057</v>
      </c>
      <c r="K90">
        <f t="shared" si="90"/>
        <v>52.316941030778885</v>
      </c>
      <c r="L90">
        <f t="shared" si="91"/>
        <v>38.739610923259612</v>
      </c>
      <c r="M90">
        <f t="shared" si="92"/>
        <v>9.5542034368997671E-3</v>
      </c>
      <c r="N90">
        <f t="shared" si="93"/>
        <v>3.394922767591841</v>
      </c>
      <c r="O90">
        <f t="shared" si="94"/>
        <v>9.5392908182105867E-3</v>
      </c>
      <c r="P90">
        <f t="shared" si="95"/>
        <v>5.9633946329349262E-3</v>
      </c>
      <c r="Q90">
        <f t="shared" si="96"/>
        <v>0</v>
      </c>
      <c r="R90">
        <f t="shared" si="97"/>
        <v>28.382679995701963</v>
      </c>
      <c r="S90">
        <f t="shared" si="98"/>
        <v>27.962</v>
      </c>
      <c r="T90">
        <f t="shared" si="99"/>
        <v>3.7864412062805362</v>
      </c>
      <c r="U90">
        <f t="shared" si="100"/>
        <v>39.96503033154309</v>
      </c>
      <c r="V90">
        <f t="shared" si="101"/>
        <v>1.5553907886379159</v>
      </c>
      <c r="W90">
        <f t="shared" si="102"/>
        <v>3.8918794149151363</v>
      </c>
      <c r="X90">
        <f t="shared" si="103"/>
        <v>2.2310504176426202</v>
      </c>
      <c r="Y90">
        <f t="shared" si="104"/>
        <v>-9.9653431896480349</v>
      </c>
      <c r="Z90">
        <f t="shared" si="105"/>
        <v>86.357488262373707</v>
      </c>
      <c r="AA90">
        <f t="shared" si="106"/>
        <v>5.5556830215841231</v>
      </c>
      <c r="AB90">
        <f t="shared" si="107"/>
        <v>81.947828094309799</v>
      </c>
      <c r="AC90">
        <v>-4.0116420265136198E-2</v>
      </c>
      <c r="AD90">
        <v>4.50341961390507E-2</v>
      </c>
      <c r="AE90">
        <v>3.38402414167878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50909.557013119433</v>
      </c>
      <c r="AK90" t="s">
        <v>477</v>
      </c>
      <c r="AL90">
        <v>2.32963846153846</v>
      </c>
      <c r="AM90">
        <v>1.7944</v>
      </c>
      <c r="AN90">
        <f t="shared" si="111"/>
        <v>-0.53523846153846</v>
      </c>
      <c r="AO90">
        <f t="shared" si="112"/>
        <v>-0.29828269145032321</v>
      </c>
      <c r="AP90">
        <v>-0.36253867582733601</v>
      </c>
      <c r="AQ90" t="s">
        <v>253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-0.94219439431955931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253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-3.3525243960276607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0.76956237059342603</v>
      </c>
      <c r="BN90">
        <v>0.5</v>
      </c>
      <c r="BO90" t="s">
        <v>254</v>
      </c>
      <c r="BP90">
        <v>1675351038.5999999</v>
      </c>
      <c r="BQ90">
        <v>399.98045161290298</v>
      </c>
      <c r="BR90">
        <v>399.84935483870998</v>
      </c>
      <c r="BS90">
        <v>16.0591677419355</v>
      </c>
      <c r="BT90">
        <v>16.024948387096799</v>
      </c>
      <c r="BU90">
        <v>500.028387096774</v>
      </c>
      <c r="BV90">
        <v>96.653838709677402</v>
      </c>
      <c r="BW90">
        <v>0.19992193548387099</v>
      </c>
      <c r="BX90">
        <v>28.4338290322581</v>
      </c>
      <c r="BY90">
        <v>27.962</v>
      </c>
      <c r="BZ90">
        <v>999.9</v>
      </c>
      <c r="CA90">
        <v>10009.1935483871</v>
      </c>
      <c r="CB90">
        <v>0</v>
      </c>
      <c r="CC90">
        <v>390.25203225806501</v>
      </c>
      <c r="CD90">
        <v>0</v>
      </c>
      <c r="CE90">
        <v>0</v>
      </c>
      <c r="CF90">
        <v>0</v>
      </c>
      <c r="CG90">
        <v>0</v>
      </c>
      <c r="CH90">
        <v>2.3378870967741898</v>
      </c>
      <c r="CI90">
        <v>0</v>
      </c>
      <c r="CJ90">
        <v>-12.5225225806452</v>
      </c>
      <c r="CK90">
        <v>-1.49401290322581</v>
      </c>
      <c r="CL90">
        <v>37.4898387096774</v>
      </c>
      <c r="CM90">
        <v>42.441064516129003</v>
      </c>
      <c r="CN90">
        <v>39.811999999999998</v>
      </c>
      <c r="CO90">
        <v>40.75</v>
      </c>
      <c r="CP90">
        <v>38.195129032258102</v>
      </c>
      <c r="CQ90">
        <v>0</v>
      </c>
      <c r="CR90">
        <v>0</v>
      </c>
      <c r="CS90">
        <v>0</v>
      </c>
      <c r="CT90">
        <v>59.5</v>
      </c>
      <c r="CU90">
        <v>2.32963846153846</v>
      </c>
      <c r="CV90">
        <v>0.57861195939074095</v>
      </c>
      <c r="CW90">
        <v>-0.50466665792939802</v>
      </c>
      <c r="CX90">
        <v>-12.536380769230799</v>
      </c>
      <c r="CY90">
        <v>15</v>
      </c>
      <c r="CZ90">
        <v>1675346478</v>
      </c>
      <c r="DA90" t="s">
        <v>255</v>
      </c>
      <c r="DB90">
        <v>3</v>
      </c>
      <c r="DC90">
        <v>-3.863</v>
      </c>
      <c r="DD90">
        <v>0.38300000000000001</v>
      </c>
      <c r="DE90">
        <v>403</v>
      </c>
      <c r="DF90">
        <v>16</v>
      </c>
      <c r="DG90">
        <v>1.67</v>
      </c>
      <c r="DH90">
        <v>0.38</v>
      </c>
      <c r="DI90">
        <v>0.14445486980769201</v>
      </c>
      <c r="DJ90">
        <v>-0.17455088098697999</v>
      </c>
      <c r="DK90">
        <v>0.103362193465662</v>
      </c>
      <c r="DL90">
        <v>1</v>
      </c>
      <c r="DM90">
        <v>2.5265</v>
      </c>
      <c r="DN90">
        <v>0</v>
      </c>
      <c r="DO90">
        <v>0</v>
      </c>
      <c r="DP90">
        <v>0</v>
      </c>
      <c r="DQ90">
        <v>3.3872159615384603E-2</v>
      </c>
      <c r="DR90">
        <v>-1.0028359941951801E-3</v>
      </c>
      <c r="DS90">
        <v>7.7896331998975402E-3</v>
      </c>
      <c r="DT90">
        <v>1</v>
      </c>
      <c r="DU90">
        <v>2</v>
      </c>
      <c r="DV90">
        <v>3</v>
      </c>
      <c r="DW90" t="s">
        <v>264</v>
      </c>
      <c r="DX90">
        <v>100</v>
      </c>
      <c r="DY90">
        <v>100</v>
      </c>
      <c r="DZ90">
        <v>-3.863</v>
      </c>
      <c r="EA90">
        <v>0.38300000000000001</v>
      </c>
      <c r="EB90">
        <v>2</v>
      </c>
      <c r="EC90">
        <v>516.66399999999999</v>
      </c>
      <c r="ED90">
        <v>416.94099999999997</v>
      </c>
      <c r="EE90">
        <v>27.8764</v>
      </c>
      <c r="EF90">
        <v>31.518599999999999</v>
      </c>
      <c r="EG90">
        <v>30.0002</v>
      </c>
      <c r="EH90">
        <v>31.7546</v>
      </c>
      <c r="EI90">
        <v>31.793700000000001</v>
      </c>
      <c r="EJ90">
        <v>20.154399999999999</v>
      </c>
      <c r="EK90">
        <v>22.872299999999999</v>
      </c>
      <c r="EL90">
        <v>0</v>
      </c>
      <c r="EM90">
        <v>27.889199999999999</v>
      </c>
      <c r="EN90">
        <v>399.76</v>
      </c>
      <c r="EO90">
        <v>16.073699999999999</v>
      </c>
      <c r="EP90">
        <v>100.31100000000001</v>
      </c>
      <c r="EQ90">
        <v>90.602599999999995</v>
      </c>
    </row>
    <row r="91" spans="1:147" x14ac:dyDescent="0.3">
      <c r="A91">
        <v>75</v>
      </c>
      <c r="B91">
        <v>1675351106.5999999</v>
      </c>
      <c r="C91">
        <v>4561.5999999046298</v>
      </c>
      <c r="D91" t="s">
        <v>478</v>
      </c>
      <c r="E91" t="s">
        <v>479</v>
      </c>
      <c r="F91">
        <v>1675351098.5999999</v>
      </c>
      <c r="G91">
        <f t="shared" si="86"/>
        <v>2.0138422905943034E-4</v>
      </c>
      <c r="H91">
        <f t="shared" si="87"/>
        <v>-1.1796790830751669</v>
      </c>
      <c r="I91">
        <f t="shared" si="88"/>
        <v>400.01209677419303</v>
      </c>
      <c r="J91">
        <f t="shared" si="89"/>
        <v>602.63851056987937</v>
      </c>
      <c r="K91">
        <f t="shared" si="90"/>
        <v>58.368919598179431</v>
      </c>
      <c r="L91">
        <f t="shared" si="91"/>
        <v>38.743415008166288</v>
      </c>
      <c r="M91">
        <f t="shared" si="92"/>
        <v>8.528095143433459E-3</v>
      </c>
      <c r="N91">
        <f t="shared" si="93"/>
        <v>3.3900131608437483</v>
      </c>
      <c r="O91">
        <f t="shared" si="94"/>
        <v>8.5161943694566714E-3</v>
      </c>
      <c r="P91">
        <f t="shared" si="95"/>
        <v>5.3236893111817682E-3</v>
      </c>
      <c r="Q91">
        <f t="shared" si="96"/>
        <v>0</v>
      </c>
      <c r="R91">
        <f t="shared" si="97"/>
        <v>28.40578383967782</v>
      </c>
      <c r="S91">
        <f t="shared" si="98"/>
        <v>27.984880645161301</v>
      </c>
      <c r="T91">
        <f t="shared" si="99"/>
        <v>3.7914961690774849</v>
      </c>
      <c r="U91">
        <f t="shared" si="100"/>
        <v>40.156921235626058</v>
      </c>
      <c r="V91">
        <f t="shared" si="101"/>
        <v>1.5644580279314988</v>
      </c>
      <c r="W91">
        <f t="shared" si="102"/>
        <v>3.8958614848778716</v>
      </c>
      <c r="X91">
        <f t="shared" si="103"/>
        <v>2.2270381411459859</v>
      </c>
      <c r="Y91">
        <f t="shared" si="104"/>
        <v>-8.8810445015208774</v>
      </c>
      <c r="Z91">
        <f t="shared" si="105"/>
        <v>85.26749805596944</v>
      </c>
      <c r="AA91">
        <f t="shared" si="106"/>
        <v>5.4946120666725937</v>
      </c>
      <c r="AB91">
        <f t="shared" si="107"/>
        <v>81.881065621121152</v>
      </c>
      <c r="AC91">
        <v>-4.0043461933737201E-2</v>
      </c>
      <c r="AD91">
        <v>4.4952294020554499E-2</v>
      </c>
      <c r="AE91">
        <v>3.3791343558807099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50817.821635464177</v>
      </c>
      <c r="AK91" t="s">
        <v>480</v>
      </c>
      <c r="AL91">
        <v>2.36990384615385</v>
      </c>
      <c r="AM91">
        <v>1.5920000000000001</v>
      </c>
      <c r="AN91">
        <f t="shared" si="111"/>
        <v>-0.77790384615384989</v>
      </c>
      <c r="AO91">
        <f t="shared" si="112"/>
        <v>-0.48863306919211674</v>
      </c>
      <c r="AP91">
        <v>-0.45391831585625497</v>
      </c>
      <c r="AQ91" t="s">
        <v>253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-1.1796790830751669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253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-2.0465254258238263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0.76956237059342603</v>
      </c>
      <c r="BN91">
        <v>0.5</v>
      </c>
      <c r="BO91" t="s">
        <v>254</v>
      </c>
      <c r="BP91">
        <v>1675351098.5999999</v>
      </c>
      <c r="BQ91">
        <v>400.01209677419303</v>
      </c>
      <c r="BR91">
        <v>399.84293548387097</v>
      </c>
      <c r="BS91">
        <v>16.152477419354799</v>
      </c>
      <c r="BT91">
        <v>16.1219838709677</v>
      </c>
      <c r="BU91">
        <v>500.02199999999999</v>
      </c>
      <c r="BV91">
        <v>96.655616129032197</v>
      </c>
      <c r="BW91">
        <v>0.19999229032258101</v>
      </c>
      <c r="BX91">
        <v>28.451429032258101</v>
      </c>
      <c r="BY91">
        <v>27.984880645161301</v>
      </c>
      <c r="BZ91">
        <v>999.9</v>
      </c>
      <c r="CA91">
        <v>9990.8064516128998</v>
      </c>
      <c r="CB91">
        <v>0</v>
      </c>
      <c r="CC91">
        <v>390.26070967741998</v>
      </c>
      <c r="CD91">
        <v>0</v>
      </c>
      <c r="CE91">
        <v>0</v>
      </c>
      <c r="CF91">
        <v>0</v>
      </c>
      <c r="CG91">
        <v>0</v>
      </c>
      <c r="CH91">
        <v>2.3959838709677399</v>
      </c>
      <c r="CI91">
        <v>0</v>
      </c>
      <c r="CJ91">
        <v>-13.231558064516101</v>
      </c>
      <c r="CK91">
        <v>-1.58721290322581</v>
      </c>
      <c r="CL91">
        <v>37.381</v>
      </c>
      <c r="CM91">
        <v>42.3546774193548</v>
      </c>
      <c r="CN91">
        <v>39.691064516129003</v>
      </c>
      <c r="CO91">
        <v>40.670999999999999</v>
      </c>
      <c r="CP91">
        <v>38.112806451612897</v>
      </c>
      <c r="CQ91">
        <v>0</v>
      </c>
      <c r="CR91">
        <v>0</v>
      </c>
      <c r="CS91">
        <v>0</v>
      </c>
      <c r="CT91">
        <v>59.399999856948902</v>
      </c>
      <c r="CU91">
        <v>2.36990384615385</v>
      </c>
      <c r="CV91">
        <v>0.86221881518071597</v>
      </c>
      <c r="CW91">
        <v>-0.91876583311267002</v>
      </c>
      <c r="CX91">
        <v>-13.1999807692308</v>
      </c>
      <c r="CY91">
        <v>15</v>
      </c>
      <c r="CZ91">
        <v>1675346478</v>
      </c>
      <c r="DA91" t="s">
        <v>255</v>
      </c>
      <c r="DB91">
        <v>3</v>
      </c>
      <c r="DC91">
        <v>-3.863</v>
      </c>
      <c r="DD91">
        <v>0.38300000000000001</v>
      </c>
      <c r="DE91">
        <v>403</v>
      </c>
      <c r="DF91">
        <v>16</v>
      </c>
      <c r="DG91">
        <v>1.67</v>
      </c>
      <c r="DH91">
        <v>0.38</v>
      </c>
      <c r="DI91">
        <v>0.14606183019230801</v>
      </c>
      <c r="DJ91">
        <v>0.17217548523858101</v>
      </c>
      <c r="DK91">
        <v>8.8933723306317297E-2</v>
      </c>
      <c r="DL91">
        <v>1</v>
      </c>
      <c r="DM91">
        <v>2.3148</v>
      </c>
      <c r="DN91">
        <v>0</v>
      </c>
      <c r="DO91">
        <v>0</v>
      </c>
      <c r="DP91">
        <v>0</v>
      </c>
      <c r="DQ91">
        <v>2.9220471153846201E-2</v>
      </c>
      <c r="DR91">
        <v>1.38284427559149E-2</v>
      </c>
      <c r="DS91">
        <v>2.7875112498108E-3</v>
      </c>
      <c r="DT91">
        <v>1</v>
      </c>
      <c r="DU91">
        <v>2</v>
      </c>
      <c r="DV91">
        <v>3</v>
      </c>
      <c r="DW91" t="s">
        <v>264</v>
      </c>
      <c r="DX91">
        <v>100</v>
      </c>
      <c r="DY91">
        <v>100</v>
      </c>
      <c r="DZ91">
        <v>-3.863</v>
      </c>
      <c r="EA91">
        <v>0.38300000000000001</v>
      </c>
      <c r="EB91">
        <v>2</v>
      </c>
      <c r="EC91">
        <v>517.048</v>
      </c>
      <c r="ED91">
        <v>416.846</v>
      </c>
      <c r="EE91">
        <v>27.898299999999999</v>
      </c>
      <c r="EF91">
        <v>31.499300000000002</v>
      </c>
      <c r="EG91">
        <v>30.0001</v>
      </c>
      <c r="EH91">
        <v>31.738</v>
      </c>
      <c r="EI91">
        <v>31.779900000000001</v>
      </c>
      <c r="EJ91">
        <v>20.157</v>
      </c>
      <c r="EK91">
        <v>22.303599999999999</v>
      </c>
      <c r="EL91">
        <v>0</v>
      </c>
      <c r="EM91">
        <v>27.901700000000002</v>
      </c>
      <c r="EN91">
        <v>399.88299999999998</v>
      </c>
      <c r="EO91">
        <v>16.137799999999999</v>
      </c>
      <c r="EP91">
        <v>100.31399999999999</v>
      </c>
      <c r="EQ91">
        <v>90.602599999999995</v>
      </c>
    </row>
    <row r="92" spans="1:147" x14ac:dyDescent="0.3">
      <c r="A92">
        <v>76</v>
      </c>
      <c r="B92">
        <v>1675351166.5999999</v>
      </c>
      <c r="C92">
        <v>4621.5999999046298</v>
      </c>
      <c r="D92" t="s">
        <v>481</v>
      </c>
      <c r="E92" t="s">
        <v>482</v>
      </c>
      <c r="F92">
        <v>1675351158.5999999</v>
      </c>
      <c r="G92">
        <f t="shared" si="86"/>
        <v>2.2554436283842128E-4</v>
      </c>
      <c r="H92">
        <f t="shared" si="87"/>
        <v>-1.1283629858168029</v>
      </c>
      <c r="I92">
        <f t="shared" si="88"/>
        <v>399.99319354838701</v>
      </c>
      <c r="J92">
        <f t="shared" si="89"/>
        <v>570.84275573404682</v>
      </c>
      <c r="K92">
        <f t="shared" si="90"/>
        <v>55.288651254635759</v>
      </c>
      <c r="L92">
        <f t="shared" si="91"/>
        <v>38.74111383595821</v>
      </c>
      <c r="M92">
        <f t="shared" si="92"/>
        <v>9.5545419460133021E-3</v>
      </c>
      <c r="N92">
        <f t="shared" si="93"/>
        <v>3.3956360277608328</v>
      </c>
      <c r="O92">
        <f t="shared" si="94"/>
        <v>9.5396313988446706E-3</v>
      </c>
      <c r="P92">
        <f t="shared" si="95"/>
        <v>5.9636073103238631E-3</v>
      </c>
      <c r="Q92">
        <f t="shared" si="96"/>
        <v>0</v>
      </c>
      <c r="R92">
        <f t="shared" si="97"/>
        <v>28.400438909314349</v>
      </c>
      <c r="S92">
        <f t="shared" si="98"/>
        <v>27.9793870967742</v>
      </c>
      <c r="T92">
        <f t="shared" si="99"/>
        <v>3.7902819565920161</v>
      </c>
      <c r="U92">
        <f t="shared" si="100"/>
        <v>40.136200175510375</v>
      </c>
      <c r="V92">
        <f t="shared" si="101"/>
        <v>1.5636554531827138</v>
      </c>
      <c r="W92">
        <f t="shared" si="102"/>
        <v>3.8958731677265215</v>
      </c>
      <c r="X92">
        <f t="shared" si="103"/>
        <v>2.2266265034093022</v>
      </c>
      <c r="Y92">
        <f t="shared" si="104"/>
        <v>-9.9465064011743785</v>
      </c>
      <c r="Z92">
        <f t="shared" si="105"/>
        <v>86.424055422540107</v>
      </c>
      <c r="AA92">
        <f t="shared" si="106"/>
        <v>5.5597676928997108</v>
      </c>
      <c r="AB92">
        <f t="shared" si="107"/>
        <v>82.037316714265444</v>
      </c>
      <c r="AC92">
        <v>-4.0127023190247003E-2</v>
      </c>
      <c r="AD92">
        <v>4.5046098851354799E-2</v>
      </c>
      <c r="AE92">
        <v>3.3847345212987698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50919.490948179926</v>
      </c>
      <c r="AK92" t="s">
        <v>483</v>
      </c>
      <c r="AL92">
        <v>2.3896115384615402</v>
      </c>
      <c r="AM92">
        <v>1.1652</v>
      </c>
      <c r="AN92">
        <f t="shared" si="111"/>
        <v>-1.2244115384615402</v>
      </c>
      <c r="AO92">
        <f t="shared" si="112"/>
        <v>-1.0508166310174563</v>
      </c>
      <c r="AP92">
        <v>-0.434172847128522</v>
      </c>
      <c r="AQ92" t="s">
        <v>253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-1.1283629858168029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253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-0.95164081960879032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0.76956237059342603</v>
      </c>
      <c r="BN92">
        <v>0.5</v>
      </c>
      <c r="BO92" t="s">
        <v>254</v>
      </c>
      <c r="BP92">
        <v>1675351158.5999999</v>
      </c>
      <c r="BQ92">
        <v>399.99319354838701</v>
      </c>
      <c r="BR92">
        <v>399.83341935483901</v>
      </c>
      <c r="BS92">
        <v>16.144387096774199</v>
      </c>
      <c r="BT92">
        <v>16.110235483871001</v>
      </c>
      <c r="BU92">
        <v>500.029870967742</v>
      </c>
      <c r="BV92">
        <v>96.654464516128996</v>
      </c>
      <c r="BW92">
        <v>0.19996816129032299</v>
      </c>
      <c r="BX92">
        <v>28.4514806451613</v>
      </c>
      <c r="BY92">
        <v>27.9793870967742</v>
      </c>
      <c r="BZ92">
        <v>999.9</v>
      </c>
      <c r="CA92">
        <v>10011.774193548399</v>
      </c>
      <c r="CB92">
        <v>0</v>
      </c>
      <c r="CC92">
        <v>390.43535483871</v>
      </c>
      <c r="CD92">
        <v>0</v>
      </c>
      <c r="CE92">
        <v>0</v>
      </c>
      <c r="CF92">
        <v>0</v>
      </c>
      <c r="CG92">
        <v>0</v>
      </c>
      <c r="CH92">
        <v>2.3800548387096798</v>
      </c>
      <c r="CI92">
        <v>0</v>
      </c>
      <c r="CJ92">
        <v>-13.9032419354839</v>
      </c>
      <c r="CK92">
        <v>-1.64283548387097</v>
      </c>
      <c r="CL92">
        <v>37.28</v>
      </c>
      <c r="CM92">
        <v>42.25</v>
      </c>
      <c r="CN92">
        <v>39.592483870967698</v>
      </c>
      <c r="CO92">
        <v>40.561999999999998</v>
      </c>
      <c r="CP92">
        <v>38.014000000000003</v>
      </c>
      <c r="CQ92">
        <v>0</v>
      </c>
      <c r="CR92">
        <v>0</v>
      </c>
      <c r="CS92">
        <v>0</v>
      </c>
      <c r="CT92">
        <v>59.399999856948902</v>
      </c>
      <c r="CU92">
        <v>2.3896115384615402</v>
      </c>
      <c r="CV92">
        <v>-0.83432137119931304</v>
      </c>
      <c r="CW92">
        <v>-2.4730256497318099</v>
      </c>
      <c r="CX92">
        <v>-13.959923076923101</v>
      </c>
      <c r="CY92">
        <v>15</v>
      </c>
      <c r="CZ92">
        <v>1675346478</v>
      </c>
      <c r="DA92" t="s">
        <v>255</v>
      </c>
      <c r="DB92">
        <v>3</v>
      </c>
      <c r="DC92">
        <v>-3.863</v>
      </c>
      <c r="DD92">
        <v>0.38300000000000001</v>
      </c>
      <c r="DE92">
        <v>403</v>
      </c>
      <c r="DF92">
        <v>16</v>
      </c>
      <c r="DG92">
        <v>1.67</v>
      </c>
      <c r="DH92">
        <v>0.38</v>
      </c>
      <c r="DI92">
        <v>0.12654928134615401</v>
      </c>
      <c r="DJ92">
        <v>0.308963378997615</v>
      </c>
      <c r="DK92">
        <v>0.10378662583047001</v>
      </c>
      <c r="DL92">
        <v>1</v>
      </c>
      <c r="DM92">
        <v>2.5021</v>
      </c>
      <c r="DN92">
        <v>0</v>
      </c>
      <c r="DO92">
        <v>0</v>
      </c>
      <c r="DP92">
        <v>0</v>
      </c>
      <c r="DQ92">
        <v>3.3349326923076898E-2</v>
      </c>
      <c r="DR92">
        <v>9.9995785878927695E-3</v>
      </c>
      <c r="DS92">
        <v>2.7833616540708598E-3</v>
      </c>
      <c r="DT92">
        <v>1</v>
      </c>
      <c r="DU92">
        <v>2</v>
      </c>
      <c r="DV92">
        <v>3</v>
      </c>
      <c r="DW92" t="s">
        <v>264</v>
      </c>
      <c r="DX92">
        <v>100</v>
      </c>
      <c r="DY92">
        <v>100</v>
      </c>
      <c r="DZ92">
        <v>-3.863</v>
      </c>
      <c r="EA92">
        <v>0.38300000000000001</v>
      </c>
      <c r="EB92">
        <v>2</v>
      </c>
      <c r="EC92">
        <v>516.66</v>
      </c>
      <c r="ED92">
        <v>416.73099999999999</v>
      </c>
      <c r="EE92">
        <v>27.938800000000001</v>
      </c>
      <c r="EF92">
        <v>31.4772</v>
      </c>
      <c r="EG92">
        <v>29.9999</v>
      </c>
      <c r="EH92">
        <v>31.721399999999999</v>
      </c>
      <c r="EI92">
        <v>31.763400000000001</v>
      </c>
      <c r="EJ92">
        <v>20.159500000000001</v>
      </c>
      <c r="EK92">
        <v>22.303599999999999</v>
      </c>
      <c r="EL92">
        <v>0</v>
      </c>
      <c r="EM92">
        <v>27.9483</v>
      </c>
      <c r="EN92">
        <v>399.935</v>
      </c>
      <c r="EO92">
        <v>16.1356</v>
      </c>
      <c r="EP92">
        <v>100.31699999999999</v>
      </c>
      <c r="EQ92">
        <v>90.605699999999999</v>
      </c>
    </row>
    <row r="93" spans="1:147" x14ac:dyDescent="0.3">
      <c r="A93">
        <v>77</v>
      </c>
      <c r="B93">
        <v>1675351226.5999999</v>
      </c>
      <c r="C93">
        <v>4681.5999999046298</v>
      </c>
      <c r="D93" t="s">
        <v>484</v>
      </c>
      <c r="E93" t="s">
        <v>485</v>
      </c>
      <c r="F93">
        <v>1675351218.60323</v>
      </c>
      <c r="G93">
        <f t="shared" si="86"/>
        <v>1.7914906160261759E-4</v>
      </c>
      <c r="H93">
        <f t="shared" si="87"/>
        <v>-0.95992154238494976</v>
      </c>
      <c r="I93">
        <f t="shared" si="88"/>
        <v>400.01212903225797</v>
      </c>
      <c r="J93">
        <f t="shared" si="89"/>
        <v>583.69800293676144</v>
      </c>
      <c r="K93">
        <f t="shared" si="90"/>
        <v>56.536706581832384</v>
      </c>
      <c r="L93">
        <f t="shared" si="91"/>
        <v>38.74498157349533</v>
      </c>
      <c r="M93">
        <f t="shared" si="92"/>
        <v>7.601979620179381E-3</v>
      </c>
      <c r="N93">
        <f t="shared" si="93"/>
        <v>3.3932986342730591</v>
      </c>
      <c r="O93">
        <f t="shared" si="94"/>
        <v>7.5925308458336602E-3</v>
      </c>
      <c r="P93">
        <f t="shared" si="95"/>
        <v>4.7461797161526707E-3</v>
      </c>
      <c r="Q93">
        <f t="shared" si="96"/>
        <v>0</v>
      </c>
      <c r="R93">
        <f t="shared" si="97"/>
        <v>28.414644496871542</v>
      </c>
      <c r="S93">
        <f t="shared" si="98"/>
        <v>27.982145161290301</v>
      </c>
      <c r="T93">
        <f t="shared" si="99"/>
        <v>3.7908915158676004</v>
      </c>
      <c r="U93">
        <f t="shared" si="100"/>
        <v>40.256437437833867</v>
      </c>
      <c r="V93">
        <f t="shared" si="101"/>
        <v>1.5686798698547206</v>
      </c>
      <c r="W93">
        <f t="shared" si="102"/>
        <v>3.8967180647248267</v>
      </c>
      <c r="X93">
        <f t="shared" si="103"/>
        <v>2.2222116460128798</v>
      </c>
      <c r="Y93">
        <f t="shared" si="104"/>
        <v>-7.9004736166754359</v>
      </c>
      <c r="Z93">
        <f t="shared" si="105"/>
        <v>86.542783731140503</v>
      </c>
      <c r="AA93">
        <f t="shared" si="106"/>
        <v>5.5714206915223246</v>
      </c>
      <c r="AB93">
        <f t="shared" si="107"/>
        <v>84.213730805987396</v>
      </c>
      <c r="AC93">
        <v>-4.0092280267809997E-2</v>
      </c>
      <c r="AD93">
        <v>4.5007096877272099E-2</v>
      </c>
      <c r="AE93">
        <v>3.38240656659223</v>
      </c>
      <c r="AF93">
        <v>0</v>
      </c>
      <c r="AG93">
        <v>0</v>
      </c>
      <c r="AH93">
        <f t="shared" si="108"/>
        <v>1</v>
      </c>
      <c r="AI93">
        <f t="shared" si="109"/>
        <v>0</v>
      </c>
      <c r="AJ93">
        <f t="shared" si="110"/>
        <v>50876.692209487803</v>
      </c>
      <c r="AK93" t="s">
        <v>486</v>
      </c>
      <c r="AL93">
        <v>2.37976923076923</v>
      </c>
      <c r="AM93">
        <v>1.9079999999999999</v>
      </c>
      <c r="AN93">
        <f t="shared" si="111"/>
        <v>-0.47176923076923005</v>
      </c>
      <c r="AO93">
        <f t="shared" si="112"/>
        <v>-0.2472585066924686</v>
      </c>
      <c r="AP93">
        <v>-0.36935974887158202</v>
      </c>
      <c r="AQ93" t="s">
        <v>253</v>
      </c>
      <c r="AR93">
        <v>0</v>
      </c>
      <c r="AS93">
        <v>0</v>
      </c>
      <c r="AT93" t="e">
        <f t="shared" si="113"/>
        <v>#DIV/0!</v>
      </c>
      <c r="AU93">
        <v>0.5</v>
      </c>
      <c r="AV93">
        <f t="shared" si="114"/>
        <v>0</v>
      </c>
      <c r="AW93">
        <f t="shared" si="115"/>
        <v>-0.95992154238494976</v>
      </c>
      <c r="AX93" t="e">
        <f t="shared" si="116"/>
        <v>#DIV/0!</v>
      </c>
      <c r="AY93" t="e">
        <f t="shared" si="117"/>
        <v>#DIV/0!</v>
      </c>
      <c r="AZ93" t="e">
        <f t="shared" si="118"/>
        <v>#DIV/0!</v>
      </c>
      <c r="BA93" t="e">
        <f t="shared" si="119"/>
        <v>#DIV/0!</v>
      </c>
      <c r="BB93" t="s">
        <v>253</v>
      </c>
      <c r="BC93">
        <v>0</v>
      </c>
      <c r="BD93">
        <f t="shared" si="120"/>
        <v>0</v>
      </c>
      <c r="BE93" t="e">
        <f t="shared" si="121"/>
        <v>#DIV/0!</v>
      </c>
      <c r="BF93">
        <f t="shared" si="122"/>
        <v>1</v>
      </c>
      <c r="BG93">
        <f t="shared" si="123"/>
        <v>0</v>
      </c>
      <c r="BH93">
        <f t="shared" si="124"/>
        <v>-4.044350236425899</v>
      </c>
      <c r="BI93">
        <f t="shared" si="125"/>
        <v>0</v>
      </c>
      <c r="BJ93">
        <f t="shared" si="126"/>
        <v>0</v>
      </c>
      <c r="BK93">
        <f t="shared" si="127"/>
        <v>0</v>
      </c>
      <c r="BL93">
        <f t="shared" si="128"/>
        <v>0</v>
      </c>
      <c r="BM93">
        <v>0.76956237059342603</v>
      </c>
      <c r="BN93">
        <v>0.5</v>
      </c>
      <c r="BO93" t="s">
        <v>254</v>
      </c>
      <c r="BP93">
        <v>1675351218.60323</v>
      </c>
      <c r="BQ93">
        <v>400.01212903225797</v>
      </c>
      <c r="BR93">
        <v>399.87541935483898</v>
      </c>
      <c r="BS93">
        <v>16.195412903225801</v>
      </c>
      <c r="BT93">
        <v>16.168287096774201</v>
      </c>
      <c r="BU93">
        <v>500.01674193548399</v>
      </c>
      <c r="BV93">
        <v>96.659538709677406</v>
      </c>
      <c r="BW93">
        <v>0.199978193548387</v>
      </c>
      <c r="BX93">
        <v>28.455212903225799</v>
      </c>
      <c r="BY93">
        <v>27.982145161290301</v>
      </c>
      <c r="BZ93">
        <v>999.9</v>
      </c>
      <c r="CA93">
        <v>10002.580645161301</v>
      </c>
      <c r="CB93">
        <v>0</v>
      </c>
      <c r="CC93">
        <v>390.39070967741998</v>
      </c>
      <c r="CD93">
        <v>0</v>
      </c>
      <c r="CE93">
        <v>0</v>
      </c>
      <c r="CF93">
        <v>0</v>
      </c>
      <c r="CG93">
        <v>0</v>
      </c>
      <c r="CH93">
        <v>2.3673935483871</v>
      </c>
      <c r="CI93">
        <v>0</v>
      </c>
      <c r="CJ93">
        <v>-14.1543774193548</v>
      </c>
      <c r="CK93">
        <v>-1.66837741935484</v>
      </c>
      <c r="CL93">
        <v>37.186999999999998</v>
      </c>
      <c r="CM93">
        <v>42.137</v>
      </c>
      <c r="CN93">
        <v>39.491870967741903</v>
      </c>
      <c r="CO93">
        <v>40.443096774193499</v>
      </c>
      <c r="CP93">
        <v>37.929000000000002</v>
      </c>
      <c r="CQ93">
        <v>0</v>
      </c>
      <c r="CR93">
        <v>0</v>
      </c>
      <c r="CS93">
        <v>0</v>
      </c>
      <c r="CT93">
        <v>59.199999809265101</v>
      </c>
      <c r="CU93">
        <v>2.37976923076923</v>
      </c>
      <c r="CV93">
        <v>0.64283760471070495</v>
      </c>
      <c r="CW93">
        <v>-1.28315556062758</v>
      </c>
      <c r="CX93">
        <v>-14.1658730769231</v>
      </c>
      <c r="CY93">
        <v>15</v>
      </c>
      <c r="CZ93">
        <v>1675346478</v>
      </c>
      <c r="DA93" t="s">
        <v>255</v>
      </c>
      <c r="DB93">
        <v>3</v>
      </c>
      <c r="DC93">
        <v>-3.863</v>
      </c>
      <c r="DD93">
        <v>0.38300000000000001</v>
      </c>
      <c r="DE93">
        <v>403</v>
      </c>
      <c r="DF93">
        <v>16</v>
      </c>
      <c r="DG93">
        <v>1.67</v>
      </c>
      <c r="DH93">
        <v>0.38</v>
      </c>
      <c r="DI93">
        <v>0.13717231326923099</v>
      </c>
      <c r="DJ93">
        <v>-0.14954139293972499</v>
      </c>
      <c r="DK93">
        <v>9.8781837246429194E-2</v>
      </c>
      <c r="DL93">
        <v>1</v>
      </c>
      <c r="DM93">
        <v>2.4115000000000002</v>
      </c>
      <c r="DN93">
        <v>0</v>
      </c>
      <c r="DO93">
        <v>0</v>
      </c>
      <c r="DP93">
        <v>0</v>
      </c>
      <c r="DQ93">
        <v>2.5527734615384601E-2</v>
      </c>
      <c r="DR93">
        <v>1.6226527511504801E-2</v>
      </c>
      <c r="DS93">
        <v>3.0396334277903001E-3</v>
      </c>
      <c r="DT93">
        <v>1</v>
      </c>
      <c r="DU93">
        <v>2</v>
      </c>
      <c r="DV93">
        <v>3</v>
      </c>
      <c r="DW93" t="s">
        <v>264</v>
      </c>
      <c r="DX93">
        <v>100</v>
      </c>
      <c r="DY93">
        <v>100</v>
      </c>
      <c r="DZ93">
        <v>-3.863</v>
      </c>
      <c r="EA93">
        <v>0.38300000000000001</v>
      </c>
      <c r="EB93">
        <v>2</v>
      </c>
      <c r="EC93">
        <v>517.28</v>
      </c>
      <c r="ED93">
        <v>417.24</v>
      </c>
      <c r="EE93">
        <v>27.9679</v>
      </c>
      <c r="EF93">
        <v>31.455100000000002</v>
      </c>
      <c r="EG93">
        <v>29.9999</v>
      </c>
      <c r="EH93">
        <v>31.702100000000002</v>
      </c>
      <c r="EI93">
        <v>31.7468</v>
      </c>
      <c r="EJ93">
        <v>20.155100000000001</v>
      </c>
      <c r="EK93">
        <v>22.0242</v>
      </c>
      <c r="EL93">
        <v>0</v>
      </c>
      <c r="EM93">
        <v>27.9786</v>
      </c>
      <c r="EN93">
        <v>399.81200000000001</v>
      </c>
      <c r="EO93">
        <v>16.1342</v>
      </c>
      <c r="EP93">
        <v>100.322</v>
      </c>
      <c r="EQ93">
        <v>90.610399999999998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</cp:lastModifiedBy>
  <dcterms:created xsi:type="dcterms:W3CDTF">2023-02-02T16:27:11Z</dcterms:created>
  <dcterms:modified xsi:type="dcterms:W3CDTF">2023-02-08T20:55:09Z</dcterms:modified>
</cp:coreProperties>
</file>