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ex\Licor Data\new measurements 2023\all_corrected\new2023\"/>
    </mc:Choice>
  </mc:AlternateContent>
  <xr:revisionPtr revIDLastSave="0" documentId="13_ncr:1_{52E7F19A-8043-4F2C-81F3-6002316844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93" i="1" l="1"/>
  <c r="BK93" i="1"/>
  <c r="BI93" i="1"/>
  <c r="BJ93" i="1" s="1"/>
  <c r="Q93" i="1" s="1"/>
  <c r="BH93" i="1"/>
  <c r="BG93" i="1"/>
  <c r="BF93" i="1"/>
  <c r="BE93" i="1"/>
  <c r="BD93" i="1"/>
  <c r="BA93" i="1"/>
  <c r="AY93" i="1"/>
  <c r="AV93" i="1"/>
  <c r="AT93" i="1"/>
  <c r="AN93" i="1"/>
  <c r="AO93" i="1" s="1"/>
  <c r="AJ93" i="1"/>
  <c r="AH93" i="1" s="1"/>
  <c r="W93" i="1"/>
  <c r="V93" i="1"/>
  <c r="U93" i="1" s="1"/>
  <c r="N93" i="1"/>
  <c r="H93" i="1"/>
  <c r="AW93" i="1" s="1"/>
  <c r="AZ93" i="1" s="1"/>
  <c r="BL92" i="1"/>
  <c r="BK92" i="1"/>
  <c r="BI92" i="1"/>
  <c r="BJ92" i="1" s="1"/>
  <c r="Q92" i="1" s="1"/>
  <c r="BH92" i="1"/>
  <c r="BG92" i="1"/>
  <c r="BF92" i="1"/>
  <c r="BE92" i="1"/>
  <c r="BD92" i="1"/>
  <c r="BA92" i="1"/>
  <c r="AY92" i="1"/>
  <c r="AV92" i="1"/>
  <c r="AT92" i="1"/>
  <c r="AX92" i="1" s="1"/>
  <c r="AO92" i="1"/>
  <c r="AN92" i="1"/>
  <c r="AJ92" i="1"/>
  <c r="AH92" i="1" s="1"/>
  <c r="AI92" i="1"/>
  <c r="W92" i="1"/>
  <c r="V92" i="1"/>
  <c r="U92" i="1" s="1"/>
  <c r="N92" i="1"/>
  <c r="BL91" i="1"/>
  <c r="BK91" i="1"/>
  <c r="BI91" i="1"/>
  <c r="BJ91" i="1" s="1"/>
  <c r="AV91" i="1" s="1"/>
  <c r="BH91" i="1"/>
  <c r="BG91" i="1"/>
  <c r="BF91" i="1"/>
  <c r="BE91" i="1"/>
  <c r="BD91" i="1"/>
  <c r="BA91" i="1"/>
  <c r="AY91" i="1"/>
  <c r="AT91" i="1"/>
  <c r="AX91" i="1" s="1"/>
  <c r="AO91" i="1"/>
  <c r="AN91" i="1"/>
  <c r="AJ91" i="1"/>
  <c r="AH91" i="1" s="1"/>
  <c r="AI91" i="1" s="1"/>
  <c r="W91" i="1"/>
  <c r="V91" i="1"/>
  <c r="U91" i="1" s="1"/>
  <c r="N91" i="1"/>
  <c r="BL90" i="1"/>
  <c r="BK90" i="1"/>
  <c r="BJ90" i="1"/>
  <c r="AV90" i="1" s="1"/>
  <c r="AX90" i="1" s="1"/>
  <c r="BI90" i="1"/>
  <c r="BH90" i="1"/>
  <c r="BG90" i="1"/>
  <c r="BF90" i="1"/>
  <c r="BE90" i="1"/>
  <c r="BD90" i="1"/>
  <c r="AY90" i="1" s="1"/>
  <c r="BA90" i="1"/>
  <c r="AT90" i="1"/>
  <c r="AO90" i="1"/>
  <c r="AN90" i="1"/>
  <c r="AJ90" i="1"/>
  <c r="AH90" i="1" s="1"/>
  <c r="W90" i="1"/>
  <c r="U90" i="1" s="1"/>
  <c r="V90" i="1"/>
  <c r="Q90" i="1"/>
  <c r="N90" i="1"/>
  <c r="L90" i="1"/>
  <c r="I90" i="1"/>
  <c r="BL89" i="1"/>
  <c r="BK89" i="1"/>
  <c r="BJ89" i="1"/>
  <c r="BI89" i="1"/>
  <c r="BH89" i="1"/>
  <c r="BG89" i="1"/>
  <c r="BF89" i="1"/>
  <c r="BE89" i="1"/>
  <c r="BD89" i="1"/>
  <c r="AY89" i="1" s="1"/>
  <c r="BA89" i="1"/>
  <c r="AT89" i="1"/>
  <c r="AN89" i="1"/>
  <c r="AO89" i="1" s="1"/>
  <c r="AJ89" i="1"/>
  <c r="AH89" i="1" s="1"/>
  <c r="W89" i="1"/>
  <c r="U89" i="1" s="1"/>
  <c r="V89" i="1"/>
  <c r="N89" i="1"/>
  <c r="L89" i="1"/>
  <c r="G89" i="1"/>
  <c r="Y89" i="1" s="1"/>
  <c r="BL88" i="1"/>
  <c r="BK88" i="1"/>
  <c r="BJ88" i="1"/>
  <c r="BI88" i="1"/>
  <c r="BH88" i="1"/>
  <c r="BG88" i="1"/>
  <c r="BF88" i="1"/>
  <c r="BE88" i="1"/>
  <c r="BD88" i="1"/>
  <c r="BA88" i="1"/>
  <c r="AY88" i="1"/>
  <c r="AT88" i="1"/>
  <c r="AN88" i="1"/>
  <c r="AO88" i="1" s="1"/>
  <c r="AJ88" i="1"/>
  <c r="AH88" i="1" s="1"/>
  <c r="W88" i="1"/>
  <c r="U88" i="1" s="1"/>
  <c r="V88" i="1"/>
  <c r="N88" i="1"/>
  <c r="BL87" i="1"/>
  <c r="BK87" i="1"/>
  <c r="BI87" i="1"/>
  <c r="BJ87" i="1" s="1"/>
  <c r="BH87" i="1"/>
  <c r="BG87" i="1"/>
  <c r="BF87" i="1"/>
  <c r="BE87" i="1"/>
  <c r="BD87" i="1"/>
  <c r="BA87" i="1"/>
  <c r="AY87" i="1"/>
  <c r="AT87" i="1"/>
  <c r="AN87" i="1"/>
  <c r="AO87" i="1" s="1"/>
  <c r="AJ87" i="1"/>
  <c r="AH87" i="1"/>
  <c r="W87" i="1"/>
  <c r="V87" i="1"/>
  <c r="U87" i="1"/>
  <c r="N87" i="1"/>
  <c r="BL86" i="1"/>
  <c r="BK86" i="1"/>
  <c r="BI86" i="1"/>
  <c r="BH86" i="1"/>
  <c r="BG86" i="1"/>
  <c r="BF86" i="1"/>
  <c r="BE86" i="1"/>
  <c r="BD86" i="1"/>
  <c r="AY86" i="1" s="1"/>
  <c r="BA86" i="1"/>
  <c r="AT86" i="1"/>
  <c r="AN86" i="1"/>
  <c r="AO86" i="1" s="1"/>
  <c r="AJ86" i="1"/>
  <c r="AH86" i="1"/>
  <c r="W86" i="1"/>
  <c r="V86" i="1"/>
  <c r="U86" i="1"/>
  <c r="N86" i="1"/>
  <c r="H86" i="1"/>
  <c r="AW86" i="1" s="1"/>
  <c r="BL85" i="1"/>
  <c r="BK85" i="1"/>
  <c r="BI85" i="1"/>
  <c r="BJ85" i="1" s="1"/>
  <c r="Q85" i="1" s="1"/>
  <c r="BH85" i="1"/>
  <c r="BG85" i="1"/>
  <c r="BF85" i="1"/>
  <c r="BE85" i="1"/>
  <c r="BD85" i="1"/>
  <c r="BA85" i="1"/>
  <c r="AY85" i="1"/>
  <c r="AV85" i="1"/>
  <c r="AX85" i="1" s="1"/>
  <c r="AT85" i="1"/>
  <c r="AN85" i="1"/>
  <c r="AO85" i="1" s="1"/>
  <c r="AJ85" i="1"/>
  <c r="AH85" i="1" s="1"/>
  <c r="W85" i="1"/>
  <c r="V85" i="1"/>
  <c r="U85" i="1" s="1"/>
  <c r="N85" i="1"/>
  <c r="BL84" i="1"/>
  <c r="BK84" i="1"/>
  <c r="BI84" i="1"/>
  <c r="BJ84" i="1" s="1"/>
  <c r="BH84" i="1"/>
  <c r="BG84" i="1"/>
  <c r="BF84" i="1"/>
  <c r="BE84" i="1"/>
  <c r="BD84" i="1"/>
  <c r="BA84" i="1"/>
  <c r="AY84" i="1"/>
  <c r="AV84" i="1"/>
  <c r="AT84" i="1"/>
  <c r="AO84" i="1"/>
  <c r="AN84" i="1"/>
  <c r="AJ84" i="1"/>
  <c r="AH84" i="1" s="1"/>
  <c r="AI84" i="1"/>
  <c r="W84" i="1"/>
  <c r="V84" i="1"/>
  <c r="U84" i="1" s="1"/>
  <c r="Q84" i="1"/>
  <c r="N84" i="1"/>
  <c r="I84" i="1"/>
  <c r="BL83" i="1"/>
  <c r="BK83" i="1"/>
  <c r="BI83" i="1"/>
  <c r="BJ83" i="1" s="1"/>
  <c r="AV83" i="1" s="1"/>
  <c r="BH83" i="1"/>
  <c r="BG83" i="1"/>
  <c r="BF83" i="1"/>
  <c r="BE83" i="1"/>
  <c r="BD83" i="1"/>
  <c r="BA83" i="1"/>
  <c r="AY83" i="1"/>
  <c r="AT83" i="1"/>
  <c r="AO83" i="1"/>
  <c r="AN83" i="1"/>
  <c r="AJ83" i="1"/>
  <c r="AH83" i="1" s="1"/>
  <c r="AI83" i="1"/>
  <c r="W83" i="1"/>
  <c r="V83" i="1"/>
  <c r="U83" i="1" s="1"/>
  <c r="N83" i="1"/>
  <c r="L83" i="1"/>
  <c r="I83" i="1"/>
  <c r="BL82" i="1"/>
  <c r="Q82" i="1" s="1"/>
  <c r="BK82" i="1"/>
  <c r="BJ82" i="1"/>
  <c r="AV82" i="1" s="1"/>
  <c r="AX82" i="1" s="1"/>
  <c r="BI82" i="1"/>
  <c r="BH82" i="1"/>
  <c r="BG82" i="1"/>
  <c r="BF82" i="1"/>
  <c r="BE82" i="1"/>
  <c r="BD82" i="1"/>
  <c r="AY82" i="1" s="1"/>
  <c r="BA82" i="1"/>
  <c r="AT82" i="1"/>
  <c r="AO82" i="1"/>
  <c r="AN82" i="1"/>
  <c r="AJ82" i="1"/>
  <c r="AH82" i="1" s="1"/>
  <c r="W82" i="1"/>
  <c r="U82" i="1" s="1"/>
  <c r="V82" i="1"/>
  <c r="N82" i="1"/>
  <c r="BL81" i="1"/>
  <c r="BK81" i="1"/>
  <c r="BJ81" i="1"/>
  <c r="BI81" i="1"/>
  <c r="BH81" i="1"/>
  <c r="BG81" i="1"/>
  <c r="BF81" i="1"/>
  <c r="BE81" i="1"/>
  <c r="BD81" i="1"/>
  <c r="AY81" i="1" s="1"/>
  <c r="BA81" i="1"/>
  <c r="AT81" i="1"/>
  <c r="AN81" i="1"/>
  <c r="AO81" i="1" s="1"/>
  <c r="AJ81" i="1"/>
  <c r="AH81" i="1" s="1"/>
  <c r="L81" i="1" s="1"/>
  <c r="W81" i="1"/>
  <c r="U81" i="1" s="1"/>
  <c r="V81" i="1"/>
  <c r="N81" i="1"/>
  <c r="BL80" i="1"/>
  <c r="BK80" i="1"/>
  <c r="BJ80" i="1"/>
  <c r="BI80" i="1"/>
  <c r="BH80" i="1"/>
  <c r="BG80" i="1"/>
  <c r="BF80" i="1"/>
  <c r="BE80" i="1"/>
  <c r="BD80" i="1"/>
  <c r="BA80" i="1"/>
  <c r="AY80" i="1"/>
  <c r="AT80" i="1"/>
  <c r="AN80" i="1"/>
  <c r="AO80" i="1" s="1"/>
  <c r="AJ80" i="1"/>
  <c r="AH80" i="1"/>
  <c r="W80" i="1"/>
  <c r="U80" i="1" s="1"/>
  <c r="V80" i="1"/>
  <c r="N80" i="1"/>
  <c r="G80" i="1"/>
  <c r="BL79" i="1"/>
  <c r="BK79" i="1"/>
  <c r="BI79" i="1"/>
  <c r="BH79" i="1"/>
  <c r="BG79" i="1"/>
  <c r="BF79" i="1"/>
  <c r="BE79" i="1"/>
  <c r="BD79" i="1"/>
  <c r="BA79" i="1"/>
  <c r="AY79" i="1"/>
  <c r="AT79" i="1"/>
  <c r="AN79" i="1"/>
  <c r="AO79" i="1" s="1"/>
  <c r="AJ79" i="1"/>
  <c r="AH79" i="1"/>
  <c r="W79" i="1"/>
  <c r="V79" i="1"/>
  <c r="U79" i="1"/>
  <c r="N79" i="1"/>
  <c r="BL78" i="1"/>
  <c r="BK78" i="1"/>
  <c r="BI78" i="1"/>
  <c r="BH78" i="1"/>
  <c r="BG78" i="1"/>
  <c r="BF78" i="1"/>
  <c r="BE78" i="1"/>
  <c r="BD78" i="1"/>
  <c r="AY78" i="1" s="1"/>
  <c r="BA78" i="1"/>
  <c r="AT78" i="1"/>
  <c r="AN78" i="1"/>
  <c r="AO78" i="1" s="1"/>
  <c r="AJ78" i="1"/>
  <c r="AH78" i="1"/>
  <c r="W78" i="1"/>
  <c r="V78" i="1"/>
  <c r="U78" i="1"/>
  <c r="N78" i="1"/>
  <c r="H78" i="1"/>
  <c r="AW78" i="1" s="1"/>
  <c r="BL77" i="1"/>
  <c r="BK77" i="1"/>
  <c r="BI77" i="1"/>
  <c r="BJ77" i="1" s="1"/>
  <c r="Q77" i="1" s="1"/>
  <c r="BH77" i="1"/>
  <c r="BG77" i="1"/>
  <c r="BF77" i="1"/>
  <c r="BE77" i="1"/>
  <c r="BD77" i="1"/>
  <c r="AY77" i="1" s="1"/>
  <c r="BA77" i="1"/>
  <c r="AV77" i="1"/>
  <c r="AX77" i="1" s="1"/>
  <c r="AT77" i="1"/>
  <c r="AO77" i="1"/>
  <c r="AN77" i="1"/>
  <c r="AJ77" i="1"/>
  <c r="AH77" i="1" s="1"/>
  <c r="H77" i="1" s="1"/>
  <c r="AW77" i="1" s="1"/>
  <c r="AZ77" i="1" s="1"/>
  <c r="W77" i="1"/>
  <c r="V77" i="1"/>
  <c r="U77" i="1" s="1"/>
  <c r="N77" i="1"/>
  <c r="BL76" i="1"/>
  <c r="BK76" i="1"/>
  <c r="BI76" i="1"/>
  <c r="BJ76" i="1" s="1"/>
  <c r="BH76" i="1"/>
  <c r="BG76" i="1"/>
  <c r="BF76" i="1"/>
  <c r="BE76" i="1"/>
  <c r="BD76" i="1"/>
  <c r="BA76" i="1"/>
  <c r="AY76" i="1"/>
  <c r="AT76" i="1"/>
  <c r="AO76" i="1"/>
  <c r="AN76" i="1"/>
  <c r="AJ76" i="1"/>
  <c r="AH76" i="1" s="1"/>
  <c r="H76" i="1" s="1"/>
  <c r="AW76" i="1" s="1"/>
  <c r="AI76" i="1"/>
  <c r="W76" i="1"/>
  <c r="V76" i="1"/>
  <c r="U76" i="1" s="1"/>
  <c r="N76" i="1"/>
  <c r="L76" i="1"/>
  <c r="I76" i="1"/>
  <c r="BL75" i="1"/>
  <c r="BK75" i="1"/>
  <c r="BI75" i="1"/>
  <c r="BJ75" i="1" s="1"/>
  <c r="BH75" i="1"/>
  <c r="BG75" i="1"/>
  <c r="BF75" i="1"/>
  <c r="BE75" i="1"/>
  <c r="BD75" i="1"/>
  <c r="BA75" i="1"/>
  <c r="AY75" i="1"/>
  <c r="AT75" i="1"/>
  <c r="AO75" i="1"/>
  <c r="AN75" i="1"/>
  <c r="AJ75" i="1"/>
  <c r="AH75" i="1" s="1"/>
  <c r="H75" i="1" s="1"/>
  <c r="AW75" i="1" s="1"/>
  <c r="W75" i="1"/>
  <c r="V75" i="1"/>
  <c r="U75" i="1" s="1"/>
  <c r="N75" i="1"/>
  <c r="I75" i="1"/>
  <c r="BL74" i="1"/>
  <c r="BK74" i="1"/>
  <c r="BJ74" i="1"/>
  <c r="BI74" i="1"/>
  <c r="BH74" i="1"/>
  <c r="BG74" i="1"/>
  <c r="BF74" i="1"/>
  <c r="BE74" i="1"/>
  <c r="BD74" i="1"/>
  <c r="AY74" i="1" s="1"/>
  <c r="BA74" i="1"/>
  <c r="AT74" i="1"/>
  <c r="AO74" i="1"/>
  <c r="AN74" i="1"/>
  <c r="AJ74" i="1"/>
  <c r="AH74" i="1" s="1"/>
  <c r="W74" i="1"/>
  <c r="U74" i="1" s="1"/>
  <c r="V74" i="1"/>
  <c r="N74" i="1"/>
  <c r="L74" i="1"/>
  <c r="BL73" i="1"/>
  <c r="BK73" i="1"/>
  <c r="BJ73" i="1" s="1"/>
  <c r="BI73" i="1"/>
  <c r="BH73" i="1"/>
  <c r="BG73" i="1"/>
  <c r="BF73" i="1"/>
  <c r="BE73" i="1"/>
  <c r="BD73" i="1"/>
  <c r="AY73" i="1" s="1"/>
  <c r="BA73" i="1"/>
  <c r="AT73" i="1"/>
  <c r="AN73" i="1"/>
  <c r="AO73" i="1" s="1"/>
  <c r="AJ73" i="1"/>
  <c r="AH73" i="1"/>
  <c r="W73" i="1"/>
  <c r="U73" i="1" s="1"/>
  <c r="V73" i="1"/>
  <c r="N73" i="1"/>
  <c r="G73" i="1"/>
  <c r="BL72" i="1"/>
  <c r="BK72" i="1"/>
  <c r="BJ72" i="1" s="1"/>
  <c r="BI72" i="1"/>
  <c r="BH72" i="1"/>
  <c r="BG72" i="1"/>
  <c r="BF72" i="1"/>
  <c r="BE72" i="1"/>
  <c r="BD72" i="1"/>
  <c r="AY72" i="1" s="1"/>
  <c r="BA72" i="1"/>
  <c r="AT72" i="1"/>
  <c r="AN72" i="1"/>
  <c r="AO72" i="1" s="1"/>
  <c r="AJ72" i="1"/>
  <c r="AH72" i="1" s="1"/>
  <c r="W72" i="1"/>
  <c r="V72" i="1"/>
  <c r="U72" i="1"/>
  <c r="N72" i="1"/>
  <c r="BL71" i="1"/>
  <c r="BK71" i="1"/>
  <c r="BI71" i="1"/>
  <c r="BJ71" i="1" s="1"/>
  <c r="BH71" i="1"/>
  <c r="BG71" i="1"/>
  <c r="BF71" i="1"/>
  <c r="BE71" i="1"/>
  <c r="BD71" i="1"/>
  <c r="BA71" i="1"/>
  <c r="AY71" i="1"/>
  <c r="AT71" i="1"/>
  <c r="AN71" i="1"/>
  <c r="AO71" i="1" s="1"/>
  <c r="AJ71" i="1"/>
  <c r="AI71" i="1"/>
  <c r="AH71" i="1"/>
  <c r="W71" i="1"/>
  <c r="V71" i="1"/>
  <c r="U71" i="1"/>
  <c r="N71" i="1"/>
  <c r="H71" i="1"/>
  <c r="AW71" i="1" s="1"/>
  <c r="BL70" i="1"/>
  <c r="BK70" i="1"/>
  <c r="BI70" i="1"/>
  <c r="BH70" i="1"/>
  <c r="BG70" i="1"/>
  <c r="BF70" i="1"/>
  <c r="BE70" i="1"/>
  <c r="BD70" i="1"/>
  <c r="AY70" i="1" s="1"/>
  <c r="BA70" i="1"/>
  <c r="AT70" i="1"/>
  <c r="AO70" i="1"/>
  <c r="AN70" i="1"/>
  <c r="AJ70" i="1"/>
  <c r="AI70" i="1"/>
  <c r="AH70" i="1"/>
  <c r="I70" i="1" s="1"/>
  <c r="W70" i="1"/>
  <c r="V70" i="1"/>
  <c r="U70" i="1"/>
  <c r="N70" i="1"/>
  <c r="H70" i="1"/>
  <c r="AW70" i="1" s="1"/>
  <c r="BL69" i="1"/>
  <c r="BK69" i="1"/>
  <c r="BI69" i="1"/>
  <c r="BH69" i="1"/>
  <c r="BG69" i="1"/>
  <c r="BF69" i="1"/>
  <c r="BE69" i="1"/>
  <c r="BD69" i="1"/>
  <c r="AY69" i="1" s="1"/>
  <c r="BA69" i="1"/>
  <c r="AT69" i="1"/>
  <c r="AO69" i="1"/>
  <c r="AN69" i="1"/>
  <c r="AJ69" i="1"/>
  <c r="AI69" i="1"/>
  <c r="AH69" i="1"/>
  <c r="I69" i="1" s="1"/>
  <c r="W69" i="1"/>
  <c r="V69" i="1"/>
  <c r="U69" i="1" s="1"/>
  <c r="N69" i="1"/>
  <c r="L69" i="1"/>
  <c r="H69" i="1"/>
  <c r="AW69" i="1" s="1"/>
  <c r="BL68" i="1"/>
  <c r="BK68" i="1"/>
  <c r="BJ68" i="1" s="1"/>
  <c r="AV68" i="1" s="1"/>
  <c r="BI68" i="1"/>
  <c r="BH68" i="1"/>
  <c r="BG68" i="1"/>
  <c r="BF68" i="1"/>
  <c r="BE68" i="1"/>
  <c r="BD68" i="1"/>
  <c r="AY68" i="1" s="1"/>
  <c r="BA68" i="1"/>
  <c r="AX68" i="1"/>
  <c r="AT68" i="1"/>
  <c r="AN68" i="1"/>
  <c r="AO68" i="1" s="1"/>
  <c r="AJ68" i="1"/>
  <c r="AH68" i="1"/>
  <c r="W68" i="1"/>
  <c r="V68" i="1"/>
  <c r="U68" i="1"/>
  <c r="Q68" i="1"/>
  <c r="N68" i="1"/>
  <c r="I68" i="1"/>
  <c r="H68" i="1"/>
  <c r="AW68" i="1" s="1"/>
  <c r="AZ68" i="1" s="1"/>
  <c r="BL67" i="1"/>
  <c r="BK67" i="1"/>
  <c r="BI67" i="1"/>
  <c r="BJ67" i="1" s="1"/>
  <c r="BH67" i="1"/>
  <c r="BG67" i="1"/>
  <c r="BF67" i="1"/>
  <c r="BE67" i="1"/>
  <c r="BD67" i="1"/>
  <c r="BA67" i="1"/>
  <c r="AY67" i="1"/>
  <c r="AW67" i="1"/>
  <c r="AT67" i="1"/>
  <c r="AN67" i="1"/>
  <c r="AO67" i="1" s="1"/>
  <c r="AJ67" i="1"/>
  <c r="AI67" i="1"/>
  <c r="AH67" i="1"/>
  <c r="I67" i="1" s="1"/>
  <c r="W67" i="1"/>
  <c r="V67" i="1"/>
  <c r="U67" i="1" s="1"/>
  <c r="N67" i="1"/>
  <c r="L67" i="1"/>
  <c r="H67" i="1"/>
  <c r="BL66" i="1"/>
  <c r="BK66" i="1"/>
  <c r="BJ66" i="1"/>
  <c r="Q66" i="1" s="1"/>
  <c r="BI66" i="1"/>
  <c r="BH66" i="1"/>
  <c r="BG66" i="1"/>
  <c r="BF66" i="1"/>
  <c r="BE66" i="1"/>
  <c r="BD66" i="1"/>
  <c r="BA66" i="1"/>
  <c r="AY66" i="1"/>
  <c r="AV66" i="1"/>
  <c r="AX66" i="1" s="1"/>
  <c r="AT66" i="1"/>
  <c r="AO66" i="1"/>
  <c r="AN66" i="1"/>
  <c r="AJ66" i="1"/>
  <c r="AH66" i="1" s="1"/>
  <c r="AI66" i="1" s="1"/>
  <c r="W66" i="1"/>
  <c r="V66" i="1"/>
  <c r="U66" i="1" s="1"/>
  <c r="N66" i="1"/>
  <c r="BL65" i="1"/>
  <c r="BK65" i="1"/>
  <c r="BI65" i="1"/>
  <c r="BJ65" i="1" s="1"/>
  <c r="BH65" i="1"/>
  <c r="BG65" i="1"/>
  <c r="BF65" i="1"/>
  <c r="BE65" i="1"/>
  <c r="BD65" i="1"/>
  <c r="AY65" i="1" s="1"/>
  <c r="BA65" i="1"/>
  <c r="AT65" i="1"/>
  <c r="AO65" i="1"/>
  <c r="AN65" i="1"/>
  <c r="AJ65" i="1"/>
  <c r="AH65" i="1" s="1"/>
  <c r="AI65" i="1"/>
  <c r="W65" i="1"/>
  <c r="V65" i="1"/>
  <c r="U65" i="1" s="1"/>
  <c r="N65" i="1"/>
  <c r="I65" i="1"/>
  <c r="BL64" i="1"/>
  <c r="Q64" i="1" s="1"/>
  <c r="BK64" i="1"/>
  <c r="BJ64" i="1"/>
  <c r="AV64" i="1" s="1"/>
  <c r="BI64" i="1"/>
  <c r="BH64" i="1"/>
  <c r="BG64" i="1"/>
  <c r="BF64" i="1"/>
  <c r="BE64" i="1"/>
  <c r="BD64" i="1"/>
  <c r="AY64" i="1" s="1"/>
  <c r="BA64" i="1"/>
  <c r="AX64" i="1"/>
  <c r="AT64" i="1"/>
  <c r="AO64" i="1"/>
  <c r="AN64" i="1"/>
  <c r="AJ64" i="1"/>
  <c r="AH64" i="1"/>
  <c r="W64" i="1"/>
  <c r="V64" i="1"/>
  <c r="U64" i="1"/>
  <c r="N64" i="1"/>
  <c r="L64" i="1"/>
  <c r="I64" i="1"/>
  <c r="BL63" i="1"/>
  <c r="BK63" i="1"/>
  <c r="BJ63" i="1"/>
  <c r="BI63" i="1"/>
  <c r="BH63" i="1"/>
  <c r="BG63" i="1"/>
  <c r="BF63" i="1"/>
  <c r="BE63" i="1"/>
  <c r="BD63" i="1"/>
  <c r="BA63" i="1"/>
  <c r="AY63" i="1"/>
  <c r="AT63" i="1"/>
  <c r="AN63" i="1"/>
  <c r="AO63" i="1" s="1"/>
  <c r="AJ63" i="1"/>
  <c r="AH63" i="1" s="1"/>
  <c r="W63" i="1"/>
  <c r="V63" i="1"/>
  <c r="N63" i="1"/>
  <c r="BL62" i="1"/>
  <c r="BK62" i="1"/>
  <c r="BJ62" i="1"/>
  <c r="Q62" i="1" s="1"/>
  <c r="BI62" i="1"/>
  <c r="BH62" i="1"/>
  <c r="BG62" i="1"/>
  <c r="BF62" i="1"/>
  <c r="BE62" i="1"/>
  <c r="BD62" i="1"/>
  <c r="AY62" i="1" s="1"/>
  <c r="BA62" i="1"/>
  <c r="AV62" i="1"/>
  <c r="AT62" i="1"/>
  <c r="AX62" i="1" s="1"/>
  <c r="AO62" i="1"/>
  <c r="AN62" i="1"/>
  <c r="AJ62" i="1"/>
  <c r="AH62" i="1" s="1"/>
  <c r="G62" i="1" s="1"/>
  <c r="W62" i="1"/>
  <c r="U62" i="1" s="1"/>
  <c r="V62" i="1"/>
  <c r="R62" i="1"/>
  <c r="S62" i="1" s="1"/>
  <c r="N62" i="1"/>
  <c r="BL61" i="1"/>
  <c r="BK61" i="1"/>
  <c r="BI61" i="1"/>
  <c r="BJ61" i="1" s="1"/>
  <c r="BH61" i="1"/>
  <c r="BG61" i="1"/>
  <c r="BF61" i="1"/>
  <c r="BE61" i="1"/>
  <c r="BD61" i="1"/>
  <c r="BA61" i="1"/>
  <c r="AY61" i="1"/>
  <c r="AT61" i="1"/>
  <c r="AN61" i="1"/>
  <c r="AO61" i="1" s="1"/>
  <c r="AJ61" i="1"/>
  <c r="AI61" i="1"/>
  <c r="AH61" i="1"/>
  <c r="W61" i="1"/>
  <c r="V61" i="1"/>
  <c r="U61" i="1" s="1"/>
  <c r="N61" i="1"/>
  <c r="BL60" i="1"/>
  <c r="BK60" i="1"/>
  <c r="BJ60" i="1" s="1"/>
  <c r="BI60" i="1"/>
  <c r="BH60" i="1"/>
  <c r="BG60" i="1"/>
  <c r="BF60" i="1"/>
  <c r="BE60" i="1"/>
  <c r="BD60" i="1"/>
  <c r="AY60" i="1" s="1"/>
  <c r="BA60" i="1"/>
  <c r="AT60" i="1"/>
  <c r="AN60" i="1"/>
  <c r="AO60" i="1" s="1"/>
  <c r="AJ60" i="1"/>
  <c r="AH60" i="1"/>
  <c r="W60" i="1"/>
  <c r="V60" i="1"/>
  <c r="U60" i="1"/>
  <c r="N60" i="1"/>
  <c r="I60" i="1"/>
  <c r="H60" i="1"/>
  <c r="AW60" i="1" s="1"/>
  <c r="BL59" i="1"/>
  <c r="BK59" i="1"/>
  <c r="BI59" i="1"/>
  <c r="BJ59" i="1" s="1"/>
  <c r="Q59" i="1" s="1"/>
  <c r="BH59" i="1"/>
  <c r="BG59" i="1"/>
  <c r="BF59" i="1"/>
  <c r="BE59" i="1"/>
  <c r="BD59" i="1"/>
  <c r="BA59" i="1"/>
  <c r="AY59" i="1"/>
  <c r="AT59" i="1"/>
  <c r="AN59" i="1"/>
  <c r="AO59" i="1" s="1"/>
  <c r="AJ59" i="1"/>
  <c r="AI59" i="1"/>
  <c r="AH59" i="1"/>
  <c r="I59" i="1" s="1"/>
  <c r="W59" i="1"/>
  <c r="V59" i="1"/>
  <c r="U59" i="1" s="1"/>
  <c r="N59" i="1"/>
  <c r="L59" i="1"/>
  <c r="H59" i="1"/>
  <c r="AW59" i="1" s="1"/>
  <c r="BL58" i="1"/>
  <c r="BK58" i="1"/>
  <c r="BI58" i="1"/>
  <c r="BJ58" i="1" s="1"/>
  <c r="BH58" i="1"/>
  <c r="BG58" i="1"/>
  <c r="BF58" i="1"/>
  <c r="BE58" i="1"/>
  <c r="BD58" i="1"/>
  <c r="BA58" i="1"/>
  <c r="AY58" i="1"/>
  <c r="AT58" i="1"/>
  <c r="AO58" i="1"/>
  <c r="AN58" i="1"/>
  <c r="AJ58" i="1"/>
  <c r="AH58" i="1" s="1"/>
  <c r="AI58" i="1"/>
  <c r="W58" i="1"/>
  <c r="V58" i="1"/>
  <c r="U58" i="1" s="1"/>
  <c r="N58" i="1"/>
  <c r="I58" i="1"/>
  <c r="BL57" i="1"/>
  <c r="Q57" i="1" s="1"/>
  <c r="BK57" i="1"/>
  <c r="BI57" i="1"/>
  <c r="BJ57" i="1" s="1"/>
  <c r="AV57" i="1" s="1"/>
  <c r="BH57" i="1"/>
  <c r="BG57" i="1"/>
  <c r="BF57" i="1"/>
  <c r="BE57" i="1"/>
  <c r="BD57" i="1"/>
  <c r="BA57" i="1"/>
  <c r="AY57" i="1"/>
  <c r="AT57" i="1"/>
  <c r="AN57" i="1"/>
  <c r="AO57" i="1" s="1"/>
  <c r="AJ57" i="1"/>
  <c r="AH57" i="1" s="1"/>
  <c r="W57" i="1"/>
  <c r="V57" i="1"/>
  <c r="U57" i="1" s="1"/>
  <c r="N57" i="1"/>
  <c r="BL56" i="1"/>
  <c r="BK56" i="1"/>
  <c r="BJ56" i="1"/>
  <c r="BI56" i="1"/>
  <c r="BH56" i="1"/>
  <c r="BG56" i="1"/>
  <c r="BF56" i="1"/>
  <c r="BE56" i="1"/>
  <c r="BD56" i="1"/>
  <c r="BA56" i="1"/>
  <c r="AY56" i="1"/>
  <c r="AT56" i="1"/>
  <c r="AO56" i="1"/>
  <c r="AN56" i="1"/>
  <c r="AJ56" i="1"/>
  <c r="AH56" i="1"/>
  <c r="W56" i="1"/>
  <c r="V56" i="1"/>
  <c r="U56" i="1"/>
  <c r="N56" i="1"/>
  <c r="BL55" i="1"/>
  <c r="BK55" i="1"/>
  <c r="BJ55" i="1"/>
  <c r="BI55" i="1"/>
  <c r="BH55" i="1"/>
  <c r="BG55" i="1"/>
  <c r="BF55" i="1"/>
  <c r="BE55" i="1"/>
  <c r="BD55" i="1"/>
  <c r="BA55" i="1"/>
  <c r="AY55" i="1"/>
  <c r="AT55" i="1"/>
  <c r="AN55" i="1"/>
  <c r="AO55" i="1" s="1"/>
  <c r="AJ55" i="1"/>
  <c r="AI55" i="1"/>
  <c r="AH55" i="1"/>
  <c r="W55" i="1"/>
  <c r="V55" i="1"/>
  <c r="U55" i="1"/>
  <c r="N55" i="1"/>
  <c r="L55" i="1"/>
  <c r="BL54" i="1"/>
  <c r="BK54" i="1"/>
  <c r="BI54" i="1"/>
  <c r="BJ54" i="1" s="1"/>
  <c r="BH54" i="1"/>
  <c r="BG54" i="1"/>
  <c r="BF54" i="1"/>
  <c r="BE54" i="1"/>
  <c r="BD54" i="1"/>
  <c r="BA54" i="1"/>
  <c r="AY54" i="1"/>
  <c r="AT54" i="1"/>
  <c r="AN54" i="1"/>
  <c r="AO54" i="1" s="1"/>
  <c r="AJ54" i="1"/>
  <c r="AH54" i="1" s="1"/>
  <c r="AI54" i="1" s="1"/>
  <c r="W54" i="1"/>
  <c r="V54" i="1"/>
  <c r="U54" i="1" s="1"/>
  <c r="N54" i="1"/>
  <c r="H54" i="1"/>
  <c r="AW54" i="1" s="1"/>
  <c r="BL53" i="1"/>
  <c r="BK53" i="1"/>
  <c r="BJ53" i="1"/>
  <c r="BI53" i="1"/>
  <c r="BH53" i="1"/>
  <c r="BG53" i="1"/>
  <c r="BF53" i="1"/>
  <c r="BE53" i="1"/>
  <c r="BD53" i="1"/>
  <c r="AY53" i="1" s="1"/>
  <c r="BA53" i="1"/>
  <c r="AV53" i="1"/>
  <c r="AT53" i="1"/>
  <c r="AO53" i="1"/>
  <c r="AN53" i="1"/>
  <c r="AJ53" i="1"/>
  <c r="AH53" i="1" s="1"/>
  <c r="W53" i="1"/>
  <c r="U53" i="1" s="1"/>
  <c r="V53" i="1"/>
  <c r="Q53" i="1"/>
  <c r="N53" i="1"/>
  <c r="I53" i="1"/>
  <c r="BL52" i="1"/>
  <c r="BK52" i="1"/>
  <c r="BI52" i="1"/>
  <c r="BJ52" i="1" s="1"/>
  <c r="BH52" i="1"/>
  <c r="BG52" i="1"/>
  <c r="BF52" i="1"/>
  <c r="BE52" i="1"/>
  <c r="BD52" i="1"/>
  <c r="BA52" i="1"/>
  <c r="AY52" i="1"/>
  <c r="AT52" i="1"/>
  <c r="AN52" i="1"/>
  <c r="AO52" i="1" s="1"/>
  <c r="AJ52" i="1"/>
  <c r="AH52" i="1"/>
  <c r="W52" i="1"/>
  <c r="V52" i="1"/>
  <c r="U52" i="1" s="1"/>
  <c r="N52" i="1"/>
  <c r="BL51" i="1"/>
  <c r="BK51" i="1"/>
  <c r="BJ51" i="1"/>
  <c r="AV51" i="1" s="1"/>
  <c r="AX51" i="1" s="1"/>
  <c r="BI51" i="1"/>
  <c r="BH51" i="1"/>
  <c r="BG51" i="1"/>
  <c r="BF51" i="1"/>
  <c r="BE51" i="1"/>
  <c r="BD51" i="1"/>
  <c r="AY51" i="1" s="1"/>
  <c r="BA51" i="1"/>
  <c r="AT51" i="1"/>
  <c r="AN51" i="1"/>
  <c r="AO51" i="1" s="1"/>
  <c r="AJ51" i="1"/>
  <c r="AH51" i="1" s="1"/>
  <c r="W51" i="1"/>
  <c r="U51" i="1" s="1"/>
  <c r="V51" i="1"/>
  <c r="N51" i="1"/>
  <c r="I51" i="1"/>
  <c r="BL50" i="1"/>
  <c r="BK50" i="1"/>
  <c r="BI50" i="1"/>
  <c r="BJ50" i="1" s="1"/>
  <c r="Q50" i="1" s="1"/>
  <c r="BH50" i="1"/>
  <c r="BG50" i="1"/>
  <c r="BF50" i="1"/>
  <c r="BE50" i="1"/>
  <c r="BD50" i="1"/>
  <c r="BA50" i="1"/>
  <c r="AY50" i="1"/>
  <c r="AV50" i="1"/>
  <c r="AT50" i="1"/>
  <c r="AX50" i="1" s="1"/>
  <c r="AN50" i="1"/>
  <c r="AO50" i="1" s="1"/>
  <c r="AJ50" i="1"/>
  <c r="AI50" i="1"/>
  <c r="AH50" i="1"/>
  <c r="I50" i="1" s="1"/>
  <c r="W50" i="1"/>
  <c r="V50" i="1"/>
  <c r="U50" i="1" s="1"/>
  <c r="N50" i="1"/>
  <c r="L50" i="1"/>
  <c r="H50" i="1"/>
  <c r="AW50" i="1" s="1"/>
  <c r="BL49" i="1"/>
  <c r="BK49" i="1"/>
  <c r="BI49" i="1"/>
  <c r="BJ49" i="1" s="1"/>
  <c r="Q49" i="1" s="1"/>
  <c r="BH49" i="1"/>
  <c r="BG49" i="1"/>
  <c r="BF49" i="1"/>
  <c r="BE49" i="1"/>
  <c r="BD49" i="1"/>
  <c r="BA49" i="1"/>
  <c r="AY49" i="1"/>
  <c r="AT49" i="1"/>
  <c r="AO49" i="1"/>
  <c r="AN49" i="1"/>
  <c r="AJ49" i="1"/>
  <c r="AH49" i="1"/>
  <c r="W49" i="1"/>
  <c r="V49" i="1"/>
  <c r="N49" i="1"/>
  <c r="G49" i="1"/>
  <c r="BL48" i="1"/>
  <c r="BK48" i="1"/>
  <c r="BI48" i="1"/>
  <c r="BJ48" i="1" s="1"/>
  <c r="AV48" i="1" s="1"/>
  <c r="BH48" i="1"/>
  <c r="BG48" i="1"/>
  <c r="BF48" i="1"/>
  <c r="BE48" i="1"/>
  <c r="BD48" i="1"/>
  <c r="AY48" i="1" s="1"/>
  <c r="BA48" i="1"/>
  <c r="AT48" i="1"/>
  <c r="AX48" i="1" s="1"/>
  <c r="AN48" i="1"/>
  <c r="AO48" i="1" s="1"/>
  <c r="AJ48" i="1"/>
  <c r="AH48" i="1" s="1"/>
  <c r="AI48" i="1"/>
  <c r="W48" i="1"/>
  <c r="V48" i="1"/>
  <c r="U48" i="1" s="1"/>
  <c r="N48" i="1"/>
  <c r="H48" i="1"/>
  <c r="AW48" i="1" s="1"/>
  <c r="AZ48" i="1" s="1"/>
  <c r="BL47" i="1"/>
  <c r="BK47" i="1"/>
  <c r="BJ47" i="1"/>
  <c r="BI47" i="1"/>
  <c r="BH47" i="1"/>
  <c r="BG47" i="1"/>
  <c r="BF47" i="1"/>
  <c r="BE47" i="1"/>
  <c r="BD47" i="1"/>
  <c r="AY47" i="1" s="1"/>
  <c r="BA47" i="1"/>
  <c r="AV47" i="1"/>
  <c r="AX47" i="1" s="1"/>
  <c r="AT47" i="1"/>
  <c r="AO47" i="1"/>
  <c r="AN47" i="1"/>
  <c r="AJ47" i="1"/>
  <c r="AH47" i="1"/>
  <c r="W47" i="1"/>
  <c r="V47" i="1"/>
  <c r="U47" i="1"/>
  <c r="Q47" i="1"/>
  <c r="N47" i="1"/>
  <c r="L47" i="1"/>
  <c r="I47" i="1"/>
  <c r="BL46" i="1"/>
  <c r="BK46" i="1"/>
  <c r="BI46" i="1"/>
  <c r="BJ46" i="1" s="1"/>
  <c r="BH46" i="1"/>
  <c r="BG46" i="1"/>
  <c r="BF46" i="1"/>
  <c r="BE46" i="1"/>
  <c r="BD46" i="1"/>
  <c r="BA46" i="1"/>
  <c r="AY46" i="1"/>
  <c r="AT46" i="1"/>
  <c r="AN46" i="1"/>
  <c r="AO46" i="1" s="1"/>
  <c r="AJ46" i="1"/>
  <c r="AH46" i="1" s="1"/>
  <c r="I46" i="1" s="1"/>
  <c r="W46" i="1"/>
  <c r="V46" i="1"/>
  <c r="U46" i="1" s="1"/>
  <c r="N46" i="1"/>
  <c r="G46" i="1"/>
  <c r="BL45" i="1"/>
  <c r="Q45" i="1" s="1"/>
  <c r="BK45" i="1"/>
  <c r="BJ45" i="1"/>
  <c r="BI45" i="1"/>
  <c r="BH45" i="1"/>
  <c r="BG45" i="1"/>
  <c r="BF45" i="1"/>
  <c r="BE45" i="1"/>
  <c r="BD45" i="1"/>
  <c r="AY45" i="1" s="1"/>
  <c r="BA45" i="1"/>
  <c r="AV45" i="1"/>
  <c r="AT45" i="1"/>
  <c r="AO45" i="1"/>
  <c r="AN45" i="1"/>
  <c r="AJ45" i="1"/>
  <c r="AH45" i="1" s="1"/>
  <c r="W45" i="1"/>
  <c r="U45" i="1" s="1"/>
  <c r="V45" i="1"/>
  <c r="N45" i="1"/>
  <c r="BL44" i="1"/>
  <c r="BK44" i="1"/>
  <c r="BI44" i="1"/>
  <c r="BH44" i="1"/>
  <c r="BG44" i="1"/>
  <c r="BF44" i="1"/>
  <c r="BE44" i="1"/>
  <c r="BD44" i="1"/>
  <c r="BA44" i="1"/>
  <c r="AY44" i="1"/>
  <c r="AT44" i="1"/>
  <c r="AN44" i="1"/>
  <c r="AO44" i="1" s="1"/>
  <c r="AJ44" i="1"/>
  <c r="AI44" i="1"/>
  <c r="AH44" i="1"/>
  <c r="W44" i="1"/>
  <c r="V44" i="1"/>
  <c r="U44" i="1"/>
  <c r="N44" i="1"/>
  <c r="BL43" i="1"/>
  <c r="Q43" i="1" s="1"/>
  <c r="BK43" i="1"/>
  <c r="BJ43" i="1" s="1"/>
  <c r="AV43" i="1" s="1"/>
  <c r="AX43" i="1" s="1"/>
  <c r="BI43" i="1"/>
  <c r="BH43" i="1"/>
  <c r="BG43" i="1"/>
  <c r="BF43" i="1"/>
  <c r="BE43" i="1"/>
  <c r="BD43" i="1"/>
  <c r="AY43" i="1" s="1"/>
  <c r="BA43" i="1"/>
  <c r="AT43" i="1"/>
  <c r="AN43" i="1"/>
  <c r="AO43" i="1" s="1"/>
  <c r="AJ43" i="1"/>
  <c r="AH43" i="1" s="1"/>
  <c r="W43" i="1"/>
  <c r="V43" i="1"/>
  <c r="U43" i="1"/>
  <c r="N43" i="1"/>
  <c r="BL42" i="1"/>
  <c r="BK42" i="1"/>
  <c r="BI42" i="1"/>
  <c r="BJ42" i="1" s="1"/>
  <c r="Q42" i="1" s="1"/>
  <c r="BH42" i="1"/>
  <c r="BG42" i="1"/>
  <c r="BF42" i="1"/>
  <c r="BE42" i="1"/>
  <c r="BD42" i="1"/>
  <c r="BA42" i="1"/>
  <c r="AY42" i="1"/>
  <c r="AW42" i="1"/>
  <c r="AT42" i="1"/>
  <c r="AN42" i="1"/>
  <c r="AO42" i="1" s="1"/>
  <c r="AJ42" i="1"/>
  <c r="AI42" i="1"/>
  <c r="AH42" i="1"/>
  <c r="W42" i="1"/>
  <c r="V42" i="1"/>
  <c r="U42" i="1" s="1"/>
  <c r="N42" i="1"/>
  <c r="L42" i="1"/>
  <c r="I42" i="1"/>
  <c r="H42" i="1"/>
  <c r="G42" i="1"/>
  <c r="Y42" i="1" s="1"/>
  <c r="BL41" i="1"/>
  <c r="BK41" i="1"/>
  <c r="BI41" i="1"/>
  <c r="BJ41" i="1" s="1"/>
  <c r="Q41" i="1" s="1"/>
  <c r="BH41" i="1"/>
  <c r="BG41" i="1"/>
  <c r="BF41" i="1"/>
  <c r="BE41" i="1"/>
  <c r="BD41" i="1"/>
  <c r="AY41" i="1" s="1"/>
  <c r="BA41" i="1"/>
  <c r="AV41" i="1"/>
  <c r="AX41" i="1" s="1"/>
  <c r="AT41" i="1"/>
  <c r="AN41" i="1"/>
  <c r="AO41" i="1" s="1"/>
  <c r="AJ41" i="1"/>
  <c r="AH41" i="1"/>
  <c r="AI41" i="1" s="1"/>
  <c r="W41" i="1"/>
  <c r="V41" i="1"/>
  <c r="U41" i="1" s="1"/>
  <c r="N41" i="1"/>
  <c r="L41" i="1"/>
  <c r="I41" i="1"/>
  <c r="H41" i="1"/>
  <c r="AW41" i="1" s="1"/>
  <c r="AZ41" i="1" s="1"/>
  <c r="G41" i="1"/>
  <c r="Y41" i="1" s="1"/>
  <c r="BL40" i="1"/>
  <c r="BK40" i="1"/>
  <c r="BJ40" i="1"/>
  <c r="Q40" i="1" s="1"/>
  <c r="BI40" i="1"/>
  <c r="BH40" i="1"/>
  <c r="BG40" i="1"/>
  <c r="BF40" i="1"/>
  <c r="BE40" i="1"/>
  <c r="BD40" i="1"/>
  <c r="AY40" i="1" s="1"/>
  <c r="BA40" i="1"/>
  <c r="AV40" i="1"/>
  <c r="AT40" i="1"/>
  <c r="AX40" i="1" s="1"/>
  <c r="AO40" i="1"/>
  <c r="AN40" i="1"/>
  <c r="AJ40" i="1"/>
  <c r="AH40" i="1" s="1"/>
  <c r="W40" i="1"/>
  <c r="U40" i="1" s="1"/>
  <c r="V40" i="1"/>
  <c r="N40" i="1"/>
  <c r="BL39" i="1"/>
  <c r="BK39" i="1"/>
  <c r="BI39" i="1"/>
  <c r="BJ39" i="1" s="1"/>
  <c r="BH39" i="1"/>
  <c r="BG39" i="1"/>
  <c r="BF39" i="1"/>
  <c r="BE39" i="1"/>
  <c r="BD39" i="1"/>
  <c r="BA39" i="1"/>
  <c r="AY39" i="1"/>
  <c r="AT39" i="1"/>
  <c r="AN39" i="1"/>
  <c r="AO39" i="1" s="1"/>
  <c r="AJ39" i="1"/>
  <c r="AI39" i="1"/>
  <c r="AH39" i="1"/>
  <c r="W39" i="1"/>
  <c r="V39" i="1"/>
  <c r="U39" i="1"/>
  <c r="N39" i="1"/>
  <c r="BL38" i="1"/>
  <c r="BK38" i="1"/>
  <c r="BJ38" i="1" s="1"/>
  <c r="AV38" i="1" s="1"/>
  <c r="AX38" i="1" s="1"/>
  <c r="BI38" i="1"/>
  <c r="BH38" i="1"/>
  <c r="BG38" i="1"/>
  <c r="BF38" i="1"/>
  <c r="BE38" i="1"/>
  <c r="BD38" i="1"/>
  <c r="AY38" i="1" s="1"/>
  <c r="BA38" i="1"/>
  <c r="AT38" i="1"/>
  <c r="AN38" i="1"/>
  <c r="AO38" i="1" s="1"/>
  <c r="AJ38" i="1"/>
  <c r="AH38" i="1"/>
  <c r="AI38" i="1" s="1"/>
  <c r="W38" i="1"/>
  <c r="V38" i="1"/>
  <c r="U38" i="1"/>
  <c r="N38" i="1"/>
  <c r="I38" i="1"/>
  <c r="H38" i="1"/>
  <c r="AW38" i="1" s="1"/>
  <c r="BL37" i="1"/>
  <c r="BK37" i="1"/>
  <c r="BI37" i="1"/>
  <c r="BJ37" i="1" s="1"/>
  <c r="Q37" i="1" s="1"/>
  <c r="BH37" i="1"/>
  <c r="BG37" i="1"/>
  <c r="BF37" i="1"/>
  <c r="BE37" i="1"/>
  <c r="BD37" i="1"/>
  <c r="AY37" i="1" s="1"/>
  <c r="BA37" i="1"/>
  <c r="AV37" i="1"/>
  <c r="AX37" i="1" s="1"/>
  <c r="AT37" i="1"/>
  <c r="AN37" i="1"/>
  <c r="AO37" i="1" s="1"/>
  <c r="AJ37" i="1"/>
  <c r="AH37" i="1"/>
  <c r="I37" i="1" s="1"/>
  <c r="W37" i="1"/>
  <c r="V37" i="1"/>
  <c r="U37" i="1"/>
  <c r="N37" i="1"/>
  <c r="L37" i="1"/>
  <c r="H37" i="1"/>
  <c r="AW37" i="1" s="1"/>
  <c r="AZ37" i="1" s="1"/>
  <c r="BL36" i="1"/>
  <c r="BK36" i="1"/>
  <c r="BI36" i="1"/>
  <c r="BJ36" i="1" s="1"/>
  <c r="BH36" i="1"/>
  <c r="BG36" i="1"/>
  <c r="BF36" i="1"/>
  <c r="BE36" i="1"/>
  <c r="BD36" i="1"/>
  <c r="BA36" i="1"/>
  <c r="AY36" i="1"/>
  <c r="AT36" i="1"/>
  <c r="AN36" i="1"/>
  <c r="AO36" i="1" s="1"/>
  <c r="AJ36" i="1"/>
  <c r="AH36" i="1" s="1"/>
  <c r="G36" i="1" s="1"/>
  <c r="AI36" i="1"/>
  <c r="W36" i="1"/>
  <c r="V36" i="1"/>
  <c r="U36" i="1" s="1"/>
  <c r="N36" i="1"/>
  <c r="BL35" i="1"/>
  <c r="BK35" i="1"/>
  <c r="BI35" i="1"/>
  <c r="BJ35" i="1" s="1"/>
  <c r="AV35" i="1" s="1"/>
  <c r="BH35" i="1"/>
  <c r="BG35" i="1"/>
  <c r="BF35" i="1"/>
  <c r="BE35" i="1"/>
  <c r="BD35" i="1"/>
  <c r="AY35" i="1" s="1"/>
  <c r="BA35" i="1"/>
  <c r="AT35" i="1"/>
  <c r="AO35" i="1"/>
  <c r="AN35" i="1"/>
  <c r="AJ35" i="1"/>
  <c r="AH35" i="1" s="1"/>
  <c r="I35" i="1" s="1"/>
  <c r="W35" i="1"/>
  <c r="V35" i="1"/>
  <c r="U35" i="1" s="1"/>
  <c r="N35" i="1"/>
  <c r="BL34" i="1"/>
  <c r="BK34" i="1"/>
  <c r="BI34" i="1"/>
  <c r="BJ34" i="1" s="1"/>
  <c r="BH34" i="1"/>
  <c r="BG34" i="1"/>
  <c r="BF34" i="1"/>
  <c r="BE34" i="1"/>
  <c r="BD34" i="1"/>
  <c r="AY34" i="1" s="1"/>
  <c r="BA34" i="1"/>
  <c r="AT34" i="1"/>
  <c r="AO34" i="1"/>
  <c r="AN34" i="1"/>
  <c r="AJ34" i="1"/>
  <c r="AH34" i="1"/>
  <c r="W34" i="1"/>
  <c r="V34" i="1"/>
  <c r="U34" i="1"/>
  <c r="N34" i="1"/>
  <c r="L34" i="1"/>
  <c r="BL33" i="1"/>
  <c r="BK33" i="1"/>
  <c r="BJ33" i="1" s="1"/>
  <c r="BI33" i="1"/>
  <c r="BH33" i="1"/>
  <c r="BG33" i="1"/>
  <c r="BF33" i="1"/>
  <c r="BE33" i="1"/>
  <c r="BD33" i="1"/>
  <c r="AY33" i="1" s="1"/>
  <c r="BA33" i="1"/>
  <c r="AT33" i="1"/>
  <c r="AN33" i="1"/>
  <c r="AO33" i="1" s="1"/>
  <c r="AJ33" i="1"/>
  <c r="AH33" i="1" s="1"/>
  <c r="L33" i="1" s="1"/>
  <c r="W33" i="1"/>
  <c r="V33" i="1"/>
  <c r="N33" i="1"/>
  <c r="G33" i="1"/>
  <c r="Y33" i="1" s="1"/>
  <c r="BL32" i="1"/>
  <c r="BK32" i="1"/>
  <c r="BJ32" i="1"/>
  <c r="Q32" i="1" s="1"/>
  <c r="BI32" i="1"/>
  <c r="BH32" i="1"/>
  <c r="BG32" i="1"/>
  <c r="BF32" i="1"/>
  <c r="BE32" i="1"/>
  <c r="BD32" i="1"/>
  <c r="AY32" i="1" s="1"/>
  <c r="BA32" i="1"/>
  <c r="AT32" i="1"/>
  <c r="AO32" i="1"/>
  <c r="AN32" i="1"/>
  <c r="AJ32" i="1"/>
  <c r="AH32" i="1" s="1"/>
  <c r="W32" i="1"/>
  <c r="U32" i="1" s="1"/>
  <c r="V32" i="1"/>
  <c r="N32" i="1"/>
  <c r="G32" i="1"/>
  <c r="Y32" i="1" s="1"/>
  <c r="BL31" i="1"/>
  <c r="BK31" i="1"/>
  <c r="BI31" i="1"/>
  <c r="BJ31" i="1" s="1"/>
  <c r="BH31" i="1"/>
  <c r="BG31" i="1"/>
  <c r="BF31" i="1"/>
  <c r="BE31" i="1"/>
  <c r="BD31" i="1"/>
  <c r="BA31" i="1"/>
  <c r="AY31" i="1"/>
  <c r="AT31" i="1"/>
  <c r="AN31" i="1"/>
  <c r="AO31" i="1" s="1"/>
  <c r="AJ31" i="1"/>
  <c r="AH31" i="1"/>
  <c r="AI31" i="1" s="1"/>
  <c r="W31" i="1"/>
  <c r="V31" i="1"/>
  <c r="U31" i="1"/>
  <c r="N31" i="1"/>
  <c r="BL30" i="1"/>
  <c r="BK30" i="1"/>
  <c r="BJ30" i="1" s="1"/>
  <c r="AV30" i="1" s="1"/>
  <c r="BI30" i="1"/>
  <c r="BH30" i="1"/>
  <c r="BG30" i="1"/>
  <c r="BF30" i="1"/>
  <c r="BE30" i="1"/>
  <c r="BD30" i="1"/>
  <c r="AY30" i="1" s="1"/>
  <c r="BA30" i="1"/>
  <c r="AX30" i="1"/>
  <c r="AT30" i="1"/>
  <c r="AN30" i="1"/>
  <c r="AO30" i="1" s="1"/>
  <c r="AJ30" i="1"/>
  <c r="AH30" i="1"/>
  <c r="W30" i="1"/>
  <c r="V30" i="1"/>
  <c r="U30" i="1"/>
  <c r="Q30" i="1"/>
  <c r="N30" i="1"/>
  <c r="BL29" i="1"/>
  <c r="BK29" i="1"/>
  <c r="BI29" i="1"/>
  <c r="BJ29" i="1" s="1"/>
  <c r="Q29" i="1" s="1"/>
  <c r="BH29" i="1"/>
  <c r="BG29" i="1"/>
  <c r="BF29" i="1"/>
  <c r="BE29" i="1"/>
  <c r="BD29" i="1"/>
  <c r="AY29" i="1" s="1"/>
  <c r="BA29" i="1"/>
  <c r="AV29" i="1"/>
  <c r="AX29" i="1" s="1"/>
  <c r="AT29" i="1"/>
  <c r="AN29" i="1"/>
  <c r="AO29" i="1" s="1"/>
  <c r="AJ29" i="1"/>
  <c r="AH29" i="1"/>
  <c r="I29" i="1" s="1"/>
  <c r="W29" i="1"/>
  <c r="V29" i="1"/>
  <c r="U29" i="1"/>
  <c r="N29" i="1"/>
  <c r="L29" i="1"/>
  <c r="H29" i="1"/>
  <c r="AW29" i="1" s="1"/>
  <c r="BL28" i="1"/>
  <c r="BK28" i="1"/>
  <c r="BI28" i="1"/>
  <c r="BJ28" i="1" s="1"/>
  <c r="BH28" i="1"/>
  <c r="BG28" i="1"/>
  <c r="BF28" i="1"/>
  <c r="BE28" i="1"/>
  <c r="BD28" i="1"/>
  <c r="BA28" i="1"/>
  <c r="AY28" i="1"/>
  <c r="AT28" i="1"/>
  <c r="AN28" i="1"/>
  <c r="AO28" i="1" s="1"/>
  <c r="AJ28" i="1"/>
  <c r="AH28" i="1" s="1"/>
  <c r="AI28" i="1"/>
  <c r="W28" i="1"/>
  <c r="V28" i="1"/>
  <c r="N28" i="1"/>
  <c r="G28" i="1"/>
  <c r="Y28" i="1" s="1"/>
  <c r="BL27" i="1"/>
  <c r="BK27" i="1"/>
  <c r="BI27" i="1"/>
  <c r="BJ27" i="1" s="1"/>
  <c r="Q27" i="1" s="1"/>
  <c r="BH27" i="1"/>
  <c r="BG27" i="1"/>
  <c r="BF27" i="1"/>
  <c r="BE27" i="1"/>
  <c r="BD27" i="1"/>
  <c r="AY27" i="1" s="1"/>
  <c r="BA27" i="1"/>
  <c r="AV27" i="1"/>
  <c r="AT27" i="1"/>
  <c r="AO27" i="1"/>
  <c r="AN27" i="1"/>
  <c r="AJ27" i="1"/>
  <c r="AH27" i="1" s="1"/>
  <c r="AI27" i="1"/>
  <c r="W27" i="1"/>
  <c r="V27" i="1"/>
  <c r="U27" i="1" s="1"/>
  <c r="N27" i="1"/>
  <c r="I27" i="1"/>
  <c r="BL26" i="1"/>
  <c r="Q26" i="1" s="1"/>
  <c r="BK26" i="1"/>
  <c r="BI26" i="1"/>
  <c r="BJ26" i="1" s="1"/>
  <c r="BH26" i="1"/>
  <c r="BG26" i="1"/>
  <c r="BF26" i="1"/>
  <c r="BE26" i="1"/>
  <c r="BD26" i="1"/>
  <c r="BA26" i="1"/>
  <c r="AY26" i="1"/>
  <c r="AX26" i="1"/>
  <c r="AV26" i="1"/>
  <c r="AT26" i="1"/>
  <c r="AO26" i="1"/>
  <c r="AN26" i="1"/>
  <c r="AJ26" i="1"/>
  <c r="AI26" i="1"/>
  <c r="AH26" i="1"/>
  <c r="W26" i="1"/>
  <c r="V26" i="1"/>
  <c r="U26" i="1"/>
  <c r="N26" i="1"/>
  <c r="L26" i="1"/>
  <c r="I26" i="1"/>
  <c r="H26" i="1"/>
  <c r="AW26" i="1" s="1"/>
  <c r="AZ26" i="1" s="1"/>
  <c r="G26" i="1"/>
  <c r="Y26" i="1" s="1"/>
  <c r="BL25" i="1"/>
  <c r="BK25" i="1"/>
  <c r="BI25" i="1"/>
  <c r="BJ25" i="1" s="1"/>
  <c r="BH25" i="1"/>
  <c r="BG25" i="1"/>
  <c r="BF25" i="1"/>
  <c r="BE25" i="1"/>
  <c r="BD25" i="1"/>
  <c r="AY25" i="1" s="1"/>
  <c r="BA25" i="1"/>
  <c r="AT25" i="1"/>
  <c r="AN25" i="1"/>
  <c r="AO25" i="1" s="1"/>
  <c r="AJ25" i="1"/>
  <c r="AH25" i="1" s="1"/>
  <c r="W25" i="1"/>
  <c r="V25" i="1"/>
  <c r="U25" i="1" s="1"/>
  <c r="N25" i="1"/>
  <c r="BL24" i="1"/>
  <c r="BK24" i="1"/>
  <c r="BI24" i="1"/>
  <c r="BJ24" i="1" s="1"/>
  <c r="BH24" i="1"/>
  <c r="BG24" i="1"/>
  <c r="BF24" i="1"/>
  <c r="BE24" i="1"/>
  <c r="BD24" i="1"/>
  <c r="BA24" i="1"/>
  <c r="AY24" i="1"/>
  <c r="AT24" i="1"/>
  <c r="AO24" i="1"/>
  <c r="AN24" i="1"/>
  <c r="AJ24" i="1"/>
  <c r="AH24" i="1" s="1"/>
  <c r="W24" i="1"/>
  <c r="V24" i="1"/>
  <c r="U24" i="1" s="1"/>
  <c r="N24" i="1"/>
  <c r="BL23" i="1"/>
  <c r="BK23" i="1"/>
  <c r="BI23" i="1"/>
  <c r="BJ23" i="1" s="1"/>
  <c r="BH23" i="1"/>
  <c r="BG23" i="1"/>
  <c r="BF23" i="1"/>
  <c r="BE23" i="1"/>
  <c r="BD23" i="1"/>
  <c r="BA23" i="1"/>
  <c r="AY23" i="1"/>
  <c r="AT23" i="1"/>
  <c r="AO23" i="1"/>
  <c r="AN23" i="1"/>
  <c r="AJ23" i="1"/>
  <c r="AH23" i="1" s="1"/>
  <c r="W23" i="1"/>
  <c r="V23" i="1"/>
  <c r="U23" i="1" s="1"/>
  <c r="N23" i="1"/>
  <c r="BL22" i="1"/>
  <c r="Q22" i="1" s="1"/>
  <c r="BK22" i="1"/>
  <c r="BJ22" i="1"/>
  <c r="AV22" i="1" s="1"/>
  <c r="BI22" i="1"/>
  <c r="BH22" i="1"/>
  <c r="BG22" i="1"/>
  <c r="BF22" i="1"/>
  <c r="BE22" i="1"/>
  <c r="BD22" i="1"/>
  <c r="AY22" i="1" s="1"/>
  <c r="BA22" i="1"/>
  <c r="AT22" i="1"/>
  <c r="AX22" i="1" s="1"/>
  <c r="AO22" i="1"/>
  <c r="AN22" i="1"/>
  <c r="AJ22" i="1"/>
  <c r="AH22" i="1" s="1"/>
  <c r="W22" i="1"/>
  <c r="U22" i="1" s="1"/>
  <c r="V22" i="1"/>
  <c r="N22" i="1"/>
  <c r="BL21" i="1"/>
  <c r="BK21" i="1"/>
  <c r="BJ21" i="1"/>
  <c r="AV21" i="1" s="1"/>
  <c r="AX21" i="1" s="1"/>
  <c r="BI21" i="1"/>
  <c r="BH21" i="1"/>
  <c r="BG21" i="1"/>
  <c r="BF21" i="1"/>
  <c r="BE21" i="1"/>
  <c r="BD21" i="1"/>
  <c r="BA21" i="1"/>
  <c r="AY21" i="1"/>
  <c r="AT21" i="1"/>
  <c r="AN21" i="1"/>
  <c r="AO21" i="1" s="1"/>
  <c r="AJ21" i="1"/>
  <c r="AH21" i="1"/>
  <c r="I21" i="1" s="1"/>
  <c r="W21" i="1"/>
  <c r="V21" i="1"/>
  <c r="U21" i="1"/>
  <c r="N21" i="1"/>
  <c r="L21" i="1"/>
  <c r="BL20" i="1"/>
  <c r="BK20" i="1"/>
  <c r="BJ20" i="1"/>
  <c r="AV20" i="1" s="1"/>
  <c r="BI20" i="1"/>
  <c r="BH20" i="1"/>
  <c r="BG20" i="1"/>
  <c r="BF20" i="1"/>
  <c r="BE20" i="1"/>
  <c r="BD20" i="1"/>
  <c r="AY20" i="1" s="1"/>
  <c r="BA20" i="1"/>
  <c r="AT20" i="1"/>
  <c r="AX20" i="1" s="1"/>
  <c r="AN20" i="1"/>
  <c r="AO20" i="1" s="1"/>
  <c r="AJ20" i="1"/>
  <c r="AH20" i="1" s="1"/>
  <c r="W20" i="1"/>
  <c r="U20" i="1" s="1"/>
  <c r="V20" i="1"/>
  <c r="N20" i="1"/>
  <c r="BL19" i="1"/>
  <c r="BK19" i="1"/>
  <c r="BI19" i="1"/>
  <c r="BJ19" i="1" s="1"/>
  <c r="BH19" i="1"/>
  <c r="BG19" i="1"/>
  <c r="BF19" i="1"/>
  <c r="BE19" i="1"/>
  <c r="BD19" i="1"/>
  <c r="BA19" i="1"/>
  <c r="AY19" i="1"/>
  <c r="AT19" i="1"/>
  <c r="AN19" i="1"/>
  <c r="AO19" i="1" s="1"/>
  <c r="AJ19" i="1"/>
  <c r="AH19" i="1"/>
  <c r="I19" i="1" s="1"/>
  <c r="W19" i="1"/>
  <c r="V19" i="1"/>
  <c r="U19" i="1"/>
  <c r="N19" i="1"/>
  <c r="BL18" i="1"/>
  <c r="BK18" i="1"/>
  <c r="BI18" i="1"/>
  <c r="BJ18" i="1" s="1"/>
  <c r="BH18" i="1"/>
  <c r="BG18" i="1"/>
  <c r="BF18" i="1"/>
  <c r="BE18" i="1"/>
  <c r="BD18" i="1"/>
  <c r="BA18" i="1"/>
  <c r="AY18" i="1"/>
  <c r="AT18" i="1"/>
  <c r="AN18" i="1"/>
  <c r="AO18" i="1" s="1"/>
  <c r="AJ18" i="1"/>
  <c r="AH18" i="1"/>
  <c r="L18" i="1" s="1"/>
  <c r="W18" i="1"/>
  <c r="V18" i="1"/>
  <c r="U18" i="1"/>
  <c r="N18" i="1"/>
  <c r="BL17" i="1"/>
  <c r="BK17" i="1"/>
  <c r="BI17" i="1"/>
  <c r="BJ17" i="1" s="1"/>
  <c r="BH17" i="1"/>
  <c r="BG17" i="1"/>
  <c r="BF17" i="1"/>
  <c r="BE17" i="1"/>
  <c r="BD17" i="1"/>
  <c r="AY17" i="1" s="1"/>
  <c r="BA17" i="1"/>
  <c r="AT17" i="1"/>
  <c r="AN17" i="1"/>
  <c r="AO17" i="1" s="1"/>
  <c r="AJ17" i="1"/>
  <c r="AH17" i="1" s="1"/>
  <c r="W17" i="1"/>
  <c r="V17" i="1"/>
  <c r="U17" i="1" s="1"/>
  <c r="N17" i="1"/>
  <c r="H22" i="1" l="1"/>
  <c r="AW22" i="1" s="1"/>
  <c r="AZ22" i="1" s="1"/>
  <c r="G22" i="1"/>
  <c r="AI22" i="1"/>
  <c r="L22" i="1"/>
  <c r="I22" i="1"/>
  <c r="R26" i="1"/>
  <c r="S26" i="1" s="1"/>
  <c r="I24" i="1"/>
  <c r="H24" i="1"/>
  <c r="AW24" i="1" s="1"/>
  <c r="G24" i="1"/>
  <c r="AI24" i="1"/>
  <c r="L24" i="1"/>
  <c r="Y36" i="1"/>
  <c r="G25" i="1"/>
  <c r="I25" i="1"/>
  <c r="AI25" i="1"/>
  <c r="L25" i="1"/>
  <c r="H25" i="1"/>
  <c r="AW25" i="1" s="1"/>
  <c r="AZ25" i="1" s="1"/>
  <c r="AX23" i="1"/>
  <c r="Q25" i="1"/>
  <c r="AV25" i="1"/>
  <c r="Q28" i="1"/>
  <c r="AV28" i="1"/>
  <c r="AX28" i="1" s="1"/>
  <c r="AV36" i="1"/>
  <c r="AX36" i="1" s="1"/>
  <c r="Q36" i="1"/>
  <c r="AV54" i="1"/>
  <c r="AZ54" i="1" s="1"/>
  <c r="Q54" i="1"/>
  <c r="AV33" i="1"/>
  <c r="Q33" i="1"/>
  <c r="AV17" i="1"/>
  <c r="AX17" i="1" s="1"/>
  <c r="Q17" i="1"/>
  <c r="AV18" i="1"/>
  <c r="AX18" i="1" s="1"/>
  <c r="Q18" i="1"/>
  <c r="AV23" i="1"/>
  <c r="Q23" i="1"/>
  <c r="R22" i="1"/>
  <c r="S22" i="1" s="1"/>
  <c r="Q24" i="1"/>
  <c r="AV24" i="1"/>
  <c r="AX24" i="1" s="1"/>
  <c r="AX25" i="1"/>
  <c r="AI43" i="1"/>
  <c r="L43" i="1"/>
  <c r="I43" i="1"/>
  <c r="H43" i="1"/>
  <c r="AW43" i="1" s="1"/>
  <c r="AZ43" i="1" s="1"/>
  <c r="G43" i="1"/>
  <c r="Q19" i="1"/>
  <c r="AV19" i="1"/>
  <c r="G17" i="1"/>
  <c r="H17" i="1"/>
  <c r="AW17" i="1" s="1"/>
  <c r="AZ17" i="1" s="1"/>
  <c r="AI17" i="1"/>
  <c r="I17" i="1"/>
  <c r="L17" i="1"/>
  <c r="L23" i="1"/>
  <c r="AI23" i="1"/>
  <c r="I23" i="1"/>
  <c r="H23" i="1"/>
  <c r="AW23" i="1" s="1"/>
  <c r="AZ23" i="1" s="1"/>
  <c r="G23" i="1"/>
  <c r="AI20" i="1"/>
  <c r="L20" i="1"/>
  <c r="G20" i="1"/>
  <c r="I20" i="1"/>
  <c r="H20" i="1"/>
  <c r="AW20" i="1" s="1"/>
  <c r="AZ20" i="1" s="1"/>
  <c r="AX19" i="1"/>
  <c r="O26" i="1"/>
  <c r="M26" i="1" s="1"/>
  <c r="P26" i="1" s="1"/>
  <c r="J26" i="1" s="1"/>
  <c r="K26" i="1" s="1"/>
  <c r="Q67" i="1"/>
  <c r="AV67" i="1"/>
  <c r="G18" i="1"/>
  <c r="L19" i="1"/>
  <c r="Q20" i="1"/>
  <c r="AI21" i="1"/>
  <c r="AX27" i="1"/>
  <c r="L28" i="1"/>
  <c r="I28" i="1"/>
  <c r="U33" i="1"/>
  <c r="Q34" i="1"/>
  <c r="AV34" i="1"/>
  <c r="AX34" i="1" s="1"/>
  <c r="AZ38" i="1"/>
  <c r="Y46" i="1"/>
  <c r="Y49" i="1"/>
  <c r="G57" i="1"/>
  <c r="R57" i="1" s="1"/>
  <c r="S57" i="1" s="1"/>
  <c r="AI57" i="1"/>
  <c r="I57" i="1"/>
  <c r="H57" i="1"/>
  <c r="AW57" i="1" s="1"/>
  <c r="AZ57" i="1" s="1"/>
  <c r="L57" i="1"/>
  <c r="AX33" i="1"/>
  <c r="I52" i="1"/>
  <c r="H52" i="1"/>
  <c r="AW52" i="1" s="1"/>
  <c r="G52" i="1"/>
  <c r="AV58" i="1"/>
  <c r="AX58" i="1" s="1"/>
  <c r="Q58" i="1"/>
  <c r="G21" i="1"/>
  <c r="R30" i="1"/>
  <c r="S30" i="1" s="1"/>
  <c r="H32" i="1"/>
  <c r="AW32" i="1" s="1"/>
  <c r="AI32" i="1"/>
  <c r="L32" i="1"/>
  <c r="I32" i="1"/>
  <c r="H45" i="1"/>
  <c r="AW45" i="1" s="1"/>
  <c r="AZ45" i="1" s="1"/>
  <c r="AI45" i="1"/>
  <c r="L45" i="1"/>
  <c r="I45" i="1"/>
  <c r="L52" i="1"/>
  <c r="AV56" i="1"/>
  <c r="AX56" i="1" s="1"/>
  <c r="Q56" i="1"/>
  <c r="AI30" i="1"/>
  <c r="L30" i="1"/>
  <c r="G30" i="1"/>
  <c r="AX35" i="1"/>
  <c r="I18" i="1"/>
  <c r="AI19" i="1"/>
  <c r="H21" i="1"/>
  <c r="AW21" i="1" s="1"/>
  <c r="AZ21" i="1" s="1"/>
  <c r="AZ29" i="1"/>
  <c r="H33" i="1"/>
  <c r="AW33" i="1" s="1"/>
  <c r="AZ33" i="1" s="1"/>
  <c r="AV39" i="1"/>
  <c r="AX39" i="1" s="1"/>
  <c r="Q39" i="1"/>
  <c r="G45" i="1"/>
  <c r="R45" i="1" s="1"/>
  <c r="S45" i="1" s="1"/>
  <c r="H56" i="1"/>
  <c r="AW56" i="1" s="1"/>
  <c r="I56" i="1"/>
  <c r="G56" i="1"/>
  <c r="L36" i="1"/>
  <c r="I36" i="1"/>
  <c r="H36" i="1"/>
  <c r="AW36" i="1" s="1"/>
  <c r="AZ36" i="1" s="1"/>
  <c r="AI52" i="1"/>
  <c r="AZ67" i="1"/>
  <c r="H18" i="1"/>
  <c r="AW18" i="1" s="1"/>
  <c r="G19" i="1"/>
  <c r="Q21" i="1"/>
  <c r="U28" i="1"/>
  <c r="AV31" i="1"/>
  <c r="AX31" i="1" s="1"/>
  <c r="Q31" i="1"/>
  <c r="R32" i="1"/>
  <c r="S32" i="1" s="1"/>
  <c r="O32" i="1" s="1"/>
  <c r="M32" i="1" s="1"/>
  <c r="P32" i="1" s="1"/>
  <c r="I34" i="1"/>
  <c r="H34" i="1"/>
  <c r="AW34" i="1" s="1"/>
  <c r="AZ34" i="1" s="1"/>
  <c r="G34" i="1"/>
  <c r="AI34" i="1"/>
  <c r="I44" i="1"/>
  <c r="G44" i="1"/>
  <c r="L44" i="1"/>
  <c r="H44" i="1"/>
  <c r="AW44" i="1" s="1"/>
  <c r="U49" i="1"/>
  <c r="AV49" i="1"/>
  <c r="AX49" i="1" s="1"/>
  <c r="AI56" i="1"/>
  <c r="I31" i="1"/>
  <c r="H31" i="1"/>
  <c r="AW31" i="1" s="1"/>
  <c r="G31" i="1"/>
  <c r="L31" i="1"/>
  <c r="Q35" i="1"/>
  <c r="H40" i="1"/>
  <c r="AW40" i="1" s="1"/>
  <c r="AZ40" i="1" s="1"/>
  <c r="G40" i="1"/>
  <c r="AI40" i="1"/>
  <c r="L40" i="1"/>
  <c r="I40" i="1"/>
  <c r="AI18" i="1"/>
  <c r="H19" i="1"/>
  <c r="AW19" i="1" s="1"/>
  <c r="AZ19" i="1" s="1"/>
  <c r="H30" i="1"/>
  <c r="AW30" i="1" s="1"/>
  <c r="AZ30" i="1" s="1"/>
  <c r="AX32" i="1"/>
  <c r="I33" i="1"/>
  <c r="AI33" i="1"/>
  <c r="G35" i="1"/>
  <c r="AI35" i="1"/>
  <c r="L35" i="1"/>
  <c r="H35" i="1"/>
  <c r="AW35" i="1" s="1"/>
  <c r="AZ35" i="1" s="1"/>
  <c r="Q38" i="1"/>
  <c r="R41" i="1"/>
  <c r="S41" i="1" s="1"/>
  <c r="R49" i="1"/>
  <c r="S49" i="1" s="1"/>
  <c r="O49" i="1" s="1"/>
  <c r="M49" i="1" s="1"/>
  <c r="P49" i="1" s="1"/>
  <c r="AI51" i="1"/>
  <c r="L51" i="1"/>
  <c r="G51" i="1"/>
  <c r="H51" i="1"/>
  <c r="AW51" i="1" s="1"/>
  <c r="AZ51" i="1" s="1"/>
  <c r="T62" i="1"/>
  <c r="X62" i="1" s="1"/>
  <c r="AA62" i="1"/>
  <c r="Z62" i="1"/>
  <c r="AV46" i="1"/>
  <c r="AX46" i="1" s="1"/>
  <c r="Q46" i="1"/>
  <c r="G27" i="1"/>
  <c r="R27" i="1" s="1"/>
  <c r="S27" i="1" s="1"/>
  <c r="L27" i="1"/>
  <c r="H27" i="1"/>
  <c r="AW27" i="1" s="1"/>
  <c r="AZ27" i="1" s="1"/>
  <c r="H28" i="1"/>
  <c r="AW28" i="1" s="1"/>
  <c r="AZ28" i="1" s="1"/>
  <c r="I30" i="1"/>
  <c r="AV32" i="1"/>
  <c r="I39" i="1"/>
  <c r="H39" i="1"/>
  <c r="AW39" i="1" s="1"/>
  <c r="AZ39" i="1" s="1"/>
  <c r="G39" i="1"/>
  <c r="L39" i="1"/>
  <c r="AX53" i="1"/>
  <c r="L56" i="1"/>
  <c r="AV65" i="1"/>
  <c r="AX65" i="1" s="1"/>
  <c r="Q65" i="1"/>
  <c r="AV74" i="1"/>
  <c r="AX74" i="1" s="1"/>
  <c r="Q74" i="1"/>
  <c r="G38" i="1"/>
  <c r="AX54" i="1"/>
  <c r="AI72" i="1"/>
  <c r="L72" i="1"/>
  <c r="I72" i="1"/>
  <c r="H72" i="1"/>
  <c r="AW72" i="1" s="1"/>
  <c r="G72" i="1"/>
  <c r="H46" i="1"/>
  <c r="AW46" i="1" s="1"/>
  <c r="R47" i="1"/>
  <c r="S47" i="1" s="1"/>
  <c r="Z47" i="1" s="1"/>
  <c r="Q48" i="1"/>
  <c r="G48" i="1"/>
  <c r="L48" i="1"/>
  <c r="L49" i="1"/>
  <c r="I49" i="1"/>
  <c r="H49" i="1"/>
  <c r="AW49" i="1" s="1"/>
  <c r="AZ49" i="1" s="1"/>
  <c r="AV60" i="1"/>
  <c r="AX60" i="1" s="1"/>
  <c r="Q60" i="1"/>
  <c r="AI63" i="1"/>
  <c r="I63" i="1"/>
  <c r="H63" i="1"/>
  <c r="AW63" i="1" s="1"/>
  <c r="G63" i="1"/>
  <c r="Y80" i="1"/>
  <c r="H82" i="1"/>
  <c r="AW82" i="1" s="1"/>
  <c r="AZ82" i="1" s="1"/>
  <c r="AI82" i="1"/>
  <c r="I82" i="1"/>
  <c r="G82" i="1"/>
  <c r="R82" i="1" s="1"/>
  <c r="S82" i="1" s="1"/>
  <c r="L82" i="1"/>
  <c r="AI29" i="1"/>
  <c r="AI37" i="1"/>
  <c r="L46" i="1"/>
  <c r="H47" i="1"/>
  <c r="AW47" i="1" s="1"/>
  <c r="AZ47" i="1" s="1"/>
  <c r="G47" i="1"/>
  <c r="AI47" i="1"/>
  <c r="AI49" i="1"/>
  <c r="AZ50" i="1"/>
  <c r="H88" i="1"/>
  <c r="AW88" i="1" s="1"/>
  <c r="AI88" i="1"/>
  <c r="L88" i="1"/>
  <c r="I88" i="1"/>
  <c r="G88" i="1"/>
  <c r="G29" i="1"/>
  <c r="G37" i="1"/>
  <c r="L38" i="1"/>
  <c r="AV42" i="1"/>
  <c r="AX42" i="1" s="1"/>
  <c r="AX45" i="1"/>
  <c r="AI46" i="1"/>
  <c r="Q51" i="1"/>
  <c r="G54" i="1"/>
  <c r="L63" i="1"/>
  <c r="H53" i="1"/>
  <c r="AW53" i="1" s="1"/>
  <c r="AZ53" i="1" s="1"/>
  <c r="G53" i="1"/>
  <c r="R53" i="1" s="1"/>
  <c r="S53" i="1" s="1"/>
  <c r="AI53" i="1"/>
  <c r="L53" i="1"/>
  <c r="L54" i="1"/>
  <c r="I54" i="1"/>
  <c r="AV55" i="1"/>
  <c r="AX55" i="1" s="1"/>
  <c r="Q55" i="1"/>
  <c r="AV61" i="1"/>
  <c r="AX61" i="1" s="1"/>
  <c r="Q61" i="1"/>
  <c r="Y62" i="1"/>
  <c r="AB62" i="1" s="1"/>
  <c r="O62" i="1"/>
  <c r="M62" i="1" s="1"/>
  <c r="P62" i="1" s="1"/>
  <c r="AV73" i="1"/>
  <c r="AX73" i="1" s="1"/>
  <c r="Q73" i="1"/>
  <c r="AV75" i="1"/>
  <c r="AZ75" i="1" s="1"/>
  <c r="Q75" i="1"/>
  <c r="G77" i="1"/>
  <c r="I77" i="1"/>
  <c r="AI77" i="1"/>
  <c r="L77" i="1"/>
  <c r="AV87" i="1"/>
  <c r="AX87" i="1" s="1"/>
  <c r="Q87" i="1"/>
  <c r="R42" i="1"/>
  <c r="S42" i="1" s="1"/>
  <c r="BJ44" i="1"/>
  <c r="I48" i="1"/>
  <c r="AV52" i="1"/>
  <c r="AX52" i="1" s="1"/>
  <c r="Q52" i="1"/>
  <c r="I55" i="1"/>
  <c r="H55" i="1"/>
  <c r="AW55" i="1" s="1"/>
  <c r="AZ55" i="1" s="1"/>
  <c r="G55" i="1"/>
  <c r="AX57" i="1"/>
  <c r="L58" i="1"/>
  <c r="H58" i="1"/>
  <c r="AW58" i="1" s="1"/>
  <c r="L61" i="1"/>
  <c r="I61" i="1"/>
  <c r="H61" i="1"/>
  <c r="AW61" i="1" s="1"/>
  <c r="G61" i="1"/>
  <c r="AX63" i="1"/>
  <c r="Q71" i="1"/>
  <c r="AV71" i="1"/>
  <c r="AX71" i="1" s="1"/>
  <c r="Q72" i="1"/>
  <c r="AV72" i="1"/>
  <c r="AX72" i="1" s="1"/>
  <c r="H74" i="1"/>
  <c r="AW74" i="1" s="1"/>
  <c r="AI74" i="1"/>
  <c r="I74" i="1"/>
  <c r="G74" i="1"/>
  <c r="G60" i="1"/>
  <c r="AI60" i="1"/>
  <c r="L60" i="1"/>
  <c r="H64" i="1"/>
  <c r="AW64" i="1" s="1"/>
  <c r="AZ64" i="1" s="1"/>
  <c r="G64" i="1"/>
  <c r="AI64" i="1"/>
  <c r="AV80" i="1"/>
  <c r="AX80" i="1" s="1"/>
  <c r="Q80" i="1"/>
  <c r="G50" i="1"/>
  <c r="R50" i="1" s="1"/>
  <c r="S50" i="1" s="1"/>
  <c r="AV59" i="1"/>
  <c r="AX59" i="1" s="1"/>
  <c r="U63" i="1"/>
  <c r="G66" i="1"/>
  <c r="R66" i="1" s="1"/>
  <c r="S66" i="1" s="1"/>
  <c r="Y73" i="1"/>
  <c r="I73" i="1"/>
  <c r="AI73" i="1"/>
  <c r="L73" i="1"/>
  <c r="H73" i="1"/>
  <c r="AW73" i="1" s="1"/>
  <c r="AZ73" i="1" s="1"/>
  <c r="I87" i="1"/>
  <c r="H87" i="1"/>
  <c r="AW87" i="1" s="1"/>
  <c r="AZ87" i="1" s="1"/>
  <c r="G87" i="1"/>
  <c r="AI87" i="1"/>
  <c r="L87" i="1"/>
  <c r="AZ59" i="1"/>
  <c r="I62" i="1"/>
  <c r="H62" i="1"/>
  <c r="AW62" i="1" s="1"/>
  <c r="AZ62" i="1" s="1"/>
  <c r="AI62" i="1"/>
  <c r="L62" i="1"/>
  <c r="AV63" i="1"/>
  <c r="Q63" i="1"/>
  <c r="L66" i="1"/>
  <c r="I66" i="1"/>
  <c r="H66" i="1"/>
  <c r="AW66" i="1" s="1"/>
  <c r="AZ66" i="1" s="1"/>
  <c r="AI78" i="1"/>
  <c r="L78" i="1"/>
  <c r="I78" i="1"/>
  <c r="G78" i="1"/>
  <c r="G58" i="1"/>
  <c r="H65" i="1"/>
  <c r="AW65" i="1" s="1"/>
  <c r="G65" i="1"/>
  <c r="L65" i="1"/>
  <c r="AX67" i="1"/>
  <c r="G68" i="1"/>
  <c r="R68" i="1" s="1"/>
  <c r="S68" i="1" s="1"/>
  <c r="AI68" i="1"/>
  <c r="L68" i="1"/>
  <c r="AZ71" i="1"/>
  <c r="AV76" i="1"/>
  <c r="AX76" i="1" s="1"/>
  <c r="Q76" i="1"/>
  <c r="I85" i="1"/>
  <c r="G85" i="1"/>
  <c r="L85" i="1"/>
  <c r="AI85" i="1"/>
  <c r="H85" i="1"/>
  <c r="AW85" i="1" s="1"/>
  <c r="AZ85" i="1" s="1"/>
  <c r="Q91" i="1"/>
  <c r="G69" i="1"/>
  <c r="AI75" i="1"/>
  <c r="I79" i="1"/>
  <c r="G79" i="1"/>
  <c r="AI79" i="1"/>
  <c r="L79" i="1"/>
  <c r="AX88" i="1"/>
  <c r="L92" i="1"/>
  <c r="I92" i="1"/>
  <c r="H92" i="1"/>
  <c r="AW92" i="1" s="1"/>
  <c r="AZ92" i="1" s="1"/>
  <c r="G92" i="1"/>
  <c r="I93" i="1"/>
  <c r="G93" i="1"/>
  <c r="AI93" i="1"/>
  <c r="L93" i="1"/>
  <c r="H80" i="1"/>
  <c r="AW80" i="1" s="1"/>
  <c r="AZ80" i="1" s="1"/>
  <c r="AI80" i="1"/>
  <c r="L80" i="1"/>
  <c r="I80" i="1"/>
  <c r="AV81" i="1"/>
  <c r="AX81" i="1" s="1"/>
  <c r="Q81" i="1"/>
  <c r="G83" i="1"/>
  <c r="H83" i="1"/>
  <c r="AW83" i="1" s="1"/>
  <c r="AZ83" i="1" s="1"/>
  <c r="AI86" i="1"/>
  <c r="L86" i="1"/>
  <c r="I86" i="1"/>
  <c r="G86" i="1"/>
  <c r="AV89" i="1"/>
  <c r="AX89" i="1" s="1"/>
  <c r="Q89" i="1"/>
  <c r="G59" i="1"/>
  <c r="G67" i="1"/>
  <c r="G75" i="1"/>
  <c r="G76" i="1"/>
  <c r="BJ78" i="1"/>
  <c r="G81" i="1"/>
  <c r="Q83" i="1"/>
  <c r="L84" i="1"/>
  <c r="H84" i="1"/>
  <c r="AW84" i="1" s="1"/>
  <c r="AZ84" i="1" s="1"/>
  <c r="G84" i="1"/>
  <c r="R84" i="1" s="1"/>
  <c r="S84" i="1" s="1"/>
  <c r="AV88" i="1"/>
  <c r="Q88" i="1"/>
  <c r="AX93" i="1"/>
  <c r="G91" i="1"/>
  <c r="L91" i="1"/>
  <c r="H91" i="1"/>
  <c r="AW91" i="1" s="1"/>
  <c r="AZ91" i="1" s="1"/>
  <c r="R93" i="1"/>
  <c r="S93" i="1" s="1"/>
  <c r="BJ69" i="1"/>
  <c r="BJ70" i="1"/>
  <c r="AX75" i="1"/>
  <c r="BJ79" i="1"/>
  <c r="AX83" i="1"/>
  <c r="BJ86" i="1"/>
  <c r="I91" i="1"/>
  <c r="R92" i="1"/>
  <c r="S92" i="1" s="1"/>
  <c r="L70" i="1"/>
  <c r="G70" i="1"/>
  <c r="I71" i="1"/>
  <c r="G71" i="1"/>
  <c r="L71" i="1"/>
  <c r="L75" i="1"/>
  <c r="H79" i="1"/>
  <c r="AW79" i="1" s="1"/>
  <c r="I81" i="1"/>
  <c r="H81" i="1"/>
  <c r="AW81" i="1" s="1"/>
  <c r="AZ81" i="1" s="1"/>
  <c r="AI81" i="1"/>
  <c r="AX84" i="1"/>
  <c r="I89" i="1"/>
  <c r="H89" i="1"/>
  <c r="AW89" i="1" s="1"/>
  <c r="AI89" i="1"/>
  <c r="H90" i="1"/>
  <c r="AW90" i="1" s="1"/>
  <c r="AZ90" i="1" s="1"/>
  <c r="G90" i="1"/>
  <c r="AI90" i="1"/>
  <c r="J49" i="1" l="1"/>
  <c r="K49" i="1" s="1"/>
  <c r="J32" i="1"/>
  <c r="K32" i="1" s="1"/>
  <c r="T57" i="1"/>
  <c r="X57" i="1" s="1"/>
  <c r="AA57" i="1"/>
  <c r="Z57" i="1"/>
  <c r="T50" i="1"/>
  <c r="X50" i="1" s="1"/>
  <c r="AA50" i="1"/>
  <c r="Z50" i="1"/>
  <c r="T53" i="1"/>
  <c r="X53" i="1" s="1"/>
  <c r="AA53" i="1"/>
  <c r="Z53" i="1"/>
  <c r="T66" i="1"/>
  <c r="X66" i="1" s="1"/>
  <c r="AA66" i="1"/>
  <c r="Z66" i="1"/>
  <c r="T68" i="1"/>
  <c r="X68" i="1" s="1"/>
  <c r="AA68" i="1"/>
  <c r="Z68" i="1"/>
  <c r="T84" i="1"/>
  <c r="X84" i="1" s="1"/>
  <c r="AA84" i="1"/>
  <c r="Z84" i="1"/>
  <c r="AA42" i="1"/>
  <c r="T42" i="1"/>
  <c r="X42" i="1" s="1"/>
  <c r="Y37" i="1"/>
  <c r="Y31" i="1"/>
  <c r="R39" i="1"/>
  <c r="S39" i="1" s="1"/>
  <c r="R34" i="1"/>
  <c r="S34" i="1" s="1"/>
  <c r="Y65" i="1"/>
  <c r="T41" i="1"/>
  <c r="X41" i="1" s="1"/>
  <c r="AA41" i="1"/>
  <c r="O41" i="1"/>
  <c r="M41" i="1" s="1"/>
  <c r="P41" i="1" s="1"/>
  <c r="J41" i="1" s="1"/>
  <c r="K41" i="1" s="1"/>
  <c r="Y52" i="1"/>
  <c r="T45" i="1"/>
  <c r="X45" i="1" s="1"/>
  <c r="Z45" i="1"/>
  <c r="AA45" i="1"/>
  <c r="AZ79" i="1"/>
  <c r="Q69" i="1"/>
  <c r="AV69" i="1"/>
  <c r="R88" i="1"/>
  <c r="S88" i="1" s="1"/>
  <c r="O88" i="1" s="1"/>
  <c r="M88" i="1" s="1"/>
  <c r="P88" i="1" s="1"/>
  <c r="J88" i="1" s="1"/>
  <c r="K88" i="1" s="1"/>
  <c r="Q78" i="1"/>
  <c r="AV78" i="1"/>
  <c r="Y86" i="1"/>
  <c r="R81" i="1"/>
  <c r="S81" i="1" s="1"/>
  <c r="Y93" i="1"/>
  <c r="O93" i="1"/>
  <c r="M93" i="1" s="1"/>
  <c r="P93" i="1" s="1"/>
  <c r="J93" i="1" s="1"/>
  <c r="K93" i="1" s="1"/>
  <c r="AZ65" i="1"/>
  <c r="O42" i="1"/>
  <c r="M42" i="1" s="1"/>
  <c r="P42" i="1" s="1"/>
  <c r="J42" i="1" s="1"/>
  <c r="K42" i="1" s="1"/>
  <c r="Y60" i="1"/>
  <c r="AZ58" i="1"/>
  <c r="R55" i="1"/>
  <c r="S55" i="1" s="1"/>
  <c r="Y88" i="1"/>
  <c r="Z49" i="1"/>
  <c r="AZ46" i="1"/>
  <c r="R37" i="1"/>
  <c r="S37" i="1" s="1"/>
  <c r="O37" i="1" s="1"/>
  <c r="M37" i="1" s="1"/>
  <c r="P37" i="1" s="1"/>
  <c r="J37" i="1" s="1"/>
  <c r="K37" i="1" s="1"/>
  <c r="O27" i="1"/>
  <c r="M27" i="1" s="1"/>
  <c r="P27" i="1" s="1"/>
  <c r="J27" i="1" s="1"/>
  <c r="K27" i="1" s="1"/>
  <c r="Y27" i="1"/>
  <c r="Y51" i="1"/>
  <c r="O30" i="1"/>
  <c r="M30" i="1" s="1"/>
  <c r="P30" i="1" s="1"/>
  <c r="J30" i="1" s="1"/>
  <c r="K30" i="1" s="1"/>
  <c r="Y30" i="1"/>
  <c r="AZ32" i="1"/>
  <c r="AZ52" i="1"/>
  <c r="R24" i="1"/>
  <c r="S24" i="1" s="1"/>
  <c r="R17" i="1"/>
  <c r="S17" i="1" s="1"/>
  <c r="O17" i="1" s="1"/>
  <c r="M17" i="1" s="1"/>
  <c r="P17" i="1" s="1"/>
  <c r="J17" i="1" s="1"/>
  <c r="K17" i="1" s="1"/>
  <c r="Y24" i="1"/>
  <c r="R89" i="1"/>
  <c r="S89" i="1" s="1"/>
  <c r="R19" i="1"/>
  <c r="S19" i="1" s="1"/>
  <c r="Q70" i="1"/>
  <c r="AV70" i="1"/>
  <c r="AZ76" i="1"/>
  <c r="R63" i="1"/>
  <c r="S63" i="1" s="1"/>
  <c r="O63" i="1" s="1"/>
  <c r="M63" i="1" s="1"/>
  <c r="P63" i="1" s="1"/>
  <c r="J63" i="1" s="1"/>
  <c r="K63" i="1" s="1"/>
  <c r="R72" i="1"/>
  <c r="S72" i="1" s="1"/>
  <c r="Y29" i="1"/>
  <c r="AZ31" i="1"/>
  <c r="T27" i="1"/>
  <c r="X27" i="1" s="1"/>
  <c r="AA27" i="1"/>
  <c r="Z27" i="1"/>
  <c r="T93" i="1"/>
  <c r="X93" i="1" s="1"/>
  <c r="AA93" i="1"/>
  <c r="Y76" i="1"/>
  <c r="Y79" i="1"/>
  <c r="Y85" i="1"/>
  <c r="Y87" i="1"/>
  <c r="R71" i="1"/>
  <c r="S71" i="1" s="1"/>
  <c r="AZ42" i="1"/>
  <c r="Y82" i="1"/>
  <c r="O82" i="1"/>
  <c r="M82" i="1" s="1"/>
  <c r="P82" i="1" s="1"/>
  <c r="J82" i="1" s="1"/>
  <c r="K82" i="1" s="1"/>
  <c r="Y63" i="1"/>
  <c r="Z41" i="1"/>
  <c r="R46" i="1"/>
  <c r="S46" i="1" s="1"/>
  <c r="R38" i="1"/>
  <c r="S38" i="1" s="1"/>
  <c r="Y34" i="1"/>
  <c r="O34" i="1"/>
  <c r="M34" i="1" s="1"/>
  <c r="P34" i="1" s="1"/>
  <c r="J34" i="1" s="1"/>
  <c r="K34" i="1" s="1"/>
  <c r="R21" i="1"/>
  <c r="S21" i="1" s="1"/>
  <c r="Y56" i="1"/>
  <c r="T30" i="1"/>
  <c r="X30" i="1" s="1"/>
  <c r="AA30" i="1"/>
  <c r="Z30" i="1"/>
  <c r="R67" i="1"/>
  <c r="S67" i="1" s="1"/>
  <c r="O67" i="1" s="1"/>
  <c r="M67" i="1" s="1"/>
  <c r="P67" i="1" s="1"/>
  <c r="J67" i="1" s="1"/>
  <c r="K67" i="1" s="1"/>
  <c r="Y23" i="1"/>
  <c r="Y43" i="1"/>
  <c r="T22" i="1"/>
  <c r="X22" i="1" s="1"/>
  <c r="Z22" i="1"/>
  <c r="AA22" i="1"/>
  <c r="R28" i="1"/>
  <c r="S28" i="1" s="1"/>
  <c r="AZ24" i="1"/>
  <c r="R36" i="1"/>
  <c r="S36" i="1" s="1"/>
  <c r="Y90" i="1"/>
  <c r="Y78" i="1"/>
  <c r="AZ89" i="1"/>
  <c r="AV86" i="1"/>
  <c r="Q86" i="1"/>
  <c r="O84" i="1"/>
  <c r="M84" i="1" s="1"/>
  <c r="P84" i="1" s="1"/>
  <c r="J84" i="1" s="1"/>
  <c r="K84" i="1" s="1"/>
  <c r="Y84" i="1"/>
  <c r="Y75" i="1"/>
  <c r="Y92" i="1"/>
  <c r="O92" i="1"/>
  <c r="M92" i="1" s="1"/>
  <c r="P92" i="1" s="1"/>
  <c r="J92" i="1" s="1"/>
  <c r="K92" i="1" s="1"/>
  <c r="R90" i="1"/>
  <c r="S90" i="1" s="1"/>
  <c r="O90" i="1" s="1"/>
  <c r="M90" i="1" s="1"/>
  <c r="P90" i="1" s="1"/>
  <c r="J90" i="1" s="1"/>
  <c r="K90" i="1" s="1"/>
  <c r="Y74" i="1"/>
  <c r="R52" i="1"/>
  <c r="S52" i="1" s="1"/>
  <c r="O47" i="1"/>
  <c r="M47" i="1" s="1"/>
  <c r="P47" i="1" s="1"/>
  <c r="J47" i="1" s="1"/>
  <c r="K47" i="1" s="1"/>
  <c r="Y47" i="1"/>
  <c r="AZ63" i="1"/>
  <c r="O38" i="1"/>
  <c r="M38" i="1" s="1"/>
  <c r="P38" i="1" s="1"/>
  <c r="J38" i="1" s="1"/>
  <c r="K38" i="1" s="1"/>
  <c r="Y38" i="1"/>
  <c r="Y40" i="1"/>
  <c r="Y19" i="1"/>
  <c r="O19" i="1"/>
  <c r="M19" i="1" s="1"/>
  <c r="P19" i="1" s="1"/>
  <c r="J19" i="1" s="1"/>
  <c r="K19" i="1" s="1"/>
  <c r="Y17" i="1"/>
  <c r="R33" i="1"/>
  <c r="S33" i="1" s="1"/>
  <c r="Y25" i="1"/>
  <c r="Z82" i="1"/>
  <c r="AA82" i="1"/>
  <c r="T82" i="1"/>
  <c r="X82" i="1" s="1"/>
  <c r="Y54" i="1"/>
  <c r="T92" i="1"/>
  <c r="X92" i="1" s="1"/>
  <c r="AA92" i="1"/>
  <c r="R87" i="1"/>
  <c r="S87" i="1" s="1"/>
  <c r="O87" i="1" s="1"/>
  <c r="M87" i="1" s="1"/>
  <c r="P87" i="1" s="1"/>
  <c r="J87" i="1" s="1"/>
  <c r="K87" i="1" s="1"/>
  <c r="R51" i="1"/>
  <c r="S51" i="1" s="1"/>
  <c r="Y18" i="1"/>
  <c r="Y67" i="1"/>
  <c r="O68" i="1"/>
  <c r="M68" i="1" s="1"/>
  <c r="P68" i="1" s="1"/>
  <c r="J68" i="1" s="1"/>
  <c r="K68" i="1" s="1"/>
  <c r="Y68" i="1"/>
  <c r="Y58" i="1"/>
  <c r="Y64" i="1"/>
  <c r="J62" i="1"/>
  <c r="K62" i="1" s="1"/>
  <c r="Y72" i="1"/>
  <c r="O72" i="1"/>
  <c r="M72" i="1" s="1"/>
  <c r="P72" i="1" s="1"/>
  <c r="J72" i="1" s="1"/>
  <c r="K72" i="1" s="1"/>
  <c r="R74" i="1"/>
  <c r="S74" i="1" s="1"/>
  <c r="AZ18" i="1"/>
  <c r="AZ56" i="1"/>
  <c r="R85" i="1"/>
  <c r="S85" i="1" s="1"/>
  <c r="O85" i="1" s="1"/>
  <c r="M85" i="1" s="1"/>
  <c r="P85" i="1" s="1"/>
  <c r="J85" i="1" s="1"/>
  <c r="K85" i="1" s="1"/>
  <c r="R29" i="1"/>
  <c r="S29" i="1" s="1"/>
  <c r="R25" i="1"/>
  <c r="S25" i="1" s="1"/>
  <c r="T26" i="1"/>
  <c r="X26" i="1" s="1"/>
  <c r="AA26" i="1"/>
  <c r="O22" i="1"/>
  <c r="M22" i="1" s="1"/>
  <c r="P22" i="1" s="1"/>
  <c r="J22" i="1" s="1"/>
  <c r="K22" i="1" s="1"/>
  <c r="Y22" i="1"/>
  <c r="Y83" i="1"/>
  <c r="O53" i="1"/>
  <c r="M53" i="1" s="1"/>
  <c r="P53" i="1" s="1"/>
  <c r="J53" i="1" s="1"/>
  <c r="K53" i="1" s="1"/>
  <c r="Y53" i="1"/>
  <c r="Z42" i="1"/>
  <c r="Y44" i="1"/>
  <c r="R18" i="1"/>
  <c r="S18" i="1" s="1"/>
  <c r="Y81" i="1"/>
  <c r="O81" i="1"/>
  <c r="M81" i="1" s="1"/>
  <c r="P81" i="1" s="1"/>
  <c r="J81" i="1" s="1"/>
  <c r="K81" i="1" s="1"/>
  <c r="Y50" i="1"/>
  <c r="O50" i="1"/>
  <c r="M50" i="1" s="1"/>
  <c r="P50" i="1" s="1"/>
  <c r="J50" i="1" s="1"/>
  <c r="K50" i="1" s="1"/>
  <c r="T47" i="1"/>
  <c r="X47" i="1" s="1"/>
  <c r="AA47" i="1"/>
  <c r="Y71" i="1"/>
  <c r="O71" i="1"/>
  <c r="M71" i="1" s="1"/>
  <c r="P71" i="1" s="1"/>
  <c r="J71" i="1" s="1"/>
  <c r="K71" i="1" s="1"/>
  <c r="AV79" i="1"/>
  <c r="AX79" i="1" s="1"/>
  <c r="Q79" i="1"/>
  <c r="Y69" i="1"/>
  <c r="Y77" i="1"/>
  <c r="AZ88" i="1"/>
  <c r="Y48" i="1"/>
  <c r="AZ72" i="1"/>
  <c r="R64" i="1"/>
  <c r="S64" i="1" s="1"/>
  <c r="O64" i="1" s="1"/>
  <c r="M64" i="1" s="1"/>
  <c r="P64" i="1" s="1"/>
  <c r="J64" i="1" s="1"/>
  <c r="K64" i="1" s="1"/>
  <c r="T49" i="1"/>
  <c r="X49" i="1" s="1"/>
  <c r="AA49" i="1"/>
  <c r="AB49" i="1" s="1"/>
  <c r="R35" i="1"/>
  <c r="S35" i="1" s="1"/>
  <c r="T32" i="1"/>
  <c r="X32" i="1" s="1"/>
  <c r="AA32" i="1"/>
  <c r="Z32" i="1"/>
  <c r="Y45" i="1"/>
  <c r="O45" i="1"/>
  <c r="M45" i="1" s="1"/>
  <c r="P45" i="1" s="1"/>
  <c r="J45" i="1" s="1"/>
  <c r="K45" i="1" s="1"/>
  <c r="Y21" i="1"/>
  <c r="O21" i="1"/>
  <c r="M21" i="1" s="1"/>
  <c r="P21" i="1" s="1"/>
  <c r="J21" i="1" s="1"/>
  <c r="K21" i="1" s="1"/>
  <c r="Y20" i="1"/>
  <c r="R23" i="1"/>
  <c r="S23" i="1" s="1"/>
  <c r="O23" i="1" s="1"/>
  <c r="M23" i="1" s="1"/>
  <c r="P23" i="1" s="1"/>
  <c r="J23" i="1" s="1"/>
  <c r="K23" i="1" s="1"/>
  <c r="R54" i="1"/>
  <c r="S54" i="1" s="1"/>
  <c r="R83" i="1"/>
  <c r="S83" i="1" s="1"/>
  <c r="Z92" i="1"/>
  <c r="R73" i="1"/>
  <c r="S73" i="1" s="1"/>
  <c r="O57" i="1"/>
  <c r="M57" i="1" s="1"/>
  <c r="P57" i="1" s="1"/>
  <c r="J57" i="1" s="1"/>
  <c r="K57" i="1" s="1"/>
  <c r="Y57" i="1"/>
  <c r="Y59" i="1"/>
  <c r="Y66" i="1"/>
  <c r="O66" i="1"/>
  <c r="M66" i="1" s="1"/>
  <c r="P66" i="1" s="1"/>
  <c r="J66" i="1" s="1"/>
  <c r="K66" i="1" s="1"/>
  <c r="R80" i="1"/>
  <c r="S80" i="1" s="1"/>
  <c r="Y61" i="1"/>
  <c r="O61" i="1"/>
  <c r="M61" i="1" s="1"/>
  <c r="P61" i="1" s="1"/>
  <c r="J61" i="1" s="1"/>
  <c r="K61" i="1" s="1"/>
  <c r="Y70" i="1"/>
  <c r="Y91" i="1"/>
  <c r="Z93" i="1"/>
  <c r="R91" i="1"/>
  <c r="S91" i="1" s="1"/>
  <c r="O91" i="1" s="1"/>
  <c r="M91" i="1" s="1"/>
  <c r="P91" i="1" s="1"/>
  <c r="J91" i="1" s="1"/>
  <c r="K91" i="1" s="1"/>
  <c r="R76" i="1"/>
  <c r="S76" i="1" s="1"/>
  <c r="R59" i="1"/>
  <c r="S59" i="1" s="1"/>
  <c r="R77" i="1"/>
  <c r="S77" i="1" s="1"/>
  <c r="O77" i="1" s="1"/>
  <c r="M77" i="1" s="1"/>
  <c r="P77" i="1" s="1"/>
  <c r="J77" i="1" s="1"/>
  <c r="K77" i="1" s="1"/>
  <c r="AZ74" i="1"/>
  <c r="AZ61" i="1"/>
  <c r="Y55" i="1"/>
  <c r="O55" i="1"/>
  <c r="M55" i="1" s="1"/>
  <c r="P55" i="1" s="1"/>
  <c r="J55" i="1" s="1"/>
  <c r="K55" i="1" s="1"/>
  <c r="AV44" i="1"/>
  <c r="AX44" i="1" s="1"/>
  <c r="Q44" i="1"/>
  <c r="R75" i="1"/>
  <c r="S75" i="1" s="1"/>
  <c r="O75" i="1" s="1"/>
  <c r="M75" i="1" s="1"/>
  <c r="P75" i="1" s="1"/>
  <c r="J75" i="1" s="1"/>
  <c r="K75" i="1" s="1"/>
  <c r="R61" i="1"/>
  <c r="S61" i="1" s="1"/>
  <c r="R60" i="1"/>
  <c r="S60" i="1" s="1"/>
  <c r="O60" i="1" s="1"/>
  <c r="M60" i="1" s="1"/>
  <c r="P60" i="1" s="1"/>
  <c r="J60" i="1" s="1"/>
  <c r="K60" i="1" s="1"/>
  <c r="R48" i="1"/>
  <c r="S48" i="1" s="1"/>
  <c r="AZ60" i="1"/>
  <c r="R65" i="1"/>
  <c r="S65" i="1" s="1"/>
  <c r="O65" i="1" s="1"/>
  <c r="M65" i="1" s="1"/>
  <c r="P65" i="1" s="1"/>
  <c r="J65" i="1" s="1"/>
  <c r="K65" i="1" s="1"/>
  <c r="Y39" i="1"/>
  <c r="O39" i="1"/>
  <c r="M39" i="1" s="1"/>
  <c r="P39" i="1" s="1"/>
  <c r="J39" i="1" s="1"/>
  <c r="K39" i="1" s="1"/>
  <c r="O35" i="1"/>
  <c r="M35" i="1" s="1"/>
  <c r="P35" i="1" s="1"/>
  <c r="J35" i="1" s="1"/>
  <c r="K35" i="1" s="1"/>
  <c r="Y35" i="1"/>
  <c r="R31" i="1"/>
  <c r="S31" i="1" s="1"/>
  <c r="O31" i="1" s="1"/>
  <c r="M31" i="1" s="1"/>
  <c r="P31" i="1" s="1"/>
  <c r="J31" i="1" s="1"/>
  <c r="K31" i="1" s="1"/>
  <c r="R56" i="1"/>
  <c r="S56" i="1" s="1"/>
  <c r="R58" i="1"/>
  <c r="S58" i="1" s="1"/>
  <c r="O58" i="1" s="1"/>
  <c r="M58" i="1" s="1"/>
  <c r="P58" i="1" s="1"/>
  <c r="J58" i="1" s="1"/>
  <c r="K58" i="1" s="1"/>
  <c r="R20" i="1"/>
  <c r="S20" i="1" s="1"/>
  <c r="Z26" i="1"/>
  <c r="R43" i="1"/>
  <c r="S43" i="1" s="1"/>
  <c r="R40" i="1"/>
  <c r="S40" i="1" s="1"/>
  <c r="AB93" i="1" l="1"/>
  <c r="AB82" i="1"/>
  <c r="AB47" i="1"/>
  <c r="AB45" i="1"/>
  <c r="AB22" i="1"/>
  <c r="AB68" i="1"/>
  <c r="T60" i="1"/>
  <c r="X60" i="1" s="1"/>
  <c r="AA60" i="1"/>
  <c r="Z60" i="1"/>
  <c r="AA56" i="1"/>
  <c r="Z56" i="1"/>
  <c r="T56" i="1"/>
  <c r="X56" i="1" s="1"/>
  <c r="T40" i="1"/>
  <c r="X40" i="1" s="1"/>
  <c r="AA40" i="1"/>
  <c r="Z40" i="1"/>
  <c r="AA77" i="1"/>
  <c r="T77" i="1"/>
  <c r="X77" i="1" s="1"/>
  <c r="Z77" i="1"/>
  <c r="T35" i="1"/>
  <c r="X35" i="1" s="1"/>
  <c r="AA35" i="1"/>
  <c r="Z35" i="1"/>
  <c r="T28" i="1"/>
  <c r="X28" i="1" s="1"/>
  <c r="AA28" i="1"/>
  <c r="Z28" i="1"/>
  <c r="O28" i="1"/>
  <c r="M28" i="1" s="1"/>
  <c r="P28" i="1" s="1"/>
  <c r="J28" i="1" s="1"/>
  <c r="K28" i="1" s="1"/>
  <c r="AA21" i="1"/>
  <c r="Z21" i="1"/>
  <c r="T21" i="1"/>
  <c r="X21" i="1" s="1"/>
  <c r="T72" i="1"/>
  <c r="X72" i="1" s="1"/>
  <c r="AA72" i="1"/>
  <c r="Z72" i="1"/>
  <c r="Z19" i="1"/>
  <c r="T19" i="1"/>
  <c r="X19" i="1" s="1"/>
  <c r="AA19" i="1"/>
  <c r="AA24" i="1"/>
  <c r="T24" i="1"/>
  <c r="X24" i="1" s="1"/>
  <c r="Z24" i="1"/>
  <c r="R69" i="1"/>
  <c r="S69" i="1" s="1"/>
  <c r="AB41" i="1"/>
  <c r="AB53" i="1"/>
  <c r="T43" i="1"/>
  <c r="X43" i="1" s="1"/>
  <c r="Z43" i="1"/>
  <c r="AA43" i="1"/>
  <c r="AB43" i="1" s="1"/>
  <c r="AA83" i="1"/>
  <c r="T83" i="1"/>
  <c r="X83" i="1" s="1"/>
  <c r="Z83" i="1"/>
  <c r="T20" i="1"/>
  <c r="X20" i="1" s="1"/>
  <c r="AA20" i="1"/>
  <c r="AB20" i="1" s="1"/>
  <c r="Z20" i="1"/>
  <c r="T76" i="1"/>
  <c r="X76" i="1" s="1"/>
  <c r="AA76" i="1"/>
  <c r="Z76" i="1"/>
  <c r="AA74" i="1"/>
  <c r="T74" i="1"/>
  <c r="X74" i="1" s="1"/>
  <c r="Z74" i="1"/>
  <c r="AA87" i="1"/>
  <c r="AB87" i="1" s="1"/>
  <c r="T87" i="1"/>
  <c r="X87" i="1" s="1"/>
  <c r="Z87" i="1"/>
  <c r="AB27" i="1"/>
  <c r="AA63" i="1"/>
  <c r="Z63" i="1"/>
  <c r="T63" i="1"/>
  <c r="X63" i="1" s="1"/>
  <c r="O24" i="1"/>
  <c r="M24" i="1" s="1"/>
  <c r="P24" i="1" s="1"/>
  <c r="J24" i="1" s="1"/>
  <c r="K24" i="1" s="1"/>
  <c r="AX78" i="1"/>
  <c r="AZ78" i="1"/>
  <c r="AB50" i="1"/>
  <c r="AA75" i="1"/>
  <c r="T75" i="1"/>
  <c r="X75" i="1" s="1"/>
  <c r="Z75" i="1"/>
  <c r="T51" i="1"/>
  <c r="X51" i="1" s="1"/>
  <c r="AA51" i="1"/>
  <c r="Z51" i="1"/>
  <c r="AB26" i="1"/>
  <c r="T23" i="1"/>
  <c r="X23" i="1" s="1"/>
  <c r="AA23" i="1"/>
  <c r="Z23" i="1"/>
  <c r="AA52" i="1"/>
  <c r="T52" i="1"/>
  <c r="X52" i="1" s="1"/>
  <c r="Z52" i="1"/>
  <c r="AB30" i="1"/>
  <c r="T38" i="1"/>
  <c r="X38" i="1" s="1"/>
  <c r="AA38" i="1"/>
  <c r="Z38" i="1"/>
  <c r="R78" i="1"/>
  <c r="S78" i="1" s="1"/>
  <c r="AA31" i="1"/>
  <c r="T31" i="1"/>
  <c r="X31" i="1" s="1"/>
  <c r="Z31" i="1"/>
  <c r="R44" i="1"/>
  <c r="S44" i="1" s="1"/>
  <c r="T91" i="1"/>
  <c r="X91" i="1" s="1"/>
  <c r="AA91" i="1"/>
  <c r="Z91" i="1"/>
  <c r="AA64" i="1"/>
  <c r="T64" i="1"/>
  <c r="X64" i="1" s="1"/>
  <c r="Z64" i="1"/>
  <c r="T25" i="1"/>
  <c r="X25" i="1" s="1"/>
  <c r="AA25" i="1"/>
  <c r="Z25" i="1"/>
  <c r="AA73" i="1"/>
  <c r="Z73" i="1"/>
  <c r="T73" i="1"/>
  <c r="X73" i="1" s="1"/>
  <c r="O73" i="1"/>
  <c r="M73" i="1" s="1"/>
  <c r="P73" i="1" s="1"/>
  <c r="J73" i="1" s="1"/>
  <c r="K73" i="1" s="1"/>
  <c r="O43" i="1"/>
  <c r="M43" i="1" s="1"/>
  <c r="P43" i="1" s="1"/>
  <c r="J43" i="1" s="1"/>
  <c r="K43" i="1" s="1"/>
  <c r="AX70" i="1"/>
  <c r="AZ70" i="1"/>
  <c r="T17" i="1"/>
  <c r="X17" i="1" s="1"/>
  <c r="AA17" i="1"/>
  <c r="Z17" i="1"/>
  <c r="T88" i="1"/>
  <c r="X88" i="1" s="1"/>
  <c r="AA88" i="1"/>
  <c r="Z88" i="1"/>
  <c r="O52" i="1"/>
  <c r="M52" i="1" s="1"/>
  <c r="P52" i="1" s="1"/>
  <c r="J52" i="1" s="1"/>
  <c r="K52" i="1" s="1"/>
  <c r="AA34" i="1"/>
  <c r="T34" i="1"/>
  <c r="X34" i="1" s="1"/>
  <c r="Z34" i="1"/>
  <c r="AB42" i="1"/>
  <c r="AB66" i="1"/>
  <c r="AA59" i="1"/>
  <c r="T59" i="1"/>
  <c r="X59" i="1" s="1"/>
  <c r="Z59" i="1"/>
  <c r="O59" i="1"/>
  <c r="M59" i="1" s="1"/>
  <c r="P59" i="1" s="1"/>
  <c r="J59" i="1" s="1"/>
  <c r="K59" i="1" s="1"/>
  <c r="Z37" i="1"/>
  <c r="T37" i="1"/>
  <c r="X37" i="1" s="1"/>
  <c r="AA37" i="1"/>
  <c r="T54" i="1"/>
  <c r="X54" i="1" s="1"/>
  <c r="AA54" i="1"/>
  <c r="AB54" i="1" s="1"/>
  <c r="Z54" i="1"/>
  <c r="AA89" i="1"/>
  <c r="Z89" i="1"/>
  <c r="T89" i="1"/>
  <c r="X89" i="1" s="1"/>
  <c r="O89" i="1"/>
  <c r="M89" i="1" s="1"/>
  <c r="P89" i="1" s="1"/>
  <c r="J89" i="1" s="1"/>
  <c r="K89" i="1" s="1"/>
  <c r="T58" i="1"/>
  <c r="X58" i="1" s="1"/>
  <c r="AA58" i="1"/>
  <c r="Z58" i="1"/>
  <c r="T80" i="1"/>
  <c r="X80" i="1" s="1"/>
  <c r="AA80" i="1"/>
  <c r="Z80" i="1"/>
  <c r="O80" i="1"/>
  <c r="M80" i="1" s="1"/>
  <c r="P80" i="1" s="1"/>
  <c r="J80" i="1" s="1"/>
  <c r="K80" i="1" s="1"/>
  <c r="AB32" i="1"/>
  <c r="R79" i="1"/>
  <c r="S79" i="1" s="1"/>
  <c r="AB92" i="1"/>
  <c r="O25" i="1"/>
  <c r="M25" i="1" s="1"/>
  <c r="P25" i="1" s="1"/>
  <c r="J25" i="1" s="1"/>
  <c r="K25" i="1" s="1"/>
  <c r="O40" i="1"/>
  <c r="M40" i="1" s="1"/>
  <c r="P40" i="1" s="1"/>
  <c r="J40" i="1" s="1"/>
  <c r="K40" i="1" s="1"/>
  <c r="O74" i="1"/>
  <c r="M74" i="1" s="1"/>
  <c r="P74" i="1" s="1"/>
  <c r="J74" i="1" s="1"/>
  <c r="K74" i="1" s="1"/>
  <c r="T36" i="1"/>
  <c r="X36" i="1" s="1"/>
  <c r="AA36" i="1"/>
  <c r="AB36" i="1" s="1"/>
  <c r="O36" i="1"/>
  <c r="M36" i="1" s="1"/>
  <c r="P36" i="1" s="1"/>
  <c r="J36" i="1" s="1"/>
  <c r="K36" i="1" s="1"/>
  <c r="Z36" i="1"/>
  <c r="T61" i="1"/>
  <c r="X61" i="1" s="1"/>
  <c r="AA61" i="1"/>
  <c r="Z61" i="1"/>
  <c r="T29" i="1"/>
  <c r="X29" i="1" s="1"/>
  <c r="AA29" i="1"/>
  <c r="Z29" i="1"/>
  <c r="R86" i="1"/>
  <c r="S86" i="1" s="1"/>
  <c r="O56" i="1"/>
  <c r="M56" i="1" s="1"/>
  <c r="P56" i="1" s="1"/>
  <c r="J56" i="1" s="1"/>
  <c r="K56" i="1" s="1"/>
  <c r="T71" i="1"/>
  <c r="X71" i="1" s="1"/>
  <c r="AA71" i="1"/>
  <c r="Z71" i="1"/>
  <c r="O76" i="1"/>
  <c r="M76" i="1" s="1"/>
  <c r="P76" i="1" s="1"/>
  <c r="J76" i="1" s="1"/>
  <c r="K76" i="1" s="1"/>
  <c r="O29" i="1"/>
  <c r="M29" i="1" s="1"/>
  <c r="P29" i="1" s="1"/>
  <c r="J29" i="1" s="1"/>
  <c r="K29" i="1" s="1"/>
  <c r="R70" i="1"/>
  <c r="S70" i="1" s="1"/>
  <c r="O51" i="1"/>
  <c r="M51" i="1" s="1"/>
  <c r="P51" i="1" s="1"/>
  <c r="J51" i="1" s="1"/>
  <c r="K51" i="1" s="1"/>
  <c r="AB57" i="1"/>
  <c r="T48" i="1"/>
  <c r="X48" i="1" s="1"/>
  <c r="AA48" i="1"/>
  <c r="Z48" i="1"/>
  <c r="T67" i="1"/>
  <c r="X67" i="1" s="1"/>
  <c r="AA67" i="1"/>
  <c r="Z67" i="1"/>
  <c r="T65" i="1"/>
  <c r="X65" i="1" s="1"/>
  <c r="AA65" i="1"/>
  <c r="AB65" i="1" s="1"/>
  <c r="Z65" i="1"/>
  <c r="O20" i="1"/>
  <c r="M20" i="1" s="1"/>
  <c r="P20" i="1" s="1"/>
  <c r="J20" i="1" s="1"/>
  <c r="K20" i="1" s="1"/>
  <c r="AZ44" i="1"/>
  <c r="O48" i="1"/>
  <c r="M48" i="1" s="1"/>
  <c r="P48" i="1" s="1"/>
  <c r="J48" i="1" s="1"/>
  <c r="K48" i="1" s="1"/>
  <c r="T18" i="1"/>
  <c r="X18" i="1" s="1"/>
  <c r="AA18" i="1"/>
  <c r="Z18" i="1"/>
  <c r="O83" i="1"/>
  <c r="M83" i="1" s="1"/>
  <c r="P83" i="1" s="1"/>
  <c r="J83" i="1" s="1"/>
  <c r="K83" i="1" s="1"/>
  <c r="T85" i="1"/>
  <c r="X85" i="1" s="1"/>
  <c r="AA85" i="1"/>
  <c r="Z85" i="1"/>
  <c r="O18" i="1"/>
  <c r="M18" i="1" s="1"/>
  <c r="P18" i="1" s="1"/>
  <c r="J18" i="1" s="1"/>
  <c r="K18" i="1" s="1"/>
  <c r="O54" i="1"/>
  <c r="M54" i="1" s="1"/>
  <c r="P54" i="1" s="1"/>
  <c r="J54" i="1" s="1"/>
  <c r="K54" i="1" s="1"/>
  <c r="AA33" i="1"/>
  <c r="T33" i="1"/>
  <c r="X33" i="1" s="1"/>
  <c r="O33" i="1"/>
  <c r="M33" i="1" s="1"/>
  <c r="P33" i="1" s="1"/>
  <c r="J33" i="1" s="1"/>
  <c r="K33" i="1" s="1"/>
  <c r="Z33" i="1"/>
  <c r="Z90" i="1"/>
  <c r="AA90" i="1"/>
  <c r="T90" i="1"/>
  <c r="X90" i="1" s="1"/>
  <c r="AX86" i="1"/>
  <c r="AZ86" i="1"/>
  <c r="AA46" i="1"/>
  <c r="T46" i="1"/>
  <c r="X46" i="1" s="1"/>
  <c r="O46" i="1"/>
  <c r="M46" i="1" s="1"/>
  <c r="P46" i="1" s="1"/>
  <c r="J46" i="1" s="1"/>
  <c r="K46" i="1" s="1"/>
  <c r="Z46" i="1"/>
  <c r="AA55" i="1"/>
  <c r="T55" i="1"/>
  <c r="X55" i="1" s="1"/>
  <c r="Z55" i="1"/>
  <c r="AA81" i="1"/>
  <c r="T81" i="1"/>
  <c r="X81" i="1" s="1"/>
  <c r="Z81" i="1"/>
  <c r="AX69" i="1"/>
  <c r="AZ69" i="1"/>
  <c r="AA39" i="1"/>
  <c r="T39" i="1"/>
  <c r="X39" i="1" s="1"/>
  <c r="Z39" i="1"/>
  <c r="AB84" i="1"/>
  <c r="AB55" i="1" l="1"/>
  <c r="AB90" i="1"/>
  <c r="AB80" i="1"/>
  <c r="AB59" i="1"/>
  <c r="AB71" i="1"/>
  <c r="AB61" i="1"/>
  <c r="AB63" i="1"/>
  <c r="AB83" i="1"/>
  <c r="AB39" i="1"/>
  <c r="AB75" i="1"/>
  <c r="AB73" i="1"/>
  <c r="AB91" i="1"/>
  <c r="AB19" i="1"/>
  <c r="AB21" i="1"/>
  <c r="AB56" i="1"/>
  <c r="AB17" i="1"/>
  <c r="AB48" i="1"/>
  <c r="AB34" i="1"/>
  <c r="AB25" i="1"/>
  <c r="AA44" i="1"/>
  <c r="T44" i="1"/>
  <c r="X44" i="1" s="1"/>
  <c r="Z44" i="1"/>
  <c r="O44" i="1"/>
  <c r="M44" i="1" s="1"/>
  <c r="P44" i="1" s="1"/>
  <c r="J44" i="1" s="1"/>
  <c r="K44" i="1" s="1"/>
  <c r="AB38" i="1"/>
  <c r="AB24" i="1"/>
  <c r="AB89" i="1"/>
  <c r="AB29" i="1"/>
  <c r="AB23" i="1"/>
  <c r="AB35" i="1"/>
  <c r="AB85" i="1"/>
  <c r="AB88" i="1"/>
  <c r="AB51" i="1"/>
  <c r="AB77" i="1"/>
  <c r="AB60" i="1"/>
  <c r="AB76" i="1"/>
  <c r="AB81" i="1"/>
  <c r="AB33" i="1"/>
  <c r="AB18" i="1"/>
  <c r="T70" i="1"/>
  <c r="X70" i="1" s="1"/>
  <c r="AA70" i="1"/>
  <c r="AB70" i="1" s="1"/>
  <c r="Z70" i="1"/>
  <c r="O70" i="1"/>
  <c r="M70" i="1" s="1"/>
  <c r="P70" i="1" s="1"/>
  <c r="J70" i="1" s="1"/>
  <c r="K70" i="1" s="1"/>
  <c r="T86" i="1"/>
  <c r="X86" i="1" s="1"/>
  <c r="AA86" i="1"/>
  <c r="Z86" i="1"/>
  <c r="O86" i="1"/>
  <c r="M86" i="1" s="1"/>
  <c r="P86" i="1" s="1"/>
  <c r="J86" i="1" s="1"/>
  <c r="K86" i="1" s="1"/>
  <c r="AA79" i="1"/>
  <c r="AB79" i="1" s="1"/>
  <c r="T79" i="1"/>
  <c r="X79" i="1" s="1"/>
  <c r="Z79" i="1"/>
  <c r="O79" i="1"/>
  <c r="M79" i="1" s="1"/>
  <c r="P79" i="1" s="1"/>
  <c r="J79" i="1" s="1"/>
  <c r="K79" i="1" s="1"/>
  <c r="AB58" i="1"/>
  <c r="AB64" i="1"/>
  <c r="AB31" i="1"/>
  <c r="T69" i="1"/>
  <c r="X69" i="1" s="1"/>
  <c r="AA69" i="1"/>
  <c r="Z69" i="1"/>
  <c r="O69" i="1"/>
  <c r="M69" i="1" s="1"/>
  <c r="P69" i="1" s="1"/>
  <c r="J69" i="1" s="1"/>
  <c r="K69" i="1" s="1"/>
  <c r="AB28" i="1"/>
  <c r="AB46" i="1"/>
  <c r="AB67" i="1"/>
  <c r="AB37" i="1"/>
  <c r="T78" i="1"/>
  <c r="X78" i="1" s="1"/>
  <c r="AA78" i="1"/>
  <c r="Z78" i="1"/>
  <c r="O78" i="1"/>
  <c r="M78" i="1" s="1"/>
  <c r="P78" i="1" s="1"/>
  <c r="J78" i="1" s="1"/>
  <c r="K78" i="1" s="1"/>
  <c r="AB52" i="1"/>
  <c r="AB74" i="1"/>
  <c r="AB72" i="1"/>
  <c r="AB40" i="1"/>
  <c r="AB69" i="1" l="1"/>
  <c r="AB86" i="1"/>
  <c r="AB78" i="1"/>
  <c r="AB44" i="1"/>
</calcChain>
</file>

<file path=xl/sharedStrings.xml><?xml version="1.0" encoding="utf-8"?>
<sst xmlns="http://schemas.openxmlformats.org/spreadsheetml/2006/main" count="1029" uniqueCount="486">
  <si>
    <t>File opened</t>
  </si>
  <si>
    <t>2023-02-03 11:20:35</t>
  </si>
  <si>
    <t>Console s/n</t>
  </si>
  <si>
    <t>68C-831546</t>
  </si>
  <si>
    <t>Console ver</t>
  </si>
  <si>
    <t>Bluestem v.1.3.4</t>
  </si>
  <si>
    <t>Scripts ver</t>
  </si>
  <si>
    <t>2018.05  1.3.4, Mar 2018</t>
  </si>
  <si>
    <t>Head s/n</t>
  </si>
  <si>
    <t>68H-891546</t>
  </si>
  <si>
    <t>Head ver</t>
  </si>
  <si>
    <t>1.3.0</t>
  </si>
  <si>
    <t>Head cal</t>
  </si>
  <si>
    <t>{"h2obzero": "1.10204", "tbzero": "0.305447", "co2bspan2b": "0.287104", "chamberpressurezero": "2.51199", "co2aspan2a": "0.288024", "co2aspan2b": "0.285496", "h2obspanconc2": "0", "co2aspan1": "0.999297", "h2obspan2a": "0.0692186", "co2bspanconc2": "301.5", "oxygen": "21", "h2obspan2": "0", "co2bspan2a": "0.289677", "h2obspan2b": "0.0691233", "h2obspan1": "0.998622", "co2bspan2": "-0.0282607", "h2oaspan2": "0", "ssb_ref": "34260.8", "h2oazero": "1.09778", "h2oaspan1": "1.00238", "h2oaspanconc2": "0", "tazero": "0.200024", "h2oaspan2b": "0.0690461", "co2bspan1": "0.999307", "ssa_ref": "34202.9", "co2bspanconc1": "2500", "co2aspanconc2": "301.5", "h2obspanconc1": "12.27", "co2azero": "0.956047", "co2aspanconc1": "2500", "co2bzero": "0.956083", "co2aspan2": "-0.0280352", "flowmeterzero": "0.987779", "h2oaspanconc1": "12.27", "h2oaspan2a": "0.0688822", "flowbzero": "0.28845", "flowazero": "0.31195"}</t>
  </si>
  <si>
    <t>Chamber type</t>
  </si>
  <si>
    <t>6800-01A</t>
  </si>
  <si>
    <t>Chamber s/n</t>
  </si>
  <si>
    <t>MPF-651423</t>
  </si>
  <si>
    <t>Chamber rev</t>
  </si>
  <si>
    <t>0</t>
  </si>
  <si>
    <t>Chamber cal</t>
  </si>
  <si>
    <t>Fluorometer</t>
  </si>
  <si>
    <t>Flr. Version</t>
  </si>
  <si>
    <t>1.3.1</t>
  </si>
  <si>
    <t>11:20:35</t>
  </si>
  <si>
    <t>Stability Definition:	F (FlrLS): Slp&lt;1	ΔH2O (Meas2): Slp&lt;0.1	ΔCO2 (Meas2): Slp&lt;0.5</t>
  </si>
  <si>
    <t>SysConst</t>
  </si>
  <si>
    <t>AvgTime</t>
  </si>
  <si>
    <t>Oxygen</t>
  </si>
  <si>
    <t>21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</si>
  <si>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</si>
  <si>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</si>
  <si>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</si>
  <si>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</si>
  <si>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</si>
  <si>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</si>
  <si>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</si>
  <si>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</si>
  <si>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</si>
  <si>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</si>
  <si>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</si>
  <si>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</si>
  <si>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</si>
  <si>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</si>
  <si>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</si>
  <si>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</si>
  <si>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</si>
  <si>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</si>
  <si>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</si>
  <si>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</si>
  <si>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</si>
  <si>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</si>
  <si>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</si>
  <si>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</si>
  <si>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</si>
  <si>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</si>
  <si>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</si>
  <si>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</si>
  <si>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</si>
  <si>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</si>
  <si>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</si>
  <si>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</si>
  <si>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</si>
  <si>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</si>
  <si>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</si>
  <si>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</si>
  <si>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</si>
  <si>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</si>
  <si>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</si>
  <si>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</si>
  <si>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2.36523 84.1143 386.852 627.812 872.542 1066.43 1252 1425.98</t>
  </si>
  <si>
    <t>Fs_true</t>
  </si>
  <si>
    <t>0.389091 101.364 402.356 600.695 801.507 1002.15 1200.64 1400.27</t>
  </si>
  <si>
    <t>leak_wt</t>
  </si>
  <si>
    <t>Sys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</si>
  <si>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</si>
  <si>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</si>
  <si>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</si>
  <si>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</si>
  <si>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</si>
  <si>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</si>
  <si>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</si>
  <si>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</si>
  <si>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</si>
  <si>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</si>
  <si>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</si>
  <si>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</si>
  <si>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</si>
  <si>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</si>
  <si>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</si>
  <si>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</si>
  <si>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</si>
  <si>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</si>
  <si>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</si>
  <si>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</si>
  <si>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</si>
  <si>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</si>
  <si>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</si>
  <si>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</si>
  <si>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</si>
  <si>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</si>
  <si>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</si>
  <si>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</si>
  <si>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</si>
  <si>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</si>
  <si>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</si>
  <si>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</si>
  <si>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</si>
  <si>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</si>
  <si>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</si>
  <si>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</si>
  <si>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</si>
  <si>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</si>
  <si>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</si>
  <si>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</si>
  <si>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</si>
  <si>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</si>
  <si>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</si>
  <si>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</si>
  <si>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</si>
  <si>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</si>
  <si>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</si>
  <si>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</si>
  <si>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</si>
  <si>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</si>
  <si>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</si>
  <si>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</si>
  <si>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</si>
  <si>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</si>
  <si>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</si>
  <si>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</si>
  <si>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</si>
  <si>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</si>
  <si>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</si>
  <si>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</si>
  <si>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</si>
  <si>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</si>
  <si>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</si>
  <si>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</si>
  <si>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</si>
  <si>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</si>
  <si>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</si>
  <si>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</si>
  <si>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</si>
  <si>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</si>
  <si>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</si>
  <si>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</si>
  <si>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</si>
  <si>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</si>
  <si>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</si>
  <si>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</si>
  <si>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</si>
  <si>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</si>
  <si>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</si>
  <si>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</si>
  <si>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</si>
  <si>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</si>
  <si>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</si>
  <si>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</si>
  <si>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</si>
  <si>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</si>
  <si>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</si>
  <si>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</si>
  <si>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</si>
  <si>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</si>
  <si>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</si>
  <si>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</si>
  <si>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</si>
  <si>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</si>
  <si>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</si>
  <si>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</si>
  <si>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</si>
  <si>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</si>
  <si>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</si>
  <si>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</si>
  <si>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</si>
  <si>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</si>
  <si>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</si>
  <si>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</si>
  <si>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</si>
  <si>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</si>
  <si>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</si>
  <si>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</si>
  <si>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</si>
  <si>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</si>
  <si>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</si>
  <si>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</si>
  <si>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</si>
  <si>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</si>
  <si>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</si>
  <si>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</si>
  <si>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</si>
  <si>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</si>
  <si>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</si>
  <si>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</si>
  <si>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</si>
  <si>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</si>
  <si>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</si>
  <si>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</si>
  <si>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</si>
  <si>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</si>
  <si>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</si>
  <si>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</si>
  <si>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</si>
  <si>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</si>
  <si>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</si>
  <si>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</si>
  <si>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</si>
  <si>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</si>
  <si>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</si>
  <si>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</si>
  <si>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</si>
  <si>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</si>
  <si>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</si>
  <si>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</si>
  <si>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</si>
  <si>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</si>
  <si>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</si>
  <si>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</si>
  <si>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</si>
  <si>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</si>
  <si>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</si>
  <si>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</si>
  <si>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</si>
  <si>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</si>
  <si>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</si>
  <si>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</si>
  <si>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</si>
  <si>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</si>
  <si>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</si>
  <si>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</si>
  <si>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</si>
  <si>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</si>
  <si>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</si>
  <si>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</si>
  <si>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</si>
  <si>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</si>
  <si>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</si>
  <si>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</si>
  <si>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</si>
  <si>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</si>
  <si>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</si>
  <si>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</si>
  <si>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</si>
  <si>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</si>
  <si>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</si>
  <si>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</si>
  <si>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</si>
  <si>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</si>
  <si>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20230203 11:23:08</t>
  </si>
  <si>
    <t>11:23:08</t>
  </si>
  <si>
    <t>MPF-8619-20230203-11_23_09</t>
  </si>
  <si>
    <t>-</t>
  </si>
  <si>
    <t>0: Broadleaf</t>
  </si>
  <si>
    <t>11:21:15</t>
  </si>
  <si>
    <t>2/3</t>
  </si>
  <si>
    <t>20230203 11:24:08</t>
  </si>
  <si>
    <t>11:24:08</t>
  </si>
  <si>
    <t>MPF-8620-20230203-11_24_09</t>
  </si>
  <si>
    <t>20230203 11:25:08</t>
  </si>
  <si>
    <t>11:25:08</t>
  </si>
  <si>
    <t>MPF-8621-20230203-11_25_09</t>
  </si>
  <si>
    <t>20230203 11:26:08</t>
  </si>
  <si>
    <t>11:26:08</t>
  </si>
  <si>
    <t>MPF-8622-20230203-11_26_09</t>
  </si>
  <si>
    <t>20230203 11:27:08</t>
  </si>
  <si>
    <t>11:27:08</t>
  </si>
  <si>
    <t>MPF-8623-20230203-11_27_09</t>
  </si>
  <si>
    <t>1/3</t>
  </si>
  <si>
    <t>20230203 11:28:08</t>
  </si>
  <si>
    <t>11:28:08</t>
  </si>
  <si>
    <t>MPF-8624-20230203-11_28_09</t>
  </si>
  <si>
    <t>20230203 11:29:08</t>
  </si>
  <si>
    <t>11:29:08</t>
  </si>
  <si>
    <t>MPF-8625-20230203-11_29_10</t>
  </si>
  <si>
    <t>20230203 11:30:08</t>
  </si>
  <si>
    <t>11:30:08</t>
  </si>
  <si>
    <t>MPF-8626-20230203-11_30_10</t>
  </si>
  <si>
    <t>20230203 11:31:08</t>
  </si>
  <si>
    <t>11:31:08</t>
  </si>
  <si>
    <t>MPF-8627-20230203-11_31_10</t>
  </si>
  <si>
    <t>20230203 11:32:08</t>
  </si>
  <si>
    <t>11:32:08</t>
  </si>
  <si>
    <t>MPF-8628-20230203-11_32_10</t>
  </si>
  <si>
    <t>20230203 11:33:08</t>
  </si>
  <si>
    <t>11:33:08</t>
  </si>
  <si>
    <t>MPF-8629-20230203-11_33_10</t>
  </si>
  <si>
    <t>20230203 11:34:08</t>
  </si>
  <si>
    <t>11:34:08</t>
  </si>
  <si>
    <t>MPF-8630-20230203-11_34_10</t>
  </si>
  <si>
    <t>20230203 11:35:08</t>
  </si>
  <si>
    <t>11:35:08</t>
  </si>
  <si>
    <t>MPF-8631-20230203-11_35_10</t>
  </si>
  <si>
    <t>20230203 11:36:08</t>
  </si>
  <si>
    <t>11:36:08</t>
  </si>
  <si>
    <t>MPF-8632-20230203-11_36_10</t>
  </si>
  <si>
    <t>20230203 11:37:08</t>
  </si>
  <si>
    <t>11:37:08</t>
  </si>
  <si>
    <t>MPF-8633-20230203-11_37_10</t>
  </si>
  <si>
    <t>20230203 11:38:08</t>
  </si>
  <si>
    <t>11:38:08</t>
  </si>
  <si>
    <t>MPF-8634-20230203-11_38_10</t>
  </si>
  <si>
    <t>20230203 11:39:08</t>
  </si>
  <si>
    <t>11:39:08</t>
  </si>
  <si>
    <t>MPF-8635-20230203-11_39_10</t>
  </si>
  <si>
    <t>20230203 11:40:08</t>
  </si>
  <si>
    <t>11:40:08</t>
  </si>
  <si>
    <t>MPF-8636-20230203-11_40_10</t>
  </si>
  <si>
    <t>20230203 11:41:08</t>
  </si>
  <si>
    <t>11:41:08</t>
  </si>
  <si>
    <t>MPF-8637-20230203-11_41_10</t>
  </si>
  <si>
    <t>20230203 11:43:08</t>
  </si>
  <si>
    <t>11:43:08</t>
  </si>
  <si>
    <t>MPF-8638-20230203-11_43_09</t>
  </si>
  <si>
    <t>20230203 11:44:08</t>
  </si>
  <si>
    <t>11:44:08</t>
  </si>
  <si>
    <t>MPF-8639-20230203-11_44_09</t>
  </si>
  <si>
    <t>20230203 11:45:08</t>
  </si>
  <si>
    <t>11:45:08</t>
  </si>
  <si>
    <t>MPF-8640-20230203-11_45_10</t>
  </si>
  <si>
    <t>20230203 11:46:09</t>
  </si>
  <si>
    <t>11:46:09</t>
  </si>
  <si>
    <t>MPF-8641-20230203-11_46_10</t>
  </si>
  <si>
    <t>20230203 11:47:09</t>
  </si>
  <si>
    <t>11:47:09</t>
  </si>
  <si>
    <t>MPF-8642-20230203-11_47_10</t>
  </si>
  <si>
    <t>20230203 11:48:09</t>
  </si>
  <si>
    <t>11:48:09</t>
  </si>
  <si>
    <t>MPF-8643-20230203-11_48_10</t>
  </si>
  <si>
    <t>20230203 11:49:09</t>
  </si>
  <si>
    <t>11:49:09</t>
  </si>
  <si>
    <t>MPF-8644-20230203-11_49_10</t>
  </si>
  <si>
    <t>20230203 11:50:09</t>
  </si>
  <si>
    <t>11:50:09</t>
  </si>
  <si>
    <t>MPF-8645-20230203-11_50_10</t>
  </si>
  <si>
    <t>20230203 11:51:09</t>
  </si>
  <si>
    <t>11:51:09</t>
  </si>
  <si>
    <t>MPF-8646-20230203-11_51_10</t>
  </si>
  <si>
    <t>20230203 11:52:09</t>
  </si>
  <si>
    <t>11:52:09</t>
  </si>
  <si>
    <t>MPF-8647-20230203-11_52_10</t>
  </si>
  <si>
    <t>20230203 11:53:09</t>
  </si>
  <si>
    <t>11:53:09</t>
  </si>
  <si>
    <t>MPF-8648-20230203-11_53_10</t>
  </si>
  <si>
    <t>20230203 11:54:09</t>
  </si>
  <si>
    <t>11:54:09</t>
  </si>
  <si>
    <t>MPF-8649-20230203-11_54_10</t>
  </si>
  <si>
    <t>20230203 11:55:09</t>
  </si>
  <si>
    <t>11:55:09</t>
  </si>
  <si>
    <t>MPF-8650-20230203-11_55_10</t>
  </si>
  <si>
    <t>20230203 11:56:09</t>
  </si>
  <si>
    <t>11:56:09</t>
  </si>
  <si>
    <t>MPF-8651-20230203-11_56_10</t>
  </si>
  <si>
    <t>20230203 11:57:09</t>
  </si>
  <si>
    <t>11:57:09</t>
  </si>
  <si>
    <t>MPF-8652-20230203-11_57_10</t>
  </si>
  <si>
    <t>20230203 11:58:09</t>
  </si>
  <si>
    <t>11:58:09</t>
  </si>
  <si>
    <t>MPF-8653-20230203-11_58_10</t>
  </si>
  <si>
    <t>20230203 11:59:09</t>
  </si>
  <si>
    <t>11:59:09</t>
  </si>
  <si>
    <t>MPF-8654-20230203-11_59_10</t>
  </si>
  <si>
    <t>20230203 12:00:09</t>
  </si>
  <si>
    <t>12:00:09</t>
  </si>
  <si>
    <t>MPF-8655-20230203-12_00_10</t>
  </si>
  <si>
    <t>20230203 12:01:09</t>
  </si>
  <si>
    <t>12:01:09</t>
  </si>
  <si>
    <t>MPF-8656-20230203-12_01_10</t>
  </si>
  <si>
    <t>20230203 12:03:08</t>
  </si>
  <si>
    <t>12:03:08</t>
  </si>
  <si>
    <t>MPF-8657-20230203-12_03_09</t>
  </si>
  <si>
    <t>0/3</t>
  </si>
  <si>
    <t>20230203 12:04:08</t>
  </si>
  <si>
    <t>12:04:08</t>
  </si>
  <si>
    <t>MPF-8658-20230203-12_04_09</t>
  </si>
  <si>
    <t>20230203 12:05:08</t>
  </si>
  <si>
    <t>12:05:08</t>
  </si>
  <si>
    <t>MPF-8659-20230203-12_05_10</t>
  </si>
  <si>
    <t>20230203 12:06:08</t>
  </si>
  <si>
    <t>12:06:08</t>
  </si>
  <si>
    <t>MPF-8660-20230203-12_06_10</t>
  </si>
  <si>
    <t>20230203 12:07:08</t>
  </si>
  <si>
    <t>12:07:08</t>
  </si>
  <si>
    <t>MPF-8661-20230203-12_07_10</t>
  </si>
  <si>
    <t>20230203 12:08:08</t>
  </si>
  <si>
    <t>12:08:08</t>
  </si>
  <si>
    <t>MPF-8662-20230203-12_08_10</t>
  </si>
  <si>
    <t>20230203 12:09:08</t>
  </si>
  <si>
    <t>12:09:08</t>
  </si>
  <si>
    <t>MPF-8663-20230203-12_09_10</t>
  </si>
  <si>
    <t>20230203 12:10:08</t>
  </si>
  <si>
    <t>12:10:08</t>
  </si>
  <si>
    <t>MPF-8664-20230203-12_10_10</t>
  </si>
  <si>
    <t>20230203 12:11:08</t>
  </si>
  <si>
    <t>12:11:08</t>
  </si>
  <si>
    <t>MPF-8665-20230203-12_11_10</t>
  </si>
  <si>
    <t>20230203 12:12:08</t>
  </si>
  <si>
    <t>12:12:08</t>
  </si>
  <si>
    <t>MPF-8666-20230203-12_12_10</t>
  </si>
  <si>
    <t>20230203 12:13:08</t>
  </si>
  <si>
    <t>12:13:08</t>
  </si>
  <si>
    <t>MPF-8667-20230203-12_13_10</t>
  </si>
  <si>
    <t>20230203 12:14:08</t>
  </si>
  <si>
    <t>12:14:08</t>
  </si>
  <si>
    <t>MPF-8668-20230203-12_14_10</t>
  </si>
  <si>
    <t>20230203 12:15:08</t>
  </si>
  <si>
    <t>12:15:08</t>
  </si>
  <si>
    <t>MPF-8669-20230203-12_15_10</t>
  </si>
  <si>
    <t>20230203 12:16:09</t>
  </si>
  <si>
    <t>12:16:09</t>
  </si>
  <si>
    <t>MPF-8670-20230203-12_16_10</t>
  </si>
  <si>
    <t>20230203 12:17:09</t>
  </si>
  <si>
    <t>12:17:09</t>
  </si>
  <si>
    <t>MPF-8671-20230203-12_17_10</t>
  </si>
  <si>
    <t>20230203 12:18:09</t>
  </si>
  <si>
    <t>12:18:09</t>
  </si>
  <si>
    <t>MPF-8672-20230203-12_18_10</t>
  </si>
  <si>
    <t>20230203 12:19:09</t>
  </si>
  <si>
    <t>12:19:09</t>
  </si>
  <si>
    <t>MPF-8673-20230203-12_19_10</t>
  </si>
  <si>
    <t>20230203 12:20:09</t>
  </si>
  <si>
    <t>12:20:09</t>
  </si>
  <si>
    <t>MPF-8674-20230203-12_20_10</t>
  </si>
  <si>
    <t>20230203 12:21:09</t>
  </si>
  <si>
    <t>12:21:09</t>
  </si>
  <si>
    <t>MPF-8675-20230203-12_21_10</t>
  </si>
  <si>
    <t>20230203 12:23:08</t>
  </si>
  <si>
    <t>12:23:08</t>
  </si>
  <si>
    <t>MPF-8676-20230203-12_23_10</t>
  </si>
  <si>
    <t>20230203 12:24:08</t>
  </si>
  <si>
    <t>12:24:08</t>
  </si>
  <si>
    <t>MPF-8677-20230203-12_24_10</t>
  </si>
  <si>
    <t>20230203 12:25:08</t>
  </si>
  <si>
    <t>12:25:08</t>
  </si>
  <si>
    <t>MPF-8678-20230203-12_25_10</t>
  </si>
  <si>
    <t>20230203 12:26:08</t>
  </si>
  <si>
    <t>12:26:08</t>
  </si>
  <si>
    <t>MPF-8679-20230203-12_26_10</t>
  </si>
  <si>
    <t>20230203 12:27:08</t>
  </si>
  <si>
    <t>12:27:08</t>
  </si>
  <si>
    <t>MPF-8680-20230203-12_27_10</t>
  </si>
  <si>
    <t>20230203 12:28:08</t>
  </si>
  <si>
    <t>12:28:08</t>
  </si>
  <si>
    <t>MPF-8681-20230203-12_28_10</t>
  </si>
  <si>
    <t>20230203 12:29:08</t>
  </si>
  <si>
    <t>12:29:08</t>
  </si>
  <si>
    <t>MPF-8682-20230203-12_29_10</t>
  </si>
  <si>
    <t>20230203 12:30:08</t>
  </si>
  <si>
    <t>12:30:08</t>
  </si>
  <si>
    <t>MPF-8683-20230203-12_30_10</t>
  </si>
  <si>
    <t>20230203 12:31:08</t>
  </si>
  <si>
    <t>12:31:08</t>
  </si>
  <si>
    <t>MPF-8684-20230203-12_31_10</t>
  </si>
  <si>
    <t>20230203 12:32:08</t>
  </si>
  <si>
    <t>12:32:08</t>
  </si>
  <si>
    <t>MPF-8685-20230203-12_32_10</t>
  </si>
  <si>
    <t>20230203 12:33:08</t>
  </si>
  <si>
    <t>12:33:08</t>
  </si>
  <si>
    <t>MPF-8686-20230203-12_33_10</t>
  </si>
  <si>
    <t>20230203 12:34:08</t>
  </si>
  <si>
    <t>12:34:08</t>
  </si>
  <si>
    <t>MPF-8687-20230203-12_34_10</t>
  </si>
  <si>
    <t>20230203 12:35:08</t>
  </si>
  <si>
    <t>12:35:08</t>
  </si>
  <si>
    <t>MPF-8688-20230203-12_35_10</t>
  </si>
  <si>
    <t>20230203 12:36:08</t>
  </si>
  <si>
    <t>12:36:08</t>
  </si>
  <si>
    <t>MPF-8689-20230203-12_36_10</t>
  </si>
  <si>
    <t>20230203 12:37:08</t>
  </si>
  <si>
    <t>12:37:08</t>
  </si>
  <si>
    <t>MPF-8690-20230203-12_37_10</t>
  </si>
  <si>
    <t>20230203 12:38:08</t>
  </si>
  <si>
    <t>12:38:08</t>
  </si>
  <si>
    <t>MPF-8691-20230203-12_38_10</t>
  </si>
  <si>
    <t>20230203 12:39:08</t>
  </si>
  <si>
    <t>12:39:08</t>
  </si>
  <si>
    <t>MPF-8692-20230203-12_39_10</t>
  </si>
  <si>
    <t>20230203 12:40:08</t>
  </si>
  <si>
    <t>12:40:08</t>
  </si>
  <si>
    <t>MPF-8693-20230203-12_40_10</t>
  </si>
  <si>
    <t>20230203 12:41:08</t>
  </si>
  <si>
    <t>12:41:08</t>
  </si>
  <si>
    <t>MPF-8694-20230203-12_41_10</t>
  </si>
  <si>
    <t>20230203 12:42:08</t>
  </si>
  <si>
    <t>12:42:08</t>
  </si>
  <si>
    <t>MPF-8695-20230203-12_42_10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</si>
</sst>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Measurements!$A$17:$A$93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Measurements!$M$17:$M$93</c:f>
              <c:numCache>
                <c:formatCode>General</c:formatCode>
                <c:ptCount val="77"/>
                <c:pt idx="0">
                  <c:v>0.13329201180559691</c:v>
                </c:pt>
                <c:pt idx="1">
                  <c:v>0.13233344049752171</c:v>
                </c:pt>
                <c:pt idx="2">
                  <c:v>0.12171698386879883</c:v>
                </c:pt>
                <c:pt idx="3">
                  <c:v>0.13134991306024243</c:v>
                </c:pt>
                <c:pt idx="4">
                  <c:v>0.14596334187505541</c:v>
                </c:pt>
                <c:pt idx="5">
                  <c:v>0.15572744344466921</c:v>
                </c:pt>
                <c:pt idx="6">
                  <c:v>0.15892303911270209</c:v>
                </c:pt>
                <c:pt idx="7">
                  <c:v>0.16022261479945132</c:v>
                </c:pt>
                <c:pt idx="8">
                  <c:v>0.16759556462203426</c:v>
                </c:pt>
                <c:pt idx="9">
                  <c:v>0.17191121306465296</c:v>
                </c:pt>
                <c:pt idx="10">
                  <c:v>0.17561142176545108</c:v>
                </c:pt>
                <c:pt idx="11">
                  <c:v>0.19036285095969421</c:v>
                </c:pt>
                <c:pt idx="12">
                  <c:v>0.18273856672868682</c:v>
                </c:pt>
                <c:pt idx="13">
                  <c:v>0.19183842569261433</c:v>
                </c:pt>
                <c:pt idx="14">
                  <c:v>0.18850461096433957</c:v>
                </c:pt>
                <c:pt idx="15">
                  <c:v>0.19543208265889581</c:v>
                </c:pt>
                <c:pt idx="16">
                  <c:v>0.19203970151110492</c:v>
                </c:pt>
                <c:pt idx="17">
                  <c:v>0.19547419869076679</c:v>
                </c:pt>
                <c:pt idx="18">
                  <c:v>0.19351997715615499</c:v>
                </c:pt>
                <c:pt idx="19">
                  <c:v>0.21661185940498368</c:v>
                </c:pt>
                <c:pt idx="20">
                  <c:v>0.15917154128797134</c:v>
                </c:pt>
                <c:pt idx="21">
                  <c:v>0.17246337603125925</c:v>
                </c:pt>
                <c:pt idx="22">
                  <c:v>0.17275373816626094</c:v>
                </c:pt>
                <c:pt idx="23">
                  <c:v>0.14330666201670689</c:v>
                </c:pt>
                <c:pt idx="24">
                  <c:v>0.13754523695151993</c:v>
                </c:pt>
                <c:pt idx="25">
                  <c:v>0.12414405206200904</c:v>
                </c:pt>
                <c:pt idx="26">
                  <c:v>0.12057825397463026</c:v>
                </c:pt>
                <c:pt idx="27">
                  <c:v>0.12109562031282078</c:v>
                </c:pt>
                <c:pt idx="28">
                  <c:v>0.11348014365221579</c:v>
                </c:pt>
                <c:pt idx="29">
                  <c:v>0.10885689498274001</c:v>
                </c:pt>
                <c:pt idx="30">
                  <c:v>0.10470710698482653</c:v>
                </c:pt>
                <c:pt idx="31">
                  <c:v>0.10065054724430091</c:v>
                </c:pt>
                <c:pt idx="32">
                  <c:v>9.7077222180268749E-2</c:v>
                </c:pt>
                <c:pt idx="33">
                  <c:v>9.4189623422159252E-2</c:v>
                </c:pt>
                <c:pt idx="34">
                  <c:v>8.8005155547326158E-2</c:v>
                </c:pt>
                <c:pt idx="35">
                  <c:v>8.8836344450857696E-2</c:v>
                </c:pt>
                <c:pt idx="36">
                  <c:v>8.8111313755206144E-2</c:v>
                </c:pt>
                <c:pt idx="37">
                  <c:v>8.5166154873119806E-2</c:v>
                </c:pt>
                <c:pt idx="38">
                  <c:v>7.5549138049066683E-2</c:v>
                </c:pt>
                <c:pt idx="39">
                  <c:v>0.12948188308977363</c:v>
                </c:pt>
                <c:pt idx="40">
                  <c:v>0.13051551449480883</c:v>
                </c:pt>
                <c:pt idx="41">
                  <c:v>0.13167510432149707</c:v>
                </c:pt>
                <c:pt idx="42">
                  <c:v>0.14417191632562804</c:v>
                </c:pt>
                <c:pt idx="43">
                  <c:v>0.14401272663876019</c:v>
                </c:pt>
                <c:pt idx="44">
                  <c:v>0.17267407233976548</c:v>
                </c:pt>
                <c:pt idx="45">
                  <c:v>0.1736934969767511</c:v>
                </c:pt>
                <c:pt idx="46">
                  <c:v>0.17616243493325839</c:v>
                </c:pt>
                <c:pt idx="47">
                  <c:v>0.18220339592256371</c:v>
                </c:pt>
                <c:pt idx="48">
                  <c:v>0.18442330332621687</c:v>
                </c:pt>
                <c:pt idx="49">
                  <c:v>0.17844603560119057</c:v>
                </c:pt>
                <c:pt idx="50">
                  <c:v>0.18527813357849754</c:v>
                </c:pt>
                <c:pt idx="51">
                  <c:v>0.1848540541324856</c:v>
                </c:pt>
                <c:pt idx="52">
                  <c:v>0.18541090649036351</c:v>
                </c:pt>
                <c:pt idx="53">
                  <c:v>0.18538189380825532</c:v>
                </c:pt>
                <c:pt idx="54">
                  <c:v>0.18362960667889761</c:v>
                </c:pt>
                <c:pt idx="55">
                  <c:v>0.18303600146167923</c:v>
                </c:pt>
                <c:pt idx="56">
                  <c:v>0.1813973622257618</c:v>
                </c:pt>
                <c:pt idx="57">
                  <c:v>0.19493593805711854</c:v>
                </c:pt>
                <c:pt idx="58">
                  <c:v>9.9273469991703792E-2</c:v>
                </c:pt>
                <c:pt idx="59">
                  <c:v>8.923974419412474E-2</c:v>
                </c:pt>
                <c:pt idx="60">
                  <c:v>8.8087971075781563E-2</c:v>
                </c:pt>
                <c:pt idx="61">
                  <c:v>8.1711017983041798E-2</c:v>
                </c:pt>
                <c:pt idx="62">
                  <c:v>7.9114385953029123E-2</c:v>
                </c:pt>
                <c:pt idx="63">
                  <c:v>6.5011116645819433E-2</c:v>
                </c:pt>
                <c:pt idx="64">
                  <c:v>7.1538382824840055E-2</c:v>
                </c:pt>
                <c:pt idx="65">
                  <c:v>6.9052246665097364E-2</c:v>
                </c:pt>
                <c:pt idx="66">
                  <c:v>6.7285199387323871E-2</c:v>
                </c:pt>
                <c:pt idx="67">
                  <c:v>6.5777361857177002E-2</c:v>
                </c:pt>
                <c:pt idx="68">
                  <c:v>6.3281881921203431E-2</c:v>
                </c:pt>
                <c:pt idx="69">
                  <c:v>6.2260121366874012E-2</c:v>
                </c:pt>
                <c:pt idx="70">
                  <c:v>5.6170873174778674E-2</c:v>
                </c:pt>
                <c:pt idx="71">
                  <c:v>6.2113796290869099E-2</c:v>
                </c:pt>
                <c:pt idx="72">
                  <c:v>5.7843149535595675E-2</c:v>
                </c:pt>
                <c:pt idx="73">
                  <c:v>5.543361520730148E-2</c:v>
                </c:pt>
                <c:pt idx="74">
                  <c:v>6.0826478075855776E-2</c:v>
                </c:pt>
                <c:pt idx="75">
                  <c:v>5.2922353301758575E-2</c:v>
                </c:pt>
                <c:pt idx="76">
                  <c:v>5.4189222227904399E-2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C-4DE8-B8F1-4E6FFD320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645583"/>
        <c:axId val="931645999"/>
      </c:scatterChart>
      <c:valAx>
        <c:axId val="93164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1645999"/>
        <c:crosses val="autoZero"/>
        <c:crossBetween val="midCat"/>
      </c:valAx>
      <c:valAx>
        <c:axId val="93164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164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179070</xdr:rowOff>
    </xdr:from>
    <xdr:to>
      <xdr:col>15</xdr:col>
      <xdr:colOff>228600</xdr:colOff>
      <xdr:row>27</xdr:row>
      <xdr:rowOff>179070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D9506A-B778-EA2E-E400-929C90851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Q93"/>
  <sheetViews>
    <sheetView tabSelected="1" workbookViewId="0">
      <selection activeCell="BM17" sqref="BM17:BM93"/>
    </sheetView>
  </sheetViews>
  <sheetFormatPr baseColWidth="10" defaultColWidth="8.88671875" defaultRowHeight="14.4" x14ac:dyDescent="0.3"/>
  <sheetData>
    <row r="2" spans="1:147" x14ac:dyDescent="0.3">
      <c r="A2" t="s">
        <v>26</v>
      </c>
      <c r="B2" t="s">
        <v>27</v>
      </c>
      <c r="C2" t="s">
        <v>28</v>
      </c>
      <c r="D2" t="s">
        <v>30</v>
      </c>
    </row>
    <row r="3" spans="1:147" x14ac:dyDescent="0.3">
      <c r="B3" t="s">
        <v>19</v>
      </c>
      <c r="C3" t="s">
        <v>29</v>
      </c>
      <c r="D3" t="s">
        <v>31</v>
      </c>
    </row>
    <row r="4" spans="1:147" x14ac:dyDescent="0.3">
      <c r="A4" t="s">
        <v>32</v>
      </c>
      <c r="B4" t="s">
        <v>33</v>
      </c>
    </row>
    <row r="5" spans="1:147" x14ac:dyDescent="0.3">
      <c r="B5">
        <v>2</v>
      </c>
    </row>
    <row r="6" spans="1:147" x14ac:dyDescent="0.3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7" x14ac:dyDescent="0.3">
      <c r="B7">
        <v>0</v>
      </c>
      <c r="C7">
        <v>1</v>
      </c>
      <c r="D7">
        <v>0</v>
      </c>
      <c r="E7">
        <v>0</v>
      </c>
    </row>
    <row r="8" spans="1:147" x14ac:dyDescent="0.3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7" x14ac:dyDescent="0.3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7" x14ac:dyDescent="0.3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147" x14ac:dyDescent="0.3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7" x14ac:dyDescent="0.3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47" x14ac:dyDescent="0.3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78</v>
      </c>
      <c r="BJ14" t="s">
        <v>78</v>
      </c>
      <c r="BK14" t="s">
        <v>78</v>
      </c>
      <c r="BL14" t="s">
        <v>78</v>
      </c>
      <c r="BM14" t="s">
        <v>32</v>
      </c>
      <c r="BN14" t="s">
        <v>32</v>
      </c>
      <c r="BO14" t="s">
        <v>32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</row>
    <row r="15" spans="1:147" x14ac:dyDescent="0.3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76</v>
      </c>
      <c r="AG15" t="s">
        <v>116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129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90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166</v>
      </c>
      <c r="CG15" t="s">
        <v>167</v>
      </c>
      <c r="CH15" t="s">
        <v>168</v>
      </c>
      <c r="CI15" t="s">
        <v>169</v>
      </c>
      <c r="CJ15" t="s">
        <v>170</v>
      </c>
      <c r="CK15" t="s">
        <v>171</v>
      </c>
      <c r="CL15" t="s">
        <v>172</v>
      </c>
      <c r="CM15" t="s">
        <v>173</v>
      </c>
      <c r="CN15" t="s">
        <v>174</v>
      </c>
      <c r="CO15" t="s">
        <v>175</v>
      </c>
      <c r="CP15" t="s">
        <v>176</v>
      </c>
      <c r="CQ15" t="s">
        <v>177</v>
      </c>
      <c r="CR15" t="s">
        <v>178</v>
      </c>
      <c r="CS15" t="s">
        <v>179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86</v>
      </c>
      <c r="DA15" t="s">
        <v>89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  <c r="EQ15" t="s">
        <v>227</v>
      </c>
    </row>
    <row r="16" spans="1:147" x14ac:dyDescent="0.3">
      <c r="B16" t="s">
        <v>228</v>
      </c>
      <c r="C16" t="s">
        <v>228</v>
      </c>
      <c r="F16" t="s">
        <v>228</v>
      </c>
      <c r="G16" t="s">
        <v>229</v>
      </c>
      <c r="H16" t="s">
        <v>230</v>
      </c>
      <c r="I16" t="s">
        <v>231</v>
      </c>
      <c r="J16" t="s">
        <v>231</v>
      </c>
      <c r="K16" t="s">
        <v>156</v>
      </c>
      <c r="L16" t="s">
        <v>156</v>
      </c>
      <c r="M16" t="s">
        <v>229</v>
      </c>
      <c r="N16" t="s">
        <v>229</v>
      </c>
      <c r="O16" t="s">
        <v>229</v>
      </c>
      <c r="P16" t="s">
        <v>229</v>
      </c>
      <c r="Q16" t="s">
        <v>232</v>
      </c>
      <c r="R16" t="s">
        <v>233</v>
      </c>
      <c r="S16" t="s">
        <v>233</v>
      </c>
      <c r="T16" t="s">
        <v>234</v>
      </c>
      <c r="U16" t="s">
        <v>235</v>
      </c>
      <c r="V16" t="s">
        <v>234</v>
      </c>
      <c r="W16" t="s">
        <v>234</v>
      </c>
      <c r="X16" t="s">
        <v>234</v>
      </c>
      <c r="Y16" t="s">
        <v>232</v>
      </c>
      <c r="Z16" t="s">
        <v>232</v>
      </c>
      <c r="AA16" t="s">
        <v>232</v>
      </c>
      <c r="AB16" t="s">
        <v>232</v>
      </c>
      <c r="AF16" t="s">
        <v>236</v>
      </c>
      <c r="AG16" t="s">
        <v>235</v>
      </c>
      <c r="AI16" t="s">
        <v>235</v>
      </c>
      <c r="AJ16" t="s">
        <v>236</v>
      </c>
      <c r="AP16" t="s">
        <v>230</v>
      </c>
      <c r="AV16" t="s">
        <v>230</v>
      </c>
      <c r="AW16" t="s">
        <v>230</v>
      </c>
      <c r="AX16" t="s">
        <v>230</v>
      </c>
      <c r="AZ16" t="s">
        <v>237</v>
      </c>
      <c r="BI16" t="s">
        <v>230</v>
      </c>
      <c r="BJ16" t="s">
        <v>230</v>
      </c>
      <c r="BL16" t="s">
        <v>238</v>
      </c>
      <c r="BM16" t="s">
        <v>239</v>
      </c>
      <c r="BP16" t="s">
        <v>228</v>
      </c>
      <c r="BQ16" t="s">
        <v>231</v>
      </c>
      <c r="BR16" t="s">
        <v>231</v>
      </c>
      <c r="BS16" t="s">
        <v>240</v>
      </c>
      <c r="BT16" t="s">
        <v>240</v>
      </c>
      <c r="BU16" t="s">
        <v>236</v>
      </c>
      <c r="BV16" t="s">
        <v>234</v>
      </c>
      <c r="BW16" t="s">
        <v>234</v>
      </c>
      <c r="BX16" t="s">
        <v>233</v>
      </c>
      <c r="BY16" t="s">
        <v>233</v>
      </c>
      <c r="BZ16" t="s">
        <v>233</v>
      </c>
      <c r="CA16" t="s">
        <v>241</v>
      </c>
      <c r="CB16" t="s">
        <v>230</v>
      </c>
      <c r="CC16" t="s">
        <v>230</v>
      </c>
      <c r="CD16" t="s">
        <v>230</v>
      </c>
      <c r="CI16" t="s">
        <v>230</v>
      </c>
      <c r="CL16" t="s">
        <v>233</v>
      </c>
      <c r="CM16" t="s">
        <v>233</v>
      </c>
      <c r="CN16" t="s">
        <v>233</v>
      </c>
      <c r="CO16" t="s">
        <v>233</v>
      </c>
      <c r="CP16" t="s">
        <v>233</v>
      </c>
      <c r="CQ16" t="s">
        <v>230</v>
      </c>
      <c r="CR16" t="s">
        <v>230</v>
      </c>
      <c r="CS16" t="s">
        <v>230</v>
      </c>
      <c r="CT16" t="s">
        <v>228</v>
      </c>
      <c r="CV16" t="s">
        <v>242</v>
      </c>
      <c r="CW16" t="s">
        <v>242</v>
      </c>
      <c r="CY16" t="s">
        <v>228</v>
      </c>
      <c r="CZ16" t="s">
        <v>243</v>
      </c>
      <c r="DC16" t="s">
        <v>244</v>
      </c>
      <c r="DD16" t="s">
        <v>245</v>
      </c>
      <c r="DE16" t="s">
        <v>244</v>
      </c>
      <c r="DF16" t="s">
        <v>245</v>
      </c>
      <c r="DG16" t="s">
        <v>235</v>
      </c>
      <c r="DH16" t="s">
        <v>235</v>
      </c>
      <c r="DI16" t="s">
        <v>231</v>
      </c>
      <c r="DJ16" t="s">
        <v>246</v>
      </c>
      <c r="DK16" t="s">
        <v>231</v>
      </c>
      <c r="DN16" t="s">
        <v>247</v>
      </c>
      <c r="DQ16" t="s">
        <v>240</v>
      </c>
      <c r="DR16" t="s">
        <v>248</v>
      </c>
      <c r="DS16" t="s">
        <v>240</v>
      </c>
      <c r="DX16" t="s">
        <v>235</v>
      </c>
      <c r="DY16" t="s">
        <v>235</v>
      </c>
      <c r="DZ16" t="s">
        <v>244</v>
      </c>
      <c r="EA16" t="s">
        <v>245</v>
      </c>
      <c r="EC16" t="s">
        <v>236</v>
      </c>
      <c r="ED16" t="s">
        <v>236</v>
      </c>
      <c r="EE16" t="s">
        <v>233</v>
      </c>
      <c r="EF16" t="s">
        <v>233</v>
      </c>
      <c r="EG16" t="s">
        <v>233</v>
      </c>
      <c r="EH16" t="s">
        <v>233</v>
      </c>
      <c r="EI16" t="s">
        <v>233</v>
      </c>
      <c r="EJ16" t="s">
        <v>235</v>
      </c>
      <c r="EK16" t="s">
        <v>235</v>
      </c>
      <c r="EL16" t="s">
        <v>235</v>
      </c>
      <c r="EM16" t="s">
        <v>233</v>
      </c>
      <c r="EN16" t="s">
        <v>231</v>
      </c>
      <c r="EO16" t="s">
        <v>240</v>
      </c>
      <c r="EP16" t="s">
        <v>235</v>
      </c>
      <c r="EQ16" t="s">
        <v>235</v>
      </c>
    </row>
    <row r="17" spans="1:147" x14ac:dyDescent="0.3">
      <c r="A17">
        <v>1</v>
      </c>
      <c r="B17">
        <v>1675419788.0999999</v>
      </c>
      <c r="C17">
        <v>0</v>
      </c>
      <c r="D17" t="s">
        <v>249</v>
      </c>
      <c r="E17" t="s">
        <v>250</v>
      </c>
      <c r="F17">
        <v>1675419779.8499999</v>
      </c>
      <c r="G17">
        <f t="shared" ref="G17:G48" si="0">BU17*AH17*(BS17-BT17)/(100*BM17*(1000-AH17*BS17))</f>
        <v>3.1666602795042274E-3</v>
      </c>
      <c r="H17">
        <f t="shared" ref="H17:H48" si="1">BU17*AH17*(BR17-BQ17*(1000-AH17*BT17)/(1000-AH17*BS17))/(100*BM17)</f>
        <v>6.7038970907016235</v>
      </c>
      <c r="I17">
        <f t="shared" ref="I17:I48" si="2">BQ17 - IF(AH17&gt;1, H17*BM17*100/(AJ17*CA17), 0)</f>
        <v>400.01671875</v>
      </c>
      <c r="J17">
        <f t="shared" ref="J17:J48" si="3">((P17-G17/2)*I17-H17)/(P17+G17/2)</f>
        <v>304.4094282310125</v>
      </c>
      <c r="K17">
        <f t="shared" ref="K17:K48" si="4">J17*(BV17+BW17)/1000</f>
        <v>29.546724602791812</v>
      </c>
      <c r="L17">
        <f t="shared" ref="L17:L48" si="5">(BQ17 - IF(AH17&gt;1, H17*BM17*100/(AJ17*CA17), 0))*(BV17+BW17)/1000</f>
        <v>38.826602362819223</v>
      </c>
      <c r="M17">
        <f t="shared" ref="M17:M48" si="6">2/((1/O17-1/N17)+SIGN(O17)*SQRT((1/O17-1/N17)*(1/O17-1/N17) + 4*BN17/((BN17+1)*(BN17+1))*(2*1/O17*1/N17-1/N17*1/N17)))</f>
        <v>0.13329201180559691</v>
      </c>
      <c r="N17">
        <f t="shared" ref="N17:N48" si="7">AE17+AD17*BM17+AC17*BM17*BM17</f>
        <v>3.4008655387537581</v>
      </c>
      <c r="O17">
        <f t="shared" ref="O17:O48" si="8">G17*(1000-(1000*0.61365*EXP(17.502*S17/(240.97+S17))/(BV17+BW17)+BS17)/2)/(1000*0.61365*EXP(17.502*S17/(240.97+S17))/(BV17+BW17)-BS17)</f>
        <v>0.13045629409486215</v>
      </c>
      <c r="P17">
        <f t="shared" ref="P17:P48" si="9">1/((BN17+1)/(M17/1.6)+1/(N17/1.37)) + BN17/((BN17+1)/(M17/1.6) + BN17/(N17/1.37))</f>
        <v>8.1784937090056159E-2</v>
      </c>
      <c r="Q17">
        <f t="shared" ref="Q17:Q48" si="10">(BJ17*BL17)</f>
        <v>161.84475382928571</v>
      </c>
      <c r="R17">
        <f t="shared" ref="R17:R48" si="11">(BX17+(Q17+2*0.95*0.0000000567*(((BX17+$B$7)+273)^4-(BX17+273)^4)-44100*G17)/(1.84*29.3*N17+8*0.95*0.0000000567*(BX17+273)^3))</f>
        <v>27.990783812003407</v>
      </c>
      <c r="S17">
        <f t="shared" ref="S17:S48" si="12">($C$7*BY17+$D$7*BZ17+$E$7*R17)</f>
        <v>28.021246874999999</v>
      </c>
      <c r="T17">
        <f t="shared" ref="T17:T48" si="13">0.61365*EXP(17.502*S17/(240.97+S17))</f>
        <v>3.7995425837243078</v>
      </c>
      <c r="U17">
        <f t="shared" ref="U17:U48" si="14">(V17/W17*100)</f>
        <v>40.021347036286251</v>
      </c>
      <c r="V17">
        <f t="shared" ref="V17:V48" si="15">BS17*(BV17+BW17)/1000</f>
        <v>1.5078909274280157</v>
      </c>
      <c r="W17">
        <f t="shared" ref="W17:W48" si="16">0.61365*EXP(17.502*BX17/(240.97+BX17))</f>
        <v>3.7677165790068301</v>
      </c>
      <c r="X17">
        <f t="shared" ref="X17:X48" si="17">(T17-BS17*(BV17+BW17)/1000)</f>
        <v>2.2916516562962919</v>
      </c>
      <c r="Y17">
        <f t="shared" ref="Y17:Y48" si="18">(-G17*44100)</f>
        <v>-139.64971832613642</v>
      </c>
      <c r="Z17">
        <f t="shared" ref="Z17:Z48" si="19">2*29.3*N17*0.92*(BX17-S17)</f>
        <v>-26.445006722865234</v>
      </c>
      <c r="AA17">
        <f t="shared" ref="AA17:AA48" si="20">2*0.95*0.0000000567*(((BX17+$B$7)+273)^4-(S17+273)^4)</f>
        <v>-1.6941221794776149</v>
      </c>
      <c r="AB17">
        <f t="shared" ref="AB17:AB48" si="21">Q17+AA17+Y17+Z17</f>
        <v>-5.9440933991935516</v>
      </c>
      <c r="AC17">
        <v>-4.0182420131037198E-2</v>
      </c>
      <c r="AD17">
        <v>4.5108286770430397E-2</v>
      </c>
      <c r="AE17">
        <v>3.3884450172051599</v>
      </c>
      <c r="AF17">
        <v>0</v>
      </c>
      <c r="AG17">
        <v>0</v>
      </c>
      <c r="AH17">
        <f t="shared" ref="AH17:AH48" si="22">IF(AF17*$H$13&gt;=AJ17,1,(AJ17/(AJ17-AF17*$H$13)))</f>
        <v>1</v>
      </c>
      <c r="AI17">
        <f t="shared" ref="AI17:AI48" si="23">(AH17-1)*100</f>
        <v>0</v>
      </c>
      <c r="AJ17">
        <f t="shared" ref="AJ17:AJ48" si="24">MAX(0,($B$13+$C$13*CA17)/(1+$D$13*CA17)*BV17/(BX17+273)*$E$13)</f>
        <v>51088.759247638387</v>
      </c>
      <c r="AK17">
        <v>0</v>
      </c>
      <c r="AL17">
        <v>0</v>
      </c>
      <c r="AM17">
        <v>0</v>
      </c>
      <c r="AN17">
        <f t="shared" ref="AN17:AN48" si="25">AM17-AL17</f>
        <v>0</v>
      </c>
      <c r="AO17" t="e">
        <f t="shared" ref="AO17:AO48" si="26">AN17/AM17</f>
        <v>#DIV/0!</v>
      </c>
      <c r="AP17">
        <v>-1</v>
      </c>
      <c r="AQ17" t="s">
        <v>251</v>
      </c>
      <c r="AR17">
        <v>2.2235961538461502</v>
      </c>
      <c r="AS17">
        <v>1.0795999999999999</v>
      </c>
      <c r="AT17">
        <f t="shared" ref="AT17:AT48" si="27">1-AR17/AS17</f>
        <v>-1.0596481602872827</v>
      </c>
      <c r="AU17">
        <v>0.5</v>
      </c>
      <c r="AV17">
        <f t="shared" ref="AV17:AV48" si="28">BJ17</f>
        <v>841.18874591245708</v>
      </c>
      <c r="AW17">
        <f t="shared" ref="AW17:AW48" si="29">H17</f>
        <v>6.7038970907016235</v>
      </c>
      <c r="AX17">
        <f t="shared" ref="AX17:AX48" si="30">AT17*AU17*AV17</f>
        <v>-445.68205353025081</v>
      </c>
      <c r="AY17">
        <f t="shared" ref="AY17:AY48" si="31">BD17/AS17</f>
        <v>1</v>
      </c>
      <c r="AZ17">
        <f t="shared" ref="AZ17:AZ48" si="32">(AW17-AP17)/AV17</f>
        <v>9.1583454107496721E-3</v>
      </c>
      <c r="BA17">
        <f t="shared" ref="BA17:BA48" si="33">(AM17-AS17)/AS17</f>
        <v>-1</v>
      </c>
      <c r="BB17" t="s">
        <v>252</v>
      </c>
      <c r="BC17">
        <v>0</v>
      </c>
      <c r="BD17">
        <f t="shared" ref="BD17:BD48" si="34">AS17-BC17</f>
        <v>1.0795999999999999</v>
      </c>
      <c r="BE17">
        <f t="shared" ref="BE17:BE48" si="35">(AS17-AR17)/(AS17-BC17)</f>
        <v>-1.0596481602872827</v>
      </c>
      <c r="BF17" t="e">
        <f t="shared" ref="BF17:BF48" si="36">(AM17-AS17)/(AM17-BC17)</f>
        <v>#DIV/0!</v>
      </c>
      <c r="BG17">
        <f t="shared" ref="BG17:BG48" si="37">(AS17-AR17)/(AS17-AL17)</f>
        <v>-1.0596481602872827</v>
      </c>
      <c r="BH17" t="e">
        <f t="shared" ref="BH17:BH48" si="38">(AM17-AS17)/(AM17-AL17)</f>
        <v>#DIV/0!</v>
      </c>
      <c r="BI17">
        <f t="shared" ref="BI17:BI48" si="39">$B$11*CB17+$C$11*CC17+$F$11*CD17</f>
        <v>999.98659375</v>
      </c>
      <c r="BJ17">
        <f t="shared" ref="BJ17:BJ48" si="40">BI17*BK17</f>
        <v>841.18874591245708</v>
      </c>
      <c r="BK17">
        <f t="shared" ref="BK17:BK48" si="41">($B$11*$D$9+$C$11*$D$9+$F$11*((CQ17+CI17)/MAX(CQ17+CI17+CR17, 0.1)*$I$9+CR17/MAX(CQ17+CI17+CR17, 0.1)*$J$9))/($B$11+$C$11+$F$11)</f>
        <v>0.84120002325026877</v>
      </c>
      <c r="BL17">
        <f t="shared" ref="BL17:BL48" si="42">($B$11*$K$9+$C$11*$K$9+$F$11*((CQ17+CI17)/MAX(CQ17+CI17+CR17, 0.1)*$P$9+CR17/MAX(CQ17+CI17+CR17, 0.1)*$Q$9))/($B$11+$C$11+$F$11)</f>
        <v>0.19240004650053766</v>
      </c>
      <c r="BM17">
        <v>0.63841293650186226</v>
      </c>
      <c r="BN17">
        <v>0.5</v>
      </c>
      <c r="BO17" t="s">
        <v>253</v>
      </c>
      <c r="BP17">
        <v>1675419779.8499999</v>
      </c>
      <c r="BQ17">
        <v>400.01671875</v>
      </c>
      <c r="BR17">
        <v>401.03443750000002</v>
      </c>
      <c r="BS17">
        <v>15.535265624999999</v>
      </c>
      <c r="BT17">
        <v>15.137215625</v>
      </c>
      <c r="BU17">
        <v>499.99503125000001</v>
      </c>
      <c r="BV17">
        <v>96.862509375000002</v>
      </c>
      <c r="BW17">
        <v>0.19993962500000001</v>
      </c>
      <c r="BX17">
        <v>27.877012499999999</v>
      </c>
      <c r="BY17">
        <v>28.021246874999999</v>
      </c>
      <c r="BZ17">
        <v>999.9</v>
      </c>
      <c r="CA17">
        <v>10004.0625</v>
      </c>
      <c r="CB17">
        <v>0</v>
      </c>
      <c r="CC17">
        <v>393.38321875000003</v>
      </c>
      <c r="CD17">
        <v>999.98659375</v>
      </c>
      <c r="CE17">
        <v>0.96000140624999997</v>
      </c>
      <c r="CF17">
        <v>3.9998368749999999E-2</v>
      </c>
      <c r="CG17">
        <v>0</v>
      </c>
      <c r="CH17">
        <v>2.2192124999999998</v>
      </c>
      <c r="CI17">
        <v>0</v>
      </c>
      <c r="CJ17">
        <v>362.98374999999999</v>
      </c>
      <c r="CK17">
        <v>9334.2034375000003</v>
      </c>
      <c r="CL17">
        <v>37.411875000000002</v>
      </c>
      <c r="CM17">
        <v>40.921718749999997</v>
      </c>
      <c r="CN17">
        <v>38.581843749999997</v>
      </c>
      <c r="CO17">
        <v>39.62471875</v>
      </c>
      <c r="CP17">
        <v>37.64034375</v>
      </c>
      <c r="CQ17">
        <v>959.98812499999997</v>
      </c>
      <c r="CR17">
        <v>40.0003125</v>
      </c>
      <c r="CS17">
        <v>0</v>
      </c>
      <c r="CT17">
        <v>238.40000009536701</v>
      </c>
      <c r="CU17">
        <v>2.2235961538461502</v>
      </c>
      <c r="CV17">
        <v>0.67374015829369105</v>
      </c>
      <c r="CW17">
        <v>1.41268377656554</v>
      </c>
      <c r="CX17">
        <v>363.00788461538502</v>
      </c>
      <c r="CY17">
        <v>15</v>
      </c>
      <c r="CZ17">
        <v>1675419675.5999999</v>
      </c>
      <c r="DA17" t="s">
        <v>254</v>
      </c>
      <c r="DB17">
        <v>3</v>
      </c>
      <c r="DC17">
        <v>-3.86</v>
      </c>
      <c r="DD17">
        <v>0.378</v>
      </c>
      <c r="DE17">
        <v>401</v>
      </c>
      <c r="DF17">
        <v>15</v>
      </c>
      <c r="DG17">
        <v>1.54</v>
      </c>
      <c r="DH17">
        <v>0.44</v>
      </c>
      <c r="DI17">
        <v>-1.0219220192307701</v>
      </c>
      <c r="DJ17">
        <v>4.4500006830016398E-2</v>
      </c>
      <c r="DK17">
        <v>0.16189731627419901</v>
      </c>
      <c r="DL17">
        <v>1</v>
      </c>
      <c r="DM17">
        <v>1.998</v>
      </c>
      <c r="DN17">
        <v>0</v>
      </c>
      <c r="DO17">
        <v>0</v>
      </c>
      <c r="DP17">
        <v>0</v>
      </c>
      <c r="DQ17">
        <v>0.40281117307692299</v>
      </c>
      <c r="DR17">
        <v>-5.5953629300776797E-2</v>
      </c>
      <c r="DS17">
        <v>8.0689957761439605E-3</v>
      </c>
      <c r="DT17">
        <v>1</v>
      </c>
      <c r="DU17">
        <v>2</v>
      </c>
      <c r="DV17">
        <v>3</v>
      </c>
      <c r="DW17" t="s">
        <v>255</v>
      </c>
      <c r="DX17">
        <v>100</v>
      </c>
      <c r="DY17">
        <v>100</v>
      </c>
      <c r="DZ17">
        <v>-3.86</v>
      </c>
      <c r="EA17">
        <v>0.378</v>
      </c>
      <c r="EB17">
        <v>2</v>
      </c>
      <c r="EC17">
        <v>508.40100000000001</v>
      </c>
      <c r="ED17">
        <v>466.21</v>
      </c>
      <c r="EE17">
        <v>26.6877</v>
      </c>
      <c r="EF17">
        <v>27.949300000000001</v>
      </c>
      <c r="EG17">
        <v>30.0014</v>
      </c>
      <c r="EH17">
        <v>27.6434</v>
      </c>
      <c r="EI17">
        <v>27.547599999999999</v>
      </c>
      <c r="EJ17">
        <v>19.955500000000001</v>
      </c>
      <c r="EK17">
        <v>26.613499999999998</v>
      </c>
      <c r="EL17">
        <v>65.359700000000004</v>
      </c>
      <c r="EM17">
        <v>26.678899999999999</v>
      </c>
      <c r="EN17">
        <v>400.94600000000003</v>
      </c>
      <c r="EO17">
        <v>15.0595</v>
      </c>
      <c r="EP17">
        <v>100.363</v>
      </c>
      <c r="EQ17">
        <v>90.753100000000003</v>
      </c>
    </row>
    <row r="18" spans="1:147" x14ac:dyDescent="0.3">
      <c r="A18">
        <v>2</v>
      </c>
      <c r="B18">
        <v>1675419848.0999999</v>
      </c>
      <c r="C18">
        <v>60</v>
      </c>
      <c r="D18" t="s">
        <v>256</v>
      </c>
      <c r="E18" t="s">
        <v>257</v>
      </c>
      <c r="F18">
        <v>1675419839.8499999</v>
      </c>
      <c r="G18">
        <f t="shared" si="0"/>
        <v>3.1397002114607808E-3</v>
      </c>
      <c r="H18">
        <f t="shared" si="1"/>
        <v>6.3541773167292241</v>
      </c>
      <c r="I18">
        <f t="shared" si="2"/>
        <v>399.99609375</v>
      </c>
      <c r="J18">
        <f t="shared" si="3"/>
        <v>308.06224293468819</v>
      </c>
      <c r="K18">
        <f t="shared" si="4"/>
        <v>29.904143148523236</v>
      </c>
      <c r="L18">
        <f t="shared" si="5"/>
        <v>38.8283235634497</v>
      </c>
      <c r="M18">
        <f t="shared" si="6"/>
        <v>0.13233344049752171</v>
      </c>
      <c r="N18">
        <f t="shared" si="7"/>
        <v>3.4011244675412695</v>
      </c>
      <c r="O18">
        <f t="shared" si="8"/>
        <v>0.12953810943783484</v>
      </c>
      <c r="P18">
        <f t="shared" si="9"/>
        <v>8.1207549833140838E-2</v>
      </c>
      <c r="Q18">
        <f t="shared" si="10"/>
        <v>161.84665220866376</v>
      </c>
      <c r="R18">
        <f t="shared" si="11"/>
        <v>27.98738325150126</v>
      </c>
      <c r="S18">
        <f t="shared" si="12"/>
        <v>27.996153124999999</v>
      </c>
      <c r="T18">
        <f t="shared" si="13"/>
        <v>3.7939887335476894</v>
      </c>
      <c r="U18">
        <f t="shared" si="14"/>
        <v>39.977898785231162</v>
      </c>
      <c r="V18">
        <f t="shared" si="15"/>
        <v>1.5054194438907635</v>
      </c>
      <c r="W18">
        <f t="shared" si="16"/>
        <v>3.7656292342380513</v>
      </c>
      <c r="X18">
        <f t="shared" si="17"/>
        <v>2.2885692896569259</v>
      </c>
      <c r="Y18">
        <f t="shared" si="18"/>
        <v>-138.46077932542045</v>
      </c>
      <c r="Z18">
        <f t="shared" si="19"/>
        <v>-23.587154960355345</v>
      </c>
      <c r="AA18">
        <f t="shared" si="20"/>
        <v>-1.510666712195128</v>
      </c>
      <c r="AB18">
        <f t="shared" si="21"/>
        <v>-1.7119487893071685</v>
      </c>
      <c r="AC18">
        <v>-4.0186269066184402E-2</v>
      </c>
      <c r="AD18">
        <v>4.5112607537318397E-2</v>
      </c>
      <c r="AE18">
        <v>3.3887027562738399</v>
      </c>
      <c r="AF18">
        <v>0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51095.265633087285</v>
      </c>
      <c r="AK18">
        <v>0</v>
      </c>
      <c r="AL18">
        <v>0</v>
      </c>
      <c r="AM18">
        <v>0</v>
      </c>
      <c r="AN18">
        <f t="shared" si="25"/>
        <v>0</v>
      </c>
      <c r="AO18" t="e">
        <f t="shared" si="26"/>
        <v>#DIV/0!</v>
      </c>
      <c r="AP18">
        <v>-1</v>
      </c>
      <c r="AQ18" t="s">
        <v>258</v>
      </c>
      <c r="AR18">
        <v>2.2117307692307699</v>
      </c>
      <c r="AS18">
        <v>2.1703999999999999</v>
      </c>
      <c r="AT18">
        <f t="shared" si="27"/>
        <v>-1.9042927216536221E-2</v>
      </c>
      <c r="AU18">
        <v>0.5</v>
      </c>
      <c r="AV18">
        <f t="shared" si="28"/>
        <v>841.20145901243382</v>
      </c>
      <c r="AW18">
        <f t="shared" si="29"/>
        <v>6.3541773167292241</v>
      </c>
      <c r="AX18">
        <f t="shared" si="30"/>
        <v>-8.0094690792089267</v>
      </c>
      <c r="AY18">
        <f t="shared" si="31"/>
        <v>1</v>
      </c>
      <c r="AZ18">
        <f t="shared" si="32"/>
        <v>8.7424685703267682E-3</v>
      </c>
      <c r="BA18">
        <f t="shared" si="33"/>
        <v>-1</v>
      </c>
      <c r="BB18" t="s">
        <v>252</v>
      </c>
      <c r="BC18">
        <v>0</v>
      </c>
      <c r="BD18">
        <f t="shared" si="34"/>
        <v>2.1703999999999999</v>
      </c>
      <c r="BE18">
        <f t="shared" si="35"/>
        <v>-1.9042927216536151E-2</v>
      </c>
      <c r="BF18" t="e">
        <f t="shared" si="36"/>
        <v>#DIV/0!</v>
      </c>
      <c r="BG18">
        <f t="shared" si="37"/>
        <v>-1.9042927216536151E-2</v>
      </c>
      <c r="BH18" t="e">
        <f t="shared" si="38"/>
        <v>#DIV/0!</v>
      </c>
      <c r="BI18">
        <f t="shared" si="39"/>
        <v>1000.00209375</v>
      </c>
      <c r="BJ18">
        <f t="shared" si="40"/>
        <v>841.20145901243382</v>
      </c>
      <c r="BK18">
        <f t="shared" si="41"/>
        <v>0.84119969775056669</v>
      </c>
      <c r="BL18">
        <f t="shared" si="42"/>
        <v>0.19239939550113344</v>
      </c>
      <c r="BM18">
        <v>0.63841293650186226</v>
      </c>
      <c r="BN18">
        <v>0.5</v>
      </c>
      <c r="BO18" t="s">
        <v>253</v>
      </c>
      <c r="BP18">
        <v>1675419839.8499999</v>
      </c>
      <c r="BQ18">
        <v>399.99609375</v>
      </c>
      <c r="BR18">
        <v>400.96778124999997</v>
      </c>
      <c r="BS18">
        <v>15.508315625</v>
      </c>
      <c r="BT18">
        <v>15.113640625</v>
      </c>
      <c r="BU18">
        <v>499.99112500000001</v>
      </c>
      <c r="BV18">
        <v>96.871787499999996</v>
      </c>
      <c r="BW18">
        <v>0.199969375</v>
      </c>
      <c r="BX18">
        <v>27.867515624999999</v>
      </c>
      <c r="BY18">
        <v>27.996153124999999</v>
      </c>
      <c r="BZ18">
        <v>999.9</v>
      </c>
      <c r="CA18">
        <v>10004.0625</v>
      </c>
      <c r="CB18">
        <v>0</v>
      </c>
      <c r="CC18">
        <v>393.36371874999998</v>
      </c>
      <c r="CD18">
        <v>1000.00209375</v>
      </c>
      <c r="CE18">
        <v>0.96000965625000001</v>
      </c>
      <c r="CF18">
        <v>3.9990718750000001E-2</v>
      </c>
      <c r="CG18">
        <v>0</v>
      </c>
      <c r="CH18">
        <v>2.1955249999999999</v>
      </c>
      <c r="CI18">
        <v>0</v>
      </c>
      <c r="CJ18">
        <v>363.49465624999999</v>
      </c>
      <c r="CK18">
        <v>9334.3693750000002</v>
      </c>
      <c r="CL18">
        <v>38.003656249999999</v>
      </c>
      <c r="CM18">
        <v>41.38253125</v>
      </c>
      <c r="CN18">
        <v>39.14421875</v>
      </c>
      <c r="CO18">
        <v>40.062156250000001</v>
      </c>
      <c r="CP18">
        <v>38.159906249999999</v>
      </c>
      <c r="CQ18">
        <v>960.01187500000003</v>
      </c>
      <c r="CR18">
        <v>39.99</v>
      </c>
      <c r="CS18">
        <v>0</v>
      </c>
      <c r="CT18">
        <v>59.400000095367403</v>
      </c>
      <c r="CU18">
        <v>2.2117307692307699</v>
      </c>
      <c r="CV18">
        <v>-5.0755559059767398E-2</v>
      </c>
      <c r="CW18">
        <v>-3.2016752119059899</v>
      </c>
      <c r="CX18">
        <v>363.51473076923099</v>
      </c>
      <c r="CY18">
        <v>15</v>
      </c>
      <c r="CZ18">
        <v>1675419675.5999999</v>
      </c>
      <c r="DA18" t="s">
        <v>254</v>
      </c>
      <c r="DB18">
        <v>3</v>
      </c>
      <c r="DC18">
        <v>-3.86</v>
      </c>
      <c r="DD18">
        <v>0.378</v>
      </c>
      <c r="DE18">
        <v>401</v>
      </c>
      <c r="DF18">
        <v>15</v>
      </c>
      <c r="DG18">
        <v>1.54</v>
      </c>
      <c r="DH18">
        <v>0.44</v>
      </c>
      <c r="DI18">
        <v>-0.96137324999999996</v>
      </c>
      <c r="DJ18">
        <v>-3.0981529924014199E-2</v>
      </c>
      <c r="DK18">
        <v>7.0792464041807293E-2</v>
      </c>
      <c r="DL18">
        <v>1</v>
      </c>
      <c r="DM18">
        <v>2.1823999999999999</v>
      </c>
      <c r="DN18">
        <v>0</v>
      </c>
      <c r="DO18">
        <v>0</v>
      </c>
      <c r="DP18">
        <v>0</v>
      </c>
      <c r="DQ18">
        <v>0.397742269230769</v>
      </c>
      <c r="DR18">
        <v>-2.62668146503881E-2</v>
      </c>
      <c r="DS18">
        <v>7.3188637283166198E-3</v>
      </c>
      <c r="DT18">
        <v>1</v>
      </c>
      <c r="DU18">
        <v>2</v>
      </c>
      <c r="DV18">
        <v>3</v>
      </c>
      <c r="DW18" t="s">
        <v>255</v>
      </c>
      <c r="DX18">
        <v>100</v>
      </c>
      <c r="DY18">
        <v>100</v>
      </c>
      <c r="DZ18">
        <v>-3.86</v>
      </c>
      <c r="EA18">
        <v>0.378</v>
      </c>
      <c r="EB18">
        <v>2</v>
      </c>
      <c r="EC18">
        <v>509.608</v>
      </c>
      <c r="ED18">
        <v>465.476</v>
      </c>
      <c r="EE18">
        <v>26.577400000000001</v>
      </c>
      <c r="EF18">
        <v>28.1739</v>
      </c>
      <c r="EG18">
        <v>30.001300000000001</v>
      </c>
      <c r="EH18">
        <v>27.908000000000001</v>
      </c>
      <c r="EI18">
        <v>27.8216</v>
      </c>
      <c r="EJ18">
        <v>19.9436</v>
      </c>
      <c r="EK18">
        <v>27.160399999999999</v>
      </c>
      <c r="EL18">
        <v>65.735299999999995</v>
      </c>
      <c r="EM18">
        <v>26.5672</v>
      </c>
      <c r="EN18">
        <v>401.07299999999998</v>
      </c>
      <c r="EO18">
        <v>15.055099999999999</v>
      </c>
      <c r="EP18">
        <v>100.336</v>
      </c>
      <c r="EQ18">
        <v>90.714100000000002</v>
      </c>
    </row>
    <row r="19" spans="1:147" x14ac:dyDescent="0.3">
      <c r="A19">
        <v>3</v>
      </c>
      <c r="B19">
        <v>1675419908.0999999</v>
      </c>
      <c r="C19">
        <v>120</v>
      </c>
      <c r="D19" t="s">
        <v>259</v>
      </c>
      <c r="E19" t="s">
        <v>260</v>
      </c>
      <c r="F19">
        <v>1675419899.8656199</v>
      </c>
      <c r="G19">
        <f t="shared" si="0"/>
        <v>2.8848839256437938E-3</v>
      </c>
      <c r="H19">
        <f t="shared" si="1"/>
        <v>6.8201893043044359</v>
      </c>
      <c r="I19">
        <f t="shared" si="2"/>
        <v>399.99650000000003</v>
      </c>
      <c r="J19">
        <f t="shared" si="3"/>
        <v>295.40728186629383</v>
      </c>
      <c r="K19">
        <f t="shared" si="4"/>
        <v>28.676464296624815</v>
      </c>
      <c r="L19">
        <f t="shared" si="5"/>
        <v>38.829392689841065</v>
      </c>
      <c r="M19">
        <f t="shared" si="6"/>
        <v>0.12171698386879883</v>
      </c>
      <c r="N19">
        <f t="shared" si="7"/>
        <v>3.3971392671153309</v>
      </c>
      <c r="O19">
        <f t="shared" si="8"/>
        <v>0.11934512555741542</v>
      </c>
      <c r="P19">
        <f t="shared" si="9"/>
        <v>7.4799955865165774E-2</v>
      </c>
      <c r="Q19">
        <f t="shared" si="10"/>
        <v>161.84227935537066</v>
      </c>
      <c r="R19">
        <f t="shared" si="11"/>
        <v>28.051479675032915</v>
      </c>
      <c r="S19">
        <f t="shared" si="12"/>
        <v>28.000575000000001</v>
      </c>
      <c r="T19">
        <f t="shared" si="13"/>
        <v>3.7949668864114998</v>
      </c>
      <c r="U19">
        <f t="shared" si="14"/>
        <v>40.153096907208827</v>
      </c>
      <c r="V19">
        <f t="shared" si="15"/>
        <v>1.5125749146437237</v>
      </c>
      <c r="W19">
        <f t="shared" si="16"/>
        <v>3.7670193114597987</v>
      </c>
      <c r="X19">
        <f t="shared" si="17"/>
        <v>2.2823919717677761</v>
      </c>
      <c r="Y19">
        <f t="shared" si="18"/>
        <v>-127.2233811208913</v>
      </c>
      <c r="Z19">
        <f t="shared" si="19"/>
        <v>-23.210966357195641</v>
      </c>
      <c r="AA19">
        <f t="shared" si="20"/>
        <v>-1.4883969083870185</v>
      </c>
      <c r="AB19">
        <f t="shared" si="21"/>
        <v>9.9195349688967021</v>
      </c>
      <c r="AC19">
        <v>-4.0127043213378399E-2</v>
      </c>
      <c r="AD19">
        <v>4.5046121329073902E-2</v>
      </c>
      <c r="AE19">
        <v>3.3847358627587001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51022.012486094878</v>
      </c>
      <c r="AK19">
        <v>0</v>
      </c>
      <c r="AL19">
        <v>0</v>
      </c>
      <c r="AM19">
        <v>0</v>
      </c>
      <c r="AN19">
        <f t="shared" si="25"/>
        <v>0</v>
      </c>
      <c r="AO19" t="e">
        <f t="shared" si="26"/>
        <v>#DIV/0!</v>
      </c>
      <c r="AP19">
        <v>-1</v>
      </c>
      <c r="AQ19" t="s">
        <v>261</v>
      </c>
      <c r="AR19">
        <v>2.1586307692307698</v>
      </c>
      <c r="AS19">
        <v>1.4528000000000001</v>
      </c>
      <c r="AT19">
        <f t="shared" si="27"/>
        <v>-0.48584166384276539</v>
      </c>
      <c r="AU19">
        <v>0.5</v>
      </c>
      <c r="AV19">
        <f t="shared" si="28"/>
        <v>841.17737681266124</v>
      </c>
      <c r="AW19">
        <f t="shared" si="29"/>
        <v>6.8201893043044359</v>
      </c>
      <c r="AX19">
        <f t="shared" si="30"/>
        <v>-204.33950816877808</v>
      </c>
      <c r="AY19">
        <f t="shared" si="31"/>
        <v>1</v>
      </c>
      <c r="AZ19">
        <f t="shared" si="32"/>
        <v>9.2967185279473723E-3</v>
      </c>
      <c r="BA19">
        <f t="shared" si="33"/>
        <v>-1</v>
      </c>
      <c r="BB19" t="s">
        <v>252</v>
      </c>
      <c r="BC19">
        <v>0</v>
      </c>
      <c r="BD19">
        <f t="shared" si="34"/>
        <v>1.4528000000000001</v>
      </c>
      <c r="BE19">
        <f t="shared" si="35"/>
        <v>-0.48584166384276545</v>
      </c>
      <c r="BF19" t="e">
        <f t="shared" si="36"/>
        <v>#DIV/0!</v>
      </c>
      <c r="BG19">
        <f t="shared" si="37"/>
        <v>-0.48584166384276545</v>
      </c>
      <c r="BH19" t="e">
        <f t="shared" si="38"/>
        <v>#DIV/0!</v>
      </c>
      <c r="BI19">
        <f t="shared" si="39"/>
        <v>999.97328125000001</v>
      </c>
      <c r="BJ19">
        <f t="shared" si="40"/>
        <v>841.17737681266124</v>
      </c>
      <c r="BK19">
        <f t="shared" si="41"/>
        <v>0.84119985262122343</v>
      </c>
      <c r="BL19">
        <f t="shared" si="42"/>
        <v>0.19239970524244684</v>
      </c>
      <c r="BM19">
        <v>0.63841293650186204</v>
      </c>
      <c r="BN19">
        <v>0.5</v>
      </c>
      <c r="BO19" t="s">
        <v>253</v>
      </c>
      <c r="BP19">
        <v>1675419899.8656199</v>
      </c>
      <c r="BQ19">
        <v>399.99650000000003</v>
      </c>
      <c r="BR19">
        <v>401.01465624999997</v>
      </c>
      <c r="BS19">
        <v>15.581615625</v>
      </c>
      <c r="BT19">
        <v>15.21900625</v>
      </c>
      <c r="BU19">
        <v>500.00081249999999</v>
      </c>
      <c r="BV19">
        <v>96.874271875000005</v>
      </c>
      <c r="BW19">
        <v>0.20005924999999999</v>
      </c>
      <c r="BX19">
        <v>27.873840625</v>
      </c>
      <c r="BY19">
        <v>28.000575000000001</v>
      </c>
      <c r="BZ19">
        <v>999.9</v>
      </c>
      <c r="CA19">
        <v>9989.0625</v>
      </c>
      <c r="CB19">
        <v>0</v>
      </c>
      <c r="CC19">
        <v>393.3649375</v>
      </c>
      <c r="CD19">
        <v>999.97328125000001</v>
      </c>
      <c r="CE19">
        <v>0.96000518749999997</v>
      </c>
      <c r="CF19">
        <v>3.9995162500000001E-2</v>
      </c>
      <c r="CG19">
        <v>0</v>
      </c>
      <c r="CH19">
        <v>2.1430093750000001</v>
      </c>
      <c r="CI19">
        <v>0</v>
      </c>
      <c r="CJ19">
        <v>364.47528125000002</v>
      </c>
      <c r="CK19">
        <v>9334.0909374999992</v>
      </c>
      <c r="CL19">
        <v>38.566156249999999</v>
      </c>
      <c r="CM19">
        <v>41.831781249999999</v>
      </c>
      <c r="CN19">
        <v>39.67940625</v>
      </c>
      <c r="CO19">
        <v>40.491968749999998</v>
      </c>
      <c r="CP19">
        <v>38.665687499999997</v>
      </c>
      <c r="CQ19">
        <v>959.98031249999997</v>
      </c>
      <c r="CR19">
        <v>39.994062499999998</v>
      </c>
      <c r="CS19">
        <v>0</v>
      </c>
      <c r="CT19">
        <v>59.299999952316298</v>
      </c>
      <c r="CU19">
        <v>2.1586307692307698</v>
      </c>
      <c r="CV19">
        <v>0.83295043284519199</v>
      </c>
      <c r="CW19">
        <v>0.50642735061735999</v>
      </c>
      <c r="CX19">
        <v>364.46634615384602</v>
      </c>
      <c r="CY19">
        <v>15</v>
      </c>
      <c r="CZ19">
        <v>1675419675.5999999</v>
      </c>
      <c r="DA19" t="s">
        <v>254</v>
      </c>
      <c r="DB19">
        <v>3</v>
      </c>
      <c r="DC19">
        <v>-3.86</v>
      </c>
      <c r="DD19">
        <v>0.378</v>
      </c>
      <c r="DE19">
        <v>401</v>
      </c>
      <c r="DF19">
        <v>15</v>
      </c>
      <c r="DG19">
        <v>1.54</v>
      </c>
      <c r="DH19">
        <v>0.44</v>
      </c>
      <c r="DI19">
        <v>-1.0280479615384599</v>
      </c>
      <c r="DJ19">
        <v>-3.2279785743084899E-3</v>
      </c>
      <c r="DK19">
        <v>0.110144763222519</v>
      </c>
      <c r="DL19">
        <v>1</v>
      </c>
      <c r="DM19">
        <v>2.1396999999999999</v>
      </c>
      <c r="DN19">
        <v>0</v>
      </c>
      <c r="DO19">
        <v>0</v>
      </c>
      <c r="DP19">
        <v>0</v>
      </c>
      <c r="DQ19">
        <v>0.35905853846153801</v>
      </c>
      <c r="DR19">
        <v>3.7725403477482697E-2</v>
      </c>
      <c r="DS19">
        <v>5.54109154916367E-3</v>
      </c>
      <c r="DT19">
        <v>1</v>
      </c>
      <c r="DU19">
        <v>2</v>
      </c>
      <c r="DV19">
        <v>3</v>
      </c>
      <c r="DW19" t="s">
        <v>255</v>
      </c>
      <c r="DX19">
        <v>100</v>
      </c>
      <c r="DY19">
        <v>100</v>
      </c>
      <c r="DZ19">
        <v>-3.86</v>
      </c>
      <c r="EA19">
        <v>0.378</v>
      </c>
      <c r="EB19">
        <v>2</v>
      </c>
      <c r="EC19">
        <v>510.52</v>
      </c>
      <c r="ED19">
        <v>463.90800000000002</v>
      </c>
      <c r="EE19">
        <v>26.5001</v>
      </c>
      <c r="EF19">
        <v>28.3812</v>
      </c>
      <c r="EG19">
        <v>30.000900000000001</v>
      </c>
      <c r="EH19">
        <v>28.1526</v>
      </c>
      <c r="EI19">
        <v>28.077000000000002</v>
      </c>
      <c r="EJ19">
        <v>19.929500000000001</v>
      </c>
      <c r="EK19">
        <v>26.858599999999999</v>
      </c>
      <c r="EL19">
        <v>66.122</v>
      </c>
      <c r="EM19">
        <v>26.493099999999998</v>
      </c>
      <c r="EN19">
        <v>400.935</v>
      </c>
      <c r="EO19">
        <v>15.1518</v>
      </c>
      <c r="EP19">
        <v>100.312</v>
      </c>
      <c r="EQ19">
        <v>90.679900000000004</v>
      </c>
    </row>
    <row r="20" spans="1:147" x14ac:dyDescent="0.3">
      <c r="A20">
        <v>4</v>
      </c>
      <c r="B20">
        <v>1675419968.0999999</v>
      </c>
      <c r="C20">
        <v>180</v>
      </c>
      <c r="D20" t="s">
        <v>262</v>
      </c>
      <c r="E20" t="s">
        <v>263</v>
      </c>
      <c r="F20">
        <v>1675419959.8656199</v>
      </c>
      <c r="G20">
        <f t="shared" si="0"/>
        <v>3.108644720164444E-3</v>
      </c>
      <c r="H20">
        <f t="shared" si="1"/>
        <v>6.9562631775667647</v>
      </c>
      <c r="I20">
        <f t="shared" si="2"/>
        <v>399.99318749999998</v>
      </c>
      <c r="J20">
        <f t="shared" si="3"/>
        <v>300.20174736732793</v>
      </c>
      <c r="K20">
        <f t="shared" si="4"/>
        <v>29.142510780826356</v>
      </c>
      <c r="L20">
        <f t="shared" si="5"/>
        <v>38.829906491891727</v>
      </c>
      <c r="M20">
        <f t="shared" si="6"/>
        <v>0.13134991306024243</v>
      </c>
      <c r="N20">
        <f t="shared" si="7"/>
        <v>3.399226317982909</v>
      </c>
      <c r="O20">
        <f t="shared" si="8"/>
        <v>0.12859400919623262</v>
      </c>
      <c r="P20">
        <f t="shared" si="9"/>
        <v>8.0614046761447025E-2</v>
      </c>
      <c r="Q20">
        <f t="shared" si="10"/>
        <v>161.84569747744459</v>
      </c>
      <c r="R20">
        <f t="shared" si="11"/>
        <v>28.011944672998496</v>
      </c>
      <c r="S20">
        <f t="shared" si="12"/>
        <v>27.9937875</v>
      </c>
      <c r="T20">
        <f t="shared" si="13"/>
        <v>3.7934655293679174</v>
      </c>
      <c r="U20">
        <f t="shared" si="14"/>
        <v>40.081040293105232</v>
      </c>
      <c r="V20">
        <f t="shared" si="15"/>
        <v>1.5108436986761797</v>
      </c>
      <c r="W20">
        <f t="shared" si="16"/>
        <v>3.7694722682536659</v>
      </c>
      <c r="X20">
        <f t="shared" si="17"/>
        <v>2.2826218306917374</v>
      </c>
      <c r="Y20">
        <f t="shared" si="18"/>
        <v>-137.09123215925197</v>
      </c>
      <c r="Z20">
        <f t="shared" si="19"/>
        <v>-19.936870856992716</v>
      </c>
      <c r="AA20">
        <f t="shared" si="20"/>
        <v>-1.2776892934677995</v>
      </c>
      <c r="AB20">
        <f t="shared" si="21"/>
        <v>3.5399051677320976</v>
      </c>
      <c r="AC20">
        <v>-4.0158056208360098E-2</v>
      </c>
      <c r="AD20">
        <v>4.50809361328285E-2</v>
      </c>
      <c r="AE20">
        <v>3.3868133274049601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51057.99294202571</v>
      </c>
      <c r="AK20">
        <v>0</v>
      </c>
      <c r="AL20">
        <v>0</v>
      </c>
      <c r="AM20">
        <v>0</v>
      </c>
      <c r="AN20">
        <f t="shared" si="25"/>
        <v>0</v>
      </c>
      <c r="AO20" t="e">
        <f t="shared" si="26"/>
        <v>#DIV/0!</v>
      </c>
      <c r="AP20">
        <v>-1</v>
      </c>
      <c r="AQ20" t="s">
        <v>264</v>
      </c>
      <c r="AR20">
        <v>2.1359230769230799</v>
      </c>
      <c r="AS20">
        <v>2.1310199999999999</v>
      </c>
      <c r="AT20">
        <f t="shared" si="27"/>
        <v>-2.3008122509784457E-3</v>
      </c>
      <c r="AU20">
        <v>0.5</v>
      </c>
      <c r="AV20">
        <f t="shared" si="28"/>
        <v>841.1962082255385</v>
      </c>
      <c r="AW20">
        <f t="shared" si="29"/>
        <v>6.9562631775667647</v>
      </c>
      <c r="AX20">
        <f t="shared" si="30"/>
        <v>-0.96771727068096725</v>
      </c>
      <c r="AY20">
        <f t="shared" si="31"/>
        <v>1</v>
      </c>
      <c r="AZ20">
        <f t="shared" si="32"/>
        <v>9.4582727546408049E-3</v>
      </c>
      <c r="BA20">
        <f t="shared" si="33"/>
        <v>-1</v>
      </c>
      <c r="BB20" t="s">
        <v>252</v>
      </c>
      <c r="BC20">
        <v>0</v>
      </c>
      <c r="BD20">
        <f t="shared" si="34"/>
        <v>2.1310199999999999</v>
      </c>
      <c r="BE20">
        <f t="shared" si="35"/>
        <v>-2.3008122509784084E-3</v>
      </c>
      <c r="BF20" t="e">
        <f t="shared" si="36"/>
        <v>#DIV/0!</v>
      </c>
      <c r="BG20">
        <f t="shared" si="37"/>
        <v>-2.3008122509784084E-3</v>
      </c>
      <c r="BH20" t="e">
        <f t="shared" si="38"/>
        <v>#DIV/0!</v>
      </c>
      <c r="BI20">
        <f t="shared" si="39"/>
        <v>999.99581250000006</v>
      </c>
      <c r="BJ20">
        <f t="shared" si="40"/>
        <v>841.1962082255385</v>
      </c>
      <c r="BK20">
        <f t="shared" si="41"/>
        <v>0.84119973074941101</v>
      </c>
      <c r="BL20">
        <f t="shared" si="42"/>
        <v>0.19239946149882203</v>
      </c>
      <c r="BM20">
        <v>0.63841293650186204</v>
      </c>
      <c r="BN20">
        <v>0.5</v>
      </c>
      <c r="BO20" t="s">
        <v>253</v>
      </c>
      <c r="BP20">
        <v>1675419959.8656199</v>
      </c>
      <c r="BQ20">
        <v>399.99318749999998</v>
      </c>
      <c r="BR20">
        <v>401.04012499999999</v>
      </c>
      <c r="BS20">
        <v>15.563446875</v>
      </c>
      <c r="BT20">
        <v>15.172712499999999</v>
      </c>
      <c r="BU20">
        <v>500.01021874999998</v>
      </c>
      <c r="BV20">
        <v>96.876406250000002</v>
      </c>
      <c r="BW20">
        <v>0.20001331250000001</v>
      </c>
      <c r="BX20">
        <v>27.884996874999999</v>
      </c>
      <c r="BY20">
        <v>27.9937875</v>
      </c>
      <c r="BZ20">
        <v>999.9</v>
      </c>
      <c r="CA20">
        <v>9996.5625</v>
      </c>
      <c r="CB20">
        <v>0</v>
      </c>
      <c r="CC20">
        <v>393.35575</v>
      </c>
      <c r="CD20">
        <v>999.99581250000006</v>
      </c>
      <c r="CE20">
        <v>0.96001281250000003</v>
      </c>
      <c r="CF20">
        <v>3.998753125E-2</v>
      </c>
      <c r="CG20">
        <v>0</v>
      </c>
      <c r="CH20">
        <v>2.1213406250000002</v>
      </c>
      <c r="CI20">
        <v>0</v>
      </c>
      <c r="CJ20">
        <v>365.17484374999998</v>
      </c>
      <c r="CK20">
        <v>9334.3259374999998</v>
      </c>
      <c r="CL20">
        <v>38.929250000000003</v>
      </c>
      <c r="CM20">
        <v>42.058124999999997</v>
      </c>
      <c r="CN20">
        <v>40.062062500000003</v>
      </c>
      <c r="CO20">
        <v>40.593499999999999</v>
      </c>
      <c r="CP20">
        <v>38.936999999999998</v>
      </c>
      <c r="CQ20">
        <v>960.00687500000004</v>
      </c>
      <c r="CR20">
        <v>39.990937500000001</v>
      </c>
      <c r="CS20">
        <v>0</v>
      </c>
      <c r="CT20">
        <v>59.299999952316298</v>
      </c>
      <c r="CU20">
        <v>2.1359230769230799</v>
      </c>
      <c r="CV20">
        <v>-0.46276922652125302</v>
      </c>
      <c r="CW20">
        <v>2.9174017073135601</v>
      </c>
      <c r="CX20">
        <v>365.17738461538499</v>
      </c>
      <c r="CY20">
        <v>15</v>
      </c>
      <c r="CZ20">
        <v>1675419675.5999999</v>
      </c>
      <c r="DA20" t="s">
        <v>254</v>
      </c>
      <c r="DB20">
        <v>3</v>
      </c>
      <c r="DC20">
        <v>-3.86</v>
      </c>
      <c r="DD20">
        <v>0.378</v>
      </c>
      <c r="DE20">
        <v>401</v>
      </c>
      <c r="DF20">
        <v>15</v>
      </c>
      <c r="DG20">
        <v>1.54</v>
      </c>
      <c r="DH20">
        <v>0.44</v>
      </c>
      <c r="DI20">
        <v>-1.05254096153846</v>
      </c>
      <c r="DJ20">
        <v>5.3522859547045699E-2</v>
      </c>
      <c r="DK20">
        <v>8.1517577367131194E-2</v>
      </c>
      <c r="DL20">
        <v>1</v>
      </c>
      <c r="DM20">
        <v>1.7648999999999999</v>
      </c>
      <c r="DN20">
        <v>0</v>
      </c>
      <c r="DO20">
        <v>0</v>
      </c>
      <c r="DP20">
        <v>0</v>
      </c>
      <c r="DQ20">
        <v>0.39300361538461498</v>
      </c>
      <c r="DR20">
        <v>-2.9743074941281301E-2</v>
      </c>
      <c r="DS20">
        <v>5.7988590991738202E-3</v>
      </c>
      <c r="DT20">
        <v>1</v>
      </c>
      <c r="DU20">
        <v>2</v>
      </c>
      <c r="DV20">
        <v>3</v>
      </c>
      <c r="DW20" t="s">
        <v>255</v>
      </c>
      <c r="DX20">
        <v>100</v>
      </c>
      <c r="DY20">
        <v>100</v>
      </c>
      <c r="DZ20">
        <v>-3.86</v>
      </c>
      <c r="EA20">
        <v>0.378</v>
      </c>
      <c r="EB20">
        <v>2</v>
      </c>
      <c r="EC20">
        <v>510.41</v>
      </c>
      <c r="ED20">
        <v>462.947</v>
      </c>
      <c r="EE20">
        <v>26.438700000000001</v>
      </c>
      <c r="EF20">
        <v>28.574300000000001</v>
      </c>
      <c r="EG20">
        <v>30.001200000000001</v>
      </c>
      <c r="EH20">
        <v>28.3811</v>
      </c>
      <c r="EI20">
        <v>28.3124</v>
      </c>
      <c r="EJ20">
        <v>19.9177</v>
      </c>
      <c r="EK20">
        <v>28.3019</v>
      </c>
      <c r="EL20">
        <v>66.122</v>
      </c>
      <c r="EM20">
        <v>26.437799999999999</v>
      </c>
      <c r="EN20">
        <v>400.97500000000002</v>
      </c>
      <c r="EO20">
        <v>15.1005</v>
      </c>
      <c r="EP20">
        <v>100.29</v>
      </c>
      <c r="EQ20">
        <v>90.651399999999995</v>
      </c>
    </row>
    <row r="21" spans="1:147" x14ac:dyDescent="0.3">
      <c r="A21">
        <v>5</v>
      </c>
      <c r="B21">
        <v>1675420028.0999999</v>
      </c>
      <c r="C21">
        <v>240</v>
      </c>
      <c r="D21" t="s">
        <v>265</v>
      </c>
      <c r="E21" t="s">
        <v>266</v>
      </c>
      <c r="F21">
        <v>1675420019.875</v>
      </c>
      <c r="G21">
        <f t="shared" si="0"/>
        <v>3.4413486679462451E-3</v>
      </c>
      <c r="H21">
        <f t="shared" si="1"/>
        <v>7.0807490978349525</v>
      </c>
      <c r="I21">
        <f t="shared" si="2"/>
        <v>399.98906249999999</v>
      </c>
      <c r="J21">
        <f t="shared" si="3"/>
        <v>307.18180612765667</v>
      </c>
      <c r="K21">
        <f t="shared" si="4"/>
        <v>29.822361411461237</v>
      </c>
      <c r="L21">
        <f t="shared" si="5"/>
        <v>38.832437808993603</v>
      </c>
      <c r="M21">
        <f t="shared" si="6"/>
        <v>0.14596334187505541</v>
      </c>
      <c r="N21">
        <f t="shared" si="7"/>
        <v>3.4040782199767277</v>
      </c>
      <c r="O21">
        <f t="shared" si="8"/>
        <v>0.14257336122544423</v>
      </c>
      <c r="P21">
        <f t="shared" si="9"/>
        <v>8.9406369561515486E-2</v>
      </c>
      <c r="Q21">
        <f t="shared" si="10"/>
        <v>161.84546848604435</v>
      </c>
      <c r="R21">
        <f t="shared" si="11"/>
        <v>27.946871185806121</v>
      </c>
      <c r="S21">
        <f t="shared" si="12"/>
        <v>27.984934375000002</v>
      </c>
      <c r="T21">
        <f t="shared" si="13"/>
        <v>3.791508046400005</v>
      </c>
      <c r="U21">
        <f t="shared" si="14"/>
        <v>40.092218628391066</v>
      </c>
      <c r="V21">
        <f t="shared" si="15"/>
        <v>1.5121682854164149</v>
      </c>
      <c r="W21">
        <f t="shared" si="16"/>
        <v>3.7717251305857684</v>
      </c>
      <c r="X21">
        <f t="shared" si="17"/>
        <v>2.2793397609835901</v>
      </c>
      <c r="Y21">
        <f t="shared" si="18"/>
        <v>-151.76347625642941</v>
      </c>
      <c r="Z21">
        <f t="shared" si="19"/>
        <v>-16.461230148008205</v>
      </c>
      <c r="AA21">
        <f t="shared" si="20"/>
        <v>-1.0534504074815825</v>
      </c>
      <c r="AB21">
        <f t="shared" si="21"/>
        <v>-7.4326883258748566</v>
      </c>
      <c r="AC21">
        <v>-4.0230184769757101E-2</v>
      </c>
      <c r="AD21">
        <v>4.5161906761805599E-2</v>
      </c>
      <c r="AE21">
        <v>3.3916429342172498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51144.356179579481</v>
      </c>
      <c r="AK21">
        <v>0</v>
      </c>
      <c r="AL21">
        <v>0</v>
      </c>
      <c r="AM21">
        <v>0</v>
      </c>
      <c r="AN21">
        <f t="shared" si="25"/>
        <v>0</v>
      </c>
      <c r="AO21" t="e">
        <f t="shared" si="26"/>
        <v>#DIV/0!</v>
      </c>
      <c r="AP21">
        <v>-1</v>
      </c>
      <c r="AQ21" t="s">
        <v>267</v>
      </c>
      <c r="AR21">
        <v>2.19508846153846</v>
      </c>
      <c r="AS21">
        <v>1.3260000000000001</v>
      </c>
      <c r="AT21">
        <f t="shared" si="27"/>
        <v>-0.65542116254785809</v>
      </c>
      <c r="AU21">
        <v>0.5</v>
      </c>
      <c r="AV21">
        <f t="shared" si="28"/>
        <v>841.19417531290503</v>
      </c>
      <c r="AW21">
        <f t="shared" si="29"/>
        <v>7.0807490978349525</v>
      </c>
      <c r="AX21">
        <f t="shared" si="30"/>
        <v>-275.66823215603546</v>
      </c>
      <c r="AY21">
        <f t="shared" si="31"/>
        <v>1</v>
      </c>
      <c r="AZ21">
        <f t="shared" si="32"/>
        <v>9.6062827525274994E-3</v>
      </c>
      <c r="BA21">
        <f t="shared" si="33"/>
        <v>-1</v>
      </c>
      <c r="BB21" t="s">
        <v>252</v>
      </c>
      <c r="BC21">
        <v>0</v>
      </c>
      <c r="BD21">
        <f t="shared" si="34"/>
        <v>1.3260000000000001</v>
      </c>
      <c r="BE21">
        <f t="shared" si="35"/>
        <v>-0.6554211625478582</v>
      </c>
      <c r="BF21" t="e">
        <f t="shared" si="36"/>
        <v>#DIV/0!</v>
      </c>
      <c r="BG21">
        <f t="shared" si="37"/>
        <v>-0.6554211625478582</v>
      </c>
      <c r="BH21" t="e">
        <f t="shared" si="38"/>
        <v>#DIV/0!</v>
      </c>
      <c r="BI21">
        <f t="shared" si="39"/>
        <v>999.99328125</v>
      </c>
      <c r="BJ21">
        <f t="shared" si="40"/>
        <v>841.19417531290503</v>
      </c>
      <c r="BK21">
        <f t="shared" si="41"/>
        <v>0.84119982712424357</v>
      </c>
      <c r="BL21">
        <f t="shared" si="42"/>
        <v>0.19239965424848732</v>
      </c>
      <c r="BM21">
        <v>0.63841293650186204</v>
      </c>
      <c r="BN21">
        <v>0.5</v>
      </c>
      <c r="BO21" t="s">
        <v>253</v>
      </c>
      <c r="BP21">
        <v>1675420019.875</v>
      </c>
      <c r="BQ21">
        <v>399.98906249999999</v>
      </c>
      <c r="BR21">
        <v>401.06887499999999</v>
      </c>
      <c r="BS21">
        <v>15.575915625</v>
      </c>
      <c r="BT21">
        <v>15.143371875</v>
      </c>
      <c r="BU21">
        <v>500.01443749999999</v>
      </c>
      <c r="BV21">
        <v>96.88383125</v>
      </c>
      <c r="BW21">
        <v>0.19991790625</v>
      </c>
      <c r="BX21">
        <v>27.8952375</v>
      </c>
      <c r="BY21">
        <v>27.984934375000002</v>
      </c>
      <c r="BZ21">
        <v>999.9</v>
      </c>
      <c r="CA21">
        <v>10013.75</v>
      </c>
      <c r="CB21">
        <v>0</v>
      </c>
      <c r="CC21">
        <v>393.31296874999998</v>
      </c>
      <c r="CD21">
        <v>999.99328125</v>
      </c>
      <c r="CE21">
        <v>0.96000859375000003</v>
      </c>
      <c r="CF21">
        <v>3.9991724999999999E-2</v>
      </c>
      <c r="CG21">
        <v>0</v>
      </c>
      <c r="CH21">
        <v>2.192625</v>
      </c>
      <c r="CI21">
        <v>0</v>
      </c>
      <c r="CJ21">
        <v>365.40521875000002</v>
      </c>
      <c r="CK21">
        <v>9334.2903124999993</v>
      </c>
      <c r="CL21">
        <v>39.121062500000001</v>
      </c>
      <c r="CM21">
        <v>42.117125000000001</v>
      </c>
      <c r="CN21">
        <v>40.269374999999997</v>
      </c>
      <c r="CO21">
        <v>40.507750000000001</v>
      </c>
      <c r="CP21">
        <v>39.109250000000003</v>
      </c>
      <c r="CQ21">
        <v>960.00156249999998</v>
      </c>
      <c r="CR21">
        <v>39.994062499999998</v>
      </c>
      <c r="CS21">
        <v>0</v>
      </c>
      <c r="CT21">
        <v>59.200000047683702</v>
      </c>
      <c r="CU21">
        <v>2.19508846153846</v>
      </c>
      <c r="CV21">
        <v>0.89309742618604704</v>
      </c>
      <c r="CW21">
        <v>-1.80519657955833</v>
      </c>
      <c r="CX21">
        <v>365.38923076923101</v>
      </c>
      <c r="CY21">
        <v>15</v>
      </c>
      <c r="CZ21">
        <v>1675419675.5999999</v>
      </c>
      <c r="DA21" t="s">
        <v>254</v>
      </c>
      <c r="DB21">
        <v>3</v>
      </c>
      <c r="DC21">
        <v>-3.86</v>
      </c>
      <c r="DD21">
        <v>0.378</v>
      </c>
      <c r="DE21">
        <v>401</v>
      </c>
      <c r="DF21">
        <v>15</v>
      </c>
      <c r="DG21">
        <v>1.54</v>
      </c>
      <c r="DH21">
        <v>0.44</v>
      </c>
      <c r="DI21">
        <v>-1.0832748846153799</v>
      </c>
      <c r="DJ21">
        <v>-8.8036301745239201E-2</v>
      </c>
      <c r="DK21">
        <v>0.107410348493461</v>
      </c>
      <c r="DL21">
        <v>1</v>
      </c>
      <c r="DM21">
        <v>2.3483000000000001</v>
      </c>
      <c r="DN21">
        <v>0</v>
      </c>
      <c r="DO21">
        <v>0</v>
      </c>
      <c r="DP21">
        <v>0</v>
      </c>
      <c r="DQ21">
        <v>0.42157132692307703</v>
      </c>
      <c r="DR21">
        <v>0.132603893532245</v>
      </c>
      <c r="DS21">
        <v>1.8755385357607301E-2</v>
      </c>
      <c r="DT21">
        <v>0</v>
      </c>
      <c r="DU21">
        <v>1</v>
      </c>
      <c r="DV21">
        <v>3</v>
      </c>
      <c r="DW21" t="s">
        <v>268</v>
      </c>
      <c r="DX21">
        <v>100</v>
      </c>
      <c r="DY21">
        <v>100</v>
      </c>
      <c r="DZ21">
        <v>-3.86</v>
      </c>
      <c r="EA21">
        <v>0.378</v>
      </c>
      <c r="EB21">
        <v>2</v>
      </c>
      <c r="EC21">
        <v>510.15199999999999</v>
      </c>
      <c r="ED21">
        <v>461.85500000000002</v>
      </c>
      <c r="EE21">
        <v>26.447900000000001</v>
      </c>
      <c r="EF21">
        <v>28.7532</v>
      </c>
      <c r="EG21">
        <v>30.001100000000001</v>
      </c>
      <c r="EH21">
        <v>28.591899999999999</v>
      </c>
      <c r="EI21">
        <v>28.5322</v>
      </c>
      <c r="EJ21">
        <v>19.904</v>
      </c>
      <c r="EK21">
        <v>29.133600000000001</v>
      </c>
      <c r="EL21">
        <v>66.122</v>
      </c>
      <c r="EM21">
        <v>26.458400000000001</v>
      </c>
      <c r="EN21">
        <v>401.053</v>
      </c>
      <c r="EO21">
        <v>15.082700000000001</v>
      </c>
      <c r="EP21">
        <v>100.27</v>
      </c>
      <c r="EQ21">
        <v>90.627700000000004</v>
      </c>
    </row>
    <row r="22" spans="1:147" x14ac:dyDescent="0.3">
      <c r="A22">
        <v>6</v>
      </c>
      <c r="B22">
        <v>1675420088.2</v>
      </c>
      <c r="C22">
        <v>300.10000014305098</v>
      </c>
      <c r="D22" t="s">
        <v>269</v>
      </c>
      <c r="E22" t="s">
        <v>270</v>
      </c>
      <c r="F22">
        <v>1675420079.9093699</v>
      </c>
      <c r="G22">
        <f t="shared" si="0"/>
        <v>3.6702591157568494E-3</v>
      </c>
      <c r="H22">
        <f t="shared" si="1"/>
        <v>7.1291121237823596</v>
      </c>
      <c r="I22">
        <f t="shared" si="2"/>
        <v>400.00106249999999</v>
      </c>
      <c r="J22">
        <f t="shared" si="3"/>
        <v>311.45414921898077</v>
      </c>
      <c r="K22">
        <f t="shared" si="4"/>
        <v>30.238026408549583</v>
      </c>
      <c r="L22">
        <f t="shared" si="5"/>
        <v>38.834745729519341</v>
      </c>
      <c r="M22">
        <f t="shared" si="6"/>
        <v>0.15572744344466921</v>
      </c>
      <c r="N22">
        <f t="shared" si="7"/>
        <v>3.3989606550373153</v>
      </c>
      <c r="O22">
        <f t="shared" si="8"/>
        <v>0.15186955495109081</v>
      </c>
      <c r="P22">
        <f t="shared" si="9"/>
        <v>9.5257127542610481E-2</v>
      </c>
      <c r="Q22">
        <f t="shared" si="10"/>
        <v>161.84651736240062</v>
      </c>
      <c r="R22">
        <f t="shared" si="11"/>
        <v>27.908617045415745</v>
      </c>
      <c r="S22">
        <f t="shared" si="12"/>
        <v>27.994318750000001</v>
      </c>
      <c r="T22">
        <f t="shared" si="13"/>
        <v>3.793583020201817</v>
      </c>
      <c r="U22">
        <f t="shared" si="14"/>
        <v>40.039813336321018</v>
      </c>
      <c r="V22">
        <f t="shared" si="15"/>
        <v>1.5113763283944937</v>
      </c>
      <c r="W22">
        <f t="shared" si="16"/>
        <v>3.7746837521429955</v>
      </c>
      <c r="X22">
        <f t="shared" si="17"/>
        <v>2.2822066918073234</v>
      </c>
      <c r="Y22">
        <f t="shared" si="18"/>
        <v>-161.85842700487706</v>
      </c>
      <c r="Z22">
        <f t="shared" si="19"/>
        <v>-15.693196359674854</v>
      </c>
      <c r="AA22">
        <f t="shared" si="20"/>
        <v>-1.0059259645138423</v>
      </c>
      <c r="AB22">
        <f t="shared" si="21"/>
        <v>-16.711031966665129</v>
      </c>
      <c r="AC22">
        <v>-4.0154108090722201E-2</v>
      </c>
      <c r="AD22">
        <v>4.50765040249059E-2</v>
      </c>
      <c r="AE22">
        <v>3.38654888483584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51049.378278813812</v>
      </c>
      <c r="AK22">
        <v>0</v>
      </c>
      <c r="AL22">
        <v>0</v>
      </c>
      <c r="AM22">
        <v>0</v>
      </c>
      <c r="AN22">
        <f t="shared" si="25"/>
        <v>0</v>
      </c>
      <c r="AO22" t="e">
        <f t="shared" si="26"/>
        <v>#DIV/0!</v>
      </c>
      <c r="AP22">
        <v>-1</v>
      </c>
      <c r="AQ22" t="s">
        <v>271</v>
      </c>
      <c r="AR22">
        <v>2.1078961538461498</v>
      </c>
      <c r="AS22">
        <v>1.6775800000000001</v>
      </c>
      <c r="AT22">
        <f t="shared" si="27"/>
        <v>-0.25651006440595969</v>
      </c>
      <c r="AU22">
        <v>0.5</v>
      </c>
      <c r="AV22">
        <f t="shared" si="28"/>
        <v>841.1998301623712</v>
      </c>
      <c r="AW22">
        <f t="shared" si="29"/>
        <v>7.1291121237823596</v>
      </c>
      <c r="AX22">
        <f t="shared" si="30"/>
        <v>-107.8881113066161</v>
      </c>
      <c r="AY22">
        <f t="shared" si="31"/>
        <v>1</v>
      </c>
      <c r="AZ22">
        <f t="shared" si="32"/>
        <v>9.6637110854067235E-3</v>
      </c>
      <c r="BA22">
        <f t="shared" si="33"/>
        <v>-1</v>
      </c>
      <c r="BB22" t="s">
        <v>252</v>
      </c>
      <c r="BC22">
        <v>0</v>
      </c>
      <c r="BD22">
        <f t="shared" si="34"/>
        <v>1.6775800000000001</v>
      </c>
      <c r="BE22">
        <f t="shared" si="35"/>
        <v>-0.25651006440595964</v>
      </c>
      <c r="BF22" t="e">
        <f t="shared" si="36"/>
        <v>#DIV/0!</v>
      </c>
      <c r="BG22">
        <f t="shared" si="37"/>
        <v>-0.25651006440595964</v>
      </c>
      <c r="BH22" t="e">
        <f t="shared" si="38"/>
        <v>#DIV/0!</v>
      </c>
      <c r="BI22">
        <f t="shared" si="39"/>
        <v>1000.00003125</v>
      </c>
      <c r="BJ22">
        <f t="shared" si="40"/>
        <v>841.1998301623712</v>
      </c>
      <c r="BK22">
        <f t="shared" si="41"/>
        <v>0.84119980387487736</v>
      </c>
      <c r="BL22">
        <f t="shared" si="42"/>
        <v>0.19239960774975484</v>
      </c>
      <c r="BM22">
        <v>0.63841293650186204</v>
      </c>
      <c r="BN22">
        <v>0.5</v>
      </c>
      <c r="BO22" t="s">
        <v>253</v>
      </c>
      <c r="BP22">
        <v>1675420079.9093699</v>
      </c>
      <c r="BQ22">
        <v>400.00106249999999</v>
      </c>
      <c r="BR22">
        <v>401.09878125</v>
      </c>
      <c r="BS22">
        <v>15.567299999999999</v>
      </c>
      <c r="BT22">
        <v>15.105965625</v>
      </c>
      <c r="BU22">
        <v>499.99840625000002</v>
      </c>
      <c r="BV22">
        <v>96.886568749999995</v>
      </c>
      <c r="BW22">
        <v>0.20003768750000001</v>
      </c>
      <c r="BX22">
        <v>27.908678125000002</v>
      </c>
      <c r="BY22">
        <v>27.994318750000001</v>
      </c>
      <c r="BZ22">
        <v>999.9</v>
      </c>
      <c r="CA22">
        <v>9994.53125</v>
      </c>
      <c r="CB22">
        <v>0</v>
      </c>
      <c r="CC22">
        <v>393.2835</v>
      </c>
      <c r="CD22">
        <v>1000.00003125</v>
      </c>
      <c r="CE22">
        <v>0.96000593749999996</v>
      </c>
      <c r="CF22">
        <v>3.9994331250000001E-2</v>
      </c>
      <c r="CG22">
        <v>0</v>
      </c>
      <c r="CH22">
        <v>2.1006906249999999</v>
      </c>
      <c r="CI22">
        <v>0</v>
      </c>
      <c r="CJ22">
        <v>365.83868749999999</v>
      </c>
      <c r="CK22">
        <v>9334.34375</v>
      </c>
      <c r="CL22">
        <v>39.296500000000002</v>
      </c>
      <c r="CM22">
        <v>42.242125000000001</v>
      </c>
      <c r="CN22">
        <v>40.4645625</v>
      </c>
      <c r="CO22">
        <v>40.561999999999998</v>
      </c>
      <c r="CP22">
        <v>39.253875000000001</v>
      </c>
      <c r="CQ22">
        <v>960.00593749999996</v>
      </c>
      <c r="CR22">
        <v>39.993437499999999</v>
      </c>
      <c r="CS22">
        <v>0</v>
      </c>
      <c r="CT22">
        <v>59.599999904632597</v>
      </c>
      <c r="CU22">
        <v>2.1078961538461498</v>
      </c>
      <c r="CV22">
        <v>-0.868338454816175</v>
      </c>
      <c r="CW22">
        <v>1.40687177724121</v>
      </c>
      <c r="CX22">
        <v>365.873346153846</v>
      </c>
      <c r="CY22">
        <v>15</v>
      </c>
      <c r="CZ22">
        <v>1675419675.5999999</v>
      </c>
      <c r="DA22" t="s">
        <v>254</v>
      </c>
      <c r="DB22">
        <v>3</v>
      </c>
      <c r="DC22">
        <v>-3.86</v>
      </c>
      <c r="DD22">
        <v>0.378</v>
      </c>
      <c r="DE22">
        <v>401</v>
      </c>
      <c r="DF22">
        <v>15</v>
      </c>
      <c r="DG22">
        <v>1.54</v>
      </c>
      <c r="DH22">
        <v>0.44</v>
      </c>
      <c r="DI22">
        <v>-1.0741591923076901</v>
      </c>
      <c r="DJ22">
        <v>-1.9785428833714799E-2</v>
      </c>
      <c r="DK22">
        <v>0.110840836294495</v>
      </c>
      <c r="DL22">
        <v>1</v>
      </c>
      <c r="DM22">
        <v>2.0777000000000001</v>
      </c>
      <c r="DN22">
        <v>0</v>
      </c>
      <c r="DO22">
        <v>0</v>
      </c>
      <c r="DP22">
        <v>0</v>
      </c>
      <c r="DQ22">
        <v>0.45626646153846201</v>
      </c>
      <c r="DR22">
        <v>6.5552501171890001E-2</v>
      </c>
      <c r="DS22">
        <v>1.24335018869021E-2</v>
      </c>
      <c r="DT22">
        <v>1</v>
      </c>
      <c r="DU22">
        <v>2</v>
      </c>
      <c r="DV22">
        <v>3</v>
      </c>
      <c r="DW22" t="s">
        <v>255</v>
      </c>
      <c r="DX22">
        <v>100</v>
      </c>
      <c r="DY22">
        <v>100</v>
      </c>
      <c r="DZ22">
        <v>-3.86</v>
      </c>
      <c r="EA22">
        <v>0.378</v>
      </c>
      <c r="EB22">
        <v>2</v>
      </c>
      <c r="EC22">
        <v>512.37400000000002</v>
      </c>
      <c r="ED22">
        <v>460.60899999999998</v>
      </c>
      <c r="EE22">
        <v>26.381399999999999</v>
      </c>
      <c r="EF22">
        <v>28.918600000000001</v>
      </c>
      <c r="EG22">
        <v>30.001200000000001</v>
      </c>
      <c r="EH22">
        <v>28.7866</v>
      </c>
      <c r="EI22">
        <v>28.735199999999999</v>
      </c>
      <c r="EJ22">
        <v>19.900099999999998</v>
      </c>
      <c r="EK22">
        <v>29.968800000000002</v>
      </c>
      <c r="EL22">
        <v>66.122</v>
      </c>
      <c r="EM22">
        <v>26.377099999999999</v>
      </c>
      <c r="EN22">
        <v>401.09</v>
      </c>
      <c r="EO22">
        <v>15.0602</v>
      </c>
      <c r="EP22">
        <v>100.251</v>
      </c>
      <c r="EQ22">
        <v>90.602400000000003</v>
      </c>
    </row>
    <row r="23" spans="1:147" x14ac:dyDescent="0.3">
      <c r="A23">
        <v>7</v>
      </c>
      <c r="B23">
        <v>1675420148.5999999</v>
      </c>
      <c r="C23">
        <v>360.5</v>
      </c>
      <c r="D23" t="s">
        <v>272</v>
      </c>
      <c r="E23" t="s">
        <v>273</v>
      </c>
      <c r="F23">
        <v>1675420140.4000001</v>
      </c>
      <c r="G23">
        <f t="shared" si="0"/>
        <v>3.7428046457503019E-3</v>
      </c>
      <c r="H23">
        <f t="shared" si="1"/>
        <v>7.3307761671124876</v>
      </c>
      <c r="I23">
        <f t="shared" si="2"/>
        <v>399.98643750000002</v>
      </c>
      <c r="J23">
        <f t="shared" si="3"/>
        <v>310.85366126646727</v>
      </c>
      <c r="K23">
        <f t="shared" si="4"/>
        <v>30.180555933178677</v>
      </c>
      <c r="L23">
        <f t="shared" si="5"/>
        <v>38.834392364237054</v>
      </c>
      <c r="M23">
        <f t="shared" si="6"/>
        <v>0.15892303911270209</v>
      </c>
      <c r="N23">
        <f t="shared" si="7"/>
        <v>3.4000518741597379</v>
      </c>
      <c r="O23">
        <f t="shared" si="8"/>
        <v>0.15490864751273364</v>
      </c>
      <c r="P23">
        <f t="shared" si="9"/>
        <v>9.7170135893046197E-2</v>
      </c>
      <c r="Q23">
        <f t="shared" si="10"/>
        <v>161.84556133348644</v>
      </c>
      <c r="R23">
        <f t="shared" si="11"/>
        <v>27.905893963406907</v>
      </c>
      <c r="S23">
        <f t="shared" si="12"/>
        <v>28.005403125000001</v>
      </c>
      <c r="T23">
        <f t="shared" si="13"/>
        <v>3.7960351561692338</v>
      </c>
      <c r="U23">
        <f t="shared" si="14"/>
        <v>40.087349918653281</v>
      </c>
      <c r="V23">
        <f t="shared" si="15"/>
        <v>1.5143790599622438</v>
      </c>
      <c r="W23">
        <f t="shared" si="16"/>
        <v>3.7776981093419177</v>
      </c>
      <c r="X23">
        <f t="shared" si="17"/>
        <v>2.2816560962069898</v>
      </c>
      <c r="Y23">
        <f t="shared" si="18"/>
        <v>-165.05768487758831</v>
      </c>
      <c r="Z23">
        <f t="shared" si="19"/>
        <v>-15.221645229709013</v>
      </c>
      <c r="AA23">
        <f t="shared" si="20"/>
        <v>-0.97550704958416123</v>
      </c>
      <c r="AB23">
        <f t="shared" si="21"/>
        <v>-19.409275823395049</v>
      </c>
      <c r="AC23">
        <v>-4.0170325931194101E-2</v>
      </c>
      <c r="AD23">
        <v>4.5094709971596501E-2</v>
      </c>
      <c r="AE23">
        <v>3.38763509096909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51066.892867736969</v>
      </c>
      <c r="AK23">
        <v>0</v>
      </c>
      <c r="AL23">
        <v>0</v>
      </c>
      <c r="AM23">
        <v>0</v>
      </c>
      <c r="AN23">
        <f t="shared" si="25"/>
        <v>0</v>
      </c>
      <c r="AO23" t="e">
        <f t="shared" si="26"/>
        <v>#DIV/0!</v>
      </c>
      <c r="AP23">
        <v>-1</v>
      </c>
      <c r="AQ23" t="s">
        <v>274</v>
      </c>
      <c r="AR23">
        <v>2.1639923076923102</v>
      </c>
      <c r="AS23">
        <v>1.31</v>
      </c>
      <c r="AT23">
        <f t="shared" si="27"/>
        <v>-0.65190252495596201</v>
      </c>
      <c r="AU23">
        <v>0.5</v>
      </c>
      <c r="AV23">
        <f t="shared" si="28"/>
        <v>841.19788125000002</v>
      </c>
      <c r="AW23">
        <f t="shared" si="29"/>
        <v>7.3307761671124876</v>
      </c>
      <c r="AX23">
        <f t="shared" si="30"/>
        <v>-274.18951138724026</v>
      </c>
      <c r="AY23">
        <f t="shared" si="31"/>
        <v>1</v>
      </c>
      <c r="AZ23">
        <f t="shared" si="32"/>
        <v>9.9034678436578476E-3</v>
      </c>
      <c r="BA23">
        <f t="shared" si="33"/>
        <v>-1</v>
      </c>
      <c r="BB23" t="s">
        <v>252</v>
      </c>
      <c r="BC23">
        <v>0</v>
      </c>
      <c r="BD23">
        <f t="shared" si="34"/>
        <v>1.31</v>
      </c>
      <c r="BE23">
        <f t="shared" si="35"/>
        <v>-0.6519025249559619</v>
      </c>
      <c r="BF23" t="e">
        <f t="shared" si="36"/>
        <v>#DIV/0!</v>
      </c>
      <c r="BG23">
        <f t="shared" si="37"/>
        <v>-0.6519025249559619</v>
      </c>
      <c r="BH23" t="e">
        <f t="shared" si="38"/>
        <v>#DIV/0!</v>
      </c>
      <c r="BI23">
        <f t="shared" si="39"/>
        <v>999.99812499999996</v>
      </c>
      <c r="BJ23">
        <f t="shared" si="40"/>
        <v>841.19788125000002</v>
      </c>
      <c r="BK23">
        <f t="shared" si="41"/>
        <v>0.8411994584989847</v>
      </c>
      <c r="BL23">
        <f t="shared" si="42"/>
        <v>0.19239891699796938</v>
      </c>
      <c r="BM23">
        <v>0.63841293650186204</v>
      </c>
      <c r="BN23">
        <v>0.5</v>
      </c>
      <c r="BO23" t="s">
        <v>253</v>
      </c>
      <c r="BP23">
        <v>1675420140.4000001</v>
      </c>
      <c r="BQ23">
        <v>399.98643750000002</v>
      </c>
      <c r="BR23">
        <v>401.11359375000001</v>
      </c>
      <c r="BS23">
        <v>15.597799999999999</v>
      </c>
      <c r="BT23">
        <v>15.127365624999999</v>
      </c>
      <c r="BU23">
        <v>500.00271874999999</v>
      </c>
      <c r="BV23">
        <v>96.889346875000001</v>
      </c>
      <c r="BW23">
        <v>0.19992596874999999</v>
      </c>
      <c r="BX23">
        <v>27.922362499999998</v>
      </c>
      <c r="BY23">
        <v>28.005403125000001</v>
      </c>
      <c r="BZ23">
        <v>999.9</v>
      </c>
      <c r="CA23">
        <v>9998.28125</v>
      </c>
      <c r="CB23">
        <v>0</v>
      </c>
      <c r="CC23">
        <v>393.29793749999999</v>
      </c>
      <c r="CD23">
        <v>999.99812499999996</v>
      </c>
      <c r="CE23">
        <v>0.96001790625000005</v>
      </c>
      <c r="CF23">
        <v>3.9982303125E-2</v>
      </c>
      <c r="CG23">
        <v>0</v>
      </c>
      <c r="CH23">
        <v>2.1717968750000001</v>
      </c>
      <c r="CI23">
        <v>0</v>
      </c>
      <c r="CJ23">
        <v>366.60506249999997</v>
      </c>
      <c r="CK23">
        <v>9334.3659375000007</v>
      </c>
      <c r="CL23">
        <v>39.476374999999997</v>
      </c>
      <c r="CM23">
        <v>42.398249999999997</v>
      </c>
      <c r="CN23">
        <v>40.652124999999998</v>
      </c>
      <c r="CO23">
        <v>40.686999999999998</v>
      </c>
      <c r="CP23">
        <v>39.425375000000003</v>
      </c>
      <c r="CQ23">
        <v>960.01625000000001</v>
      </c>
      <c r="CR23">
        <v>39.981875000000002</v>
      </c>
      <c r="CS23">
        <v>0</v>
      </c>
      <c r="CT23">
        <v>59.900000095367403</v>
      </c>
      <c r="CU23">
        <v>2.1639923076923102</v>
      </c>
      <c r="CV23">
        <v>-0.41719658236153001</v>
      </c>
      <c r="CW23">
        <v>0.87822222421642904</v>
      </c>
      <c r="CX23">
        <v>366.62599999999998</v>
      </c>
      <c r="CY23">
        <v>15</v>
      </c>
      <c r="CZ23">
        <v>1675419675.5999999</v>
      </c>
      <c r="DA23" t="s">
        <v>254</v>
      </c>
      <c r="DB23">
        <v>3</v>
      </c>
      <c r="DC23">
        <v>-3.86</v>
      </c>
      <c r="DD23">
        <v>0.378</v>
      </c>
      <c r="DE23">
        <v>401</v>
      </c>
      <c r="DF23">
        <v>15</v>
      </c>
      <c r="DG23">
        <v>1.54</v>
      </c>
      <c r="DH23">
        <v>0.44</v>
      </c>
      <c r="DI23">
        <v>-1.11090053846154</v>
      </c>
      <c r="DJ23">
        <v>-0.169383977440758</v>
      </c>
      <c r="DK23">
        <v>0.104406945714365</v>
      </c>
      <c r="DL23">
        <v>1</v>
      </c>
      <c r="DM23">
        <v>2.0874999999999999</v>
      </c>
      <c r="DN23">
        <v>0</v>
      </c>
      <c r="DO23">
        <v>0</v>
      </c>
      <c r="DP23">
        <v>0</v>
      </c>
      <c r="DQ23">
        <v>0.46664761538461502</v>
      </c>
      <c r="DR23">
        <v>2.20617988689173E-2</v>
      </c>
      <c r="DS23">
        <v>1.18229030896585E-2</v>
      </c>
      <c r="DT23">
        <v>1</v>
      </c>
      <c r="DU23">
        <v>2</v>
      </c>
      <c r="DV23">
        <v>3</v>
      </c>
      <c r="DW23" t="s">
        <v>255</v>
      </c>
      <c r="DX23">
        <v>100</v>
      </c>
      <c r="DY23">
        <v>100</v>
      </c>
      <c r="DZ23">
        <v>-3.86</v>
      </c>
      <c r="EA23">
        <v>0.378</v>
      </c>
      <c r="EB23">
        <v>2</v>
      </c>
      <c r="EC23">
        <v>511.887</v>
      </c>
      <c r="ED23">
        <v>459.53300000000002</v>
      </c>
      <c r="EE23">
        <v>26.3141</v>
      </c>
      <c r="EF23">
        <v>29.0761</v>
      </c>
      <c r="EG23">
        <v>30.001200000000001</v>
      </c>
      <c r="EH23">
        <v>28.971399999999999</v>
      </c>
      <c r="EI23">
        <v>28.927199999999999</v>
      </c>
      <c r="EJ23">
        <v>19.904399999999999</v>
      </c>
      <c r="EK23">
        <v>30.527999999999999</v>
      </c>
      <c r="EL23">
        <v>66.122</v>
      </c>
      <c r="EM23">
        <v>26.2988</v>
      </c>
      <c r="EN23">
        <v>401.108</v>
      </c>
      <c r="EO23">
        <v>15.0823</v>
      </c>
      <c r="EP23">
        <v>100.236</v>
      </c>
      <c r="EQ23">
        <v>90.582499999999996</v>
      </c>
    </row>
    <row r="24" spans="1:147" x14ac:dyDescent="0.3">
      <c r="A24">
        <v>8</v>
      </c>
      <c r="B24">
        <v>1675420208.7</v>
      </c>
      <c r="C24">
        <v>420.60000014305098</v>
      </c>
      <c r="D24" t="s">
        <v>275</v>
      </c>
      <c r="E24" t="s">
        <v>276</v>
      </c>
      <c r="F24">
        <v>1675420200.41875</v>
      </c>
      <c r="G24">
        <f t="shared" si="0"/>
        <v>3.7594063535551876E-3</v>
      </c>
      <c r="H24">
        <f t="shared" si="1"/>
        <v>7.4003731221205378</v>
      </c>
      <c r="I24">
        <f t="shared" si="2"/>
        <v>399.98768749999999</v>
      </c>
      <c r="J24">
        <f t="shared" si="3"/>
        <v>310.79195197157838</v>
      </c>
      <c r="K24">
        <f t="shared" si="4"/>
        <v>30.176316420872006</v>
      </c>
      <c r="L24">
        <f t="shared" si="5"/>
        <v>38.836768281427929</v>
      </c>
      <c r="M24">
        <f t="shared" si="6"/>
        <v>0.16022261479945132</v>
      </c>
      <c r="N24">
        <f t="shared" si="7"/>
        <v>3.3989824686259098</v>
      </c>
      <c r="O24">
        <f t="shared" si="8"/>
        <v>0.15614195958467872</v>
      </c>
      <c r="P24">
        <f t="shared" si="9"/>
        <v>9.7946699095724038E-2</v>
      </c>
      <c r="Q24">
        <f t="shared" si="10"/>
        <v>161.8467642986013</v>
      </c>
      <c r="R24">
        <f t="shared" si="11"/>
        <v>27.892521633782209</v>
      </c>
      <c r="S24">
        <f t="shared" si="12"/>
        <v>27.983599999999999</v>
      </c>
      <c r="T24">
        <f t="shared" si="13"/>
        <v>3.7912130839282359</v>
      </c>
      <c r="U24">
        <f t="shared" si="14"/>
        <v>40.189350988559994</v>
      </c>
      <c r="V24">
        <f t="shared" si="15"/>
        <v>1.5173807354837694</v>
      </c>
      <c r="W24">
        <f t="shared" si="16"/>
        <v>3.7755790978453372</v>
      </c>
      <c r="X24">
        <f t="shared" si="17"/>
        <v>2.2738323484444667</v>
      </c>
      <c r="Y24">
        <f t="shared" si="18"/>
        <v>-165.78982019178378</v>
      </c>
      <c r="Z24">
        <f t="shared" si="19"/>
        <v>-12.984120337963009</v>
      </c>
      <c r="AA24">
        <f t="shared" si="20"/>
        <v>-0.83224261435559943</v>
      </c>
      <c r="AB24">
        <f t="shared" si="21"/>
        <v>-17.759418845501092</v>
      </c>
      <c r="AC24">
        <v>-4.01544322658825E-2</v>
      </c>
      <c r="AD24">
        <v>4.5076867939922598E-2</v>
      </c>
      <c r="AE24">
        <v>3.3865705982207999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51049.263223630172</v>
      </c>
      <c r="AK24">
        <v>0</v>
      </c>
      <c r="AL24">
        <v>0</v>
      </c>
      <c r="AM24">
        <v>0</v>
      </c>
      <c r="AN24">
        <f t="shared" si="25"/>
        <v>0</v>
      </c>
      <c r="AO24" t="e">
        <f t="shared" si="26"/>
        <v>#DIV/0!</v>
      </c>
      <c r="AP24">
        <v>-1</v>
      </c>
      <c r="AQ24" t="s">
        <v>277</v>
      </c>
      <c r="AR24">
        <v>2.1877961538461501</v>
      </c>
      <c r="AS24">
        <v>1.272</v>
      </c>
      <c r="AT24">
        <f t="shared" si="27"/>
        <v>-0.71996552975326256</v>
      </c>
      <c r="AU24">
        <v>0.5</v>
      </c>
      <c r="AV24">
        <f t="shared" si="28"/>
        <v>841.19670648820227</v>
      </c>
      <c r="AW24">
        <f t="shared" si="29"/>
        <v>7.4003731221205378</v>
      </c>
      <c r="AX24">
        <f t="shared" si="30"/>
        <v>-302.81631620673915</v>
      </c>
      <c r="AY24">
        <f t="shared" si="31"/>
        <v>1</v>
      </c>
      <c r="AZ24">
        <f t="shared" si="32"/>
        <v>9.9862173226879514E-3</v>
      </c>
      <c r="BA24">
        <f t="shared" si="33"/>
        <v>-1</v>
      </c>
      <c r="BB24" t="s">
        <v>252</v>
      </c>
      <c r="BC24">
        <v>0</v>
      </c>
      <c r="BD24">
        <f t="shared" si="34"/>
        <v>1.272</v>
      </c>
      <c r="BE24">
        <f t="shared" si="35"/>
        <v>-0.71996552975326267</v>
      </c>
      <c r="BF24" t="e">
        <f t="shared" si="36"/>
        <v>#DIV/0!</v>
      </c>
      <c r="BG24">
        <f t="shared" si="37"/>
        <v>-0.71996552975326267</v>
      </c>
      <c r="BH24" t="e">
        <f t="shared" si="38"/>
        <v>#DIV/0!</v>
      </c>
      <c r="BI24">
        <f t="shared" si="39"/>
        <v>999.99571875000004</v>
      </c>
      <c r="BJ24">
        <f t="shared" si="40"/>
        <v>841.19670648820227</v>
      </c>
      <c r="BK24">
        <f t="shared" si="41"/>
        <v>0.84120030787702038</v>
      </c>
      <c r="BL24">
        <f t="shared" si="42"/>
        <v>0.19240061575404088</v>
      </c>
      <c r="BM24">
        <v>0.63841293650186204</v>
      </c>
      <c r="BN24">
        <v>0.5</v>
      </c>
      <c r="BO24" t="s">
        <v>253</v>
      </c>
      <c r="BP24">
        <v>1675420200.41875</v>
      </c>
      <c r="BQ24">
        <v>399.98768749999999</v>
      </c>
      <c r="BR24">
        <v>401.12456250000002</v>
      </c>
      <c r="BS24">
        <v>15.627809375</v>
      </c>
      <c r="BT24">
        <v>15.155309375</v>
      </c>
      <c r="BU24">
        <v>500.00975</v>
      </c>
      <c r="BV24">
        <v>96.894925000000001</v>
      </c>
      <c r="BW24">
        <v>0.19998440625</v>
      </c>
      <c r="BX24">
        <v>27.912743750000001</v>
      </c>
      <c r="BY24">
        <v>27.983599999999999</v>
      </c>
      <c r="BZ24">
        <v>999.9</v>
      </c>
      <c r="CA24">
        <v>9993.75</v>
      </c>
      <c r="CB24">
        <v>0</v>
      </c>
      <c r="CC24">
        <v>393.3153125</v>
      </c>
      <c r="CD24">
        <v>999.99571875000004</v>
      </c>
      <c r="CE24">
        <v>0.95998731250000002</v>
      </c>
      <c r="CF24">
        <v>4.0012981250000003E-2</v>
      </c>
      <c r="CG24">
        <v>0</v>
      </c>
      <c r="CH24">
        <v>2.1788906250000002</v>
      </c>
      <c r="CI24">
        <v>0</v>
      </c>
      <c r="CJ24">
        <v>366.87946875</v>
      </c>
      <c r="CK24">
        <v>9334.2450000000008</v>
      </c>
      <c r="CL24">
        <v>39.628875000000001</v>
      </c>
      <c r="CM24">
        <v>42.561999999999998</v>
      </c>
      <c r="CN24">
        <v>40.819875000000003</v>
      </c>
      <c r="CO24">
        <v>40.811999999999998</v>
      </c>
      <c r="CP24">
        <v>39.561999999999998</v>
      </c>
      <c r="CQ24">
        <v>959.98343750000004</v>
      </c>
      <c r="CR24">
        <v>40.01</v>
      </c>
      <c r="CS24">
        <v>0</v>
      </c>
      <c r="CT24">
        <v>59.399999856948902</v>
      </c>
      <c r="CU24">
        <v>2.1877961538461501</v>
      </c>
      <c r="CV24">
        <v>-0.136379483252795</v>
      </c>
      <c r="CW24">
        <v>0.51032478561205097</v>
      </c>
      <c r="CX24">
        <v>366.88126923076902</v>
      </c>
      <c r="CY24">
        <v>15</v>
      </c>
      <c r="CZ24">
        <v>1675419675.5999999</v>
      </c>
      <c r="DA24" t="s">
        <v>254</v>
      </c>
      <c r="DB24">
        <v>3</v>
      </c>
      <c r="DC24">
        <v>-3.86</v>
      </c>
      <c r="DD24">
        <v>0.378</v>
      </c>
      <c r="DE24">
        <v>401</v>
      </c>
      <c r="DF24">
        <v>15</v>
      </c>
      <c r="DG24">
        <v>1.54</v>
      </c>
      <c r="DH24">
        <v>0.44</v>
      </c>
      <c r="DI24">
        <v>-1.13466803846154</v>
      </c>
      <c r="DJ24">
        <v>-6.7964451944444101E-2</v>
      </c>
      <c r="DK24">
        <v>0.111959596546454</v>
      </c>
      <c r="DL24">
        <v>1</v>
      </c>
      <c r="DM24">
        <v>2.0082</v>
      </c>
      <c r="DN24">
        <v>0</v>
      </c>
      <c r="DO24">
        <v>0</v>
      </c>
      <c r="DP24">
        <v>0</v>
      </c>
      <c r="DQ24">
        <v>0.47481090384615399</v>
      </c>
      <c r="DR24">
        <v>-4.0227742218947003E-3</v>
      </c>
      <c r="DS24">
        <v>8.8273327430282694E-3</v>
      </c>
      <c r="DT24">
        <v>1</v>
      </c>
      <c r="DU24">
        <v>2</v>
      </c>
      <c r="DV24">
        <v>3</v>
      </c>
      <c r="DW24" t="s">
        <v>255</v>
      </c>
      <c r="DX24">
        <v>100</v>
      </c>
      <c r="DY24">
        <v>100</v>
      </c>
      <c r="DZ24">
        <v>-3.86</v>
      </c>
      <c r="EA24">
        <v>0.378</v>
      </c>
      <c r="EB24">
        <v>2</v>
      </c>
      <c r="EC24">
        <v>512.16899999999998</v>
      </c>
      <c r="ED24">
        <v>458.47500000000002</v>
      </c>
      <c r="EE24">
        <v>26.23</v>
      </c>
      <c r="EF24">
        <v>29.223700000000001</v>
      </c>
      <c r="EG24">
        <v>30.001000000000001</v>
      </c>
      <c r="EH24">
        <v>29.144400000000001</v>
      </c>
      <c r="EI24">
        <v>29.106400000000001</v>
      </c>
      <c r="EJ24">
        <v>19.9085</v>
      </c>
      <c r="EK24">
        <v>31.373899999999999</v>
      </c>
      <c r="EL24">
        <v>66.122</v>
      </c>
      <c r="EM24">
        <v>26.232399999999998</v>
      </c>
      <c r="EN24">
        <v>401.14699999999999</v>
      </c>
      <c r="EO24">
        <v>15.077199999999999</v>
      </c>
      <c r="EP24">
        <v>100.22199999999999</v>
      </c>
      <c r="EQ24">
        <v>90.562799999999996</v>
      </c>
    </row>
    <row r="25" spans="1:147" x14ac:dyDescent="0.3">
      <c r="A25">
        <v>9</v>
      </c>
      <c r="B25">
        <v>1675420268.7</v>
      </c>
      <c r="C25">
        <v>480.60000014305098</v>
      </c>
      <c r="D25" t="s">
        <v>278</v>
      </c>
      <c r="E25" t="s">
        <v>279</v>
      </c>
      <c r="F25">
        <v>1675420260.45</v>
      </c>
      <c r="G25">
        <f t="shared" si="0"/>
        <v>3.9328776758115287E-3</v>
      </c>
      <c r="H25">
        <f t="shared" si="1"/>
        <v>7.7931346882982719</v>
      </c>
      <c r="I25">
        <f t="shared" si="2"/>
        <v>399.99349999999998</v>
      </c>
      <c r="J25">
        <f t="shared" si="3"/>
        <v>310.21018112616474</v>
      </c>
      <c r="K25">
        <f t="shared" si="4"/>
        <v>30.121196015823983</v>
      </c>
      <c r="L25">
        <f t="shared" si="5"/>
        <v>38.839094754454123</v>
      </c>
      <c r="M25">
        <f t="shared" si="6"/>
        <v>0.16759556462203426</v>
      </c>
      <c r="N25">
        <f t="shared" si="7"/>
        <v>3.4037956476570721</v>
      </c>
      <c r="O25">
        <f t="shared" si="8"/>
        <v>0.16314246386621764</v>
      </c>
      <c r="P25">
        <f t="shared" si="9"/>
        <v>0.10235427811041274</v>
      </c>
      <c r="Q25">
        <f t="shared" si="10"/>
        <v>161.84790452883425</v>
      </c>
      <c r="R25">
        <f t="shared" si="11"/>
        <v>27.860638614335819</v>
      </c>
      <c r="S25">
        <f t="shared" si="12"/>
        <v>27.995878125000001</v>
      </c>
      <c r="T25">
        <f t="shared" si="13"/>
        <v>3.7939279086919555</v>
      </c>
      <c r="U25">
        <f t="shared" si="14"/>
        <v>40.166761365849268</v>
      </c>
      <c r="V25">
        <f t="shared" si="15"/>
        <v>1.5171707242615782</v>
      </c>
      <c r="W25">
        <f t="shared" si="16"/>
        <v>3.7771796198423719</v>
      </c>
      <c r="X25">
        <f t="shared" si="17"/>
        <v>2.2767571844303776</v>
      </c>
      <c r="Y25">
        <f t="shared" si="18"/>
        <v>-173.43990550328843</v>
      </c>
      <c r="Z25">
        <f t="shared" si="19"/>
        <v>-13.922327664880328</v>
      </c>
      <c r="AA25">
        <f t="shared" si="20"/>
        <v>-0.89120377970845066</v>
      </c>
      <c r="AB25">
        <f t="shared" si="21"/>
        <v>-26.40553241904297</v>
      </c>
      <c r="AC25">
        <v>-4.0225982862451298E-2</v>
      </c>
      <c r="AD25">
        <v>4.5157189752747601E-2</v>
      </c>
      <c r="AE25">
        <v>3.39136166072131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51135.363066202379</v>
      </c>
      <c r="AK25">
        <v>0</v>
      </c>
      <c r="AL25">
        <v>0</v>
      </c>
      <c r="AM25">
        <v>0</v>
      </c>
      <c r="AN25">
        <f t="shared" si="25"/>
        <v>0</v>
      </c>
      <c r="AO25" t="e">
        <f t="shared" si="26"/>
        <v>#DIV/0!</v>
      </c>
      <c r="AP25">
        <v>-1</v>
      </c>
      <c r="AQ25" t="s">
        <v>280</v>
      </c>
      <c r="AR25">
        <v>2.2822807692307698</v>
      </c>
      <c r="AS25">
        <v>1.5648</v>
      </c>
      <c r="AT25">
        <f t="shared" si="27"/>
        <v>-0.45851276152273135</v>
      </c>
      <c r="AU25">
        <v>0.5</v>
      </c>
      <c r="AV25">
        <f t="shared" si="28"/>
        <v>841.20264596258608</v>
      </c>
      <c r="AW25">
        <f t="shared" si="29"/>
        <v>7.7931346882982719</v>
      </c>
      <c r="AX25">
        <f t="shared" si="30"/>
        <v>-192.85107410026691</v>
      </c>
      <c r="AY25">
        <f t="shared" si="31"/>
        <v>1</v>
      </c>
      <c r="AZ25">
        <f t="shared" si="32"/>
        <v>1.0453051628524432E-2</v>
      </c>
      <c r="BA25">
        <f t="shared" si="33"/>
        <v>-1</v>
      </c>
      <c r="BB25" t="s">
        <v>252</v>
      </c>
      <c r="BC25">
        <v>0</v>
      </c>
      <c r="BD25">
        <f t="shared" si="34"/>
        <v>1.5648</v>
      </c>
      <c r="BE25">
        <f t="shared" si="35"/>
        <v>-0.45851276152273124</v>
      </c>
      <c r="BF25" t="e">
        <f t="shared" si="36"/>
        <v>#DIV/0!</v>
      </c>
      <c r="BG25">
        <f t="shared" si="37"/>
        <v>-0.45851276152273124</v>
      </c>
      <c r="BH25" t="e">
        <f t="shared" si="38"/>
        <v>#DIV/0!</v>
      </c>
      <c r="BI25">
        <f t="shared" si="39"/>
        <v>1000.00278125</v>
      </c>
      <c r="BJ25">
        <f t="shared" si="40"/>
        <v>841.20264596258608</v>
      </c>
      <c r="BK25">
        <f t="shared" si="41"/>
        <v>0.84120030637423393</v>
      </c>
      <c r="BL25">
        <f t="shared" si="42"/>
        <v>0.19240061274846812</v>
      </c>
      <c r="BM25">
        <v>0.63841293650186204</v>
      </c>
      <c r="BN25">
        <v>0.5</v>
      </c>
      <c r="BO25" t="s">
        <v>253</v>
      </c>
      <c r="BP25">
        <v>1675420260.45</v>
      </c>
      <c r="BQ25">
        <v>399.99349999999998</v>
      </c>
      <c r="BR25">
        <v>401.18937499999998</v>
      </c>
      <c r="BS25">
        <v>15.6249375</v>
      </c>
      <c r="BT25">
        <v>15.130637500000001</v>
      </c>
      <c r="BU25">
        <v>500.0139375</v>
      </c>
      <c r="BV25">
        <v>96.899415625000003</v>
      </c>
      <c r="BW25">
        <v>0.19989912500000001</v>
      </c>
      <c r="BX25">
        <v>27.920009374999999</v>
      </c>
      <c r="BY25">
        <v>27.995878125000001</v>
      </c>
      <c r="BZ25">
        <v>999.9</v>
      </c>
      <c r="CA25">
        <v>10011.09375</v>
      </c>
      <c r="CB25">
        <v>0</v>
      </c>
      <c r="CC25">
        <v>393.30778125000001</v>
      </c>
      <c r="CD25">
        <v>1000.00278125</v>
      </c>
      <c r="CE25">
        <v>0.95998887499999996</v>
      </c>
      <c r="CF25">
        <v>4.0011387500000002E-2</v>
      </c>
      <c r="CG25">
        <v>0</v>
      </c>
      <c r="CH25">
        <v>2.25563125</v>
      </c>
      <c r="CI25">
        <v>0</v>
      </c>
      <c r="CJ25">
        <v>367.51468749999998</v>
      </c>
      <c r="CK25">
        <v>9334.3125</v>
      </c>
      <c r="CL25">
        <v>39.800375000000003</v>
      </c>
      <c r="CM25">
        <v>42.734250000000003</v>
      </c>
      <c r="CN25">
        <v>40.996062500000001</v>
      </c>
      <c r="CO25">
        <v>40.940937499999997</v>
      </c>
      <c r="CP25">
        <v>39.690937499999997</v>
      </c>
      <c r="CQ25">
        <v>959.9921875</v>
      </c>
      <c r="CR25">
        <v>40.010312499999998</v>
      </c>
      <c r="CS25">
        <v>0</v>
      </c>
      <c r="CT25">
        <v>59.399999856948902</v>
      </c>
      <c r="CU25">
        <v>2.2822807692307698</v>
      </c>
      <c r="CV25">
        <v>1.36038633205584</v>
      </c>
      <c r="CW25">
        <v>-0.32847862573981201</v>
      </c>
      <c r="CX25">
        <v>367.52023076923098</v>
      </c>
      <c r="CY25">
        <v>15</v>
      </c>
      <c r="CZ25">
        <v>1675419675.5999999</v>
      </c>
      <c r="DA25" t="s">
        <v>254</v>
      </c>
      <c r="DB25">
        <v>3</v>
      </c>
      <c r="DC25">
        <v>-3.86</v>
      </c>
      <c r="DD25">
        <v>0.378</v>
      </c>
      <c r="DE25">
        <v>401</v>
      </c>
      <c r="DF25">
        <v>15</v>
      </c>
      <c r="DG25">
        <v>1.54</v>
      </c>
      <c r="DH25">
        <v>0.44</v>
      </c>
      <c r="DI25">
        <v>-1.2012994230769201</v>
      </c>
      <c r="DJ25">
        <v>0.11299552633825</v>
      </c>
      <c r="DK25">
        <v>9.8102723564746197E-2</v>
      </c>
      <c r="DL25">
        <v>1</v>
      </c>
      <c r="DM25">
        <v>2.1472000000000002</v>
      </c>
      <c r="DN25">
        <v>0</v>
      </c>
      <c r="DO25">
        <v>0</v>
      </c>
      <c r="DP25">
        <v>0</v>
      </c>
      <c r="DQ25">
        <v>0.490890923076923</v>
      </c>
      <c r="DR25">
        <v>5.5480068300179E-2</v>
      </c>
      <c r="DS25">
        <v>1.2083637787785199E-2</v>
      </c>
      <c r="DT25">
        <v>1</v>
      </c>
      <c r="DU25">
        <v>2</v>
      </c>
      <c r="DV25">
        <v>3</v>
      </c>
      <c r="DW25" t="s">
        <v>255</v>
      </c>
      <c r="DX25">
        <v>100</v>
      </c>
      <c r="DY25">
        <v>100</v>
      </c>
      <c r="DZ25">
        <v>-3.86</v>
      </c>
      <c r="EA25">
        <v>0.378</v>
      </c>
      <c r="EB25">
        <v>2</v>
      </c>
      <c r="EC25">
        <v>512.35500000000002</v>
      </c>
      <c r="ED25">
        <v>457.85</v>
      </c>
      <c r="EE25">
        <v>26.174900000000001</v>
      </c>
      <c r="EF25">
        <v>29.367100000000001</v>
      </c>
      <c r="EG25">
        <v>30.001200000000001</v>
      </c>
      <c r="EH25">
        <v>29.306100000000001</v>
      </c>
      <c r="EI25">
        <v>29.2746</v>
      </c>
      <c r="EJ25">
        <v>19.909800000000001</v>
      </c>
      <c r="EK25">
        <v>32.217300000000002</v>
      </c>
      <c r="EL25">
        <v>65.380799999999994</v>
      </c>
      <c r="EM25">
        <v>26.171199999999999</v>
      </c>
      <c r="EN25">
        <v>401.15</v>
      </c>
      <c r="EO25">
        <v>15.0618</v>
      </c>
      <c r="EP25">
        <v>100.20699999999999</v>
      </c>
      <c r="EQ25">
        <v>90.544499999999999</v>
      </c>
    </row>
    <row r="26" spans="1:147" x14ac:dyDescent="0.3">
      <c r="A26">
        <v>10</v>
      </c>
      <c r="B26">
        <v>1675420328.7</v>
      </c>
      <c r="C26">
        <v>540.60000014305103</v>
      </c>
      <c r="D26" t="s">
        <v>281</v>
      </c>
      <c r="E26" t="s">
        <v>282</v>
      </c>
      <c r="F26">
        <v>1675420320.45</v>
      </c>
      <c r="G26">
        <f t="shared" si="0"/>
        <v>4.0340465064906007E-3</v>
      </c>
      <c r="H26">
        <f t="shared" si="1"/>
        <v>7.4702819705112553</v>
      </c>
      <c r="I26">
        <f t="shared" si="2"/>
        <v>400.01871875000001</v>
      </c>
      <c r="J26">
        <f t="shared" si="3"/>
        <v>315.07670369145831</v>
      </c>
      <c r="K26">
        <f t="shared" si="4"/>
        <v>30.592047996225048</v>
      </c>
      <c r="L26">
        <f t="shared" si="5"/>
        <v>38.839405452749766</v>
      </c>
      <c r="M26">
        <f t="shared" si="6"/>
        <v>0.17191121306465296</v>
      </c>
      <c r="N26">
        <f t="shared" si="7"/>
        <v>3.4008977672095693</v>
      </c>
      <c r="O26">
        <f t="shared" si="8"/>
        <v>0.16722539890344348</v>
      </c>
      <c r="P26">
        <f t="shared" si="9"/>
        <v>0.10492623773667717</v>
      </c>
      <c r="Q26">
        <f t="shared" si="10"/>
        <v>161.84694008964692</v>
      </c>
      <c r="R26">
        <f t="shared" si="11"/>
        <v>27.839267203029209</v>
      </c>
      <c r="S26">
        <f t="shared" si="12"/>
        <v>28.000209375000001</v>
      </c>
      <c r="T26">
        <f t="shared" si="13"/>
        <v>3.7948859989976111</v>
      </c>
      <c r="U26">
        <f t="shared" si="14"/>
        <v>40.151079699569841</v>
      </c>
      <c r="V26">
        <f t="shared" si="15"/>
        <v>1.5167155240466492</v>
      </c>
      <c r="W26">
        <f t="shared" si="16"/>
        <v>3.7775211411385747</v>
      </c>
      <c r="X26">
        <f t="shared" si="17"/>
        <v>2.2781704749509619</v>
      </c>
      <c r="Y26">
        <f t="shared" si="18"/>
        <v>-177.90145093623548</v>
      </c>
      <c r="Z26">
        <f t="shared" si="19"/>
        <v>-14.420414613489291</v>
      </c>
      <c r="AA26">
        <f t="shared" si="20"/>
        <v>-0.92390123725601125</v>
      </c>
      <c r="AB26">
        <f t="shared" si="21"/>
        <v>-31.398826697333867</v>
      </c>
      <c r="AC26">
        <v>-4.01828991952419E-2</v>
      </c>
      <c r="AD26">
        <v>4.5108824561968498E-2</v>
      </c>
      <c r="AE26">
        <v>3.3884770975806102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51082.458588675741</v>
      </c>
      <c r="AK26">
        <v>0</v>
      </c>
      <c r="AL26">
        <v>0</v>
      </c>
      <c r="AM26">
        <v>0</v>
      </c>
      <c r="AN26">
        <f t="shared" si="25"/>
        <v>0</v>
      </c>
      <c r="AO26" t="e">
        <f t="shared" si="26"/>
        <v>#DIV/0!</v>
      </c>
      <c r="AP26">
        <v>-1</v>
      </c>
      <c r="AQ26" t="s">
        <v>283</v>
      </c>
      <c r="AR26">
        <v>2.30923846153846</v>
      </c>
      <c r="AS26">
        <v>1.6719999999999999</v>
      </c>
      <c r="AT26">
        <f t="shared" si="27"/>
        <v>-0.38112348178137556</v>
      </c>
      <c r="AU26">
        <v>0.5</v>
      </c>
      <c r="AV26">
        <f t="shared" si="28"/>
        <v>841.19741358728243</v>
      </c>
      <c r="AW26">
        <f t="shared" si="29"/>
        <v>7.4702819705112553</v>
      </c>
      <c r="AX26">
        <f t="shared" si="30"/>
        <v>-160.30004356593645</v>
      </c>
      <c r="AY26">
        <f t="shared" si="31"/>
        <v>1</v>
      </c>
      <c r="AZ26">
        <f t="shared" si="32"/>
        <v>1.0069315280452157E-2</v>
      </c>
      <c r="BA26">
        <f t="shared" si="33"/>
        <v>-1</v>
      </c>
      <c r="BB26" t="s">
        <v>252</v>
      </c>
      <c r="BC26">
        <v>0</v>
      </c>
      <c r="BD26">
        <f t="shared" si="34"/>
        <v>1.6719999999999999</v>
      </c>
      <c r="BE26">
        <f t="shared" si="35"/>
        <v>-0.38112348178137567</v>
      </c>
      <c r="BF26" t="e">
        <f t="shared" si="36"/>
        <v>#DIV/0!</v>
      </c>
      <c r="BG26">
        <f t="shared" si="37"/>
        <v>-0.38112348178137567</v>
      </c>
      <c r="BH26" t="e">
        <f t="shared" si="38"/>
        <v>#DIV/0!</v>
      </c>
      <c r="BI26">
        <f t="shared" si="39"/>
        <v>999.99653124999998</v>
      </c>
      <c r="BJ26">
        <f t="shared" si="40"/>
        <v>841.19741358728243</v>
      </c>
      <c r="BK26">
        <f t="shared" si="41"/>
        <v>0.84120033150093232</v>
      </c>
      <c r="BL26">
        <f t="shared" si="42"/>
        <v>0.1924006630018647</v>
      </c>
      <c r="BM26">
        <v>0.63841293650186204</v>
      </c>
      <c r="BN26">
        <v>0.5</v>
      </c>
      <c r="BO26" t="s">
        <v>253</v>
      </c>
      <c r="BP26">
        <v>1675420320.45</v>
      </c>
      <c r="BQ26">
        <v>400.01871875000001</v>
      </c>
      <c r="BR26">
        <v>401.1785625</v>
      </c>
      <c r="BS26">
        <v>15.621109375</v>
      </c>
      <c r="BT26">
        <v>15.1140875</v>
      </c>
      <c r="BU26">
        <v>500.00940624999998</v>
      </c>
      <c r="BV26">
        <v>96.893931249999994</v>
      </c>
      <c r="BW26">
        <v>0.20003868750000001</v>
      </c>
      <c r="BX26">
        <v>27.921559375000001</v>
      </c>
      <c r="BY26">
        <v>28.000209375000001</v>
      </c>
      <c r="BZ26">
        <v>999.9</v>
      </c>
      <c r="CA26">
        <v>10000.9375</v>
      </c>
      <c r="CB26">
        <v>0</v>
      </c>
      <c r="CC26">
        <v>393.3083125</v>
      </c>
      <c r="CD26">
        <v>999.99653124999998</v>
      </c>
      <c r="CE26">
        <v>0.95998981250000004</v>
      </c>
      <c r="CF26">
        <v>4.0010431249999999E-2</v>
      </c>
      <c r="CG26">
        <v>0</v>
      </c>
      <c r="CH26">
        <v>2.3323687500000001</v>
      </c>
      <c r="CI26">
        <v>0</v>
      </c>
      <c r="CJ26">
        <v>368.26518750000002</v>
      </c>
      <c r="CK26">
        <v>9334.2596874999999</v>
      </c>
      <c r="CL26">
        <v>39.936999999999998</v>
      </c>
      <c r="CM26">
        <v>42.878875000000001</v>
      </c>
      <c r="CN26">
        <v>41.140500000000003</v>
      </c>
      <c r="CO26">
        <v>41.061999999999998</v>
      </c>
      <c r="CP26">
        <v>39.871062500000001</v>
      </c>
      <c r="CQ26">
        <v>959.98625000000004</v>
      </c>
      <c r="CR26">
        <v>40.010937499999997</v>
      </c>
      <c r="CS26">
        <v>0</v>
      </c>
      <c r="CT26">
        <v>59.200000047683702</v>
      </c>
      <c r="CU26">
        <v>2.30923846153846</v>
      </c>
      <c r="CV26">
        <v>-0.60149742962716002</v>
      </c>
      <c r="CW26">
        <v>0.77627348696827303</v>
      </c>
      <c r="CX26">
        <v>368.27669230769197</v>
      </c>
      <c r="CY26">
        <v>15</v>
      </c>
      <c r="CZ26">
        <v>1675419675.5999999</v>
      </c>
      <c r="DA26" t="s">
        <v>254</v>
      </c>
      <c r="DB26">
        <v>3</v>
      </c>
      <c r="DC26">
        <v>-3.86</v>
      </c>
      <c r="DD26">
        <v>0.378</v>
      </c>
      <c r="DE26">
        <v>401</v>
      </c>
      <c r="DF26">
        <v>15</v>
      </c>
      <c r="DG26">
        <v>1.54</v>
      </c>
      <c r="DH26">
        <v>0.44</v>
      </c>
      <c r="DI26">
        <v>-1.18473778846154</v>
      </c>
      <c r="DJ26">
        <v>6.8053871766443896E-3</v>
      </c>
      <c r="DK26">
        <v>0.11926180892752999</v>
      </c>
      <c r="DL26">
        <v>1</v>
      </c>
      <c r="DM26">
        <v>2.3448000000000002</v>
      </c>
      <c r="DN26">
        <v>0</v>
      </c>
      <c r="DO26">
        <v>0</v>
      </c>
      <c r="DP26">
        <v>0</v>
      </c>
      <c r="DQ26">
        <v>0.50648340384615398</v>
      </c>
      <c r="DR26">
        <v>-6.2044856142748697E-3</v>
      </c>
      <c r="DS26">
        <v>3.8732460956770499E-3</v>
      </c>
      <c r="DT26">
        <v>1</v>
      </c>
      <c r="DU26">
        <v>2</v>
      </c>
      <c r="DV26">
        <v>3</v>
      </c>
      <c r="DW26" t="s">
        <v>255</v>
      </c>
      <c r="DX26">
        <v>100</v>
      </c>
      <c r="DY26">
        <v>100</v>
      </c>
      <c r="DZ26">
        <v>-3.86</v>
      </c>
      <c r="EA26">
        <v>0.378</v>
      </c>
      <c r="EB26">
        <v>2</v>
      </c>
      <c r="EC26">
        <v>512.33799999999997</v>
      </c>
      <c r="ED26">
        <v>456.46699999999998</v>
      </c>
      <c r="EE26">
        <v>26.113700000000001</v>
      </c>
      <c r="EF26">
        <v>29.501300000000001</v>
      </c>
      <c r="EG26">
        <v>30.000900000000001</v>
      </c>
      <c r="EH26">
        <v>29.4589</v>
      </c>
      <c r="EI26">
        <v>29.4315</v>
      </c>
      <c r="EJ26">
        <v>19.909300000000002</v>
      </c>
      <c r="EK26">
        <v>32.494900000000001</v>
      </c>
      <c r="EL26">
        <v>65.006900000000002</v>
      </c>
      <c r="EM26">
        <v>26.107299999999999</v>
      </c>
      <c r="EN26">
        <v>401.142</v>
      </c>
      <c r="EO26">
        <v>15.0512</v>
      </c>
      <c r="EP26">
        <v>100.196</v>
      </c>
      <c r="EQ26">
        <v>90.530199999999994</v>
      </c>
    </row>
    <row r="27" spans="1:147" x14ac:dyDescent="0.3">
      <c r="A27">
        <v>11</v>
      </c>
      <c r="B27">
        <v>1675420388.7</v>
      </c>
      <c r="C27">
        <v>600.60000014305103</v>
      </c>
      <c r="D27" t="s">
        <v>284</v>
      </c>
      <c r="E27" t="s">
        <v>285</v>
      </c>
      <c r="F27">
        <v>1675420380.45</v>
      </c>
      <c r="G27">
        <f t="shared" si="0"/>
        <v>4.1245899526344051E-3</v>
      </c>
      <c r="H27">
        <f t="shared" si="1"/>
        <v>7.5710339342270458</v>
      </c>
      <c r="I27">
        <f t="shared" si="2"/>
        <v>400.00690624999999</v>
      </c>
      <c r="J27">
        <f t="shared" si="3"/>
        <v>315.56141824324186</v>
      </c>
      <c r="K27">
        <f t="shared" si="4"/>
        <v>30.637261133923392</v>
      </c>
      <c r="L27">
        <f t="shared" si="5"/>
        <v>38.835913814747606</v>
      </c>
      <c r="M27">
        <f t="shared" si="6"/>
        <v>0.17561142176545108</v>
      </c>
      <c r="N27">
        <f t="shared" si="7"/>
        <v>3.4015392035778178</v>
      </c>
      <c r="O27">
        <f t="shared" si="8"/>
        <v>0.17072570329873901</v>
      </c>
      <c r="P27">
        <f t="shared" si="9"/>
        <v>0.10713120509549504</v>
      </c>
      <c r="Q27">
        <f t="shared" si="10"/>
        <v>161.84611445394646</v>
      </c>
      <c r="R27">
        <f t="shared" si="11"/>
        <v>27.823939363995279</v>
      </c>
      <c r="S27">
        <f t="shared" si="12"/>
        <v>28.001806250000001</v>
      </c>
      <c r="T27">
        <f t="shared" si="13"/>
        <v>3.7952392875678558</v>
      </c>
      <c r="U27">
        <f t="shared" si="14"/>
        <v>40.061998826424045</v>
      </c>
      <c r="V27">
        <f t="shared" si="15"/>
        <v>1.5138029416397507</v>
      </c>
      <c r="W27">
        <f t="shared" si="16"/>
        <v>3.7786505565999828</v>
      </c>
      <c r="X27">
        <f t="shared" si="17"/>
        <v>2.2814363459281051</v>
      </c>
      <c r="Y27">
        <f t="shared" si="18"/>
        <v>-181.89441691117727</v>
      </c>
      <c r="Z27">
        <f t="shared" si="19"/>
        <v>-13.776133514122261</v>
      </c>
      <c r="AA27">
        <f t="shared" si="20"/>
        <v>-0.8824859300339869</v>
      </c>
      <c r="AB27">
        <f t="shared" si="21"/>
        <v>-34.706921901387076</v>
      </c>
      <c r="AC27">
        <v>-4.0192434305685899E-2</v>
      </c>
      <c r="AD27">
        <v>4.5119528558763403E-2</v>
      </c>
      <c r="AE27">
        <v>3.3891155866140701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51093.089201827446</v>
      </c>
      <c r="AK27">
        <v>0</v>
      </c>
      <c r="AL27">
        <v>0</v>
      </c>
      <c r="AM27">
        <v>0</v>
      </c>
      <c r="AN27">
        <f t="shared" si="25"/>
        <v>0</v>
      </c>
      <c r="AO27" t="e">
        <f t="shared" si="26"/>
        <v>#DIV/0!</v>
      </c>
      <c r="AP27">
        <v>-1</v>
      </c>
      <c r="AQ27" t="s">
        <v>286</v>
      </c>
      <c r="AR27">
        <v>2.2998307692307698</v>
      </c>
      <c r="AS27">
        <v>1.464</v>
      </c>
      <c r="AT27">
        <f t="shared" si="27"/>
        <v>-0.57092265657839469</v>
      </c>
      <c r="AU27">
        <v>0.5</v>
      </c>
      <c r="AV27">
        <f t="shared" si="28"/>
        <v>841.19291576180092</v>
      </c>
      <c r="AW27">
        <f t="shared" si="29"/>
        <v>7.5710339342270458</v>
      </c>
      <c r="AX27">
        <f t="shared" si="30"/>
        <v>-240.12804708082658</v>
      </c>
      <c r="AY27">
        <f t="shared" si="31"/>
        <v>1</v>
      </c>
      <c r="AZ27">
        <f t="shared" si="32"/>
        <v>1.0189141840864111E-2</v>
      </c>
      <c r="BA27">
        <f t="shared" si="33"/>
        <v>-1</v>
      </c>
      <c r="BB27" t="s">
        <v>252</v>
      </c>
      <c r="BC27">
        <v>0</v>
      </c>
      <c r="BD27">
        <f t="shared" si="34"/>
        <v>1.464</v>
      </c>
      <c r="BE27">
        <f t="shared" si="35"/>
        <v>-0.57092265657839469</v>
      </c>
      <c r="BF27" t="e">
        <f t="shared" si="36"/>
        <v>#DIV/0!</v>
      </c>
      <c r="BG27">
        <f t="shared" si="37"/>
        <v>-0.57092265657839469</v>
      </c>
      <c r="BH27" t="e">
        <f t="shared" si="38"/>
        <v>#DIV/0!</v>
      </c>
      <c r="BI27">
        <f t="shared" si="39"/>
        <v>999.99115625000002</v>
      </c>
      <c r="BJ27">
        <f t="shared" si="40"/>
        <v>841.19291576180092</v>
      </c>
      <c r="BK27">
        <f t="shared" si="41"/>
        <v>0.84120035512744151</v>
      </c>
      <c r="BL27">
        <f t="shared" si="42"/>
        <v>0.19240071025488301</v>
      </c>
      <c r="BM27">
        <v>0.63841293650186204</v>
      </c>
      <c r="BN27">
        <v>0.5</v>
      </c>
      <c r="BO27" t="s">
        <v>253</v>
      </c>
      <c r="BP27">
        <v>1675420380.45</v>
      </c>
      <c r="BQ27">
        <v>400.00690624999999</v>
      </c>
      <c r="BR27">
        <v>401.18425000000002</v>
      </c>
      <c r="BS27">
        <v>15.592053125</v>
      </c>
      <c r="BT27">
        <v>15.073628125000001</v>
      </c>
      <c r="BU27">
        <v>500.00187499999998</v>
      </c>
      <c r="BV27">
        <v>96.888162500000007</v>
      </c>
      <c r="BW27">
        <v>0.19994575000000001</v>
      </c>
      <c r="BX27">
        <v>27.926684375000001</v>
      </c>
      <c r="BY27">
        <v>28.001806250000001</v>
      </c>
      <c r="BZ27">
        <v>999.9</v>
      </c>
      <c r="CA27">
        <v>10003.90625</v>
      </c>
      <c r="CB27">
        <v>0</v>
      </c>
      <c r="CC27">
        <v>393.30124999999998</v>
      </c>
      <c r="CD27">
        <v>999.99115625000002</v>
      </c>
      <c r="CE27">
        <v>0.95999075</v>
      </c>
      <c r="CF27">
        <v>4.0009475000000003E-2</v>
      </c>
      <c r="CG27">
        <v>0</v>
      </c>
      <c r="CH27">
        <v>2.301409375</v>
      </c>
      <c r="CI27">
        <v>0</v>
      </c>
      <c r="CJ27">
        <v>368.76196874999999</v>
      </c>
      <c r="CK27">
        <v>9334.2084374999995</v>
      </c>
      <c r="CL27">
        <v>40.095468750000002</v>
      </c>
      <c r="CM27">
        <v>43.025187500000001</v>
      </c>
      <c r="CN27">
        <v>41.308124999999997</v>
      </c>
      <c r="CO27">
        <v>41.204718749999998</v>
      </c>
      <c r="CP27">
        <v>40</v>
      </c>
      <c r="CQ27">
        <v>959.9815625</v>
      </c>
      <c r="CR27">
        <v>40.011562499999997</v>
      </c>
      <c r="CS27">
        <v>0</v>
      </c>
      <c r="CT27">
        <v>59.599999904632597</v>
      </c>
      <c r="CU27">
        <v>2.2998307692307698</v>
      </c>
      <c r="CV27">
        <v>0.80805470018557202</v>
      </c>
      <c r="CW27">
        <v>1.0024615386719999</v>
      </c>
      <c r="CX27">
        <v>368.82338461538501</v>
      </c>
      <c r="CY27">
        <v>15</v>
      </c>
      <c r="CZ27">
        <v>1675419675.5999999</v>
      </c>
      <c r="DA27" t="s">
        <v>254</v>
      </c>
      <c r="DB27">
        <v>3</v>
      </c>
      <c r="DC27">
        <v>-3.86</v>
      </c>
      <c r="DD27">
        <v>0.378</v>
      </c>
      <c r="DE27">
        <v>401</v>
      </c>
      <c r="DF27">
        <v>15</v>
      </c>
      <c r="DG27">
        <v>1.54</v>
      </c>
      <c r="DH27">
        <v>0.44</v>
      </c>
      <c r="DI27">
        <v>-1.1932681730769199</v>
      </c>
      <c r="DJ27">
        <v>0.11910860582259</v>
      </c>
      <c r="DK27">
        <v>0.102664738389973</v>
      </c>
      <c r="DL27">
        <v>1</v>
      </c>
      <c r="DM27">
        <v>2.6993999999999998</v>
      </c>
      <c r="DN27">
        <v>0</v>
      </c>
      <c r="DO27">
        <v>0</v>
      </c>
      <c r="DP27">
        <v>0</v>
      </c>
      <c r="DQ27">
        <v>0.52168167307692304</v>
      </c>
      <c r="DR27">
        <v>-3.52482455391449E-2</v>
      </c>
      <c r="DS27">
        <v>5.3487134316478899E-3</v>
      </c>
      <c r="DT27">
        <v>1</v>
      </c>
      <c r="DU27">
        <v>2</v>
      </c>
      <c r="DV27">
        <v>3</v>
      </c>
      <c r="DW27" t="s">
        <v>255</v>
      </c>
      <c r="DX27">
        <v>100</v>
      </c>
      <c r="DY27">
        <v>100</v>
      </c>
      <c r="DZ27">
        <v>-3.86</v>
      </c>
      <c r="EA27">
        <v>0.378</v>
      </c>
      <c r="EB27">
        <v>2</v>
      </c>
      <c r="EC27">
        <v>512.89300000000003</v>
      </c>
      <c r="ED27">
        <v>454.76499999999999</v>
      </c>
      <c r="EE27">
        <v>25.937000000000001</v>
      </c>
      <c r="EF27">
        <v>29.628499999999999</v>
      </c>
      <c r="EG27">
        <v>30.000499999999999</v>
      </c>
      <c r="EH27">
        <v>29.6051</v>
      </c>
      <c r="EI27">
        <v>29.581900000000001</v>
      </c>
      <c r="EJ27">
        <v>19.9131</v>
      </c>
      <c r="EK27">
        <v>33.082599999999999</v>
      </c>
      <c r="EL27">
        <v>64.262799999999999</v>
      </c>
      <c r="EM27">
        <v>26.0183</v>
      </c>
      <c r="EN27">
        <v>401.18099999999998</v>
      </c>
      <c r="EO27">
        <v>15.030900000000001</v>
      </c>
      <c r="EP27">
        <v>100.187</v>
      </c>
      <c r="EQ27">
        <v>90.5167</v>
      </c>
    </row>
    <row r="28" spans="1:147" x14ac:dyDescent="0.3">
      <c r="A28">
        <v>12</v>
      </c>
      <c r="B28">
        <v>1675420448.7</v>
      </c>
      <c r="C28">
        <v>660.60000014305103</v>
      </c>
      <c r="D28" t="s">
        <v>287</v>
      </c>
      <c r="E28" t="s">
        <v>288</v>
      </c>
      <c r="F28">
        <v>1675420440.45</v>
      </c>
      <c r="G28">
        <f t="shared" si="0"/>
        <v>4.4491027238818398E-3</v>
      </c>
      <c r="H28">
        <f t="shared" si="1"/>
        <v>7.9291284655296064</v>
      </c>
      <c r="I28">
        <f t="shared" si="2"/>
        <v>400.0064375</v>
      </c>
      <c r="J28">
        <f t="shared" si="3"/>
        <v>317.81262433692029</v>
      </c>
      <c r="K28">
        <f t="shared" si="4"/>
        <v>30.855995084368359</v>
      </c>
      <c r="L28">
        <f t="shared" si="5"/>
        <v>38.83608052061215</v>
      </c>
      <c r="M28">
        <f t="shared" si="6"/>
        <v>0.19036285095969421</v>
      </c>
      <c r="N28">
        <f t="shared" si="7"/>
        <v>3.3997372101342416</v>
      </c>
      <c r="O28">
        <f t="shared" si="8"/>
        <v>0.18463332597918777</v>
      </c>
      <c r="P28">
        <f t="shared" si="9"/>
        <v>0.11589623927370006</v>
      </c>
      <c r="Q28">
        <f t="shared" si="10"/>
        <v>161.8435294164191</v>
      </c>
      <c r="R28">
        <f t="shared" si="11"/>
        <v>27.735750956597219</v>
      </c>
      <c r="S28">
        <f t="shared" si="12"/>
        <v>27.984303125</v>
      </c>
      <c r="T28">
        <f t="shared" si="13"/>
        <v>3.7913685066229315</v>
      </c>
      <c r="U28">
        <f t="shared" si="14"/>
        <v>40.148569349058192</v>
      </c>
      <c r="V28">
        <f t="shared" si="15"/>
        <v>1.5157699769985968</v>
      </c>
      <c r="W28">
        <f t="shared" si="16"/>
        <v>3.7754022162539491</v>
      </c>
      <c r="X28">
        <f t="shared" si="17"/>
        <v>2.2755985296243346</v>
      </c>
      <c r="Y28">
        <f t="shared" si="18"/>
        <v>-196.20543012318913</v>
      </c>
      <c r="Z28">
        <f t="shared" si="19"/>
        <v>-13.263078942309997</v>
      </c>
      <c r="AA28">
        <f t="shared" si="20"/>
        <v>-0.84993386187434183</v>
      </c>
      <c r="AB28">
        <f t="shared" si="21"/>
        <v>-48.474913510954373</v>
      </c>
      <c r="AC28">
        <v>-4.0165649131139299E-2</v>
      </c>
      <c r="AD28">
        <v>4.5089459853824801E-2</v>
      </c>
      <c r="AE28">
        <v>3.3873218725582599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51062.943924281251</v>
      </c>
      <c r="AK28">
        <v>0</v>
      </c>
      <c r="AL28">
        <v>0</v>
      </c>
      <c r="AM28">
        <v>0</v>
      </c>
      <c r="AN28">
        <f t="shared" si="25"/>
        <v>0</v>
      </c>
      <c r="AO28" t="e">
        <f t="shared" si="26"/>
        <v>#DIV/0!</v>
      </c>
      <c r="AP28">
        <v>-1</v>
      </c>
      <c r="AQ28" t="s">
        <v>289</v>
      </c>
      <c r="AR28">
        <v>2.2283846153846198</v>
      </c>
      <c r="AS28">
        <v>1.5004</v>
      </c>
      <c r="AT28">
        <f t="shared" si="27"/>
        <v>-0.4851936919385631</v>
      </c>
      <c r="AU28">
        <v>0.5</v>
      </c>
      <c r="AV28">
        <f t="shared" si="28"/>
        <v>841.17938819945152</v>
      </c>
      <c r="AW28">
        <f t="shared" si="29"/>
        <v>7.9291284655296064</v>
      </c>
      <c r="AX28">
        <f t="shared" si="30"/>
        <v>-204.06746647155683</v>
      </c>
      <c r="AY28">
        <f t="shared" si="31"/>
        <v>1</v>
      </c>
      <c r="AZ28">
        <f t="shared" si="32"/>
        <v>1.0615011008106663E-2</v>
      </c>
      <c r="BA28">
        <f t="shared" si="33"/>
        <v>-1</v>
      </c>
      <c r="BB28" t="s">
        <v>252</v>
      </c>
      <c r="BC28">
        <v>0</v>
      </c>
      <c r="BD28">
        <f t="shared" si="34"/>
        <v>1.5004</v>
      </c>
      <c r="BE28">
        <f t="shared" si="35"/>
        <v>-0.48519369193856299</v>
      </c>
      <c r="BF28" t="e">
        <f t="shared" si="36"/>
        <v>#DIV/0!</v>
      </c>
      <c r="BG28">
        <f t="shared" si="37"/>
        <v>-0.48519369193856299</v>
      </c>
      <c r="BH28" t="e">
        <f t="shared" si="38"/>
        <v>#DIV/0!</v>
      </c>
      <c r="BI28">
        <f t="shared" si="39"/>
        <v>999.97506250000004</v>
      </c>
      <c r="BJ28">
        <f t="shared" si="40"/>
        <v>841.17938819945152</v>
      </c>
      <c r="BK28">
        <f t="shared" si="41"/>
        <v>0.84120036563356948</v>
      </c>
      <c r="BL28">
        <f t="shared" si="42"/>
        <v>0.19240073126713905</v>
      </c>
      <c r="BM28">
        <v>0.63841293650186204</v>
      </c>
      <c r="BN28">
        <v>0.5</v>
      </c>
      <c r="BO28" t="s">
        <v>253</v>
      </c>
      <c r="BP28">
        <v>1675420440.45</v>
      </c>
      <c r="BQ28">
        <v>400.0064375</v>
      </c>
      <c r="BR28">
        <v>401.24609375</v>
      </c>
      <c r="BS28">
        <v>15.612228125</v>
      </c>
      <c r="BT28">
        <v>15.05301875</v>
      </c>
      <c r="BU28">
        <v>499.99525</v>
      </c>
      <c r="BV28">
        <v>96.888665625000002</v>
      </c>
      <c r="BW28">
        <v>0.19997315625000001</v>
      </c>
      <c r="BX28">
        <v>27.911940625</v>
      </c>
      <c r="BY28">
        <v>27.984303125</v>
      </c>
      <c r="BZ28">
        <v>999.9</v>
      </c>
      <c r="CA28">
        <v>9997.1875</v>
      </c>
      <c r="CB28">
        <v>0</v>
      </c>
      <c r="CC28">
        <v>393.27103125000002</v>
      </c>
      <c r="CD28">
        <v>999.97506250000004</v>
      </c>
      <c r="CE28">
        <v>0.95999199999999996</v>
      </c>
      <c r="CF28">
        <v>4.0008200000000001E-2</v>
      </c>
      <c r="CG28">
        <v>0</v>
      </c>
      <c r="CH28">
        <v>2.2114937499999998</v>
      </c>
      <c r="CI28">
        <v>0</v>
      </c>
      <c r="CJ28">
        <v>369.19934375000003</v>
      </c>
      <c r="CK28">
        <v>9334.0615624999991</v>
      </c>
      <c r="CL28">
        <v>40.244093749999998</v>
      </c>
      <c r="CM28">
        <v>43.169562499999998</v>
      </c>
      <c r="CN28">
        <v>41.440937499999997</v>
      </c>
      <c r="CO28">
        <v>41.35728125</v>
      </c>
      <c r="CP28">
        <v>40.125</v>
      </c>
      <c r="CQ28">
        <v>959.96531249999998</v>
      </c>
      <c r="CR28">
        <v>40.011249999999997</v>
      </c>
      <c r="CS28">
        <v>0</v>
      </c>
      <c r="CT28">
        <v>59.399999856948902</v>
      </c>
      <c r="CU28">
        <v>2.2283846153846198</v>
      </c>
      <c r="CV28">
        <v>5.4324791546772902E-2</v>
      </c>
      <c r="CW28">
        <v>3.93832478469532</v>
      </c>
      <c r="CX28">
        <v>369.22653846153798</v>
      </c>
      <c r="CY28">
        <v>15</v>
      </c>
      <c r="CZ28">
        <v>1675419675.5999999</v>
      </c>
      <c r="DA28" t="s">
        <v>254</v>
      </c>
      <c r="DB28">
        <v>3</v>
      </c>
      <c r="DC28">
        <v>-3.86</v>
      </c>
      <c r="DD28">
        <v>0.378</v>
      </c>
      <c r="DE28">
        <v>401</v>
      </c>
      <c r="DF28">
        <v>15</v>
      </c>
      <c r="DG28">
        <v>1.54</v>
      </c>
      <c r="DH28">
        <v>0.44</v>
      </c>
      <c r="DI28">
        <v>-1.2472359615384601</v>
      </c>
      <c r="DJ28">
        <v>0.20786929053188999</v>
      </c>
      <c r="DK28">
        <v>0.11770331557416901</v>
      </c>
      <c r="DL28">
        <v>1</v>
      </c>
      <c r="DM28">
        <v>2.0787</v>
      </c>
      <c r="DN28">
        <v>0</v>
      </c>
      <c r="DO28">
        <v>0</v>
      </c>
      <c r="DP28">
        <v>0</v>
      </c>
      <c r="DQ28">
        <v>0.54858853846153799</v>
      </c>
      <c r="DR28">
        <v>0.14092321352343601</v>
      </c>
      <c r="DS28">
        <v>2.3319362615367101E-2</v>
      </c>
      <c r="DT28">
        <v>0</v>
      </c>
      <c r="DU28">
        <v>1</v>
      </c>
      <c r="DV28">
        <v>3</v>
      </c>
      <c r="DW28" t="s">
        <v>268</v>
      </c>
      <c r="DX28">
        <v>100</v>
      </c>
      <c r="DY28">
        <v>100</v>
      </c>
      <c r="DZ28">
        <v>-3.86</v>
      </c>
      <c r="EA28">
        <v>0.378</v>
      </c>
      <c r="EB28">
        <v>2</v>
      </c>
      <c r="EC28">
        <v>513.24300000000005</v>
      </c>
      <c r="ED28">
        <v>453.77800000000002</v>
      </c>
      <c r="EE28">
        <v>25.9285</v>
      </c>
      <c r="EF28">
        <v>29.751300000000001</v>
      </c>
      <c r="EG28">
        <v>30.000800000000002</v>
      </c>
      <c r="EH28">
        <v>29.742000000000001</v>
      </c>
      <c r="EI28">
        <v>29.723099999999999</v>
      </c>
      <c r="EJ28">
        <v>19.914999999999999</v>
      </c>
      <c r="EK28">
        <v>33.634</v>
      </c>
      <c r="EL28">
        <v>63.518799999999999</v>
      </c>
      <c r="EM28">
        <v>25.934699999999999</v>
      </c>
      <c r="EN28">
        <v>401.22199999999998</v>
      </c>
      <c r="EO28">
        <v>15.021800000000001</v>
      </c>
      <c r="EP28">
        <v>100.17700000000001</v>
      </c>
      <c r="EQ28">
        <v>90.504000000000005</v>
      </c>
    </row>
    <row r="29" spans="1:147" x14ac:dyDescent="0.3">
      <c r="A29">
        <v>13</v>
      </c>
      <c r="B29">
        <v>1675420508.7</v>
      </c>
      <c r="C29">
        <v>720.60000014305103</v>
      </c>
      <c r="D29" t="s">
        <v>290</v>
      </c>
      <c r="E29" t="s">
        <v>291</v>
      </c>
      <c r="F29">
        <v>1675420500.45</v>
      </c>
      <c r="G29">
        <f t="shared" si="0"/>
        <v>4.2810480368837955E-3</v>
      </c>
      <c r="H29">
        <f t="shared" si="1"/>
        <v>8.033412964498666</v>
      </c>
      <c r="I29">
        <f t="shared" si="2"/>
        <v>399.99971875</v>
      </c>
      <c r="J29">
        <f t="shared" si="3"/>
        <v>314.14141336461807</v>
      </c>
      <c r="K29">
        <f t="shared" si="4"/>
        <v>30.498552371364728</v>
      </c>
      <c r="L29">
        <f t="shared" si="5"/>
        <v>38.834142369724447</v>
      </c>
      <c r="M29">
        <f t="shared" si="6"/>
        <v>0.18273856672868682</v>
      </c>
      <c r="N29">
        <f t="shared" si="7"/>
        <v>3.4002387282863453</v>
      </c>
      <c r="O29">
        <f t="shared" si="8"/>
        <v>0.17745269557229112</v>
      </c>
      <c r="P29">
        <f t="shared" si="9"/>
        <v>0.11137011343780037</v>
      </c>
      <c r="Q29">
        <f t="shared" si="10"/>
        <v>161.8481969574579</v>
      </c>
      <c r="R29">
        <f t="shared" si="11"/>
        <v>27.78600208037173</v>
      </c>
      <c r="S29">
        <f t="shared" si="12"/>
        <v>27.995606250000002</v>
      </c>
      <c r="T29">
        <f t="shared" si="13"/>
        <v>3.7938677758640793</v>
      </c>
      <c r="U29">
        <f t="shared" si="14"/>
        <v>40.118881537536055</v>
      </c>
      <c r="V29">
        <f t="shared" si="15"/>
        <v>1.5157279816103084</v>
      </c>
      <c r="W29">
        <f t="shared" si="16"/>
        <v>3.7780913213947951</v>
      </c>
      <c r="X29">
        <f t="shared" si="17"/>
        <v>2.2781397942537707</v>
      </c>
      <c r="Y29">
        <f t="shared" si="18"/>
        <v>-188.79421842657538</v>
      </c>
      <c r="Z29">
        <f t="shared" si="19"/>
        <v>-13.099480309978455</v>
      </c>
      <c r="AA29">
        <f t="shared" si="20"/>
        <v>-0.83942455860043541</v>
      </c>
      <c r="AB29">
        <f t="shared" si="21"/>
        <v>-40.884926337696363</v>
      </c>
      <c r="AC29">
        <v>-4.0173103198885202E-2</v>
      </c>
      <c r="AD29">
        <v>4.5097827697881697E-2</v>
      </c>
      <c r="AE29">
        <v>3.3878210866328899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51069.892489625512</v>
      </c>
      <c r="AK29">
        <v>0</v>
      </c>
      <c r="AL29">
        <v>0</v>
      </c>
      <c r="AM29">
        <v>0</v>
      </c>
      <c r="AN29">
        <f t="shared" si="25"/>
        <v>0</v>
      </c>
      <c r="AO29" t="e">
        <f t="shared" si="26"/>
        <v>#DIV/0!</v>
      </c>
      <c r="AP29">
        <v>-1</v>
      </c>
      <c r="AQ29" t="s">
        <v>292</v>
      </c>
      <c r="AR29">
        <v>2.2783230769230798</v>
      </c>
      <c r="AS29">
        <v>2.0394700000000001</v>
      </c>
      <c r="AT29">
        <f t="shared" si="27"/>
        <v>-0.11711526863502764</v>
      </c>
      <c r="AU29">
        <v>0.5</v>
      </c>
      <c r="AV29">
        <f t="shared" si="28"/>
        <v>841.20693014999881</v>
      </c>
      <c r="AW29">
        <f t="shared" si="29"/>
        <v>8.033412964498666</v>
      </c>
      <c r="AX29">
        <f t="shared" si="30"/>
        <v>-49.259087801082018</v>
      </c>
      <c r="AY29">
        <f t="shared" si="31"/>
        <v>1</v>
      </c>
      <c r="AZ29">
        <f t="shared" si="32"/>
        <v>1.0738633552255548E-2</v>
      </c>
      <c r="BA29">
        <f t="shared" si="33"/>
        <v>-1</v>
      </c>
      <c r="BB29" t="s">
        <v>252</v>
      </c>
      <c r="BC29">
        <v>0</v>
      </c>
      <c r="BD29">
        <f t="shared" si="34"/>
        <v>2.0394700000000001</v>
      </c>
      <c r="BE29">
        <f t="shared" si="35"/>
        <v>-0.11711526863502755</v>
      </c>
      <c r="BF29" t="e">
        <f t="shared" si="36"/>
        <v>#DIV/0!</v>
      </c>
      <c r="BG29">
        <f t="shared" si="37"/>
        <v>-0.11711526863502755</v>
      </c>
      <c r="BH29" t="e">
        <f t="shared" si="38"/>
        <v>#DIV/0!</v>
      </c>
      <c r="BI29">
        <f t="shared" si="39"/>
        <v>1000.00825</v>
      </c>
      <c r="BJ29">
        <f t="shared" si="40"/>
        <v>841.20693014999881</v>
      </c>
      <c r="BK29">
        <f t="shared" si="41"/>
        <v>0.8411999902500793</v>
      </c>
      <c r="BL29">
        <f t="shared" si="42"/>
        <v>0.19239998050015844</v>
      </c>
      <c r="BM29">
        <v>0.63841293650186204</v>
      </c>
      <c r="BN29">
        <v>0.5</v>
      </c>
      <c r="BO29" t="s">
        <v>253</v>
      </c>
      <c r="BP29">
        <v>1675420500.45</v>
      </c>
      <c r="BQ29">
        <v>399.99971875</v>
      </c>
      <c r="BR29">
        <v>401.24406249999998</v>
      </c>
      <c r="BS29">
        <v>15.6123125</v>
      </c>
      <c r="BT29">
        <v>15.074243750000001</v>
      </c>
      <c r="BU29">
        <v>500.01171875</v>
      </c>
      <c r="BV29">
        <v>96.885446875</v>
      </c>
      <c r="BW29">
        <v>0.1999773125</v>
      </c>
      <c r="BX29">
        <v>27.924146875000002</v>
      </c>
      <c r="BY29">
        <v>27.995606250000002</v>
      </c>
      <c r="BZ29">
        <v>999.9</v>
      </c>
      <c r="CA29">
        <v>9999.375</v>
      </c>
      <c r="CB29">
        <v>0</v>
      </c>
      <c r="CC29">
        <v>393.27771875000002</v>
      </c>
      <c r="CD29">
        <v>1000.00825</v>
      </c>
      <c r="CE29">
        <v>0.9599966875</v>
      </c>
      <c r="CF29">
        <v>4.0003418749999999E-2</v>
      </c>
      <c r="CG29">
        <v>0</v>
      </c>
      <c r="CH29">
        <v>2.2799812500000001</v>
      </c>
      <c r="CI29">
        <v>0</v>
      </c>
      <c r="CJ29">
        <v>370.03674999999998</v>
      </c>
      <c r="CK29">
        <v>9334.3881249999995</v>
      </c>
      <c r="CL29">
        <v>40.375</v>
      </c>
      <c r="CM29">
        <v>43.311999999999998</v>
      </c>
      <c r="CN29">
        <v>41.571843749999999</v>
      </c>
      <c r="CO29">
        <v>41.490156249999998</v>
      </c>
      <c r="CP29">
        <v>40.242125000000001</v>
      </c>
      <c r="CQ29">
        <v>960.00812499999995</v>
      </c>
      <c r="CR29">
        <v>40</v>
      </c>
      <c r="CS29">
        <v>0</v>
      </c>
      <c r="CT29">
        <v>59.200000047683702</v>
      </c>
      <c r="CU29">
        <v>2.2783230769230798</v>
      </c>
      <c r="CV29">
        <v>-0.245176074477505</v>
      </c>
      <c r="CW29">
        <v>0.14099145037510799</v>
      </c>
      <c r="CX29">
        <v>370.04169230769202</v>
      </c>
      <c r="CY29">
        <v>15</v>
      </c>
      <c r="CZ29">
        <v>1675419675.5999999</v>
      </c>
      <c r="DA29" t="s">
        <v>254</v>
      </c>
      <c r="DB29">
        <v>3</v>
      </c>
      <c r="DC29">
        <v>-3.86</v>
      </c>
      <c r="DD29">
        <v>0.378</v>
      </c>
      <c r="DE29">
        <v>401</v>
      </c>
      <c r="DF29">
        <v>15</v>
      </c>
      <c r="DG29">
        <v>1.54</v>
      </c>
      <c r="DH29">
        <v>0.44</v>
      </c>
      <c r="DI29">
        <v>-1.2626831153846201</v>
      </c>
      <c r="DJ29">
        <v>7.6968684367799703E-2</v>
      </c>
      <c r="DK29">
        <v>9.6363279422923998E-2</v>
      </c>
      <c r="DL29">
        <v>1</v>
      </c>
      <c r="DM29">
        <v>2.2014999999999998</v>
      </c>
      <c r="DN29">
        <v>0</v>
      </c>
      <c r="DO29">
        <v>0</v>
      </c>
      <c r="DP29">
        <v>0</v>
      </c>
      <c r="DQ29">
        <v>0.54035828846153799</v>
      </c>
      <c r="DR29">
        <v>-1.9324215828567099E-2</v>
      </c>
      <c r="DS29">
        <v>4.0792008235802299E-3</v>
      </c>
      <c r="DT29">
        <v>1</v>
      </c>
      <c r="DU29">
        <v>2</v>
      </c>
      <c r="DV29">
        <v>3</v>
      </c>
      <c r="DW29" t="s">
        <v>255</v>
      </c>
      <c r="DX29">
        <v>100</v>
      </c>
      <c r="DY29">
        <v>100</v>
      </c>
      <c r="DZ29">
        <v>-3.86</v>
      </c>
      <c r="EA29">
        <v>0.378</v>
      </c>
      <c r="EB29">
        <v>2</v>
      </c>
      <c r="EC29">
        <v>514.16700000000003</v>
      </c>
      <c r="ED29">
        <v>452.84500000000003</v>
      </c>
      <c r="EE29">
        <v>25.897600000000001</v>
      </c>
      <c r="EF29">
        <v>29.867000000000001</v>
      </c>
      <c r="EG29">
        <v>30.000599999999999</v>
      </c>
      <c r="EH29">
        <v>29.872</v>
      </c>
      <c r="EI29">
        <v>29.855</v>
      </c>
      <c r="EJ29">
        <v>19.9209</v>
      </c>
      <c r="EK29">
        <v>33.634</v>
      </c>
      <c r="EL29">
        <v>63.146000000000001</v>
      </c>
      <c r="EM29">
        <v>25.895900000000001</v>
      </c>
      <c r="EN29">
        <v>401.24700000000001</v>
      </c>
      <c r="EO29">
        <v>15.0479</v>
      </c>
      <c r="EP29">
        <v>100.166</v>
      </c>
      <c r="EQ29">
        <v>90.491699999999994</v>
      </c>
    </row>
    <row r="30" spans="1:147" x14ac:dyDescent="0.3">
      <c r="A30">
        <v>14</v>
      </c>
      <c r="B30">
        <v>1675420568.7</v>
      </c>
      <c r="C30">
        <v>780.60000014305103</v>
      </c>
      <c r="D30" t="s">
        <v>293</v>
      </c>
      <c r="E30" t="s">
        <v>294</v>
      </c>
      <c r="F30">
        <v>1675420560.45</v>
      </c>
      <c r="G30">
        <f t="shared" si="0"/>
        <v>4.49908826647708E-3</v>
      </c>
      <c r="H30">
        <f t="shared" si="1"/>
        <v>7.9946564128523185</v>
      </c>
      <c r="I30">
        <f t="shared" si="2"/>
        <v>399.98262499999998</v>
      </c>
      <c r="J30">
        <f t="shared" si="3"/>
        <v>317.69128207150158</v>
      </c>
      <c r="K30">
        <f t="shared" si="4"/>
        <v>30.842932552432494</v>
      </c>
      <c r="L30">
        <f t="shared" si="5"/>
        <v>38.832155054992462</v>
      </c>
      <c r="M30">
        <f t="shared" si="6"/>
        <v>0.19183842569261433</v>
      </c>
      <c r="N30">
        <f t="shared" si="7"/>
        <v>3.3975105608153333</v>
      </c>
      <c r="O30">
        <f t="shared" si="8"/>
        <v>0.18601750607937045</v>
      </c>
      <c r="P30">
        <f t="shared" si="9"/>
        <v>0.11676921530412472</v>
      </c>
      <c r="Q30">
        <f t="shared" si="10"/>
        <v>161.84916175379402</v>
      </c>
      <c r="R30">
        <f t="shared" si="11"/>
        <v>27.733687622916733</v>
      </c>
      <c r="S30">
        <f t="shared" si="12"/>
        <v>28.0026625</v>
      </c>
      <c r="T30">
        <f t="shared" si="13"/>
        <v>3.7954287339615393</v>
      </c>
      <c r="U30">
        <f t="shared" si="14"/>
        <v>40.013221331350913</v>
      </c>
      <c r="V30">
        <f t="shared" si="15"/>
        <v>1.5114819961394945</v>
      </c>
      <c r="W30">
        <f t="shared" si="16"/>
        <v>3.7774564152754868</v>
      </c>
      <c r="X30">
        <f t="shared" si="17"/>
        <v>2.2839467378220446</v>
      </c>
      <c r="Y30">
        <f t="shared" si="18"/>
        <v>-198.40979255163924</v>
      </c>
      <c r="Z30">
        <f t="shared" si="19"/>
        <v>-14.909187977878799</v>
      </c>
      <c r="AA30">
        <f t="shared" si="20"/>
        <v>-0.95617905882973897</v>
      </c>
      <c r="AB30">
        <f t="shared" si="21"/>
        <v>-52.425997834553769</v>
      </c>
      <c r="AC30">
        <v>-4.0132559954954003E-2</v>
      </c>
      <c r="AD30">
        <v>4.5052314354785697E-2</v>
      </c>
      <c r="AE30">
        <v>3.3851054512152801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51020.920123008822</v>
      </c>
      <c r="AK30">
        <v>0</v>
      </c>
      <c r="AL30">
        <v>0</v>
      </c>
      <c r="AM30">
        <v>0</v>
      </c>
      <c r="AN30">
        <f t="shared" si="25"/>
        <v>0</v>
      </c>
      <c r="AO30" t="e">
        <f t="shared" si="26"/>
        <v>#DIV/0!</v>
      </c>
      <c r="AP30">
        <v>-1</v>
      </c>
      <c r="AQ30" t="s">
        <v>295</v>
      </c>
      <c r="AR30">
        <v>2.2564346153846202</v>
      </c>
      <c r="AS30">
        <v>1.4927999999999999</v>
      </c>
      <c r="AT30">
        <f t="shared" si="27"/>
        <v>-0.51154516035947228</v>
      </c>
      <c r="AU30">
        <v>0.5</v>
      </c>
      <c r="AV30">
        <f t="shared" si="28"/>
        <v>841.21173810002858</v>
      </c>
      <c r="AW30">
        <f t="shared" si="29"/>
        <v>7.9946564128523185</v>
      </c>
      <c r="AX30">
        <f t="shared" si="30"/>
        <v>-215.15889673132477</v>
      </c>
      <c r="AY30">
        <f t="shared" si="31"/>
        <v>1</v>
      </c>
      <c r="AZ30">
        <f t="shared" si="32"/>
        <v>1.0692499884949018E-2</v>
      </c>
      <c r="BA30">
        <f t="shared" si="33"/>
        <v>-1</v>
      </c>
      <c r="BB30" t="s">
        <v>252</v>
      </c>
      <c r="BC30">
        <v>0</v>
      </c>
      <c r="BD30">
        <f t="shared" si="34"/>
        <v>1.4927999999999999</v>
      </c>
      <c r="BE30">
        <f t="shared" si="35"/>
        <v>-0.5115451603594724</v>
      </c>
      <c r="BF30" t="e">
        <f t="shared" si="36"/>
        <v>#DIV/0!</v>
      </c>
      <c r="BG30">
        <f t="shared" si="37"/>
        <v>-0.5115451603594724</v>
      </c>
      <c r="BH30" t="e">
        <f t="shared" si="38"/>
        <v>#DIV/0!</v>
      </c>
      <c r="BI30">
        <f t="shared" si="39"/>
        <v>1000.0139375</v>
      </c>
      <c r="BJ30">
        <f t="shared" si="40"/>
        <v>841.21173810002858</v>
      </c>
      <c r="BK30">
        <f t="shared" si="41"/>
        <v>0.84120001387483523</v>
      </c>
      <c r="BL30">
        <f t="shared" si="42"/>
        <v>0.19240002774967047</v>
      </c>
      <c r="BM30">
        <v>0.63841293650186204</v>
      </c>
      <c r="BN30">
        <v>0.5</v>
      </c>
      <c r="BO30" t="s">
        <v>253</v>
      </c>
      <c r="BP30">
        <v>1675420560.45</v>
      </c>
      <c r="BQ30">
        <v>399.98262499999998</v>
      </c>
      <c r="BR30">
        <v>401.23321874999999</v>
      </c>
      <c r="BS30">
        <v>15.568709374999999</v>
      </c>
      <c r="BT30">
        <v>15.003178125</v>
      </c>
      <c r="BU30">
        <v>499.98271875</v>
      </c>
      <c r="BV30">
        <v>96.884559374999995</v>
      </c>
      <c r="BW30">
        <v>0.200045375</v>
      </c>
      <c r="BX30">
        <v>27.921265625</v>
      </c>
      <c r="BY30">
        <v>28.0026625</v>
      </c>
      <c r="BZ30">
        <v>999.9</v>
      </c>
      <c r="CA30">
        <v>9989.375</v>
      </c>
      <c r="CB30">
        <v>0</v>
      </c>
      <c r="CC30">
        <v>393.251125</v>
      </c>
      <c r="CD30">
        <v>1000.0139375</v>
      </c>
      <c r="CE30">
        <v>0.95999762499999997</v>
      </c>
      <c r="CF30">
        <v>4.0002462500000002E-2</v>
      </c>
      <c r="CG30">
        <v>0</v>
      </c>
      <c r="CH30">
        <v>2.2540218749999998</v>
      </c>
      <c r="CI30">
        <v>0</v>
      </c>
      <c r="CJ30">
        <v>370.88834374999999</v>
      </c>
      <c r="CK30">
        <v>9334.4443749999991</v>
      </c>
      <c r="CL30">
        <v>40.5</v>
      </c>
      <c r="CM30">
        <v>43.436999999999998</v>
      </c>
      <c r="CN30">
        <v>41.718499999999999</v>
      </c>
      <c r="CO30">
        <v>41.625</v>
      </c>
      <c r="CP30">
        <v>40.375</v>
      </c>
      <c r="CQ30">
        <v>960.01093749999995</v>
      </c>
      <c r="CR30">
        <v>40.000937499999999</v>
      </c>
      <c r="CS30">
        <v>0</v>
      </c>
      <c r="CT30">
        <v>59.599999904632597</v>
      </c>
      <c r="CU30">
        <v>2.2564346153846202</v>
      </c>
      <c r="CV30">
        <v>1.0338222236593499</v>
      </c>
      <c r="CW30">
        <v>-0.220820502405119</v>
      </c>
      <c r="CX30">
        <v>370.95834615384598</v>
      </c>
      <c r="CY30">
        <v>15</v>
      </c>
      <c r="CZ30">
        <v>1675419675.5999999</v>
      </c>
      <c r="DA30" t="s">
        <v>254</v>
      </c>
      <c r="DB30">
        <v>3</v>
      </c>
      <c r="DC30">
        <v>-3.86</v>
      </c>
      <c r="DD30">
        <v>0.378</v>
      </c>
      <c r="DE30">
        <v>401</v>
      </c>
      <c r="DF30">
        <v>15</v>
      </c>
      <c r="DG30">
        <v>1.54</v>
      </c>
      <c r="DH30">
        <v>0.44</v>
      </c>
      <c r="DI30">
        <v>-1.2548572499999999</v>
      </c>
      <c r="DJ30">
        <v>-0.107038744984205</v>
      </c>
      <c r="DK30">
        <v>0.13680793057982299</v>
      </c>
      <c r="DL30">
        <v>1</v>
      </c>
      <c r="DM30">
        <v>2.4674999999999998</v>
      </c>
      <c r="DN30">
        <v>0</v>
      </c>
      <c r="DO30">
        <v>0</v>
      </c>
      <c r="DP30">
        <v>0</v>
      </c>
      <c r="DQ30">
        <v>0.57831536538461503</v>
      </c>
      <c r="DR30">
        <v>-0.132586276786476</v>
      </c>
      <c r="DS30">
        <v>1.7876172405907401E-2</v>
      </c>
      <c r="DT30">
        <v>0</v>
      </c>
      <c r="DU30">
        <v>1</v>
      </c>
      <c r="DV30">
        <v>3</v>
      </c>
      <c r="DW30" t="s">
        <v>268</v>
      </c>
      <c r="DX30">
        <v>100</v>
      </c>
      <c r="DY30">
        <v>100</v>
      </c>
      <c r="DZ30">
        <v>-3.86</v>
      </c>
      <c r="EA30">
        <v>0.378</v>
      </c>
      <c r="EB30">
        <v>2</v>
      </c>
      <c r="EC30">
        <v>514.02099999999996</v>
      </c>
      <c r="ED30">
        <v>451.21699999999998</v>
      </c>
      <c r="EE30">
        <v>25.688500000000001</v>
      </c>
      <c r="EF30">
        <v>29.978100000000001</v>
      </c>
      <c r="EG30">
        <v>30.000299999999999</v>
      </c>
      <c r="EH30">
        <v>29.995000000000001</v>
      </c>
      <c r="EI30">
        <v>29.982500000000002</v>
      </c>
      <c r="EJ30">
        <v>19.924399999999999</v>
      </c>
      <c r="EK30">
        <v>34.204799999999999</v>
      </c>
      <c r="EL30">
        <v>62.027299999999997</v>
      </c>
      <c r="EM30">
        <v>25.795000000000002</v>
      </c>
      <c r="EN30">
        <v>401.32</v>
      </c>
      <c r="EO30">
        <v>15.006</v>
      </c>
      <c r="EP30">
        <v>100.16</v>
      </c>
      <c r="EQ30">
        <v>90.484099999999998</v>
      </c>
    </row>
    <row r="31" spans="1:147" x14ac:dyDescent="0.3">
      <c r="A31">
        <v>15</v>
      </c>
      <c r="B31">
        <v>1675420628.7</v>
      </c>
      <c r="C31">
        <v>840.60000014305103</v>
      </c>
      <c r="D31" t="s">
        <v>296</v>
      </c>
      <c r="E31" t="s">
        <v>297</v>
      </c>
      <c r="F31">
        <v>1675420620.45</v>
      </c>
      <c r="G31">
        <f t="shared" si="0"/>
        <v>4.4036647191245844E-3</v>
      </c>
      <c r="H31">
        <f t="shared" si="1"/>
        <v>8.2150970203016573</v>
      </c>
      <c r="I31">
        <f t="shared" si="2"/>
        <v>399.99234374999997</v>
      </c>
      <c r="J31">
        <f t="shared" si="3"/>
        <v>314.72001518246537</v>
      </c>
      <c r="K31">
        <f t="shared" si="4"/>
        <v>30.55424170216272</v>
      </c>
      <c r="L31">
        <f t="shared" si="5"/>
        <v>38.832810626506898</v>
      </c>
      <c r="M31">
        <f t="shared" si="6"/>
        <v>0.18850461096433957</v>
      </c>
      <c r="N31">
        <f t="shared" si="7"/>
        <v>3.4001937443210939</v>
      </c>
      <c r="O31">
        <f t="shared" si="8"/>
        <v>0.18288535112601209</v>
      </c>
      <c r="P31">
        <f t="shared" si="9"/>
        <v>0.11479425957302991</v>
      </c>
      <c r="Q31">
        <f t="shared" si="10"/>
        <v>161.85017710599257</v>
      </c>
      <c r="R31">
        <f t="shared" si="11"/>
        <v>27.731969704343435</v>
      </c>
      <c r="S31">
        <f t="shared" si="12"/>
        <v>27.976893749999999</v>
      </c>
      <c r="T31">
        <f t="shared" si="13"/>
        <v>3.7897309761285163</v>
      </c>
      <c r="U31">
        <f t="shared" si="14"/>
        <v>40.186192660071072</v>
      </c>
      <c r="V31">
        <f t="shared" si="15"/>
        <v>1.5159421073116846</v>
      </c>
      <c r="W31">
        <f t="shared" si="16"/>
        <v>3.7722959229673974</v>
      </c>
      <c r="X31">
        <f t="shared" si="17"/>
        <v>2.2737888688168315</v>
      </c>
      <c r="Y31">
        <f t="shared" si="18"/>
        <v>-194.20161411339416</v>
      </c>
      <c r="Z31">
        <f t="shared" si="19"/>
        <v>-14.493045319184601</v>
      </c>
      <c r="AA31">
        <f t="shared" si="20"/>
        <v>-0.92852912910286223</v>
      </c>
      <c r="AB31">
        <f t="shared" si="21"/>
        <v>-47.773011455689044</v>
      </c>
      <c r="AC31">
        <v>-4.0172434583205498E-2</v>
      </c>
      <c r="AD31">
        <v>4.5097077118207297E-2</v>
      </c>
      <c r="AE31">
        <v>3.3877763093389999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51073.508860511705</v>
      </c>
      <c r="AK31">
        <v>0</v>
      </c>
      <c r="AL31">
        <v>0</v>
      </c>
      <c r="AM31">
        <v>0</v>
      </c>
      <c r="AN31">
        <f t="shared" si="25"/>
        <v>0</v>
      </c>
      <c r="AO31" t="e">
        <f t="shared" si="26"/>
        <v>#DIV/0!</v>
      </c>
      <c r="AP31">
        <v>-1</v>
      </c>
      <c r="AQ31" t="s">
        <v>298</v>
      </c>
      <c r="AR31">
        <v>2.2451269230769202</v>
      </c>
      <c r="AS31">
        <v>1.1528</v>
      </c>
      <c r="AT31">
        <f t="shared" si="27"/>
        <v>-0.94754243847755037</v>
      </c>
      <c r="AU31">
        <v>0.5</v>
      </c>
      <c r="AV31">
        <f t="shared" si="28"/>
        <v>841.21692686252482</v>
      </c>
      <c r="AW31">
        <f t="shared" si="29"/>
        <v>8.2150970203016573</v>
      </c>
      <c r="AX31">
        <f t="shared" si="30"/>
        <v>-398.54436908395394</v>
      </c>
      <c r="AY31">
        <f t="shared" si="31"/>
        <v>1</v>
      </c>
      <c r="AZ31">
        <f t="shared" si="32"/>
        <v>1.0954483589234322E-2</v>
      </c>
      <c r="BA31">
        <f t="shared" si="33"/>
        <v>-1</v>
      </c>
      <c r="BB31" t="s">
        <v>252</v>
      </c>
      <c r="BC31">
        <v>0</v>
      </c>
      <c r="BD31">
        <f t="shared" si="34"/>
        <v>1.1528</v>
      </c>
      <c r="BE31">
        <f t="shared" si="35"/>
        <v>-0.94754243847755037</v>
      </c>
      <c r="BF31" t="e">
        <f t="shared" si="36"/>
        <v>#DIV/0!</v>
      </c>
      <c r="BG31">
        <f t="shared" si="37"/>
        <v>-0.94754243847755037</v>
      </c>
      <c r="BH31" t="e">
        <f t="shared" si="38"/>
        <v>#DIV/0!</v>
      </c>
      <c r="BI31">
        <f t="shared" si="39"/>
        <v>1000.02009375</v>
      </c>
      <c r="BJ31">
        <f t="shared" si="40"/>
        <v>841.21692686252482</v>
      </c>
      <c r="BK31">
        <f t="shared" si="41"/>
        <v>0.84120002399954252</v>
      </c>
      <c r="BL31">
        <f t="shared" si="42"/>
        <v>0.19240004799908503</v>
      </c>
      <c r="BM31">
        <v>0.63841293650186204</v>
      </c>
      <c r="BN31">
        <v>0.5</v>
      </c>
      <c r="BO31" t="s">
        <v>253</v>
      </c>
      <c r="BP31">
        <v>1675420620.45</v>
      </c>
      <c r="BQ31">
        <v>399.99234374999997</v>
      </c>
      <c r="BR31">
        <v>401.26615624999999</v>
      </c>
      <c r="BS31">
        <v>15.614765625</v>
      </c>
      <c r="BT31">
        <v>15.06128125</v>
      </c>
      <c r="BU31">
        <v>500.00650000000002</v>
      </c>
      <c r="BV31">
        <v>96.883834375000006</v>
      </c>
      <c r="BW31">
        <v>0.20005043750000001</v>
      </c>
      <c r="BX31">
        <v>27.897831249999999</v>
      </c>
      <c r="BY31">
        <v>27.976893749999999</v>
      </c>
      <c r="BZ31">
        <v>999.9</v>
      </c>
      <c r="CA31">
        <v>9999.375</v>
      </c>
      <c r="CB31">
        <v>0</v>
      </c>
      <c r="CC31">
        <v>393.22750000000002</v>
      </c>
      <c r="CD31">
        <v>1000.02009375</v>
      </c>
      <c r="CE31">
        <v>0.95999825000000005</v>
      </c>
      <c r="CF31">
        <v>4.0001824999999998E-2</v>
      </c>
      <c r="CG31">
        <v>0</v>
      </c>
      <c r="CH31">
        <v>2.2424124999999999</v>
      </c>
      <c r="CI31">
        <v>0</v>
      </c>
      <c r="CJ31">
        <v>371.41421874999997</v>
      </c>
      <c r="CK31">
        <v>9334.5031249999993</v>
      </c>
      <c r="CL31">
        <v>40.628875000000001</v>
      </c>
      <c r="CM31">
        <v>43.5895625</v>
      </c>
      <c r="CN31">
        <v>41.867125000000001</v>
      </c>
      <c r="CO31">
        <v>41.75</v>
      </c>
      <c r="CP31">
        <v>40.5</v>
      </c>
      <c r="CQ31">
        <v>960.01750000000004</v>
      </c>
      <c r="CR31">
        <v>40.001562499999999</v>
      </c>
      <c r="CS31">
        <v>0</v>
      </c>
      <c r="CT31">
        <v>59.399999856948902</v>
      </c>
      <c r="CU31">
        <v>2.2451269230769202</v>
      </c>
      <c r="CV31">
        <v>-0.243059826728249</v>
      </c>
      <c r="CW31">
        <v>0.69087180828403305</v>
      </c>
      <c r="CX31">
        <v>371.40746153846197</v>
      </c>
      <c r="CY31">
        <v>15</v>
      </c>
      <c r="CZ31">
        <v>1675419675.5999999</v>
      </c>
      <c r="DA31" t="s">
        <v>254</v>
      </c>
      <c r="DB31">
        <v>3</v>
      </c>
      <c r="DC31">
        <v>-3.86</v>
      </c>
      <c r="DD31">
        <v>0.378</v>
      </c>
      <c r="DE31">
        <v>401</v>
      </c>
      <c r="DF31">
        <v>15</v>
      </c>
      <c r="DG31">
        <v>1.54</v>
      </c>
      <c r="DH31">
        <v>0.44</v>
      </c>
      <c r="DI31">
        <v>-1.27671653846154</v>
      </c>
      <c r="DJ31">
        <v>-6.2323776999916002E-2</v>
      </c>
      <c r="DK31">
        <v>0.10213746419342901</v>
      </c>
      <c r="DL31">
        <v>1</v>
      </c>
      <c r="DM31">
        <v>2.2195</v>
      </c>
      <c r="DN31">
        <v>0</v>
      </c>
      <c r="DO31">
        <v>0</v>
      </c>
      <c r="DP31">
        <v>0</v>
      </c>
      <c r="DQ31">
        <v>0.55327534615384599</v>
      </c>
      <c r="DR31">
        <v>4.6251583710410198E-3</v>
      </c>
      <c r="DS31">
        <v>2.5610075157176202E-3</v>
      </c>
      <c r="DT31">
        <v>1</v>
      </c>
      <c r="DU31">
        <v>2</v>
      </c>
      <c r="DV31">
        <v>3</v>
      </c>
      <c r="DW31" t="s">
        <v>255</v>
      </c>
      <c r="DX31">
        <v>100</v>
      </c>
      <c r="DY31">
        <v>100</v>
      </c>
      <c r="DZ31">
        <v>-3.86</v>
      </c>
      <c r="EA31">
        <v>0.378</v>
      </c>
      <c r="EB31">
        <v>2</v>
      </c>
      <c r="EC31">
        <v>514.23599999999999</v>
      </c>
      <c r="ED31">
        <v>450.34</v>
      </c>
      <c r="EE31">
        <v>25.7303</v>
      </c>
      <c r="EF31">
        <v>30.087199999999999</v>
      </c>
      <c r="EG31">
        <v>30.000800000000002</v>
      </c>
      <c r="EH31">
        <v>30.116099999999999</v>
      </c>
      <c r="EI31">
        <v>30.105599999999999</v>
      </c>
      <c r="EJ31">
        <v>19.9267</v>
      </c>
      <c r="EK31">
        <v>34.204799999999999</v>
      </c>
      <c r="EL31">
        <v>61.281999999999996</v>
      </c>
      <c r="EM31">
        <v>25.734200000000001</v>
      </c>
      <c r="EN31">
        <v>401.29700000000003</v>
      </c>
      <c r="EO31">
        <v>15.005800000000001</v>
      </c>
      <c r="EP31">
        <v>100.152</v>
      </c>
      <c r="EQ31">
        <v>90.472099999999998</v>
      </c>
    </row>
    <row r="32" spans="1:147" x14ac:dyDescent="0.3">
      <c r="A32">
        <v>16</v>
      </c>
      <c r="B32">
        <v>1675420688.7</v>
      </c>
      <c r="C32">
        <v>900.60000014305103</v>
      </c>
      <c r="D32" t="s">
        <v>299</v>
      </c>
      <c r="E32" t="s">
        <v>300</v>
      </c>
      <c r="F32">
        <v>1675420680.45</v>
      </c>
      <c r="G32">
        <f t="shared" si="0"/>
        <v>4.5573686664945037E-3</v>
      </c>
      <c r="H32">
        <f t="shared" si="1"/>
        <v>8.2172208666527684</v>
      </c>
      <c r="I32">
        <f t="shared" si="2"/>
        <v>400.00243749999998</v>
      </c>
      <c r="J32">
        <f t="shared" si="3"/>
        <v>317.14732326419897</v>
      </c>
      <c r="K32">
        <f t="shared" si="4"/>
        <v>30.789470451906901</v>
      </c>
      <c r="L32">
        <f t="shared" si="5"/>
        <v>38.83325611371243</v>
      </c>
      <c r="M32">
        <f t="shared" si="6"/>
        <v>0.19543208265889581</v>
      </c>
      <c r="N32">
        <f t="shared" si="7"/>
        <v>3.3977897247968771</v>
      </c>
      <c r="O32">
        <f t="shared" si="8"/>
        <v>0.18939521061693759</v>
      </c>
      <c r="P32">
        <f t="shared" si="9"/>
        <v>0.11889886197080954</v>
      </c>
      <c r="Q32">
        <f t="shared" si="10"/>
        <v>161.84335075436459</v>
      </c>
      <c r="R32">
        <f t="shared" si="11"/>
        <v>27.697618436643346</v>
      </c>
      <c r="S32">
        <f t="shared" si="12"/>
        <v>27.969137499999999</v>
      </c>
      <c r="T32">
        <f t="shared" si="13"/>
        <v>3.788017444617803</v>
      </c>
      <c r="U32">
        <f t="shared" si="14"/>
        <v>40.179939328476792</v>
      </c>
      <c r="V32">
        <f t="shared" si="15"/>
        <v>1.51575650708316</v>
      </c>
      <c r="W32">
        <f t="shared" si="16"/>
        <v>3.7724210947448982</v>
      </c>
      <c r="X32">
        <f t="shared" si="17"/>
        <v>2.272260937534643</v>
      </c>
      <c r="Y32">
        <f t="shared" si="18"/>
        <v>-200.97995819240762</v>
      </c>
      <c r="Z32">
        <f t="shared" si="19"/>
        <v>-12.957811234264327</v>
      </c>
      <c r="AA32">
        <f t="shared" si="20"/>
        <v>-0.83072854998953782</v>
      </c>
      <c r="AB32">
        <f t="shared" si="21"/>
        <v>-52.9251472222969</v>
      </c>
      <c r="AC32">
        <v>-4.0136707983479201E-2</v>
      </c>
      <c r="AD32">
        <v>4.5056970880192497E-2</v>
      </c>
      <c r="AE32">
        <v>3.3853833330272201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51029.811654229263</v>
      </c>
      <c r="AK32">
        <v>0</v>
      </c>
      <c r="AL32">
        <v>0</v>
      </c>
      <c r="AM32">
        <v>0</v>
      </c>
      <c r="AN32">
        <f t="shared" si="25"/>
        <v>0</v>
      </c>
      <c r="AO32" t="e">
        <f t="shared" si="26"/>
        <v>#DIV/0!</v>
      </c>
      <c r="AP32">
        <v>-1</v>
      </c>
      <c r="AQ32" t="s">
        <v>301</v>
      </c>
      <c r="AR32">
        <v>2.2707538461538501</v>
      </c>
      <c r="AS32">
        <v>1.3231999999999999</v>
      </c>
      <c r="AT32">
        <f t="shared" si="27"/>
        <v>-0.71610780392521933</v>
      </c>
      <c r="AU32">
        <v>0.5</v>
      </c>
      <c r="AV32">
        <f t="shared" si="28"/>
        <v>841.18134521248783</v>
      </c>
      <c r="AW32">
        <f t="shared" si="29"/>
        <v>8.2172208666527684</v>
      </c>
      <c r="AX32">
        <f t="shared" si="30"/>
        <v>-301.18826291148821</v>
      </c>
      <c r="AY32">
        <f t="shared" si="31"/>
        <v>1</v>
      </c>
      <c r="AZ32">
        <f t="shared" si="32"/>
        <v>1.0957471797385663E-2</v>
      </c>
      <c r="BA32">
        <f t="shared" si="33"/>
        <v>-1</v>
      </c>
      <c r="BB32" t="s">
        <v>252</v>
      </c>
      <c r="BC32">
        <v>0</v>
      </c>
      <c r="BD32">
        <f t="shared" si="34"/>
        <v>1.3231999999999999</v>
      </c>
      <c r="BE32">
        <f t="shared" si="35"/>
        <v>-0.71610780392521933</v>
      </c>
      <c r="BF32" t="e">
        <f t="shared" si="36"/>
        <v>#DIV/0!</v>
      </c>
      <c r="BG32">
        <f t="shared" si="37"/>
        <v>-0.71610780392521933</v>
      </c>
      <c r="BH32" t="e">
        <f t="shared" si="38"/>
        <v>#DIV/0!</v>
      </c>
      <c r="BI32">
        <f t="shared" si="39"/>
        <v>999.97778125000002</v>
      </c>
      <c r="BJ32">
        <f t="shared" si="40"/>
        <v>841.18134521248783</v>
      </c>
      <c r="BK32">
        <f t="shared" si="41"/>
        <v>0.84120003562577939</v>
      </c>
      <c r="BL32">
        <f t="shared" si="42"/>
        <v>0.19240007125155864</v>
      </c>
      <c r="BM32">
        <v>0.63841293650186204</v>
      </c>
      <c r="BN32">
        <v>0.5</v>
      </c>
      <c r="BO32" t="s">
        <v>253</v>
      </c>
      <c r="BP32">
        <v>1675420680.45</v>
      </c>
      <c r="BQ32">
        <v>400.00243749999998</v>
      </c>
      <c r="BR32">
        <v>401.28437500000001</v>
      </c>
      <c r="BS32">
        <v>15.61306875</v>
      </c>
      <c r="BT32">
        <v>15.040265625</v>
      </c>
      <c r="BU32">
        <v>500.00725</v>
      </c>
      <c r="BV32">
        <v>96.882450000000006</v>
      </c>
      <c r="BW32">
        <v>0.20009868750000001</v>
      </c>
      <c r="BX32">
        <v>27.898399999999999</v>
      </c>
      <c r="BY32">
        <v>27.969137499999999</v>
      </c>
      <c r="BZ32">
        <v>999.9</v>
      </c>
      <c r="CA32">
        <v>9990.625</v>
      </c>
      <c r="CB32">
        <v>0</v>
      </c>
      <c r="CC32">
        <v>393.13387499999999</v>
      </c>
      <c r="CD32">
        <v>999.97778125000002</v>
      </c>
      <c r="CE32">
        <v>0.95999856250000004</v>
      </c>
      <c r="CF32">
        <v>4.0001506249999999E-2</v>
      </c>
      <c r="CG32">
        <v>0</v>
      </c>
      <c r="CH32">
        <v>2.2625406250000002</v>
      </c>
      <c r="CI32">
        <v>0</v>
      </c>
      <c r="CJ32">
        <v>372.00662499999999</v>
      </c>
      <c r="CK32">
        <v>9334.1143749999992</v>
      </c>
      <c r="CL32">
        <v>40.75</v>
      </c>
      <c r="CM32">
        <v>43.690937499999997</v>
      </c>
      <c r="CN32">
        <v>41.980312499999997</v>
      </c>
      <c r="CO32">
        <v>41.867125000000001</v>
      </c>
      <c r="CP32">
        <v>40.601374999999997</v>
      </c>
      <c r="CQ32">
        <v>959.97781250000003</v>
      </c>
      <c r="CR32">
        <v>40.0003125</v>
      </c>
      <c r="CS32">
        <v>0</v>
      </c>
      <c r="CT32">
        <v>59.200000047683702</v>
      </c>
      <c r="CU32">
        <v>2.2707538461538501</v>
      </c>
      <c r="CV32">
        <v>-3.3039316182356102E-2</v>
      </c>
      <c r="CW32">
        <v>-0.82341880182136895</v>
      </c>
      <c r="CX32">
        <v>371.97419230769202</v>
      </c>
      <c r="CY32">
        <v>15</v>
      </c>
      <c r="CZ32">
        <v>1675419675.5999999</v>
      </c>
      <c r="DA32" t="s">
        <v>254</v>
      </c>
      <c r="DB32">
        <v>3</v>
      </c>
      <c r="DC32">
        <v>-3.86</v>
      </c>
      <c r="DD32">
        <v>0.378</v>
      </c>
      <c r="DE32">
        <v>401</v>
      </c>
      <c r="DF32">
        <v>15</v>
      </c>
      <c r="DG32">
        <v>1.54</v>
      </c>
      <c r="DH32">
        <v>0.44</v>
      </c>
      <c r="DI32">
        <v>-1.2668171153846199</v>
      </c>
      <c r="DJ32">
        <v>-0.35854980027581901</v>
      </c>
      <c r="DK32">
        <v>9.88334750464432E-2</v>
      </c>
      <c r="DL32">
        <v>1</v>
      </c>
      <c r="DM32">
        <v>2.3180999999999998</v>
      </c>
      <c r="DN32">
        <v>0</v>
      </c>
      <c r="DO32">
        <v>0</v>
      </c>
      <c r="DP32">
        <v>0</v>
      </c>
      <c r="DQ32">
        <v>0.57231584615384601</v>
      </c>
      <c r="DR32">
        <v>1.43633286817779E-2</v>
      </c>
      <c r="DS32">
        <v>1.50552842721349E-2</v>
      </c>
      <c r="DT32">
        <v>1</v>
      </c>
      <c r="DU32">
        <v>2</v>
      </c>
      <c r="DV32">
        <v>3</v>
      </c>
      <c r="DW32" t="s">
        <v>255</v>
      </c>
      <c r="DX32">
        <v>100</v>
      </c>
      <c r="DY32">
        <v>100</v>
      </c>
      <c r="DZ32">
        <v>-3.86</v>
      </c>
      <c r="EA32">
        <v>0.378</v>
      </c>
      <c r="EB32">
        <v>2</v>
      </c>
      <c r="EC32">
        <v>514.26300000000003</v>
      </c>
      <c r="ED32">
        <v>449.16</v>
      </c>
      <c r="EE32">
        <v>25.792000000000002</v>
      </c>
      <c r="EF32">
        <v>30.191400000000002</v>
      </c>
      <c r="EG32">
        <v>30.000599999999999</v>
      </c>
      <c r="EH32">
        <v>30.23</v>
      </c>
      <c r="EI32">
        <v>30.2241</v>
      </c>
      <c r="EJ32">
        <v>19.925699999999999</v>
      </c>
      <c r="EK32">
        <v>35.029200000000003</v>
      </c>
      <c r="EL32">
        <v>60.1571</v>
      </c>
      <c r="EM32">
        <v>25.8032</v>
      </c>
      <c r="EN32">
        <v>401.15600000000001</v>
      </c>
      <c r="EO32">
        <v>14.979200000000001</v>
      </c>
      <c r="EP32">
        <v>100.142</v>
      </c>
      <c r="EQ32">
        <v>90.463300000000004</v>
      </c>
    </row>
    <row r="33" spans="1:147" x14ac:dyDescent="0.3">
      <c r="A33">
        <v>17</v>
      </c>
      <c r="B33">
        <v>1675420748.7</v>
      </c>
      <c r="C33">
        <v>960.60000014305103</v>
      </c>
      <c r="D33" t="s">
        <v>302</v>
      </c>
      <c r="E33" t="s">
        <v>303</v>
      </c>
      <c r="F33">
        <v>1675420740.45625</v>
      </c>
      <c r="G33">
        <f t="shared" si="0"/>
        <v>4.4929039896483775E-3</v>
      </c>
      <c r="H33">
        <f t="shared" si="1"/>
        <v>8.0791340506862195</v>
      </c>
      <c r="I33">
        <f t="shared" si="2"/>
        <v>400.00046874999998</v>
      </c>
      <c r="J33">
        <f t="shared" si="3"/>
        <v>317.10284212024101</v>
      </c>
      <c r="K33">
        <f t="shared" si="4"/>
        <v>30.786011428056678</v>
      </c>
      <c r="L33">
        <f t="shared" si="5"/>
        <v>38.83414894621496</v>
      </c>
      <c r="M33">
        <f t="shared" si="6"/>
        <v>0.19203970151110492</v>
      </c>
      <c r="N33">
        <f t="shared" si="7"/>
        <v>3.4014163120995415</v>
      </c>
      <c r="O33">
        <f t="shared" si="8"/>
        <v>0.1862132398834952</v>
      </c>
      <c r="P33">
        <f t="shared" si="9"/>
        <v>0.11689203428180078</v>
      </c>
      <c r="Q33">
        <f t="shared" si="10"/>
        <v>161.84869830160136</v>
      </c>
      <c r="R33">
        <f t="shared" si="11"/>
        <v>27.73447907736238</v>
      </c>
      <c r="S33">
        <f t="shared" si="12"/>
        <v>27.99438125</v>
      </c>
      <c r="T33">
        <f t="shared" si="13"/>
        <v>3.7935968428615841</v>
      </c>
      <c r="U33">
        <f t="shared" si="14"/>
        <v>40.113371223472122</v>
      </c>
      <c r="V33">
        <f t="shared" si="15"/>
        <v>1.5151938545181347</v>
      </c>
      <c r="W33">
        <f t="shared" si="16"/>
        <v>3.7772787684110858</v>
      </c>
      <c r="X33">
        <f t="shared" si="17"/>
        <v>2.2784029883434496</v>
      </c>
      <c r="Y33">
        <f t="shared" si="18"/>
        <v>-198.13706594349344</v>
      </c>
      <c r="Z33">
        <f t="shared" si="19"/>
        <v>-13.555583219795835</v>
      </c>
      <c r="AA33">
        <f t="shared" si="20"/>
        <v>-0.86832998580531406</v>
      </c>
      <c r="AB33">
        <f t="shared" si="21"/>
        <v>-50.712280847493219</v>
      </c>
      <c r="AC33">
        <v>-4.0190607435396403E-2</v>
      </c>
      <c r="AD33">
        <v>4.5117477736820802E-2</v>
      </c>
      <c r="AE33">
        <v>3.3889932598275601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51091.85644391604</v>
      </c>
      <c r="AK33">
        <v>0</v>
      </c>
      <c r="AL33">
        <v>0</v>
      </c>
      <c r="AM33">
        <v>0</v>
      </c>
      <c r="AN33">
        <f t="shared" si="25"/>
        <v>0</v>
      </c>
      <c r="AO33" t="e">
        <f t="shared" si="26"/>
        <v>#DIV/0!</v>
      </c>
      <c r="AP33">
        <v>-1</v>
      </c>
      <c r="AQ33" t="s">
        <v>304</v>
      </c>
      <c r="AR33">
        <v>2.3396653846153801</v>
      </c>
      <c r="AS33">
        <v>1.2544</v>
      </c>
      <c r="AT33">
        <f t="shared" si="27"/>
        <v>-0.86516692013343444</v>
      </c>
      <c r="AU33">
        <v>0.5</v>
      </c>
      <c r="AV33">
        <f t="shared" si="28"/>
        <v>841.20915551249686</v>
      </c>
      <c r="AW33">
        <f t="shared" si="29"/>
        <v>8.0791340506862195</v>
      </c>
      <c r="AX33">
        <f t="shared" si="30"/>
        <v>-363.89316713139709</v>
      </c>
      <c r="AY33">
        <f t="shared" si="31"/>
        <v>1</v>
      </c>
      <c r="AZ33">
        <f t="shared" si="32"/>
        <v>1.0792956770845965E-2</v>
      </c>
      <c r="BA33">
        <f t="shared" si="33"/>
        <v>-1</v>
      </c>
      <c r="BB33" t="s">
        <v>252</v>
      </c>
      <c r="BC33">
        <v>0</v>
      </c>
      <c r="BD33">
        <f t="shared" si="34"/>
        <v>1.2544</v>
      </c>
      <c r="BE33">
        <f t="shared" si="35"/>
        <v>-0.86516692013343444</v>
      </c>
      <c r="BF33" t="e">
        <f t="shared" si="36"/>
        <v>#DIV/0!</v>
      </c>
      <c r="BG33">
        <f t="shared" si="37"/>
        <v>-0.86516692013343444</v>
      </c>
      <c r="BH33" t="e">
        <f t="shared" si="38"/>
        <v>#DIV/0!</v>
      </c>
      <c r="BI33">
        <f t="shared" si="39"/>
        <v>1000.01084375</v>
      </c>
      <c r="BJ33">
        <f t="shared" si="40"/>
        <v>841.20915551249686</v>
      </c>
      <c r="BK33">
        <f t="shared" si="41"/>
        <v>0.84120003374963082</v>
      </c>
      <c r="BL33">
        <f t="shared" si="42"/>
        <v>0.19240006749926172</v>
      </c>
      <c r="BM33">
        <v>0.63841293650186204</v>
      </c>
      <c r="BN33">
        <v>0.5</v>
      </c>
      <c r="BO33" t="s">
        <v>253</v>
      </c>
      <c r="BP33">
        <v>1675420740.45625</v>
      </c>
      <c r="BQ33">
        <v>400.00046874999998</v>
      </c>
      <c r="BR33">
        <v>401.26150000000001</v>
      </c>
      <c r="BS33">
        <v>15.606837499999999</v>
      </c>
      <c r="BT33">
        <v>15.042125</v>
      </c>
      <c r="BU33">
        <v>500</v>
      </c>
      <c r="BV33">
        <v>96.885271875000001</v>
      </c>
      <c r="BW33">
        <v>0.19998671874999999</v>
      </c>
      <c r="BX33">
        <v>27.920459375</v>
      </c>
      <c r="BY33">
        <v>27.99438125</v>
      </c>
      <c r="BZ33">
        <v>999.9</v>
      </c>
      <c r="CA33">
        <v>10003.75</v>
      </c>
      <c r="CB33">
        <v>0</v>
      </c>
      <c r="CC33">
        <v>393.18381249999999</v>
      </c>
      <c r="CD33">
        <v>1000.01084375</v>
      </c>
      <c r="CE33">
        <v>0.95999981249999999</v>
      </c>
      <c r="CF33">
        <v>4.0000231249999997E-2</v>
      </c>
      <c r="CG33">
        <v>0</v>
      </c>
      <c r="CH33">
        <v>2.3412843749999999</v>
      </c>
      <c r="CI33">
        <v>0</v>
      </c>
      <c r="CJ33">
        <v>371.87615625000001</v>
      </c>
      <c r="CK33">
        <v>9334.4171874999993</v>
      </c>
      <c r="CL33">
        <v>40.863187500000002</v>
      </c>
      <c r="CM33">
        <v>43.811999999999998</v>
      </c>
      <c r="CN33">
        <v>42.081687500000001</v>
      </c>
      <c r="CO33">
        <v>41.936999999999998</v>
      </c>
      <c r="CP33">
        <v>40.686999999999998</v>
      </c>
      <c r="CQ33">
        <v>960.00937499999998</v>
      </c>
      <c r="CR33">
        <v>40.001562499999999</v>
      </c>
      <c r="CS33">
        <v>0</v>
      </c>
      <c r="CT33">
        <v>59.5</v>
      </c>
      <c r="CU33">
        <v>2.3396653846153801</v>
      </c>
      <c r="CV33">
        <v>1.0342324830237399</v>
      </c>
      <c r="CW33">
        <v>-0.46988033479451602</v>
      </c>
      <c r="CX33">
        <v>371.86169230769201</v>
      </c>
      <c r="CY33">
        <v>15</v>
      </c>
      <c r="CZ33">
        <v>1675419675.5999999</v>
      </c>
      <c r="DA33" t="s">
        <v>254</v>
      </c>
      <c r="DB33">
        <v>3</v>
      </c>
      <c r="DC33">
        <v>-3.86</v>
      </c>
      <c r="DD33">
        <v>0.378</v>
      </c>
      <c r="DE33">
        <v>401</v>
      </c>
      <c r="DF33">
        <v>15</v>
      </c>
      <c r="DG33">
        <v>1.54</v>
      </c>
      <c r="DH33">
        <v>0.44</v>
      </c>
      <c r="DI33">
        <v>-1.2643088461538501</v>
      </c>
      <c r="DJ33">
        <v>-4.5091776149289498E-2</v>
      </c>
      <c r="DK33">
        <v>0.111624042155488</v>
      </c>
      <c r="DL33">
        <v>1</v>
      </c>
      <c r="DM33">
        <v>2.4653999999999998</v>
      </c>
      <c r="DN33">
        <v>0</v>
      </c>
      <c r="DO33">
        <v>0</v>
      </c>
      <c r="DP33">
        <v>0</v>
      </c>
      <c r="DQ33">
        <v>0.56579019230769201</v>
      </c>
      <c r="DR33">
        <v>-1.17908760255115E-2</v>
      </c>
      <c r="DS33">
        <v>3.1652841107046499E-3</v>
      </c>
      <c r="DT33">
        <v>1</v>
      </c>
      <c r="DU33">
        <v>2</v>
      </c>
      <c r="DV33">
        <v>3</v>
      </c>
      <c r="DW33" t="s">
        <v>255</v>
      </c>
      <c r="DX33">
        <v>100</v>
      </c>
      <c r="DY33">
        <v>100</v>
      </c>
      <c r="DZ33">
        <v>-3.86</v>
      </c>
      <c r="EA33">
        <v>0.378</v>
      </c>
      <c r="EB33">
        <v>2</v>
      </c>
      <c r="EC33">
        <v>514.37800000000004</v>
      </c>
      <c r="ED33">
        <v>448.43400000000003</v>
      </c>
      <c r="EE33">
        <v>25.827300000000001</v>
      </c>
      <c r="EF33">
        <v>30.2883</v>
      </c>
      <c r="EG33">
        <v>30.000800000000002</v>
      </c>
      <c r="EH33">
        <v>30.339200000000002</v>
      </c>
      <c r="EI33">
        <v>30.332899999999999</v>
      </c>
      <c r="EJ33">
        <v>19.933499999999999</v>
      </c>
      <c r="EK33">
        <v>35.301499999999997</v>
      </c>
      <c r="EL33">
        <v>59.034100000000002</v>
      </c>
      <c r="EM33">
        <v>25.823899999999998</v>
      </c>
      <c r="EN33">
        <v>401.22899999999998</v>
      </c>
      <c r="EO33">
        <v>14.9712</v>
      </c>
      <c r="EP33">
        <v>100.134</v>
      </c>
      <c r="EQ33">
        <v>90.453900000000004</v>
      </c>
    </row>
    <row r="34" spans="1:147" x14ac:dyDescent="0.3">
      <c r="A34">
        <v>18</v>
      </c>
      <c r="B34">
        <v>1675420808.7</v>
      </c>
      <c r="C34">
        <v>1020.60000014305</v>
      </c>
      <c r="D34" t="s">
        <v>305</v>
      </c>
      <c r="E34" t="s">
        <v>306</v>
      </c>
      <c r="F34">
        <v>1675420800.45312</v>
      </c>
      <c r="G34">
        <f t="shared" si="0"/>
        <v>4.5663273159732565E-3</v>
      </c>
      <c r="H34">
        <f t="shared" si="1"/>
        <v>8.2112777933809369</v>
      </c>
      <c r="I34">
        <f t="shared" si="2"/>
        <v>400.00765625000003</v>
      </c>
      <c r="J34">
        <f t="shared" si="3"/>
        <v>317.19137577038157</v>
      </c>
      <c r="K34">
        <f t="shared" si="4"/>
        <v>30.794909578840841</v>
      </c>
      <c r="L34">
        <f t="shared" si="5"/>
        <v>38.835228653820913</v>
      </c>
      <c r="M34">
        <f t="shared" si="6"/>
        <v>0.19547419869076679</v>
      </c>
      <c r="N34">
        <f t="shared" si="7"/>
        <v>3.3969230731716493</v>
      </c>
      <c r="O34">
        <f t="shared" si="8"/>
        <v>0.18943327815464664</v>
      </c>
      <c r="P34">
        <f t="shared" si="9"/>
        <v>0.11892300042691362</v>
      </c>
      <c r="Q34">
        <f t="shared" si="10"/>
        <v>161.84308090145385</v>
      </c>
      <c r="R34">
        <f t="shared" si="11"/>
        <v>27.728473713299785</v>
      </c>
      <c r="S34">
        <f t="shared" si="12"/>
        <v>27.994028125</v>
      </c>
      <c r="T34">
        <f t="shared" si="13"/>
        <v>3.7935187454111219</v>
      </c>
      <c r="U34">
        <f t="shared" si="14"/>
        <v>40.142204401692467</v>
      </c>
      <c r="V34">
        <f t="shared" si="15"/>
        <v>1.5172445316822898</v>
      </c>
      <c r="W34">
        <f t="shared" si="16"/>
        <v>3.7796741716015978</v>
      </c>
      <c r="X34">
        <f t="shared" si="17"/>
        <v>2.2762742137288319</v>
      </c>
      <c r="Y34">
        <f t="shared" si="18"/>
        <v>-201.37503463442062</v>
      </c>
      <c r="Z34">
        <f t="shared" si="19"/>
        <v>-11.482559278395954</v>
      </c>
      <c r="AA34">
        <f t="shared" si="20"/>
        <v>-0.7365498156203647</v>
      </c>
      <c r="AB34">
        <f t="shared" si="21"/>
        <v>-51.751062826983102</v>
      </c>
      <c r="AC34">
        <v>-4.0123831084451098E-2</v>
      </c>
      <c r="AD34">
        <v>4.5042515432955101E-2</v>
      </c>
      <c r="AE34">
        <v>3.3845206616949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51008.603175961842</v>
      </c>
      <c r="AK34">
        <v>0</v>
      </c>
      <c r="AL34">
        <v>0</v>
      </c>
      <c r="AM34">
        <v>0</v>
      </c>
      <c r="AN34">
        <f t="shared" si="25"/>
        <v>0</v>
      </c>
      <c r="AO34" t="e">
        <f t="shared" si="26"/>
        <v>#DIV/0!</v>
      </c>
      <c r="AP34">
        <v>-1</v>
      </c>
      <c r="AQ34" t="s">
        <v>307</v>
      </c>
      <c r="AR34">
        <v>2.25592307692308</v>
      </c>
      <c r="AS34">
        <v>1.5284</v>
      </c>
      <c r="AT34">
        <f t="shared" si="27"/>
        <v>-0.4760030600124836</v>
      </c>
      <c r="AU34">
        <v>0.5</v>
      </c>
      <c r="AV34">
        <f t="shared" si="28"/>
        <v>841.17976229996134</v>
      </c>
      <c r="AW34">
        <f t="shared" si="29"/>
        <v>8.2112777933809369</v>
      </c>
      <c r="AX34">
        <f t="shared" si="30"/>
        <v>-200.20207043767761</v>
      </c>
      <c r="AY34">
        <f t="shared" si="31"/>
        <v>1</v>
      </c>
      <c r="AZ34">
        <f t="shared" si="32"/>
        <v>1.0950427252547515E-2</v>
      </c>
      <c r="BA34">
        <f t="shared" si="33"/>
        <v>-1</v>
      </c>
      <c r="BB34" t="s">
        <v>252</v>
      </c>
      <c r="BC34">
        <v>0</v>
      </c>
      <c r="BD34">
        <f t="shared" si="34"/>
        <v>1.5284</v>
      </c>
      <c r="BE34">
        <f t="shared" si="35"/>
        <v>-0.47600306001248366</v>
      </c>
      <c r="BF34" t="e">
        <f t="shared" si="36"/>
        <v>#DIV/0!</v>
      </c>
      <c r="BG34">
        <f t="shared" si="37"/>
        <v>-0.47600306001248366</v>
      </c>
      <c r="BH34" t="e">
        <f t="shared" si="38"/>
        <v>#DIV/0!</v>
      </c>
      <c r="BI34">
        <f t="shared" si="39"/>
        <v>999.97587499999997</v>
      </c>
      <c r="BJ34">
        <f t="shared" si="40"/>
        <v>841.17976229996134</v>
      </c>
      <c r="BK34">
        <f t="shared" si="41"/>
        <v>0.84120005625131844</v>
      </c>
      <c r="BL34">
        <f t="shared" si="42"/>
        <v>0.19240011250263681</v>
      </c>
      <c r="BM34">
        <v>0.63841293650186204</v>
      </c>
      <c r="BN34">
        <v>0.5</v>
      </c>
      <c r="BO34" t="s">
        <v>253</v>
      </c>
      <c r="BP34">
        <v>1675420800.45312</v>
      </c>
      <c r="BQ34">
        <v>400.00765625000003</v>
      </c>
      <c r="BR34">
        <v>401.28931249999999</v>
      </c>
      <c r="BS34">
        <v>15.627806250000001</v>
      </c>
      <c r="BT34">
        <v>15.053878125000001</v>
      </c>
      <c r="BU34">
        <v>500.00062500000001</v>
      </c>
      <c r="BV34">
        <v>96.886218749999998</v>
      </c>
      <c r="BW34">
        <v>0.19999459375</v>
      </c>
      <c r="BX34">
        <v>27.931328125</v>
      </c>
      <c r="BY34">
        <v>27.994028125</v>
      </c>
      <c r="BZ34">
        <v>999.9</v>
      </c>
      <c r="CA34">
        <v>9987.03125</v>
      </c>
      <c r="CB34">
        <v>0</v>
      </c>
      <c r="CC34">
        <v>393.16387500000002</v>
      </c>
      <c r="CD34">
        <v>999.97587499999997</v>
      </c>
      <c r="CE34">
        <v>0.95999981249999999</v>
      </c>
      <c r="CF34">
        <v>4.0000231249999997E-2</v>
      </c>
      <c r="CG34">
        <v>0</v>
      </c>
      <c r="CH34">
        <v>2.2560875</v>
      </c>
      <c r="CI34">
        <v>0</v>
      </c>
      <c r="CJ34">
        <v>372.21668749999998</v>
      </c>
      <c r="CK34">
        <v>9334.0990624999995</v>
      </c>
      <c r="CL34">
        <v>40.936999999999998</v>
      </c>
      <c r="CM34">
        <v>43.900187500000001</v>
      </c>
      <c r="CN34">
        <v>42.186999999999998</v>
      </c>
      <c r="CO34">
        <v>42.025187500000001</v>
      </c>
      <c r="CP34">
        <v>40.757750000000001</v>
      </c>
      <c r="CQ34">
        <v>959.97562500000004</v>
      </c>
      <c r="CR34">
        <v>40.000937499999999</v>
      </c>
      <c r="CS34">
        <v>0</v>
      </c>
      <c r="CT34">
        <v>59.299999952316298</v>
      </c>
      <c r="CU34">
        <v>2.25592307692308</v>
      </c>
      <c r="CV34">
        <v>-0.380977776116116</v>
      </c>
      <c r="CW34">
        <v>0.85791453013857599</v>
      </c>
      <c r="CX34">
        <v>372.20576923076902</v>
      </c>
      <c r="CY34">
        <v>15</v>
      </c>
      <c r="CZ34">
        <v>1675419675.5999999</v>
      </c>
      <c r="DA34" t="s">
        <v>254</v>
      </c>
      <c r="DB34">
        <v>3</v>
      </c>
      <c r="DC34">
        <v>-3.86</v>
      </c>
      <c r="DD34">
        <v>0.378</v>
      </c>
      <c r="DE34">
        <v>401</v>
      </c>
      <c r="DF34">
        <v>15</v>
      </c>
      <c r="DG34">
        <v>1.54</v>
      </c>
      <c r="DH34">
        <v>0.44</v>
      </c>
      <c r="DI34">
        <v>-1.2649624230769201</v>
      </c>
      <c r="DJ34">
        <v>-0.25535914725117598</v>
      </c>
      <c r="DK34">
        <v>0.128587807779106</v>
      </c>
      <c r="DL34">
        <v>1</v>
      </c>
      <c r="DM34">
        <v>2.0371000000000001</v>
      </c>
      <c r="DN34">
        <v>0</v>
      </c>
      <c r="DO34">
        <v>0</v>
      </c>
      <c r="DP34">
        <v>0</v>
      </c>
      <c r="DQ34">
        <v>0.56999984615384602</v>
      </c>
      <c r="DR34">
        <v>3.2406429836224097E-2</v>
      </c>
      <c r="DS34">
        <v>1.01092688531645E-2</v>
      </c>
      <c r="DT34">
        <v>1</v>
      </c>
      <c r="DU34">
        <v>2</v>
      </c>
      <c r="DV34">
        <v>3</v>
      </c>
      <c r="DW34" t="s">
        <v>255</v>
      </c>
      <c r="DX34">
        <v>100</v>
      </c>
      <c r="DY34">
        <v>100</v>
      </c>
      <c r="DZ34">
        <v>-3.86</v>
      </c>
      <c r="EA34">
        <v>0.378</v>
      </c>
      <c r="EB34">
        <v>2</v>
      </c>
      <c r="EC34">
        <v>515.06799999999998</v>
      </c>
      <c r="ED34">
        <v>447.27300000000002</v>
      </c>
      <c r="EE34">
        <v>25.7624</v>
      </c>
      <c r="EF34">
        <v>30.377700000000001</v>
      </c>
      <c r="EG34">
        <v>30.000499999999999</v>
      </c>
      <c r="EH34">
        <v>30.441199999999998</v>
      </c>
      <c r="EI34">
        <v>30.436900000000001</v>
      </c>
      <c r="EJ34">
        <v>19.930499999999999</v>
      </c>
      <c r="EK34">
        <v>35.580599999999997</v>
      </c>
      <c r="EL34">
        <v>57.909700000000001</v>
      </c>
      <c r="EM34">
        <v>25.759599999999999</v>
      </c>
      <c r="EN34">
        <v>401.23899999999998</v>
      </c>
      <c r="EO34">
        <v>14.9741</v>
      </c>
      <c r="EP34">
        <v>100.127</v>
      </c>
      <c r="EQ34">
        <v>90.444199999999995</v>
      </c>
    </row>
    <row r="35" spans="1:147" x14ac:dyDescent="0.3">
      <c r="A35">
        <v>19</v>
      </c>
      <c r="B35">
        <v>1675420868.7</v>
      </c>
      <c r="C35">
        <v>1080.60000014305</v>
      </c>
      <c r="D35" t="s">
        <v>308</v>
      </c>
      <c r="E35" t="s">
        <v>309</v>
      </c>
      <c r="F35">
        <v>1675420860.45</v>
      </c>
      <c r="G35">
        <f t="shared" si="0"/>
        <v>4.5291380271067719E-3</v>
      </c>
      <c r="H35">
        <f t="shared" si="1"/>
        <v>8.0288334008557793</v>
      </c>
      <c r="I35">
        <f t="shared" si="2"/>
        <v>399.98840625000003</v>
      </c>
      <c r="J35">
        <f t="shared" si="3"/>
        <v>318.00549401830443</v>
      </c>
      <c r="K35">
        <f t="shared" si="4"/>
        <v>30.873639867088396</v>
      </c>
      <c r="L35">
        <f t="shared" si="5"/>
        <v>38.832970617992956</v>
      </c>
      <c r="M35">
        <f t="shared" si="6"/>
        <v>0.19351997715615499</v>
      </c>
      <c r="N35">
        <f t="shared" si="7"/>
        <v>3.3974021111497503</v>
      </c>
      <c r="O35">
        <f t="shared" si="8"/>
        <v>0.1875980769229818</v>
      </c>
      <c r="P35">
        <f t="shared" si="9"/>
        <v>0.11776576211440157</v>
      </c>
      <c r="Q35">
        <f t="shared" si="10"/>
        <v>161.84772399896738</v>
      </c>
      <c r="R35">
        <f t="shared" si="11"/>
        <v>27.738195443074808</v>
      </c>
      <c r="S35">
        <f t="shared" si="12"/>
        <v>28.003518750000001</v>
      </c>
      <c r="T35">
        <f t="shared" si="13"/>
        <v>3.7956181886055362</v>
      </c>
      <c r="U35">
        <f t="shared" si="14"/>
        <v>40.101779345078853</v>
      </c>
      <c r="V35">
        <f t="shared" si="15"/>
        <v>1.5158276601089342</v>
      </c>
      <c r="W35">
        <f t="shared" si="16"/>
        <v>3.7799511265201531</v>
      </c>
      <c r="X35">
        <f t="shared" si="17"/>
        <v>2.2797905284966022</v>
      </c>
      <c r="Y35">
        <f t="shared" si="18"/>
        <v>-199.73498699540863</v>
      </c>
      <c r="Z35">
        <f t="shared" si="19"/>
        <v>-12.992392802023526</v>
      </c>
      <c r="AA35">
        <f t="shared" si="20"/>
        <v>-0.8333253508736278</v>
      </c>
      <c r="AB35">
        <f t="shared" si="21"/>
        <v>-51.712981149338397</v>
      </c>
      <c r="AC35">
        <v>-4.0130948566438902E-2</v>
      </c>
      <c r="AD35">
        <v>4.50505054300121E-2</v>
      </c>
      <c r="AE35">
        <v>3.38499749963532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51017.049838376544</v>
      </c>
      <c r="AK35">
        <v>0</v>
      </c>
      <c r="AL35">
        <v>0</v>
      </c>
      <c r="AM35">
        <v>0</v>
      </c>
      <c r="AN35">
        <f t="shared" si="25"/>
        <v>0</v>
      </c>
      <c r="AO35" t="e">
        <f t="shared" si="26"/>
        <v>#DIV/0!</v>
      </c>
      <c r="AP35">
        <v>-1</v>
      </c>
      <c r="AQ35" t="s">
        <v>310</v>
      </c>
      <c r="AR35">
        <v>2.2855384615384602</v>
      </c>
      <c r="AS35">
        <v>1.3008</v>
      </c>
      <c r="AT35">
        <f t="shared" si="27"/>
        <v>-0.75702526256031688</v>
      </c>
      <c r="AU35">
        <v>0.5</v>
      </c>
      <c r="AV35">
        <f t="shared" si="28"/>
        <v>841.20403582496476</v>
      </c>
      <c r="AW35">
        <f t="shared" si="29"/>
        <v>8.0288334008557793</v>
      </c>
      <c r="AX35">
        <f t="shared" si="30"/>
        <v>-318.40635304359608</v>
      </c>
      <c r="AY35">
        <f t="shared" si="31"/>
        <v>1</v>
      </c>
      <c r="AZ35">
        <f t="shared" si="32"/>
        <v>1.0733226442501843E-2</v>
      </c>
      <c r="BA35">
        <f t="shared" si="33"/>
        <v>-1</v>
      </c>
      <c r="BB35" t="s">
        <v>252</v>
      </c>
      <c r="BC35">
        <v>0</v>
      </c>
      <c r="BD35">
        <f t="shared" si="34"/>
        <v>1.3008</v>
      </c>
      <c r="BE35">
        <f t="shared" si="35"/>
        <v>-0.75702526256031688</v>
      </c>
      <c r="BF35" t="e">
        <f t="shared" si="36"/>
        <v>#DIV/0!</v>
      </c>
      <c r="BG35">
        <f t="shared" si="37"/>
        <v>-0.75702526256031688</v>
      </c>
      <c r="BH35" t="e">
        <f t="shared" si="38"/>
        <v>#DIV/0!</v>
      </c>
      <c r="BI35">
        <f t="shared" si="39"/>
        <v>1000.0047499999999</v>
      </c>
      <c r="BJ35">
        <f t="shared" si="40"/>
        <v>841.20403582496476</v>
      </c>
      <c r="BK35">
        <f t="shared" si="41"/>
        <v>0.84120004012477423</v>
      </c>
      <c r="BL35">
        <f t="shared" si="42"/>
        <v>0.19240008024954861</v>
      </c>
      <c r="BM35">
        <v>0.63841293650186204</v>
      </c>
      <c r="BN35">
        <v>0.5</v>
      </c>
      <c r="BO35" t="s">
        <v>253</v>
      </c>
      <c r="BP35">
        <v>1675420860.45</v>
      </c>
      <c r="BQ35">
        <v>399.98840625000003</v>
      </c>
      <c r="BR35">
        <v>401.24484374999997</v>
      </c>
      <c r="BS35">
        <v>15.613368749999999</v>
      </c>
      <c r="BT35">
        <v>15.044112500000001</v>
      </c>
      <c r="BU35">
        <v>500.00590625000001</v>
      </c>
      <c r="BV35">
        <v>96.885215625000001</v>
      </c>
      <c r="BW35">
        <v>0.20002487499999999</v>
      </c>
      <c r="BX35">
        <v>27.932584375000001</v>
      </c>
      <c r="BY35">
        <v>28.003518750000001</v>
      </c>
      <c r="BZ35">
        <v>999.9</v>
      </c>
      <c r="CA35">
        <v>9988.90625</v>
      </c>
      <c r="CB35">
        <v>0</v>
      </c>
      <c r="CC35">
        <v>393.21406250000001</v>
      </c>
      <c r="CD35">
        <v>1000.0047499999999</v>
      </c>
      <c r="CE35">
        <v>0.96000200000000002</v>
      </c>
      <c r="CF35">
        <v>3.9997999999999999E-2</v>
      </c>
      <c r="CG35">
        <v>0</v>
      </c>
      <c r="CH35">
        <v>2.2872593750000001</v>
      </c>
      <c r="CI35">
        <v>0</v>
      </c>
      <c r="CJ35">
        <v>372.49509375000002</v>
      </c>
      <c r="CK35">
        <v>9334.3756250000006</v>
      </c>
      <c r="CL35">
        <v>41.025187500000001</v>
      </c>
      <c r="CM35">
        <v>44</v>
      </c>
      <c r="CN35">
        <v>42.302312499999999</v>
      </c>
      <c r="CO35">
        <v>42.125</v>
      </c>
      <c r="CP35">
        <v>40.875</v>
      </c>
      <c r="CQ35">
        <v>960.00406250000003</v>
      </c>
      <c r="CR35">
        <v>40.001562499999999</v>
      </c>
      <c r="CS35">
        <v>0</v>
      </c>
      <c r="CT35">
        <v>59.399999856948902</v>
      </c>
      <c r="CU35">
        <v>2.2855384615384602</v>
      </c>
      <c r="CV35">
        <v>0.97339486679606402</v>
      </c>
      <c r="CW35">
        <v>2.6073162287521399</v>
      </c>
      <c r="CX35">
        <v>372.53007692307699</v>
      </c>
      <c r="CY35">
        <v>15</v>
      </c>
      <c r="CZ35">
        <v>1675419675.5999999</v>
      </c>
      <c r="DA35" t="s">
        <v>254</v>
      </c>
      <c r="DB35">
        <v>3</v>
      </c>
      <c r="DC35">
        <v>-3.86</v>
      </c>
      <c r="DD35">
        <v>0.378</v>
      </c>
      <c r="DE35">
        <v>401</v>
      </c>
      <c r="DF35">
        <v>15</v>
      </c>
      <c r="DG35">
        <v>1.54</v>
      </c>
      <c r="DH35">
        <v>0.44</v>
      </c>
      <c r="DI35">
        <v>-1.2814580769230799</v>
      </c>
      <c r="DJ35">
        <v>0.161487441304491</v>
      </c>
      <c r="DK35">
        <v>0.107278456419201</v>
      </c>
      <c r="DL35">
        <v>1</v>
      </c>
      <c r="DM35">
        <v>2.5480999999999998</v>
      </c>
      <c r="DN35">
        <v>0</v>
      </c>
      <c r="DO35">
        <v>0</v>
      </c>
      <c r="DP35">
        <v>0</v>
      </c>
      <c r="DQ35">
        <v>0.57056034615384599</v>
      </c>
      <c r="DR35">
        <v>-1.86278050029875E-2</v>
      </c>
      <c r="DS35">
        <v>4.0658502369625401E-3</v>
      </c>
      <c r="DT35">
        <v>1</v>
      </c>
      <c r="DU35">
        <v>2</v>
      </c>
      <c r="DV35">
        <v>3</v>
      </c>
      <c r="DW35" t="s">
        <v>255</v>
      </c>
      <c r="DX35">
        <v>100</v>
      </c>
      <c r="DY35">
        <v>100</v>
      </c>
      <c r="DZ35">
        <v>-3.86</v>
      </c>
      <c r="EA35">
        <v>0.378</v>
      </c>
      <c r="EB35">
        <v>2</v>
      </c>
      <c r="EC35">
        <v>515.18799999999999</v>
      </c>
      <c r="ED35">
        <v>446.46199999999999</v>
      </c>
      <c r="EE35">
        <v>25.501000000000001</v>
      </c>
      <c r="EF35">
        <v>30.4648</v>
      </c>
      <c r="EG35">
        <v>30.000499999999999</v>
      </c>
      <c r="EH35">
        <v>30.535699999999999</v>
      </c>
      <c r="EI35">
        <v>30.536100000000001</v>
      </c>
      <c r="EJ35">
        <v>19.9376</v>
      </c>
      <c r="EK35">
        <v>35.872500000000002</v>
      </c>
      <c r="EL35">
        <v>56.788400000000003</v>
      </c>
      <c r="EM35">
        <v>25.503399999999999</v>
      </c>
      <c r="EN35">
        <v>401.27300000000002</v>
      </c>
      <c r="EO35">
        <v>14.974399999999999</v>
      </c>
      <c r="EP35">
        <v>100.12</v>
      </c>
      <c r="EQ35">
        <v>90.438299999999998</v>
      </c>
    </row>
    <row r="36" spans="1:147" x14ac:dyDescent="0.3">
      <c r="A36">
        <v>20</v>
      </c>
      <c r="B36">
        <v>1675420988.2</v>
      </c>
      <c r="C36">
        <v>1200.10000014305</v>
      </c>
      <c r="D36" t="s">
        <v>311</v>
      </c>
      <c r="E36" t="s">
        <v>312</v>
      </c>
      <c r="F36">
        <v>1675420979.9718699</v>
      </c>
      <c r="G36">
        <f t="shared" si="0"/>
        <v>4.8910895960330219E-3</v>
      </c>
      <c r="H36">
        <f t="shared" si="1"/>
        <v>0.79955249199274725</v>
      </c>
      <c r="I36">
        <f t="shared" si="2"/>
        <v>400.0753125</v>
      </c>
      <c r="J36">
        <f t="shared" si="3"/>
        <v>379.48334180456487</v>
      </c>
      <c r="K36">
        <f t="shared" si="4"/>
        <v>36.845059782327503</v>
      </c>
      <c r="L36">
        <f t="shared" si="5"/>
        <v>38.84438968097686</v>
      </c>
      <c r="M36">
        <f t="shared" si="6"/>
        <v>0.21661185940498368</v>
      </c>
      <c r="N36">
        <f t="shared" si="7"/>
        <v>3.400909137700892</v>
      </c>
      <c r="O36">
        <f t="shared" si="8"/>
        <v>0.20922875723831294</v>
      </c>
      <c r="P36">
        <f t="shared" si="9"/>
        <v>0.13141035133543119</v>
      </c>
      <c r="Q36">
        <f t="shared" si="10"/>
        <v>16.51721341929083</v>
      </c>
      <c r="R36">
        <f t="shared" si="11"/>
        <v>27.084085077677429</v>
      </c>
      <c r="S36">
        <f t="shared" si="12"/>
        <v>27.653521874999999</v>
      </c>
      <c r="T36">
        <f t="shared" si="13"/>
        <v>3.7188617021295349</v>
      </c>
      <c r="U36">
        <f t="shared" si="14"/>
        <v>39.555383112928084</v>
      </c>
      <c r="V36">
        <f t="shared" si="15"/>
        <v>1.5102695649543962</v>
      </c>
      <c r="W36">
        <f t="shared" si="16"/>
        <v>3.8181138598573887</v>
      </c>
      <c r="X36">
        <f t="shared" si="17"/>
        <v>2.2085921371751387</v>
      </c>
      <c r="Y36">
        <f t="shared" si="18"/>
        <v>-215.69705118505627</v>
      </c>
      <c r="Z36">
        <f t="shared" si="19"/>
        <v>82.764678751250557</v>
      </c>
      <c r="AA36">
        <f t="shared" si="20"/>
        <v>5.2983184235393557</v>
      </c>
      <c r="AB36">
        <f t="shared" si="21"/>
        <v>-111.11684059097553</v>
      </c>
      <c r="AC36">
        <v>-4.01830682138868E-2</v>
      </c>
      <c r="AD36">
        <v>4.5109014300204198E-2</v>
      </c>
      <c r="AE36">
        <v>3.3884884158277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51051.532719809686</v>
      </c>
      <c r="AK36">
        <v>0</v>
      </c>
      <c r="AL36">
        <v>0</v>
      </c>
      <c r="AM36">
        <v>0</v>
      </c>
      <c r="AN36">
        <f t="shared" si="25"/>
        <v>0</v>
      </c>
      <c r="AO36" t="e">
        <f t="shared" si="26"/>
        <v>#DIV/0!</v>
      </c>
      <c r="AP36">
        <v>-1</v>
      </c>
      <c r="AQ36" t="s">
        <v>313</v>
      </c>
      <c r="AR36">
        <v>2.1837961538461501</v>
      </c>
      <c r="AS36">
        <v>1.6109899999999999</v>
      </c>
      <c r="AT36">
        <f t="shared" si="27"/>
        <v>-0.35556158253381476</v>
      </c>
      <c r="AU36">
        <v>0.5</v>
      </c>
      <c r="AV36">
        <f t="shared" si="28"/>
        <v>84.272456691716584</v>
      </c>
      <c r="AW36">
        <f t="shared" si="29"/>
        <v>0.79955249199274725</v>
      </c>
      <c r="AX36">
        <f t="shared" si="30"/>
        <v>-14.982024032659558</v>
      </c>
      <c r="AY36">
        <f t="shared" si="31"/>
        <v>1</v>
      </c>
      <c r="AZ36">
        <f t="shared" si="32"/>
        <v>2.1353981628609995E-2</v>
      </c>
      <c r="BA36">
        <f t="shared" si="33"/>
        <v>-1</v>
      </c>
      <c r="BB36" t="s">
        <v>252</v>
      </c>
      <c r="BC36">
        <v>0</v>
      </c>
      <c r="BD36">
        <f t="shared" si="34"/>
        <v>1.6109899999999999</v>
      </c>
      <c r="BE36">
        <f t="shared" si="35"/>
        <v>-0.35556158253381476</v>
      </c>
      <c r="BF36" t="e">
        <f t="shared" si="36"/>
        <v>#DIV/0!</v>
      </c>
      <c r="BG36">
        <f t="shared" si="37"/>
        <v>-0.35556158253381476</v>
      </c>
      <c r="BH36" t="e">
        <f t="shared" si="38"/>
        <v>#DIV/0!</v>
      </c>
      <c r="BI36">
        <f t="shared" si="39"/>
        <v>99.967459375000004</v>
      </c>
      <c r="BJ36">
        <f t="shared" si="40"/>
        <v>84.272456691716584</v>
      </c>
      <c r="BK36">
        <f t="shared" si="41"/>
        <v>0.84299888402276979</v>
      </c>
      <c r="BL36">
        <f t="shared" si="42"/>
        <v>0.19599776804553939</v>
      </c>
      <c r="BM36">
        <v>0.63841293650186204</v>
      </c>
      <c r="BN36">
        <v>0.5</v>
      </c>
      <c r="BO36" t="s">
        <v>253</v>
      </c>
      <c r="BP36">
        <v>1675420979.9718699</v>
      </c>
      <c r="BQ36">
        <v>400.0753125</v>
      </c>
      <c r="BR36">
        <v>400.42725000000002</v>
      </c>
      <c r="BS36">
        <v>15.554925000000001</v>
      </c>
      <c r="BT36">
        <v>14.940134375</v>
      </c>
      <c r="BU36">
        <v>500.00178125000002</v>
      </c>
      <c r="BV36">
        <v>96.892825000000002</v>
      </c>
      <c r="BW36">
        <v>0.19986846875</v>
      </c>
      <c r="BX36">
        <v>28.104925000000001</v>
      </c>
      <c r="BY36">
        <v>27.653521874999999</v>
      </c>
      <c r="BZ36">
        <v>999.9</v>
      </c>
      <c r="CA36">
        <v>10001.09375</v>
      </c>
      <c r="CB36">
        <v>0</v>
      </c>
      <c r="CC36">
        <v>393.251125</v>
      </c>
      <c r="CD36">
        <v>99.967459375000004</v>
      </c>
      <c r="CE36">
        <v>0.90004606249999997</v>
      </c>
      <c r="CF36">
        <v>9.9953265624999996E-2</v>
      </c>
      <c r="CG36">
        <v>0</v>
      </c>
      <c r="CH36">
        <v>2.1997218749999998</v>
      </c>
      <c r="CI36">
        <v>0</v>
      </c>
      <c r="CJ36">
        <v>42.96806875</v>
      </c>
      <c r="CK36">
        <v>914.05621874999997</v>
      </c>
      <c r="CL36">
        <v>40.464624999999998</v>
      </c>
      <c r="CM36">
        <v>44.175375000000003</v>
      </c>
      <c r="CN36">
        <v>42.351374999999997</v>
      </c>
      <c r="CO36">
        <v>42.246062500000001</v>
      </c>
      <c r="CP36">
        <v>40.6989375</v>
      </c>
      <c r="CQ36">
        <v>89.975312500000001</v>
      </c>
      <c r="CR36">
        <v>9.9931249999999991</v>
      </c>
      <c r="CS36">
        <v>0</v>
      </c>
      <c r="CT36">
        <v>118.799999952316</v>
      </c>
      <c r="CU36">
        <v>2.1837961538461501</v>
      </c>
      <c r="CV36">
        <v>0.332926488847061</v>
      </c>
      <c r="CW36">
        <v>0.56406838413487803</v>
      </c>
      <c r="CX36">
        <v>43.0280384615385</v>
      </c>
      <c r="CY36">
        <v>15</v>
      </c>
      <c r="CZ36">
        <v>1675419675.5999999</v>
      </c>
      <c r="DA36" t="s">
        <v>254</v>
      </c>
      <c r="DB36">
        <v>3</v>
      </c>
      <c r="DC36">
        <v>-3.86</v>
      </c>
      <c r="DD36">
        <v>0.378</v>
      </c>
      <c r="DE36">
        <v>401</v>
      </c>
      <c r="DF36">
        <v>15</v>
      </c>
      <c r="DG36">
        <v>1.54</v>
      </c>
      <c r="DH36">
        <v>0.44</v>
      </c>
      <c r="DI36">
        <v>-0.36225951538461498</v>
      </c>
      <c r="DJ36">
        <v>-1.8668528974639099E-2</v>
      </c>
      <c r="DK36">
        <v>0.12853989840500801</v>
      </c>
      <c r="DL36">
        <v>1</v>
      </c>
      <c r="DM36">
        <v>2.2050000000000001</v>
      </c>
      <c r="DN36">
        <v>0</v>
      </c>
      <c r="DO36">
        <v>0</v>
      </c>
      <c r="DP36">
        <v>0</v>
      </c>
      <c r="DQ36">
        <v>0.61437153846153802</v>
      </c>
      <c r="DR36">
        <v>2.0709664124304002E-3</v>
      </c>
      <c r="DS36">
        <v>3.6456406077435E-3</v>
      </c>
      <c r="DT36">
        <v>1</v>
      </c>
      <c r="DU36">
        <v>2</v>
      </c>
      <c r="DV36">
        <v>3</v>
      </c>
      <c r="DW36" t="s">
        <v>255</v>
      </c>
      <c r="DX36">
        <v>100</v>
      </c>
      <c r="DY36">
        <v>100</v>
      </c>
      <c r="DZ36">
        <v>-3.86</v>
      </c>
      <c r="EA36">
        <v>0.378</v>
      </c>
      <c r="EB36">
        <v>2</v>
      </c>
      <c r="EC36">
        <v>515.73</v>
      </c>
      <c r="ED36">
        <v>444.71699999999998</v>
      </c>
      <c r="EE36">
        <v>29.545200000000001</v>
      </c>
      <c r="EF36">
        <v>30.621200000000002</v>
      </c>
      <c r="EG36">
        <v>29.9999</v>
      </c>
      <c r="EH36">
        <v>30.715</v>
      </c>
      <c r="EI36">
        <v>30.717400000000001</v>
      </c>
      <c r="EJ36">
        <v>19.901</v>
      </c>
      <c r="EK36">
        <v>36.406199999999998</v>
      </c>
      <c r="EL36">
        <v>54.527999999999999</v>
      </c>
      <c r="EM36">
        <v>29.621600000000001</v>
      </c>
      <c r="EN36">
        <v>400.46499999999997</v>
      </c>
      <c r="EO36">
        <v>15.122400000000001</v>
      </c>
      <c r="EP36">
        <v>100.108</v>
      </c>
      <c r="EQ36">
        <v>90.424199999999999</v>
      </c>
    </row>
    <row r="37" spans="1:147" x14ac:dyDescent="0.3">
      <c r="A37">
        <v>21</v>
      </c>
      <c r="B37">
        <v>1675421048.2</v>
      </c>
      <c r="C37">
        <v>1260.10000014305</v>
      </c>
      <c r="D37" t="s">
        <v>314</v>
      </c>
      <c r="E37" t="s">
        <v>315</v>
      </c>
      <c r="F37">
        <v>1675421039.96875</v>
      </c>
      <c r="G37">
        <f t="shared" si="0"/>
        <v>3.7437002775759748E-3</v>
      </c>
      <c r="H37">
        <f t="shared" si="1"/>
        <v>1.4334064416719627</v>
      </c>
      <c r="I37">
        <f t="shared" si="2"/>
        <v>399.99925000000002</v>
      </c>
      <c r="J37">
        <f t="shared" si="3"/>
        <v>370.45148838713811</v>
      </c>
      <c r="K37">
        <f t="shared" si="4"/>
        <v>35.968704876725539</v>
      </c>
      <c r="L37">
        <f t="shared" si="5"/>
        <v>38.837622266821711</v>
      </c>
      <c r="M37">
        <f t="shared" si="6"/>
        <v>0.15917154128797134</v>
      </c>
      <c r="N37">
        <f t="shared" si="7"/>
        <v>3.4012880687798743</v>
      </c>
      <c r="O37">
        <f t="shared" si="8"/>
        <v>0.1551461805332609</v>
      </c>
      <c r="P37">
        <f t="shared" si="9"/>
        <v>9.7319546601442819E-2</v>
      </c>
      <c r="Q37">
        <f t="shared" si="10"/>
        <v>16.524640418851888</v>
      </c>
      <c r="R37">
        <f t="shared" si="11"/>
        <v>27.899858491408406</v>
      </c>
      <c r="S37">
        <f t="shared" si="12"/>
        <v>28.186065625000001</v>
      </c>
      <c r="T37">
        <f t="shared" si="13"/>
        <v>3.8361975447004126</v>
      </c>
      <c r="U37">
        <f t="shared" si="14"/>
        <v>39.517325827139253</v>
      </c>
      <c r="V37">
        <f t="shared" si="15"/>
        <v>1.5583852718479028</v>
      </c>
      <c r="W37">
        <f t="shared" si="16"/>
        <v>3.9435494159315123</v>
      </c>
      <c r="X37">
        <f t="shared" si="17"/>
        <v>2.2778122728525099</v>
      </c>
      <c r="Y37">
        <f t="shared" si="18"/>
        <v>-165.09718224110048</v>
      </c>
      <c r="Z37">
        <f t="shared" si="19"/>
        <v>87.087112354751284</v>
      </c>
      <c r="AA37">
        <f t="shared" si="20"/>
        <v>5.6047132602786798</v>
      </c>
      <c r="AB37">
        <f t="shared" si="21"/>
        <v>-55.88071620721864</v>
      </c>
      <c r="AC37">
        <v>-4.0188701035464403E-2</v>
      </c>
      <c r="AD37">
        <v>4.51153376358873E-2</v>
      </c>
      <c r="AE37">
        <v>3.3888656057825401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50964.309633144061</v>
      </c>
      <c r="AK37">
        <v>0</v>
      </c>
      <c r="AL37">
        <v>0</v>
      </c>
      <c r="AM37">
        <v>0</v>
      </c>
      <c r="AN37">
        <f t="shared" si="25"/>
        <v>0</v>
      </c>
      <c r="AO37" t="e">
        <f t="shared" si="26"/>
        <v>#DIV/0!</v>
      </c>
      <c r="AP37">
        <v>-1</v>
      </c>
      <c r="AQ37" t="s">
        <v>316</v>
      </c>
      <c r="AR37">
        <v>2.1235423076923099</v>
      </c>
      <c r="AS37">
        <v>1.5041599999999999</v>
      </c>
      <c r="AT37">
        <f t="shared" si="27"/>
        <v>-0.41177953654684996</v>
      </c>
      <c r="AU37">
        <v>0.5</v>
      </c>
      <c r="AV37">
        <f t="shared" si="28"/>
        <v>84.31195435451292</v>
      </c>
      <c r="AW37">
        <f t="shared" si="29"/>
        <v>1.4334064416719627</v>
      </c>
      <c r="AX37">
        <f t="shared" si="30"/>
        <v>-17.358968744730248</v>
      </c>
      <c r="AY37">
        <f t="shared" si="31"/>
        <v>1</v>
      </c>
      <c r="AZ37">
        <f t="shared" si="32"/>
        <v>2.8861938503287832E-2</v>
      </c>
      <c r="BA37">
        <f t="shared" si="33"/>
        <v>-1</v>
      </c>
      <c r="BB37" t="s">
        <v>252</v>
      </c>
      <c r="BC37">
        <v>0</v>
      </c>
      <c r="BD37">
        <f t="shared" si="34"/>
        <v>1.5041599999999999</v>
      </c>
      <c r="BE37">
        <f t="shared" si="35"/>
        <v>-0.41177953654685007</v>
      </c>
      <c r="BF37" t="e">
        <f t="shared" si="36"/>
        <v>#DIV/0!</v>
      </c>
      <c r="BG37">
        <f t="shared" si="37"/>
        <v>-0.41177953654685007</v>
      </c>
      <c r="BH37" t="e">
        <f t="shared" si="38"/>
        <v>#DIV/0!</v>
      </c>
      <c r="BI37">
        <f t="shared" si="39"/>
        <v>100.014534375</v>
      </c>
      <c r="BJ37">
        <f t="shared" si="40"/>
        <v>84.31195435451292</v>
      </c>
      <c r="BK37">
        <f t="shared" si="41"/>
        <v>0.84299701919712033</v>
      </c>
      <c r="BL37">
        <f t="shared" si="42"/>
        <v>0.19599403839424087</v>
      </c>
      <c r="BM37">
        <v>0.63841293650186204</v>
      </c>
      <c r="BN37">
        <v>0.5</v>
      </c>
      <c r="BO37" t="s">
        <v>253</v>
      </c>
      <c r="BP37">
        <v>1675421039.96875</v>
      </c>
      <c r="BQ37">
        <v>399.99925000000002</v>
      </c>
      <c r="BR37">
        <v>400.37346874999997</v>
      </c>
      <c r="BS37">
        <v>16.050234374999999</v>
      </c>
      <c r="BT37">
        <v>15.579906250000001</v>
      </c>
      <c r="BU37">
        <v>500.00543750000003</v>
      </c>
      <c r="BV37">
        <v>96.894296874999995</v>
      </c>
      <c r="BW37">
        <v>0.19994084375000001</v>
      </c>
      <c r="BX37">
        <v>28.660990625</v>
      </c>
      <c r="BY37">
        <v>28.186065625000001</v>
      </c>
      <c r="BZ37">
        <v>999.9</v>
      </c>
      <c r="CA37">
        <v>10002.34375</v>
      </c>
      <c r="CB37">
        <v>0</v>
      </c>
      <c r="CC37">
        <v>393.18374999999997</v>
      </c>
      <c r="CD37">
        <v>100.014534375</v>
      </c>
      <c r="CE37">
        <v>0.90010956249999996</v>
      </c>
      <c r="CF37">
        <v>9.9889940625000007E-2</v>
      </c>
      <c r="CG37">
        <v>0</v>
      </c>
      <c r="CH37">
        <v>2.1288093749999999</v>
      </c>
      <c r="CI37">
        <v>0</v>
      </c>
      <c r="CJ37">
        <v>43.7820125</v>
      </c>
      <c r="CK37">
        <v>914.50653124999997</v>
      </c>
      <c r="CL37">
        <v>40.062281249999998</v>
      </c>
      <c r="CM37">
        <v>44.126937499999997</v>
      </c>
      <c r="CN37">
        <v>42.150187500000001</v>
      </c>
      <c r="CO37">
        <v>42.194875000000003</v>
      </c>
      <c r="CP37">
        <v>40.411812500000003</v>
      </c>
      <c r="CQ37">
        <v>90.0234375</v>
      </c>
      <c r="CR37">
        <v>9.9915625000000006</v>
      </c>
      <c r="CS37">
        <v>0</v>
      </c>
      <c r="CT37">
        <v>59.099999904632597</v>
      </c>
      <c r="CU37">
        <v>2.1235423076923099</v>
      </c>
      <c r="CV37">
        <v>-7.0287180387670498E-2</v>
      </c>
      <c r="CW37">
        <v>-1.5020854803897199</v>
      </c>
      <c r="CX37">
        <v>43.761684615384603</v>
      </c>
      <c r="CY37">
        <v>15</v>
      </c>
      <c r="CZ37">
        <v>1675419675.5999999</v>
      </c>
      <c r="DA37" t="s">
        <v>254</v>
      </c>
      <c r="DB37">
        <v>3</v>
      </c>
      <c r="DC37">
        <v>-3.86</v>
      </c>
      <c r="DD37">
        <v>0.378</v>
      </c>
      <c r="DE37">
        <v>401</v>
      </c>
      <c r="DF37">
        <v>15</v>
      </c>
      <c r="DG37">
        <v>1.54</v>
      </c>
      <c r="DH37">
        <v>0.44</v>
      </c>
      <c r="DI37">
        <v>-0.33968757692307699</v>
      </c>
      <c r="DJ37">
        <v>-0.33260458846926</v>
      </c>
      <c r="DK37">
        <v>0.104342440440368</v>
      </c>
      <c r="DL37">
        <v>1</v>
      </c>
      <c r="DM37">
        <v>1.9467000000000001</v>
      </c>
      <c r="DN37">
        <v>0</v>
      </c>
      <c r="DO37">
        <v>0</v>
      </c>
      <c r="DP37">
        <v>0</v>
      </c>
      <c r="DQ37">
        <v>0.47510415384615401</v>
      </c>
      <c r="DR37">
        <v>-8.1822316910407103E-2</v>
      </c>
      <c r="DS37">
        <v>1.92053615104106E-2</v>
      </c>
      <c r="DT37">
        <v>1</v>
      </c>
      <c r="DU37">
        <v>2</v>
      </c>
      <c r="DV37">
        <v>3</v>
      </c>
      <c r="DW37" t="s">
        <v>255</v>
      </c>
      <c r="DX37">
        <v>100</v>
      </c>
      <c r="DY37">
        <v>100</v>
      </c>
      <c r="DZ37">
        <v>-3.86</v>
      </c>
      <c r="EA37">
        <v>0.378</v>
      </c>
      <c r="EB37">
        <v>2</v>
      </c>
      <c r="EC37">
        <v>515.71100000000001</v>
      </c>
      <c r="ED37">
        <v>444.18599999999998</v>
      </c>
      <c r="EE37">
        <v>29.553799999999999</v>
      </c>
      <c r="EF37">
        <v>30.6798</v>
      </c>
      <c r="EG37">
        <v>30.000299999999999</v>
      </c>
      <c r="EH37">
        <v>30.793099999999999</v>
      </c>
      <c r="EI37">
        <v>30.8019</v>
      </c>
      <c r="EJ37">
        <v>19.9133</v>
      </c>
      <c r="EK37">
        <v>32.893900000000002</v>
      </c>
      <c r="EL37">
        <v>53.409199999999998</v>
      </c>
      <c r="EM37">
        <v>29.55</v>
      </c>
      <c r="EN37">
        <v>400.39499999999998</v>
      </c>
      <c r="EO37">
        <v>15.7403</v>
      </c>
      <c r="EP37">
        <v>100.104</v>
      </c>
      <c r="EQ37">
        <v>90.416899999999998</v>
      </c>
    </row>
    <row r="38" spans="1:147" x14ac:dyDescent="0.3">
      <c r="A38">
        <v>22</v>
      </c>
      <c r="B38">
        <v>1675421108.7</v>
      </c>
      <c r="C38">
        <v>1320.60000014305</v>
      </c>
      <c r="D38" t="s">
        <v>317</v>
      </c>
      <c r="E38" t="s">
        <v>318</v>
      </c>
      <c r="F38">
        <v>1675421100.4937501</v>
      </c>
      <c r="G38">
        <f t="shared" si="0"/>
        <v>3.9523199549460694E-3</v>
      </c>
      <c r="H38">
        <f t="shared" si="1"/>
        <v>0.7355179011092533</v>
      </c>
      <c r="I38">
        <f t="shared" si="2"/>
        <v>400.0293125</v>
      </c>
      <c r="J38">
        <f t="shared" si="3"/>
        <v>378.42631367958057</v>
      </c>
      <c r="K38">
        <f t="shared" si="4"/>
        <v>36.744569271248487</v>
      </c>
      <c r="L38">
        <f t="shared" si="5"/>
        <v>38.842184732777199</v>
      </c>
      <c r="M38">
        <f t="shared" si="6"/>
        <v>0.17246337603125925</v>
      </c>
      <c r="N38">
        <f t="shared" si="7"/>
        <v>3.4034310858319161</v>
      </c>
      <c r="O38">
        <f t="shared" si="8"/>
        <v>0.16775126397452991</v>
      </c>
      <c r="P38">
        <f t="shared" si="9"/>
        <v>0.10525718085281564</v>
      </c>
      <c r="Q38">
        <f t="shared" si="10"/>
        <v>16.522974166343193</v>
      </c>
      <c r="R38">
        <f t="shared" si="11"/>
        <v>27.736358075234154</v>
      </c>
      <c r="S38">
        <f t="shared" si="12"/>
        <v>28.06126875</v>
      </c>
      <c r="T38">
        <f t="shared" si="13"/>
        <v>3.8084150646492558</v>
      </c>
      <c r="U38">
        <f t="shared" si="14"/>
        <v>40.446329360797677</v>
      </c>
      <c r="V38">
        <f t="shared" si="15"/>
        <v>1.5842472125423228</v>
      </c>
      <c r="W38">
        <f t="shared" si="16"/>
        <v>3.9169122083000278</v>
      </c>
      <c r="X38">
        <f t="shared" si="17"/>
        <v>2.224167852106933</v>
      </c>
      <c r="Y38">
        <f t="shared" si="18"/>
        <v>-174.29731001312166</v>
      </c>
      <c r="Z38">
        <f t="shared" si="19"/>
        <v>88.612735677804551</v>
      </c>
      <c r="AA38">
        <f t="shared" si="20"/>
        <v>5.6924589722259933</v>
      </c>
      <c r="AB38">
        <f t="shared" si="21"/>
        <v>-63.469141196747927</v>
      </c>
      <c r="AC38">
        <v>-4.0220561969737098E-2</v>
      </c>
      <c r="AD38">
        <v>4.5151104325779699E-2</v>
      </c>
      <c r="AE38">
        <v>3.39099877451237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51022.897498732695</v>
      </c>
      <c r="AK38">
        <v>0</v>
      </c>
      <c r="AL38">
        <v>0</v>
      </c>
      <c r="AM38">
        <v>0</v>
      </c>
      <c r="AN38">
        <f t="shared" si="25"/>
        <v>0</v>
      </c>
      <c r="AO38" t="e">
        <f t="shared" si="26"/>
        <v>#DIV/0!</v>
      </c>
      <c r="AP38">
        <v>-1</v>
      </c>
      <c r="AQ38" t="s">
        <v>319</v>
      </c>
      <c r="AR38">
        <v>2.2503961538461499</v>
      </c>
      <c r="AS38">
        <v>1.5047999999999999</v>
      </c>
      <c r="AT38">
        <f t="shared" si="27"/>
        <v>-0.49547857113646332</v>
      </c>
      <c r="AU38">
        <v>0.5</v>
      </c>
      <c r="AV38">
        <f t="shared" si="28"/>
        <v>84.303493330003036</v>
      </c>
      <c r="AW38">
        <f t="shared" si="29"/>
        <v>0.7355179011092533</v>
      </c>
      <c r="AX38">
        <f t="shared" si="30"/>
        <v>-20.885287208481135</v>
      </c>
      <c r="AY38">
        <f t="shared" si="31"/>
        <v>1</v>
      </c>
      <c r="AZ38">
        <f t="shared" si="32"/>
        <v>2.058654787074635E-2</v>
      </c>
      <c r="BA38">
        <f t="shared" si="33"/>
        <v>-1</v>
      </c>
      <c r="BB38" t="s">
        <v>252</v>
      </c>
      <c r="BC38">
        <v>0</v>
      </c>
      <c r="BD38">
        <f t="shared" si="34"/>
        <v>1.5047999999999999</v>
      </c>
      <c r="BE38">
        <f t="shared" si="35"/>
        <v>-0.49547857113646332</v>
      </c>
      <c r="BF38" t="e">
        <f t="shared" si="36"/>
        <v>#DIV/0!</v>
      </c>
      <c r="BG38">
        <f t="shared" si="37"/>
        <v>-0.49547857113646332</v>
      </c>
      <c r="BH38" t="e">
        <f t="shared" si="38"/>
        <v>#DIV/0!</v>
      </c>
      <c r="BI38">
        <f t="shared" si="39"/>
        <v>100.004503125</v>
      </c>
      <c r="BJ38">
        <f t="shared" si="40"/>
        <v>84.303493330003036</v>
      </c>
      <c r="BK38">
        <f t="shared" si="41"/>
        <v>0.8429969720926308</v>
      </c>
      <c r="BL38">
        <f t="shared" si="42"/>
        <v>0.19599394418526167</v>
      </c>
      <c r="BM38">
        <v>0.63841293650186204</v>
      </c>
      <c r="BN38">
        <v>0.5</v>
      </c>
      <c r="BO38" t="s">
        <v>253</v>
      </c>
      <c r="BP38">
        <v>1675421100.4937501</v>
      </c>
      <c r="BQ38">
        <v>400.0293125</v>
      </c>
      <c r="BR38">
        <v>400.32509375000001</v>
      </c>
      <c r="BS38">
        <v>16.315903124999998</v>
      </c>
      <c r="BT38">
        <v>15.8195</v>
      </c>
      <c r="BU38">
        <v>500.00565625000002</v>
      </c>
      <c r="BV38">
        <v>96.898456249999995</v>
      </c>
      <c r="BW38">
        <v>0.19989009375</v>
      </c>
      <c r="BX38">
        <v>28.544209375000001</v>
      </c>
      <c r="BY38">
        <v>28.06126875</v>
      </c>
      <c r="BZ38">
        <v>999.9</v>
      </c>
      <c r="CA38">
        <v>10009.84375</v>
      </c>
      <c r="CB38">
        <v>0</v>
      </c>
      <c r="CC38">
        <v>393.22412500000002</v>
      </c>
      <c r="CD38">
        <v>100.004503125</v>
      </c>
      <c r="CE38">
        <v>0.90011750000000001</v>
      </c>
      <c r="CF38">
        <v>9.9882024999999999E-2</v>
      </c>
      <c r="CG38">
        <v>0</v>
      </c>
      <c r="CH38">
        <v>2.2515187499999998</v>
      </c>
      <c r="CI38">
        <v>0</v>
      </c>
      <c r="CJ38">
        <v>43.837775000000001</v>
      </c>
      <c r="CK38">
        <v>914.41640625000002</v>
      </c>
      <c r="CL38">
        <v>39.757687500000003</v>
      </c>
      <c r="CM38">
        <v>44.061999999999998</v>
      </c>
      <c r="CN38">
        <v>41.91375</v>
      </c>
      <c r="CO38">
        <v>42.152124999999998</v>
      </c>
      <c r="CP38">
        <v>40.175375000000003</v>
      </c>
      <c r="CQ38">
        <v>90.016562500000006</v>
      </c>
      <c r="CR38">
        <v>9.9906249999999996</v>
      </c>
      <c r="CS38">
        <v>0</v>
      </c>
      <c r="CT38">
        <v>59.599999904632597</v>
      </c>
      <c r="CU38">
        <v>2.2503961538461499</v>
      </c>
      <c r="CV38">
        <v>0.170745299693565</v>
      </c>
      <c r="CW38">
        <v>-0.74841024353211405</v>
      </c>
      <c r="CX38">
        <v>43.844392307692303</v>
      </c>
      <c r="CY38">
        <v>15</v>
      </c>
      <c r="CZ38">
        <v>1675419675.5999999</v>
      </c>
      <c r="DA38" t="s">
        <v>254</v>
      </c>
      <c r="DB38">
        <v>3</v>
      </c>
      <c r="DC38">
        <v>-3.86</v>
      </c>
      <c r="DD38">
        <v>0.378</v>
      </c>
      <c r="DE38">
        <v>401</v>
      </c>
      <c r="DF38">
        <v>15</v>
      </c>
      <c r="DG38">
        <v>1.54</v>
      </c>
      <c r="DH38">
        <v>0.44</v>
      </c>
      <c r="DI38">
        <v>-0.30465763461538498</v>
      </c>
      <c r="DJ38">
        <v>3.4277207907167803E-2</v>
      </c>
      <c r="DK38">
        <v>9.2018033795018203E-2</v>
      </c>
      <c r="DL38">
        <v>1</v>
      </c>
      <c r="DM38">
        <v>2.1457999999999999</v>
      </c>
      <c r="DN38">
        <v>0</v>
      </c>
      <c r="DO38">
        <v>0</v>
      </c>
      <c r="DP38">
        <v>0</v>
      </c>
      <c r="DQ38">
        <v>0.46059899999999998</v>
      </c>
      <c r="DR38">
        <v>0.420017069460909</v>
      </c>
      <c r="DS38">
        <v>5.6744350732711002E-2</v>
      </c>
      <c r="DT38">
        <v>0</v>
      </c>
      <c r="DU38">
        <v>1</v>
      </c>
      <c r="DV38">
        <v>3</v>
      </c>
      <c r="DW38" t="s">
        <v>268</v>
      </c>
      <c r="DX38">
        <v>100</v>
      </c>
      <c r="DY38">
        <v>100</v>
      </c>
      <c r="DZ38">
        <v>-3.86</v>
      </c>
      <c r="EA38">
        <v>0.378</v>
      </c>
      <c r="EB38">
        <v>2</v>
      </c>
      <c r="EC38">
        <v>515.04499999999996</v>
      </c>
      <c r="ED38">
        <v>443.07</v>
      </c>
      <c r="EE38">
        <v>26.468699999999998</v>
      </c>
      <c r="EF38">
        <v>30.7546</v>
      </c>
      <c r="EG38">
        <v>30.000399999999999</v>
      </c>
      <c r="EH38">
        <v>30.869199999999999</v>
      </c>
      <c r="EI38">
        <v>30.878799999999998</v>
      </c>
      <c r="EJ38">
        <v>19.9147</v>
      </c>
      <c r="EK38">
        <v>34.047899999999998</v>
      </c>
      <c r="EL38">
        <v>52.6556</v>
      </c>
      <c r="EM38">
        <v>26.501000000000001</v>
      </c>
      <c r="EN38">
        <v>400.31200000000001</v>
      </c>
      <c r="EO38">
        <v>15.6562</v>
      </c>
      <c r="EP38">
        <v>100.101</v>
      </c>
      <c r="EQ38">
        <v>90.405699999999996</v>
      </c>
    </row>
    <row r="39" spans="1:147" x14ac:dyDescent="0.3">
      <c r="A39">
        <v>23</v>
      </c>
      <c r="B39">
        <v>1675421169.2</v>
      </c>
      <c r="C39">
        <v>1381.10000014305</v>
      </c>
      <c r="D39" t="s">
        <v>320</v>
      </c>
      <c r="E39" t="s">
        <v>321</v>
      </c>
      <c r="F39">
        <v>1675421161.0093801</v>
      </c>
      <c r="G39">
        <f t="shared" si="0"/>
        <v>3.9394629915233768E-3</v>
      </c>
      <c r="H39">
        <f t="shared" si="1"/>
        <v>0.76512367512750112</v>
      </c>
      <c r="I39">
        <f t="shared" si="2"/>
        <v>400.03209375</v>
      </c>
      <c r="J39">
        <f t="shared" si="3"/>
        <v>378.2341412504577</v>
      </c>
      <c r="K39">
        <f t="shared" si="4"/>
        <v>36.728603571559596</v>
      </c>
      <c r="L39">
        <f t="shared" si="5"/>
        <v>38.84530396613669</v>
      </c>
      <c r="M39">
        <f t="shared" si="6"/>
        <v>0.17275373816626094</v>
      </c>
      <c r="N39">
        <f t="shared" si="7"/>
        <v>3.3994020910168583</v>
      </c>
      <c r="O39">
        <f t="shared" si="8"/>
        <v>0.16802054211884793</v>
      </c>
      <c r="P39">
        <f t="shared" si="9"/>
        <v>0.10542729599690695</v>
      </c>
      <c r="Q39">
        <f t="shared" si="10"/>
        <v>16.519298373593699</v>
      </c>
      <c r="R39">
        <f t="shared" si="11"/>
        <v>27.533809436615392</v>
      </c>
      <c r="S39">
        <f t="shared" si="12"/>
        <v>27.905940624999999</v>
      </c>
      <c r="T39">
        <f t="shared" si="13"/>
        <v>3.7740809949907219</v>
      </c>
      <c r="U39">
        <f t="shared" si="14"/>
        <v>40.299233640530268</v>
      </c>
      <c r="V39">
        <f t="shared" si="15"/>
        <v>1.5598458069443073</v>
      </c>
      <c r="W39">
        <f t="shared" si="16"/>
        <v>3.8706587347495338</v>
      </c>
      <c r="X39">
        <f t="shared" si="17"/>
        <v>2.2142351880464144</v>
      </c>
      <c r="Y39">
        <f t="shared" si="18"/>
        <v>-173.7303179261809</v>
      </c>
      <c r="Z39">
        <f t="shared" si="19"/>
        <v>79.507630869977788</v>
      </c>
      <c r="AA39">
        <f t="shared" si="20"/>
        <v>5.1044490384886831</v>
      </c>
      <c r="AB39">
        <f t="shared" si="21"/>
        <v>-72.598939644120719</v>
      </c>
      <c r="AC39">
        <v>-4.0160668508590902E-2</v>
      </c>
      <c r="AD39">
        <v>4.5083868668687702E-2</v>
      </c>
      <c r="AE39">
        <v>3.3869882929681001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50984.74104229056</v>
      </c>
      <c r="AK39">
        <v>0</v>
      </c>
      <c r="AL39">
        <v>0</v>
      </c>
      <c r="AM39">
        <v>0</v>
      </c>
      <c r="AN39">
        <f t="shared" si="25"/>
        <v>0</v>
      </c>
      <c r="AO39" t="e">
        <f t="shared" si="26"/>
        <v>#DIV/0!</v>
      </c>
      <c r="AP39">
        <v>-1</v>
      </c>
      <c r="AQ39" t="s">
        <v>322</v>
      </c>
      <c r="AR39">
        <v>2.15335769230769</v>
      </c>
      <c r="AS39">
        <v>1.5636000000000001</v>
      </c>
      <c r="AT39">
        <f t="shared" si="27"/>
        <v>-0.37717938878721524</v>
      </c>
      <c r="AU39">
        <v>0.5</v>
      </c>
      <c r="AV39">
        <f t="shared" si="28"/>
        <v>84.283965135945948</v>
      </c>
      <c r="AW39">
        <f t="shared" si="29"/>
        <v>0.76512367512750112</v>
      </c>
      <c r="AX39">
        <f t="shared" si="30"/>
        <v>-15.895087227269526</v>
      </c>
      <c r="AY39">
        <f t="shared" si="31"/>
        <v>1</v>
      </c>
      <c r="AZ39">
        <f t="shared" si="32"/>
        <v>2.0942579911617139E-2</v>
      </c>
      <c r="BA39">
        <f t="shared" si="33"/>
        <v>-1</v>
      </c>
      <c r="BB39" t="s">
        <v>252</v>
      </c>
      <c r="BC39">
        <v>0</v>
      </c>
      <c r="BD39">
        <f t="shared" si="34"/>
        <v>1.5636000000000001</v>
      </c>
      <c r="BE39">
        <f t="shared" si="35"/>
        <v>-0.37717938878721535</v>
      </c>
      <c r="BF39" t="e">
        <f t="shared" si="36"/>
        <v>#DIV/0!</v>
      </c>
      <c r="BG39">
        <f t="shared" si="37"/>
        <v>-0.37717938878721535</v>
      </c>
      <c r="BH39" t="e">
        <f t="shared" si="38"/>
        <v>#DIV/0!</v>
      </c>
      <c r="BI39">
        <f t="shared" si="39"/>
        <v>99.981231249999993</v>
      </c>
      <c r="BJ39">
        <f t="shared" si="40"/>
        <v>84.283965135945948</v>
      </c>
      <c r="BK39">
        <f t="shared" si="41"/>
        <v>0.84299787152247085</v>
      </c>
      <c r="BL39">
        <f t="shared" si="42"/>
        <v>0.19599574304494183</v>
      </c>
      <c r="BM39">
        <v>0.63841293650186204</v>
      </c>
      <c r="BN39">
        <v>0.5</v>
      </c>
      <c r="BO39" t="s">
        <v>253</v>
      </c>
      <c r="BP39">
        <v>1675421161.0093801</v>
      </c>
      <c r="BQ39">
        <v>400.03209375</v>
      </c>
      <c r="BR39">
        <v>400.33100000000002</v>
      </c>
      <c r="BS39">
        <v>16.06341875</v>
      </c>
      <c r="BT39">
        <v>15.568503124999999</v>
      </c>
      <c r="BU39">
        <v>500.00534375000001</v>
      </c>
      <c r="BV39">
        <v>96.905428125</v>
      </c>
      <c r="BW39">
        <v>0.20004059375</v>
      </c>
      <c r="BX39">
        <v>28.339771875</v>
      </c>
      <c r="BY39">
        <v>27.905940624999999</v>
      </c>
      <c r="BZ39">
        <v>999.9</v>
      </c>
      <c r="CA39">
        <v>9994.21875</v>
      </c>
      <c r="CB39">
        <v>0</v>
      </c>
      <c r="CC39">
        <v>393.10362500000002</v>
      </c>
      <c r="CD39">
        <v>99.981231249999993</v>
      </c>
      <c r="CE39">
        <v>0.90009368749999996</v>
      </c>
      <c r="CF39">
        <v>9.9905771874999993E-2</v>
      </c>
      <c r="CG39">
        <v>0</v>
      </c>
      <c r="CH39">
        <v>2.15670625</v>
      </c>
      <c r="CI39">
        <v>0</v>
      </c>
      <c r="CJ39">
        <v>43.311865625000003</v>
      </c>
      <c r="CK39">
        <v>914.19793749999997</v>
      </c>
      <c r="CL39">
        <v>39.503843750000001</v>
      </c>
      <c r="CM39">
        <v>43.936999999999998</v>
      </c>
      <c r="CN39">
        <v>41.694875000000003</v>
      </c>
      <c r="CO39">
        <v>42.061999999999998</v>
      </c>
      <c r="CP39">
        <v>39.966531250000003</v>
      </c>
      <c r="CQ39">
        <v>89.9921875</v>
      </c>
      <c r="CR39">
        <v>9.9912500000000009</v>
      </c>
      <c r="CS39">
        <v>0</v>
      </c>
      <c r="CT39">
        <v>59.599999904632597</v>
      </c>
      <c r="CU39">
        <v>2.15335769230769</v>
      </c>
      <c r="CV39">
        <v>7.4143580923671001E-2</v>
      </c>
      <c r="CW39">
        <v>2.57954872443606</v>
      </c>
      <c r="CX39">
        <v>43.3542384615385</v>
      </c>
      <c r="CY39">
        <v>15</v>
      </c>
      <c r="CZ39">
        <v>1675419675.5999999</v>
      </c>
      <c r="DA39" t="s">
        <v>254</v>
      </c>
      <c r="DB39">
        <v>3</v>
      </c>
      <c r="DC39">
        <v>-3.86</v>
      </c>
      <c r="DD39">
        <v>0.378</v>
      </c>
      <c r="DE39">
        <v>401</v>
      </c>
      <c r="DF39">
        <v>15</v>
      </c>
      <c r="DG39">
        <v>1.54</v>
      </c>
      <c r="DH39">
        <v>0.44</v>
      </c>
      <c r="DI39">
        <v>-0.32304328846153801</v>
      </c>
      <c r="DJ39">
        <v>0.26371560611366401</v>
      </c>
      <c r="DK39">
        <v>0.105225557840935</v>
      </c>
      <c r="DL39">
        <v>1</v>
      </c>
      <c r="DM39">
        <v>2.3715999999999999</v>
      </c>
      <c r="DN39">
        <v>0</v>
      </c>
      <c r="DO39">
        <v>0</v>
      </c>
      <c r="DP39">
        <v>0</v>
      </c>
      <c r="DQ39">
        <v>0.46705969230769201</v>
      </c>
      <c r="DR39">
        <v>0.28920905005099501</v>
      </c>
      <c r="DS39">
        <v>4.7384884320415599E-2</v>
      </c>
      <c r="DT39">
        <v>0</v>
      </c>
      <c r="DU39">
        <v>1</v>
      </c>
      <c r="DV39">
        <v>3</v>
      </c>
      <c r="DW39" t="s">
        <v>268</v>
      </c>
      <c r="DX39">
        <v>100</v>
      </c>
      <c r="DY39">
        <v>100</v>
      </c>
      <c r="DZ39">
        <v>-3.86</v>
      </c>
      <c r="EA39">
        <v>0.378</v>
      </c>
      <c r="EB39">
        <v>2</v>
      </c>
      <c r="EC39">
        <v>515.91700000000003</v>
      </c>
      <c r="ED39">
        <v>441.834</v>
      </c>
      <c r="EE39">
        <v>26.755700000000001</v>
      </c>
      <c r="EF39">
        <v>30.840399999999999</v>
      </c>
      <c r="EG39">
        <v>30.000399999999999</v>
      </c>
      <c r="EH39">
        <v>30.9466</v>
      </c>
      <c r="EI39">
        <v>30.956</v>
      </c>
      <c r="EJ39">
        <v>19.9192</v>
      </c>
      <c r="EK39">
        <v>35.058799999999998</v>
      </c>
      <c r="EL39">
        <v>51.525799999999997</v>
      </c>
      <c r="EM39">
        <v>26.780100000000001</v>
      </c>
      <c r="EN39">
        <v>400.35399999999998</v>
      </c>
      <c r="EO39">
        <v>15.530900000000001</v>
      </c>
      <c r="EP39">
        <v>100.096</v>
      </c>
      <c r="EQ39">
        <v>90.399500000000003</v>
      </c>
    </row>
    <row r="40" spans="1:147" x14ac:dyDescent="0.3">
      <c r="A40">
        <v>24</v>
      </c>
      <c r="B40">
        <v>1675421229.3</v>
      </c>
      <c r="C40">
        <v>1441.2000000476801</v>
      </c>
      <c r="D40" t="s">
        <v>323</v>
      </c>
      <c r="E40" t="s">
        <v>324</v>
      </c>
      <c r="F40">
        <v>1675421221.0031199</v>
      </c>
      <c r="G40">
        <f t="shared" si="0"/>
        <v>3.2982145636538153E-3</v>
      </c>
      <c r="H40">
        <f t="shared" si="1"/>
        <v>0.9095882655080727</v>
      </c>
      <c r="I40">
        <f t="shared" si="2"/>
        <v>400.01487500000002</v>
      </c>
      <c r="J40">
        <f t="shared" si="3"/>
        <v>375.09890648691731</v>
      </c>
      <c r="K40">
        <f t="shared" si="4"/>
        <v>36.423699619568112</v>
      </c>
      <c r="L40">
        <f t="shared" si="5"/>
        <v>38.843146163283365</v>
      </c>
      <c r="M40">
        <f t="shared" si="6"/>
        <v>0.14330666201670689</v>
      </c>
      <c r="N40">
        <f t="shared" si="7"/>
        <v>3.3992857902268598</v>
      </c>
      <c r="O40">
        <f t="shared" si="8"/>
        <v>0.14003297605791101</v>
      </c>
      <c r="P40">
        <f t="shared" si="9"/>
        <v>8.7808509055297634E-2</v>
      </c>
      <c r="Q40">
        <f t="shared" si="10"/>
        <v>16.522997452617933</v>
      </c>
      <c r="R40">
        <f t="shared" si="11"/>
        <v>27.652776140498265</v>
      </c>
      <c r="S40">
        <f t="shared" si="12"/>
        <v>27.908578124999998</v>
      </c>
      <c r="T40">
        <f t="shared" si="13"/>
        <v>3.7746617321389238</v>
      </c>
      <c r="U40">
        <f t="shared" si="14"/>
        <v>40.112233728579064</v>
      </c>
      <c r="V40">
        <f t="shared" si="15"/>
        <v>1.5502621377788928</v>
      </c>
      <c r="W40">
        <f t="shared" si="16"/>
        <v>3.864811289914194</v>
      </c>
      <c r="X40">
        <f t="shared" si="17"/>
        <v>2.224399594360031</v>
      </c>
      <c r="Y40">
        <f t="shared" si="18"/>
        <v>-145.45126225713327</v>
      </c>
      <c r="Z40">
        <f t="shared" si="19"/>
        <v>74.257309451129046</v>
      </c>
      <c r="AA40">
        <f t="shared" si="20"/>
        <v>4.7669825547094575</v>
      </c>
      <c r="AB40">
        <f t="shared" si="21"/>
        <v>-49.903972798676833</v>
      </c>
      <c r="AC40">
        <v>-4.01589400654951E-2</v>
      </c>
      <c r="AD40">
        <v>4.50819283398926E-2</v>
      </c>
      <c r="AE40">
        <v>3.38687252644569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50987.010378824998</v>
      </c>
      <c r="AK40">
        <v>0</v>
      </c>
      <c r="AL40">
        <v>0</v>
      </c>
      <c r="AM40">
        <v>0</v>
      </c>
      <c r="AN40">
        <f t="shared" si="25"/>
        <v>0</v>
      </c>
      <c r="AO40" t="e">
        <f t="shared" si="26"/>
        <v>#DIV/0!</v>
      </c>
      <c r="AP40">
        <v>-1</v>
      </c>
      <c r="AQ40" t="s">
        <v>325</v>
      </c>
      <c r="AR40">
        <v>2.3088769230769199</v>
      </c>
      <c r="AS40">
        <v>1.3752</v>
      </c>
      <c r="AT40">
        <f t="shared" si="27"/>
        <v>-0.67893900747303659</v>
      </c>
      <c r="AU40">
        <v>0.5</v>
      </c>
      <c r="AV40">
        <f t="shared" si="28"/>
        <v>84.30347502300593</v>
      </c>
      <c r="AW40">
        <f t="shared" si="29"/>
        <v>0.9095882655080727</v>
      </c>
      <c r="AX40">
        <f t="shared" si="30"/>
        <v>-28.618458829323789</v>
      </c>
      <c r="AY40">
        <f t="shared" si="31"/>
        <v>1</v>
      </c>
      <c r="AZ40">
        <f t="shared" si="32"/>
        <v>2.2651358855455925E-2</v>
      </c>
      <c r="BA40">
        <f t="shared" si="33"/>
        <v>-1</v>
      </c>
      <c r="BB40" t="s">
        <v>252</v>
      </c>
      <c r="BC40">
        <v>0</v>
      </c>
      <c r="BD40">
        <f t="shared" si="34"/>
        <v>1.3752</v>
      </c>
      <c r="BE40">
        <f t="shared" si="35"/>
        <v>-0.67893900747303659</v>
      </c>
      <c r="BF40" t="e">
        <f t="shared" si="36"/>
        <v>#DIV/0!</v>
      </c>
      <c r="BG40">
        <f t="shared" si="37"/>
        <v>-0.67893900747303659</v>
      </c>
      <c r="BH40" t="e">
        <f t="shared" si="38"/>
        <v>#DIV/0!</v>
      </c>
      <c r="BI40">
        <f t="shared" si="39"/>
        <v>100.0044625</v>
      </c>
      <c r="BJ40">
        <f t="shared" si="40"/>
        <v>84.30347502300593</v>
      </c>
      <c r="BK40">
        <f t="shared" si="41"/>
        <v>0.84299713148306687</v>
      </c>
      <c r="BL40">
        <f t="shared" si="42"/>
        <v>0.19599426296613398</v>
      </c>
      <c r="BM40">
        <v>0.63841293650186204</v>
      </c>
      <c r="BN40">
        <v>0.5</v>
      </c>
      <c r="BO40" t="s">
        <v>253</v>
      </c>
      <c r="BP40">
        <v>1675421221.0031199</v>
      </c>
      <c r="BQ40">
        <v>400.01487500000002</v>
      </c>
      <c r="BR40">
        <v>400.29946875000002</v>
      </c>
      <c r="BS40">
        <v>15.964924999999999</v>
      </c>
      <c r="BT40">
        <v>15.550525</v>
      </c>
      <c r="BU40">
        <v>500.00162499999999</v>
      </c>
      <c r="BV40">
        <v>96.904287499999995</v>
      </c>
      <c r="BW40">
        <v>0.19996684375000001</v>
      </c>
      <c r="BX40">
        <v>28.313775</v>
      </c>
      <c r="BY40">
        <v>27.908578124999998</v>
      </c>
      <c r="BZ40">
        <v>999.9</v>
      </c>
      <c r="CA40">
        <v>9993.90625</v>
      </c>
      <c r="CB40">
        <v>0</v>
      </c>
      <c r="CC40">
        <v>393.090125</v>
      </c>
      <c r="CD40">
        <v>100.0044625</v>
      </c>
      <c r="CE40">
        <v>0.90012543749999996</v>
      </c>
      <c r="CF40">
        <v>9.9874109375000006E-2</v>
      </c>
      <c r="CG40">
        <v>0</v>
      </c>
      <c r="CH40">
        <v>2.3338437500000002</v>
      </c>
      <c r="CI40">
        <v>0</v>
      </c>
      <c r="CJ40">
        <v>42.416178125000002</v>
      </c>
      <c r="CK40">
        <v>914.41899999999998</v>
      </c>
      <c r="CL40">
        <v>39.286812500000003</v>
      </c>
      <c r="CM40">
        <v>43.811999999999998</v>
      </c>
      <c r="CN40">
        <v>41.488187500000002</v>
      </c>
      <c r="CO40">
        <v>41.966531250000003</v>
      </c>
      <c r="CP40">
        <v>39.775187500000001</v>
      </c>
      <c r="CQ40">
        <v>90.016874999999999</v>
      </c>
      <c r="CR40">
        <v>9.9912500000000009</v>
      </c>
      <c r="CS40">
        <v>0</v>
      </c>
      <c r="CT40">
        <v>59.599999904632597</v>
      </c>
      <c r="CU40">
        <v>2.3088769230769199</v>
      </c>
      <c r="CV40">
        <v>-0.84208548043388198</v>
      </c>
      <c r="CW40">
        <v>-1.04249914741668</v>
      </c>
      <c r="CX40">
        <v>42.406765384615397</v>
      </c>
      <c r="CY40">
        <v>15</v>
      </c>
      <c r="CZ40">
        <v>1675419675.5999999</v>
      </c>
      <c r="DA40" t="s">
        <v>254</v>
      </c>
      <c r="DB40">
        <v>3</v>
      </c>
      <c r="DC40">
        <v>-3.86</v>
      </c>
      <c r="DD40">
        <v>0.378</v>
      </c>
      <c r="DE40">
        <v>401</v>
      </c>
      <c r="DF40">
        <v>15</v>
      </c>
      <c r="DG40">
        <v>1.54</v>
      </c>
      <c r="DH40">
        <v>0.44</v>
      </c>
      <c r="DI40">
        <v>-0.28920334326923097</v>
      </c>
      <c r="DJ40">
        <v>1.42473785735473E-2</v>
      </c>
      <c r="DK40">
        <v>0.101925657222593</v>
      </c>
      <c r="DL40">
        <v>1</v>
      </c>
      <c r="DM40">
        <v>2.2126000000000001</v>
      </c>
      <c r="DN40">
        <v>0</v>
      </c>
      <c r="DO40">
        <v>0</v>
      </c>
      <c r="DP40">
        <v>0</v>
      </c>
      <c r="DQ40">
        <v>0.41477176923076903</v>
      </c>
      <c r="DR40">
        <v>-1.49413638468782E-2</v>
      </c>
      <c r="DS40">
        <v>3.6891036310453202E-3</v>
      </c>
      <c r="DT40">
        <v>1</v>
      </c>
      <c r="DU40">
        <v>2</v>
      </c>
      <c r="DV40">
        <v>3</v>
      </c>
      <c r="DW40" t="s">
        <v>255</v>
      </c>
      <c r="DX40">
        <v>100</v>
      </c>
      <c r="DY40">
        <v>100</v>
      </c>
      <c r="DZ40">
        <v>-3.86</v>
      </c>
      <c r="EA40">
        <v>0.378</v>
      </c>
      <c r="EB40">
        <v>2</v>
      </c>
      <c r="EC40">
        <v>515.62300000000005</v>
      </c>
      <c r="ED40">
        <v>441.226</v>
      </c>
      <c r="EE40">
        <v>27.315899999999999</v>
      </c>
      <c r="EF40">
        <v>30.916799999999999</v>
      </c>
      <c r="EG40">
        <v>30.000299999999999</v>
      </c>
      <c r="EH40">
        <v>31.0227</v>
      </c>
      <c r="EI40">
        <v>31.0307</v>
      </c>
      <c r="EJ40">
        <v>19.9224</v>
      </c>
      <c r="EK40">
        <v>35.058799999999998</v>
      </c>
      <c r="EL40">
        <v>50.035299999999999</v>
      </c>
      <c r="EM40">
        <v>27.353899999999999</v>
      </c>
      <c r="EN40">
        <v>400.27600000000001</v>
      </c>
      <c r="EO40">
        <v>15.533099999999999</v>
      </c>
      <c r="EP40">
        <v>100.092</v>
      </c>
      <c r="EQ40">
        <v>90.393900000000002</v>
      </c>
    </row>
    <row r="41" spans="1:147" x14ac:dyDescent="0.3">
      <c r="A41">
        <v>25</v>
      </c>
      <c r="B41">
        <v>1675421289.2</v>
      </c>
      <c r="C41">
        <v>1501.10000014305</v>
      </c>
      <c r="D41" t="s">
        <v>326</v>
      </c>
      <c r="E41" t="s">
        <v>327</v>
      </c>
      <c r="F41">
        <v>1675421281.01562</v>
      </c>
      <c r="G41">
        <f t="shared" si="0"/>
        <v>3.1852187144839304E-3</v>
      </c>
      <c r="H41">
        <f t="shared" si="1"/>
        <v>1.279198399810495</v>
      </c>
      <c r="I41">
        <f t="shared" si="2"/>
        <v>399.99203125000003</v>
      </c>
      <c r="J41">
        <f t="shared" si="3"/>
        <v>370.28169543742496</v>
      </c>
      <c r="K41">
        <f t="shared" si="4"/>
        <v>35.957615572416771</v>
      </c>
      <c r="L41">
        <f t="shared" si="5"/>
        <v>38.842750989153878</v>
      </c>
      <c r="M41">
        <f t="shared" si="6"/>
        <v>0.13754523695151993</v>
      </c>
      <c r="N41">
        <f t="shared" si="7"/>
        <v>3.4016094666830781</v>
      </c>
      <c r="O41">
        <f t="shared" si="8"/>
        <v>0.13452851307717939</v>
      </c>
      <c r="P41">
        <f t="shared" si="9"/>
        <v>8.4345850561200239E-2</v>
      </c>
      <c r="Q41">
        <f t="shared" si="10"/>
        <v>16.520676845921745</v>
      </c>
      <c r="R41">
        <f t="shared" si="11"/>
        <v>27.727788658962861</v>
      </c>
      <c r="S41">
        <f t="shared" si="12"/>
        <v>27.97363125</v>
      </c>
      <c r="T41">
        <f t="shared" si="13"/>
        <v>3.789010133510581</v>
      </c>
      <c r="U41">
        <f t="shared" si="14"/>
        <v>40.069022479074192</v>
      </c>
      <c r="V41">
        <f t="shared" si="15"/>
        <v>1.5530154080948706</v>
      </c>
      <c r="W41">
        <f t="shared" si="16"/>
        <v>3.8758504999864263</v>
      </c>
      <c r="X41">
        <f t="shared" si="17"/>
        <v>2.2359947254157104</v>
      </c>
      <c r="Y41">
        <f t="shared" si="18"/>
        <v>-140.46814530874133</v>
      </c>
      <c r="Z41">
        <f t="shared" si="19"/>
        <v>71.373295903485101</v>
      </c>
      <c r="AA41">
        <f t="shared" si="20"/>
        <v>4.5813149749099944</v>
      </c>
      <c r="AB41">
        <f t="shared" si="21"/>
        <v>-47.992857584424485</v>
      </c>
      <c r="AC41">
        <v>-4.0193478829686102E-2</v>
      </c>
      <c r="AD41">
        <v>4.5120701128459E-2</v>
      </c>
      <c r="AE41">
        <v>3.3891855268534399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51020.863328968189</v>
      </c>
      <c r="AK41">
        <v>0</v>
      </c>
      <c r="AL41">
        <v>0</v>
      </c>
      <c r="AM41">
        <v>0</v>
      </c>
      <c r="AN41">
        <f t="shared" si="25"/>
        <v>0</v>
      </c>
      <c r="AO41" t="e">
        <f t="shared" si="26"/>
        <v>#DIV/0!</v>
      </c>
      <c r="AP41">
        <v>-1</v>
      </c>
      <c r="AQ41" t="s">
        <v>328</v>
      </c>
      <c r="AR41">
        <v>2.2979423076923098</v>
      </c>
      <c r="AS41">
        <v>1.4632000000000001</v>
      </c>
      <c r="AT41">
        <f t="shared" si="27"/>
        <v>-0.57049091559069831</v>
      </c>
      <c r="AU41">
        <v>0.5</v>
      </c>
      <c r="AV41">
        <f t="shared" si="28"/>
        <v>84.291699763413789</v>
      </c>
      <c r="AW41">
        <f t="shared" si="29"/>
        <v>1.279198399810495</v>
      </c>
      <c r="AX41">
        <f t="shared" si="30"/>
        <v>-24.043824487363089</v>
      </c>
      <c r="AY41">
        <f t="shared" si="31"/>
        <v>1</v>
      </c>
      <c r="AZ41">
        <f t="shared" si="32"/>
        <v>2.7039416765917024E-2</v>
      </c>
      <c r="BA41">
        <f t="shared" si="33"/>
        <v>-1</v>
      </c>
      <c r="BB41" t="s">
        <v>252</v>
      </c>
      <c r="BC41">
        <v>0</v>
      </c>
      <c r="BD41">
        <f t="shared" si="34"/>
        <v>1.4632000000000001</v>
      </c>
      <c r="BE41">
        <f t="shared" si="35"/>
        <v>-0.57049091559069831</v>
      </c>
      <c r="BF41" t="e">
        <f t="shared" si="36"/>
        <v>#DIV/0!</v>
      </c>
      <c r="BG41">
        <f t="shared" si="37"/>
        <v>-0.57049091559069831</v>
      </c>
      <c r="BH41" t="e">
        <f t="shared" si="38"/>
        <v>#DIV/0!</v>
      </c>
      <c r="BI41">
        <f t="shared" si="39"/>
        <v>99.990503125000004</v>
      </c>
      <c r="BJ41">
        <f t="shared" si="40"/>
        <v>84.291699763413789</v>
      </c>
      <c r="BK41">
        <f t="shared" si="41"/>
        <v>0.84299705601080088</v>
      </c>
      <c r="BL41">
        <f t="shared" si="42"/>
        <v>0.19599411202160175</v>
      </c>
      <c r="BM41">
        <v>0.63841293650186204</v>
      </c>
      <c r="BN41">
        <v>0.5</v>
      </c>
      <c r="BO41" t="s">
        <v>253</v>
      </c>
      <c r="BP41">
        <v>1675421281.01562</v>
      </c>
      <c r="BQ41">
        <v>399.99203125000003</v>
      </c>
      <c r="BR41">
        <v>400.31803124999999</v>
      </c>
      <c r="BS41">
        <v>15.992528125</v>
      </c>
      <c r="BT41">
        <v>15.59234375</v>
      </c>
      <c r="BU41">
        <v>500.01059375</v>
      </c>
      <c r="BV41">
        <v>96.908843750000003</v>
      </c>
      <c r="BW41">
        <v>0.1999683125</v>
      </c>
      <c r="BX41">
        <v>28.362825000000001</v>
      </c>
      <c r="BY41">
        <v>27.97363125</v>
      </c>
      <c r="BZ41">
        <v>999.9</v>
      </c>
      <c r="CA41">
        <v>10002.03125</v>
      </c>
      <c r="CB41">
        <v>0</v>
      </c>
      <c r="CC41">
        <v>393.08674999999999</v>
      </c>
      <c r="CD41">
        <v>99.990503125000004</v>
      </c>
      <c r="CE41">
        <v>0.90011581249999995</v>
      </c>
      <c r="CF41">
        <v>9.9883743750000004E-2</v>
      </c>
      <c r="CG41">
        <v>0</v>
      </c>
      <c r="CH41">
        <v>2.32670625</v>
      </c>
      <c r="CI41">
        <v>0</v>
      </c>
      <c r="CJ41">
        <v>41.288871874999998</v>
      </c>
      <c r="CK41">
        <v>914.28871875000004</v>
      </c>
      <c r="CL41">
        <v>39.103343750000001</v>
      </c>
      <c r="CM41">
        <v>43.683124999999997</v>
      </c>
      <c r="CN41">
        <v>41.311999999999998</v>
      </c>
      <c r="CO41">
        <v>41.875</v>
      </c>
      <c r="CP41">
        <v>39.60728125</v>
      </c>
      <c r="CQ41">
        <v>90.002499999999998</v>
      </c>
      <c r="CR41">
        <v>9.9893750000000008</v>
      </c>
      <c r="CS41">
        <v>0</v>
      </c>
      <c r="CT41">
        <v>59.399999856948902</v>
      </c>
      <c r="CU41">
        <v>2.2979423076923098</v>
      </c>
      <c r="CV41">
        <v>-1.08392138152939</v>
      </c>
      <c r="CW41">
        <v>-1.93184272621278</v>
      </c>
      <c r="CX41">
        <v>41.302</v>
      </c>
      <c r="CY41">
        <v>15</v>
      </c>
      <c r="CZ41">
        <v>1675419675.5999999</v>
      </c>
      <c r="DA41" t="s">
        <v>254</v>
      </c>
      <c r="DB41">
        <v>3</v>
      </c>
      <c r="DC41">
        <v>-3.86</v>
      </c>
      <c r="DD41">
        <v>0.378</v>
      </c>
      <c r="DE41">
        <v>401</v>
      </c>
      <c r="DF41">
        <v>15</v>
      </c>
      <c r="DG41">
        <v>1.54</v>
      </c>
      <c r="DH41">
        <v>0.44</v>
      </c>
      <c r="DI41">
        <v>-0.33799682653846203</v>
      </c>
      <c r="DJ41">
        <v>4.0802555756148703E-2</v>
      </c>
      <c r="DK41">
        <v>0.12724974446791401</v>
      </c>
      <c r="DL41">
        <v>1</v>
      </c>
      <c r="DM41">
        <v>2.0106999999999999</v>
      </c>
      <c r="DN41">
        <v>0</v>
      </c>
      <c r="DO41">
        <v>0</v>
      </c>
      <c r="DP41">
        <v>0</v>
      </c>
      <c r="DQ41">
        <v>0.39903663461538502</v>
      </c>
      <c r="DR41">
        <v>3.7126458126534298E-2</v>
      </c>
      <c r="DS41">
        <v>1.13339014907096E-2</v>
      </c>
      <c r="DT41">
        <v>1</v>
      </c>
      <c r="DU41">
        <v>2</v>
      </c>
      <c r="DV41">
        <v>3</v>
      </c>
      <c r="DW41" t="s">
        <v>255</v>
      </c>
      <c r="DX41">
        <v>100</v>
      </c>
      <c r="DY41">
        <v>100</v>
      </c>
      <c r="DZ41">
        <v>-3.86</v>
      </c>
      <c r="EA41">
        <v>0.378</v>
      </c>
      <c r="EB41">
        <v>2</v>
      </c>
      <c r="EC41">
        <v>516.57799999999997</v>
      </c>
      <c r="ED41">
        <v>440.59800000000001</v>
      </c>
      <c r="EE41">
        <v>27.526399999999999</v>
      </c>
      <c r="EF41">
        <v>30.9815</v>
      </c>
      <c r="EG41">
        <v>30.0001</v>
      </c>
      <c r="EH41">
        <v>31.094200000000001</v>
      </c>
      <c r="EI41">
        <v>31.102900000000002</v>
      </c>
      <c r="EJ41">
        <v>19.925000000000001</v>
      </c>
      <c r="EK41">
        <v>35.344900000000003</v>
      </c>
      <c r="EL41">
        <v>48.908799999999999</v>
      </c>
      <c r="EM41">
        <v>27.534500000000001</v>
      </c>
      <c r="EN41">
        <v>400.28399999999999</v>
      </c>
      <c r="EO41">
        <v>15.5258</v>
      </c>
      <c r="EP41">
        <v>100.089</v>
      </c>
      <c r="EQ41">
        <v>90.386799999999994</v>
      </c>
    </row>
    <row r="42" spans="1:147" x14ac:dyDescent="0.3">
      <c r="A42">
        <v>26</v>
      </c>
      <c r="B42">
        <v>1675421349.3</v>
      </c>
      <c r="C42">
        <v>1561.2000000476801</v>
      </c>
      <c r="D42" t="s">
        <v>329</v>
      </c>
      <c r="E42" t="s">
        <v>330</v>
      </c>
      <c r="F42">
        <v>1675421341.05</v>
      </c>
      <c r="G42">
        <f t="shared" si="0"/>
        <v>2.8851919588794486E-3</v>
      </c>
      <c r="H42">
        <f t="shared" si="1"/>
        <v>1.2528427843292296</v>
      </c>
      <c r="I42">
        <f t="shared" si="2"/>
        <v>400.00599999999997</v>
      </c>
      <c r="J42">
        <f t="shared" si="3"/>
        <v>369.03285470665884</v>
      </c>
      <c r="K42">
        <f t="shared" si="4"/>
        <v>35.838258462549909</v>
      </c>
      <c r="L42">
        <f t="shared" si="5"/>
        <v>38.84618464652943</v>
      </c>
      <c r="M42">
        <f t="shared" si="6"/>
        <v>0.12414405206200904</v>
      </c>
      <c r="N42">
        <f t="shared" si="7"/>
        <v>3.4017954744867906</v>
      </c>
      <c r="O42">
        <f t="shared" si="8"/>
        <v>0.12168099622234163</v>
      </c>
      <c r="P42">
        <f t="shared" si="9"/>
        <v>7.6267848221079584E-2</v>
      </c>
      <c r="Q42">
        <f t="shared" si="10"/>
        <v>16.518398933221498</v>
      </c>
      <c r="R42">
        <f t="shared" si="11"/>
        <v>27.829075343110674</v>
      </c>
      <c r="S42">
        <f t="shared" si="12"/>
        <v>28.002906249999999</v>
      </c>
      <c r="T42">
        <f t="shared" si="13"/>
        <v>3.7954826654654168</v>
      </c>
      <c r="U42">
        <f t="shared" si="14"/>
        <v>40.074411389577314</v>
      </c>
      <c r="V42">
        <f t="shared" si="15"/>
        <v>1.556249197291268</v>
      </c>
      <c r="W42">
        <f t="shared" si="16"/>
        <v>3.883398765767081</v>
      </c>
      <c r="X42">
        <f t="shared" si="17"/>
        <v>2.2392334681741488</v>
      </c>
      <c r="Y42">
        <f t="shared" si="18"/>
        <v>-127.23696538658368</v>
      </c>
      <c r="Z42">
        <f t="shared" si="19"/>
        <v>72.146322433947518</v>
      </c>
      <c r="AA42">
        <f t="shared" si="20"/>
        <v>4.6321281375580385</v>
      </c>
      <c r="AB42">
        <f t="shared" si="21"/>
        <v>-33.940115881856627</v>
      </c>
      <c r="AC42">
        <v>-4.0196244045729197E-2</v>
      </c>
      <c r="AD42">
        <v>4.5123805325713702E-2</v>
      </c>
      <c r="AE42">
        <v>3.38937067991955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51018.674792241887</v>
      </c>
      <c r="AK42">
        <v>0</v>
      </c>
      <c r="AL42">
        <v>0</v>
      </c>
      <c r="AM42">
        <v>0</v>
      </c>
      <c r="AN42">
        <f t="shared" si="25"/>
        <v>0</v>
      </c>
      <c r="AO42" t="e">
        <f t="shared" si="26"/>
        <v>#DIV/0!</v>
      </c>
      <c r="AP42">
        <v>-1</v>
      </c>
      <c r="AQ42" t="s">
        <v>331</v>
      </c>
      <c r="AR42">
        <v>2.2501000000000002</v>
      </c>
      <c r="AS42">
        <v>1.2664</v>
      </c>
      <c r="AT42">
        <f t="shared" si="27"/>
        <v>-0.77676879343019611</v>
      </c>
      <c r="AU42">
        <v>0.5</v>
      </c>
      <c r="AV42">
        <f t="shared" si="28"/>
        <v>84.280206791329363</v>
      </c>
      <c r="AW42">
        <f t="shared" si="29"/>
        <v>1.2528427843292296</v>
      </c>
      <c r="AX42">
        <f t="shared" si="30"/>
        <v>-32.733117269674167</v>
      </c>
      <c r="AY42">
        <f t="shared" si="31"/>
        <v>1</v>
      </c>
      <c r="AZ42">
        <f t="shared" si="32"/>
        <v>2.6730389851879182E-2</v>
      </c>
      <c r="BA42">
        <f t="shared" si="33"/>
        <v>-1</v>
      </c>
      <c r="BB42" t="s">
        <v>252</v>
      </c>
      <c r="BC42">
        <v>0</v>
      </c>
      <c r="BD42">
        <f t="shared" si="34"/>
        <v>1.2664</v>
      </c>
      <c r="BE42">
        <f t="shared" si="35"/>
        <v>-0.776768793430196</v>
      </c>
      <c r="BF42" t="e">
        <f t="shared" si="36"/>
        <v>#DIV/0!</v>
      </c>
      <c r="BG42">
        <f t="shared" si="37"/>
        <v>-0.776768793430196</v>
      </c>
      <c r="BH42" t="e">
        <f t="shared" si="38"/>
        <v>#DIV/0!</v>
      </c>
      <c r="BI42">
        <f t="shared" si="39"/>
        <v>99.976887500000004</v>
      </c>
      <c r="BJ42">
        <f t="shared" si="40"/>
        <v>84.280206791329363</v>
      </c>
      <c r="BK42">
        <f t="shared" si="41"/>
        <v>0.84299690557309415</v>
      </c>
      <c r="BL42">
        <f t="shared" si="42"/>
        <v>0.19599381114618825</v>
      </c>
      <c r="BM42">
        <v>0.63841293650186204</v>
      </c>
      <c r="BN42">
        <v>0.5</v>
      </c>
      <c r="BO42" t="s">
        <v>253</v>
      </c>
      <c r="BP42">
        <v>1675421341.05</v>
      </c>
      <c r="BQ42">
        <v>400.00599999999997</v>
      </c>
      <c r="BR42">
        <v>400.31331249999999</v>
      </c>
      <c r="BS42">
        <v>16.024971874999999</v>
      </c>
      <c r="BT42">
        <v>15.6625</v>
      </c>
      <c r="BU42">
        <v>500.01859374999998</v>
      </c>
      <c r="BV42">
        <v>96.913996874999995</v>
      </c>
      <c r="BW42">
        <v>0.20000803125</v>
      </c>
      <c r="BX42">
        <v>28.396293750000002</v>
      </c>
      <c r="BY42">
        <v>28.002906249999999</v>
      </c>
      <c r="BZ42">
        <v>999.9</v>
      </c>
      <c r="CA42">
        <v>10002.1875</v>
      </c>
      <c r="CB42">
        <v>0</v>
      </c>
      <c r="CC42">
        <v>393.06818750000002</v>
      </c>
      <c r="CD42">
        <v>99.976887500000004</v>
      </c>
      <c r="CE42">
        <v>0.90010956249999996</v>
      </c>
      <c r="CF42">
        <v>9.9889940625000007E-2</v>
      </c>
      <c r="CG42">
        <v>0</v>
      </c>
      <c r="CH42">
        <v>2.2669968749999998</v>
      </c>
      <c r="CI42">
        <v>0</v>
      </c>
      <c r="CJ42">
        <v>39.914556249999997</v>
      </c>
      <c r="CK42">
        <v>914.16312500000004</v>
      </c>
      <c r="CL42">
        <v>38.933124999999997</v>
      </c>
      <c r="CM42">
        <v>43.561999999999998</v>
      </c>
      <c r="CN42">
        <v>41.136625000000002</v>
      </c>
      <c r="CO42">
        <v>41.742125000000001</v>
      </c>
      <c r="CP42">
        <v>39.452750000000002</v>
      </c>
      <c r="CQ42">
        <v>89.990624999999994</v>
      </c>
      <c r="CR42">
        <v>9.9875000000000007</v>
      </c>
      <c r="CS42">
        <v>0</v>
      </c>
      <c r="CT42">
        <v>59.399999856948902</v>
      </c>
      <c r="CU42">
        <v>2.2501000000000002</v>
      </c>
      <c r="CV42">
        <v>0.73209572173672899</v>
      </c>
      <c r="CW42">
        <v>-1.60972649444505</v>
      </c>
      <c r="CX42">
        <v>39.922849999999997</v>
      </c>
      <c r="CY42">
        <v>15</v>
      </c>
      <c r="CZ42">
        <v>1675419675.5999999</v>
      </c>
      <c r="DA42" t="s">
        <v>254</v>
      </c>
      <c r="DB42">
        <v>3</v>
      </c>
      <c r="DC42">
        <v>-3.86</v>
      </c>
      <c r="DD42">
        <v>0.378</v>
      </c>
      <c r="DE42">
        <v>401</v>
      </c>
      <c r="DF42">
        <v>15</v>
      </c>
      <c r="DG42">
        <v>1.54</v>
      </c>
      <c r="DH42">
        <v>0.44</v>
      </c>
      <c r="DI42">
        <v>-0.29983402692307698</v>
      </c>
      <c r="DJ42">
        <v>-5.3956957568537703E-2</v>
      </c>
      <c r="DK42">
        <v>0.116766301758243</v>
      </c>
      <c r="DL42">
        <v>1</v>
      </c>
      <c r="DM42">
        <v>2.4569999999999999</v>
      </c>
      <c r="DN42">
        <v>0</v>
      </c>
      <c r="DO42">
        <v>0</v>
      </c>
      <c r="DP42">
        <v>0</v>
      </c>
      <c r="DQ42">
        <v>0.35922576923076899</v>
      </c>
      <c r="DR42">
        <v>3.1750270639460697E-2</v>
      </c>
      <c r="DS42">
        <v>6.5848437503084499E-3</v>
      </c>
      <c r="DT42">
        <v>1</v>
      </c>
      <c r="DU42">
        <v>2</v>
      </c>
      <c r="DV42">
        <v>3</v>
      </c>
      <c r="DW42" t="s">
        <v>255</v>
      </c>
      <c r="DX42">
        <v>100</v>
      </c>
      <c r="DY42">
        <v>100</v>
      </c>
      <c r="DZ42">
        <v>-3.86</v>
      </c>
      <c r="EA42">
        <v>0.378</v>
      </c>
      <c r="EB42">
        <v>2</v>
      </c>
      <c r="EC42">
        <v>515.68799999999999</v>
      </c>
      <c r="ED42">
        <v>440.601</v>
      </c>
      <c r="EE42">
        <v>27.436900000000001</v>
      </c>
      <c r="EF42">
        <v>31.041</v>
      </c>
      <c r="EG42">
        <v>30.000299999999999</v>
      </c>
      <c r="EH42">
        <v>31.1599</v>
      </c>
      <c r="EI42">
        <v>31.172699999999999</v>
      </c>
      <c r="EJ42">
        <v>19.9313</v>
      </c>
      <c r="EK42">
        <v>34.767600000000002</v>
      </c>
      <c r="EL42">
        <v>47.7896</v>
      </c>
      <c r="EM42">
        <v>27.485399999999998</v>
      </c>
      <c r="EN42">
        <v>400.30799999999999</v>
      </c>
      <c r="EO42">
        <v>15.708600000000001</v>
      </c>
      <c r="EP42">
        <v>100.086</v>
      </c>
      <c r="EQ42">
        <v>90.382499999999993</v>
      </c>
    </row>
    <row r="43" spans="1:147" x14ac:dyDescent="0.3">
      <c r="A43">
        <v>27</v>
      </c>
      <c r="B43">
        <v>1675421409.3</v>
      </c>
      <c r="C43">
        <v>1621.2000000476801</v>
      </c>
      <c r="D43" t="s">
        <v>332</v>
      </c>
      <c r="E43" t="s">
        <v>333</v>
      </c>
      <c r="F43">
        <v>1675421401.05</v>
      </c>
      <c r="G43">
        <f t="shared" si="0"/>
        <v>2.7999166425913776E-3</v>
      </c>
      <c r="H43">
        <f t="shared" si="1"/>
        <v>1.2337899469550868</v>
      </c>
      <c r="I43">
        <f t="shared" si="2"/>
        <v>399.99878124999998</v>
      </c>
      <c r="J43">
        <f t="shared" si="3"/>
        <v>368.82891275926767</v>
      </c>
      <c r="K43">
        <f t="shared" si="4"/>
        <v>35.818908761910158</v>
      </c>
      <c r="L43">
        <f t="shared" si="5"/>
        <v>38.845978053299987</v>
      </c>
      <c r="M43">
        <f t="shared" si="6"/>
        <v>0.12057825397463026</v>
      </c>
      <c r="N43">
        <f t="shared" si="7"/>
        <v>3.4027596362960022</v>
      </c>
      <c r="O43">
        <f t="shared" si="8"/>
        <v>0.11825387623800543</v>
      </c>
      <c r="P43">
        <f t="shared" si="9"/>
        <v>7.4113776755676916E-2</v>
      </c>
      <c r="Q43">
        <f t="shared" si="10"/>
        <v>16.522665684840238</v>
      </c>
      <c r="R43">
        <f t="shared" si="11"/>
        <v>27.831819213627856</v>
      </c>
      <c r="S43">
        <f t="shared" si="12"/>
        <v>28.000665625</v>
      </c>
      <c r="T43">
        <f t="shared" si="13"/>
        <v>3.7949869356612385</v>
      </c>
      <c r="U43">
        <f t="shared" si="14"/>
        <v>40.183075081925907</v>
      </c>
      <c r="V43">
        <f t="shared" si="15"/>
        <v>1.558956366970039</v>
      </c>
      <c r="W43">
        <f t="shared" si="16"/>
        <v>3.8796343082046691</v>
      </c>
      <c r="X43">
        <f t="shared" si="17"/>
        <v>2.2360305686911994</v>
      </c>
      <c r="Y43">
        <f t="shared" si="18"/>
        <v>-123.47632393827975</v>
      </c>
      <c r="Z43">
        <f t="shared" si="19"/>
        <v>69.517070838309422</v>
      </c>
      <c r="AA43">
        <f t="shared" si="20"/>
        <v>4.4616326725079736</v>
      </c>
      <c r="AB43">
        <f t="shared" si="21"/>
        <v>-32.974954742622117</v>
      </c>
      <c r="AC43">
        <v>-4.0210578409978902E-2</v>
      </c>
      <c r="AD43">
        <v>4.5139896905343202E-2</v>
      </c>
      <c r="AE43">
        <v>3.3903304109284398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51038.975468039942</v>
      </c>
      <c r="AK43">
        <v>0</v>
      </c>
      <c r="AL43">
        <v>0</v>
      </c>
      <c r="AM43">
        <v>0</v>
      </c>
      <c r="AN43">
        <f t="shared" si="25"/>
        <v>0</v>
      </c>
      <c r="AO43" t="e">
        <f t="shared" si="26"/>
        <v>#DIV/0!</v>
      </c>
      <c r="AP43">
        <v>-1</v>
      </c>
      <c r="AQ43" t="s">
        <v>334</v>
      </c>
      <c r="AR43">
        <v>2.2602192307692301</v>
      </c>
      <c r="AS43">
        <v>1.5032000000000001</v>
      </c>
      <c r="AT43">
        <f t="shared" si="27"/>
        <v>-0.50360512956973791</v>
      </c>
      <c r="AU43">
        <v>0.5</v>
      </c>
      <c r="AV43">
        <f t="shared" si="28"/>
        <v>84.303879300941219</v>
      </c>
      <c r="AW43">
        <f t="shared" si="29"/>
        <v>1.2337899469550868</v>
      </c>
      <c r="AX43">
        <f t="shared" si="30"/>
        <v>-21.227933029291023</v>
      </c>
      <c r="AY43">
        <f t="shared" si="31"/>
        <v>1</v>
      </c>
      <c r="AZ43">
        <f t="shared" si="32"/>
        <v>2.6496882059022248E-2</v>
      </c>
      <c r="BA43">
        <f t="shared" si="33"/>
        <v>-1</v>
      </c>
      <c r="BB43" t="s">
        <v>252</v>
      </c>
      <c r="BC43">
        <v>0</v>
      </c>
      <c r="BD43">
        <f t="shared" si="34"/>
        <v>1.5032000000000001</v>
      </c>
      <c r="BE43">
        <f t="shared" si="35"/>
        <v>-0.50360512956973791</v>
      </c>
      <c r="BF43" t="e">
        <f t="shared" si="36"/>
        <v>#DIV/0!</v>
      </c>
      <c r="BG43">
        <f t="shared" si="37"/>
        <v>-0.50360512956973791</v>
      </c>
      <c r="BH43" t="e">
        <f t="shared" si="38"/>
        <v>#DIV/0!</v>
      </c>
      <c r="BI43">
        <f t="shared" si="39"/>
        <v>100.00523124999999</v>
      </c>
      <c r="BJ43">
        <f t="shared" si="40"/>
        <v>84.303879300941219</v>
      </c>
      <c r="BK43">
        <f t="shared" si="41"/>
        <v>0.84299469384949022</v>
      </c>
      <c r="BL43">
        <f t="shared" si="42"/>
        <v>0.19598938769898064</v>
      </c>
      <c r="BM43">
        <v>0.63841293650186204</v>
      </c>
      <c r="BN43">
        <v>0.5</v>
      </c>
      <c r="BO43" t="s">
        <v>253</v>
      </c>
      <c r="BP43">
        <v>1675421401.05</v>
      </c>
      <c r="BQ43">
        <v>399.99878124999998</v>
      </c>
      <c r="BR43">
        <v>400.29931249999998</v>
      </c>
      <c r="BS43">
        <v>16.052643750000001</v>
      </c>
      <c r="BT43">
        <v>15.700884374999999</v>
      </c>
      <c r="BU43">
        <v>500.00340625000001</v>
      </c>
      <c r="BV43">
        <v>96.91525</v>
      </c>
      <c r="BW43">
        <v>0.19999103125000001</v>
      </c>
      <c r="BX43">
        <v>28.379609375000001</v>
      </c>
      <c r="BY43">
        <v>28.000665625</v>
      </c>
      <c r="BZ43">
        <v>999.9</v>
      </c>
      <c r="CA43">
        <v>10005.625</v>
      </c>
      <c r="CB43">
        <v>0</v>
      </c>
      <c r="CC43">
        <v>393.06650000000002</v>
      </c>
      <c r="CD43">
        <v>100.00523124999999</v>
      </c>
      <c r="CE43">
        <v>0.90014562499999995</v>
      </c>
      <c r="CF43">
        <v>9.9854087499999994E-2</v>
      </c>
      <c r="CG43">
        <v>0</v>
      </c>
      <c r="CH43">
        <v>2.2765468750000002</v>
      </c>
      <c r="CI43">
        <v>0</v>
      </c>
      <c r="CJ43">
        <v>39.068190625</v>
      </c>
      <c r="CK43">
        <v>914.43306250000001</v>
      </c>
      <c r="CL43">
        <v>38.773249999999997</v>
      </c>
      <c r="CM43">
        <v>43.429250000000003</v>
      </c>
      <c r="CN43">
        <v>40.992125000000001</v>
      </c>
      <c r="CO43">
        <v>41.648249999999997</v>
      </c>
      <c r="CP43">
        <v>39.323812500000003</v>
      </c>
      <c r="CQ43">
        <v>90.019374999999997</v>
      </c>
      <c r="CR43">
        <v>9.9824999999999999</v>
      </c>
      <c r="CS43">
        <v>0</v>
      </c>
      <c r="CT43">
        <v>59.200000047683702</v>
      </c>
      <c r="CU43">
        <v>2.2602192307692301</v>
      </c>
      <c r="CV43">
        <v>-0.93873163037255003</v>
      </c>
      <c r="CW43">
        <v>-7.4919655871437604E-2</v>
      </c>
      <c r="CX43">
        <v>39.0205615384615</v>
      </c>
      <c r="CY43">
        <v>15</v>
      </c>
      <c r="CZ43">
        <v>1675419675.5999999</v>
      </c>
      <c r="DA43" t="s">
        <v>254</v>
      </c>
      <c r="DB43">
        <v>3</v>
      </c>
      <c r="DC43">
        <v>-3.86</v>
      </c>
      <c r="DD43">
        <v>0.378</v>
      </c>
      <c r="DE43">
        <v>401</v>
      </c>
      <c r="DF43">
        <v>15</v>
      </c>
      <c r="DG43">
        <v>1.54</v>
      </c>
      <c r="DH43">
        <v>0.44</v>
      </c>
      <c r="DI43">
        <v>-0.31449837115384599</v>
      </c>
      <c r="DJ43">
        <v>5.3151353195987096E-4</v>
      </c>
      <c r="DK43">
        <v>0.13104036267913</v>
      </c>
      <c r="DL43">
        <v>1</v>
      </c>
      <c r="DM43">
        <v>2.2715000000000001</v>
      </c>
      <c r="DN43">
        <v>0</v>
      </c>
      <c r="DO43">
        <v>0</v>
      </c>
      <c r="DP43">
        <v>0</v>
      </c>
      <c r="DQ43">
        <v>0.35527199999999998</v>
      </c>
      <c r="DR43">
        <v>-3.0389823273285901E-2</v>
      </c>
      <c r="DS43">
        <v>5.3578720697105703E-3</v>
      </c>
      <c r="DT43">
        <v>1</v>
      </c>
      <c r="DU43">
        <v>2</v>
      </c>
      <c r="DV43">
        <v>3</v>
      </c>
      <c r="DW43" t="s">
        <v>255</v>
      </c>
      <c r="DX43">
        <v>100</v>
      </c>
      <c r="DY43">
        <v>100</v>
      </c>
      <c r="DZ43">
        <v>-3.86</v>
      </c>
      <c r="EA43">
        <v>0.378</v>
      </c>
      <c r="EB43">
        <v>2</v>
      </c>
      <c r="EC43">
        <v>516.19799999999998</v>
      </c>
      <c r="ED43">
        <v>439.65499999999997</v>
      </c>
      <c r="EE43">
        <v>27.295300000000001</v>
      </c>
      <c r="EF43">
        <v>31.099599999999999</v>
      </c>
      <c r="EG43">
        <v>29.9999</v>
      </c>
      <c r="EH43">
        <v>31.223700000000001</v>
      </c>
      <c r="EI43">
        <v>31.237300000000001</v>
      </c>
      <c r="EJ43">
        <v>19.933599999999998</v>
      </c>
      <c r="EK43">
        <v>34.767600000000002</v>
      </c>
      <c r="EL43">
        <v>46.668999999999997</v>
      </c>
      <c r="EM43">
        <v>27.2913</v>
      </c>
      <c r="EN43">
        <v>400.41199999999998</v>
      </c>
      <c r="EO43">
        <v>15.6447</v>
      </c>
      <c r="EP43">
        <v>100.083</v>
      </c>
      <c r="EQ43">
        <v>90.378100000000003</v>
      </c>
    </row>
    <row r="44" spans="1:147" x14ac:dyDescent="0.3">
      <c r="A44">
        <v>28</v>
      </c>
      <c r="B44">
        <v>1675421469.3</v>
      </c>
      <c r="C44">
        <v>1681.2000000476801</v>
      </c>
      <c r="D44" t="s">
        <v>335</v>
      </c>
      <c r="E44" t="s">
        <v>336</v>
      </c>
      <c r="F44">
        <v>1675421461.05</v>
      </c>
      <c r="G44">
        <f t="shared" si="0"/>
        <v>2.8166245879402323E-3</v>
      </c>
      <c r="H44">
        <f t="shared" si="1"/>
        <v>1.4591073566203754</v>
      </c>
      <c r="I44">
        <f t="shared" si="2"/>
        <v>399.99471875</v>
      </c>
      <c r="J44">
        <f t="shared" si="3"/>
        <v>365.89689610943003</v>
      </c>
      <c r="K44">
        <f t="shared" si="4"/>
        <v>35.535422502857124</v>
      </c>
      <c r="L44">
        <f t="shared" si="5"/>
        <v>38.846957929486599</v>
      </c>
      <c r="M44">
        <f t="shared" si="6"/>
        <v>0.12109562031282078</v>
      </c>
      <c r="N44">
        <f t="shared" si="7"/>
        <v>3.3979544851548953</v>
      </c>
      <c r="O44">
        <f t="shared" si="8"/>
        <v>0.11874821660183879</v>
      </c>
      <c r="P44">
        <f t="shared" si="9"/>
        <v>7.4424750237750636E-2</v>
      </c>
      <c r="Q44">
        <f t="shared" si="10"/>
        <v>16.521436437732532</v>
      </c>
      <c r="R44">
        <f t="shared" si="11"/>
        <v>27.810025555550471</v>
      </c>
      <c r="S44">
        <f t="shared" si="12"/>
        <v>27.982340624999999</v>
      </c>
      <c r="T44">
        <f t="shared" si="13"/>
        <v>3.7909347185074243</v>
      </c>
      <c r="U44">
        <f t="shared" si="14"/>
        <v>40.010361418078141</v>
      </c>
      <c r="V44">
        <f t="shared" si="15"/>
        <v>1.5506975591062973</v>
      </c>
      <c r="W44">
        <f t="shared" si="16"/>
        <v>3.8757399437177682</v>
      </c>
      <c r="X44">
        <f t="shared" si="17"/>
        <v>2.240237159401127</v>
      </c>
      <c r="Y44">
        <f t="shared" si="18"/>
        <v>-124.21314432816425</v>
      </c>
      <c r="Z44">
        <f t="shared" si="19"/>
        <v>69.611253496631207</v>
      </c>
      <c r="AA44">
        <f t="shared" si="20"/>
        <v>4.473202063664492</v>
      </c>
      <c r="AB44">
        <f t="shared" si="21"/>
        <v>-33.607252330136021</v>
      </c>
      <c r="AC44">
        <v>-4.0139156183394697E-2</v>
      </c>
      <c r="AD44">
        <v>4.5059719199071799E-2</v>
      </c>
      <c r="AE44">
        <v>3.3855473366383899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50955.008641684799</v>
      </c>
      <c r="AK44">
        <v>0</v>
      </c>
      <c r="AL44">
        <v>0</v>
      </c>
      <c r="AM44">
        <v>0</v>
      </c>
      <c r="AN44">
        <f t="shared" si="25"/>
        <v>0</v>
      </c>
      <c r="AO44" t="e">
        <f t="shared" si="26"/>
        <v>#DIV/0!</v>
      </c>
      <c r="AP44">
        <v>-1</v>
      </c>
      <c r="AQ44" t="s">
        <v>337</v>
      </c>
      <c r="AR44">
        <v>2.3169153846153798</v>
      </c>
      <c r="AS44">
        <v>1.7136</v>
      </c>
      <c r="AT44">
        <f t="shared" si="27"/>
        <v>-0.35207480428068383</v>
      </c>
      <c r="AU44">
        <v>0.5</v>
      </c>
      <c r="AV44">
        <f t="shared" si="28"/>
        <v>84.297002770895659</v>
      </c>
      <c r="AW44">
        <f t="shared" si="29"/>
        <v>1.4591073566203754</v>
      </c>
      <c r="AX44">
        <f t="shared" si="30"/>
        <v>-14.839425376005677</v>
      </c>
      <c r="AY44">
        <f t="shared" si="31"/>
        <v>1</v>
      </c>
      <c r="AZ44">
        <f t="shared" si="32"/>
        <v>2.9171942961053954E-2</v>
      </c>
      <c r="BA44">
        <f t="shared" si="33"/>
        <v>-1</v>
      </c>
      <c r="BB44" t="s">
        <v>252</v>
      </c>
      <c r="BC44">
        <v>0</v>
      </c>
      <c r="BD44">
        <f t="shared" si="34"/>
        <v>1.7136</v>
      </c>
      <c r="BE44">
        <f t="shared" si="35"/>
        <v>-0.35207480428068383</v>
      </c>
      <c r="BF44" t="e">
        <f t="shared" si="36"/>
        <v>#DIV/0!</v>
      </c>
      <c r="BG44">
        <f t="shared" si="37"/>
        <v>-0.35207480428068383</v>
      </c>
      <c r="BH44" t="e">
        <f t="shared" si="38"/>
        <v>#DIV/0!</v>
      </c>
      <c r="BI44">
        <f t="shared" si="39"/>
        <v>99.996990624999995</v>
      </c>
      <c r="BJ44">
        <f t="shared" si="40"/>
        <v>84.297002770895659</v>
      </c>
      <c r="BK44">
        <f t="shared" si="41"/>
        <v>0.84299539660167311</v>
      </c>
      <c r="BL44">
        <f t="shared" si="42"/>
        <v>0.19599079320334645</v>
      </c>
      <c r="BM44">
        <v>0.63841293650186204</v>
      </c>
      <c r="BN44">
        <v>0.5</v>
      </c>
      <c r="BO44" t="s">
        <v>253</v>
      </c>
      <c r="BP44">
        <v>1675421461.05</v>
      </c>
      <c r="BQ44">
        <v>399.99471875</v>
      </c>
      <c r="BR44">
        <v>400.32487500000002</v>
      </c>
      <c r="BS44">
        <v>15.9670375</v>
      </c>
      <c r="BT44">
        <v>15.613143750000001</v>
      </c>
      <c r="BU44">
        <v>499.99700000000001</v>
      </c>
      <c r="BV44">
        <v>96.918674999999993</v>
      </c>
      <c r="BW44">
        <v>0.20000209375</v>
      </c>
      <c r="BX44">
        <v>28.362334375</v>
      </c>
      <c r="BY44">
        <v>27.982340624999999</v>
      </c>
      <c r="BZ44">
        <v>999.9</v>
      </c>
      <c r="CA44">
        <v>9987.5</v>
      </c>
      <c r="CB44">
        <v>0</v>
      </c>
      <c r="CC44">
        <v>393.1269375</v>
      </c>
      <c r="CD44">
        <v>99.996990624999995</v>
      </c>
      <c r="CE44">
        <v>0.90012775</v>
      </c>
      <c r="CF44">
        <v>9.9871931250000004E-2</v>
      </c>
      <c r="CG44">
        <v>0</v>
      </c>
      <c r="CH44">
        <v>2.3164812499999998</v>
      </c>
      <c r="CI44">
        <v>0</v>
      </c>
      <c r="CJ44">
        <v>38.323590625000001</v>
      </c>
      <c r="CK44">
        <v>914.35149999999999</v>
      </c>
      <c r="CL44">
        <v>38.66375</v>
      </c>
      <c r="CM44">
        <v>43.311999999999998</v>
      </c>
      <c r="CN44">
        <v>40.859250000000003</v>
      </c>
      <c r="CO44">
        <v>41.561999999999998</v>
      </c>
      <c r="CP44">
        <v>39.194875000000003</v>
      </c>
      <c r="CQ44">
        <v>90.01</v>
      </c>
      <c r="CR44">
        <v>9.9840625000000003</v>
      </c>
      <c r="CS44">
        <v>0</v>
      </c>
      <c r="CT44">
        <v>59.599999904632597</v>
      </c>
      <c r="CU44">
        <v>2.3169153846153798</v>
      </c>
      <c r="CV44">
        <v>5.2998298507744901E-2</v>
      </c>
      <c r="CW44">
        <v>-0.29307692719961898</v>
      </c>
      <c r="CX44">
        <v>38.316373076923099</v>
      </c>
      <c r="CY44">
        <v>15</v>
      </c>
      <c r="CZ44">
        <v>1675419675.5999999</v>
      </c>
      <c r="DA44" t="s">
        <v>254</v>
      </c>
      <c r="DB44">
        <v>3</v>
      </c>
      <c r="DC44">
        <v>-3.86</v>
      </c>
      <c r="DD44">
        <v>0.378</v>
      </c>
      <c r="DE44">
        <v>401</v>
      </c>
      <c r="DF44">
        <v>15</v>
      </c>
      <c r="DG44">
        <v>1.54</v>
      </c>
      <c r="DH44">
        <v>0.44</v>
      </c>
      <c r="DI44">
        <v>-0.32476279615384601</v>
      </c>
      <c r="DJ44">
        <v>0.202259600443949</v>
      </c>
      <c r="DK44">
        <v>0.12519011633611499</v>
      </c>
      <c r="DL44">
        <v>1</v>
      </c>
      <c r="DM44">
        <v>2.5716999999999999</v>
      </c>
      <c r="DN44">
        <v>0</v>
      </c>
      <c r="DO44">
        <v>0</v>
      </c>
      <c r="DP44">
        <v>0</v>
      </c>
      <c r="DQ44">
        <v>0.35809119230769199</v>
      </c>
      <c r="DR44">
        <v>-5.3138649363954397E-2</v>
      </c>
      <c r="DS44">
        <v>7.3019306220458999E-3</v>
      </c>
      <c r="DT44">
        <v>1</v>
      </c>
      <c r="DU44">
        <v>2</v>
      </c>
      <c r="DV44">
        <v>3</v>
      </c>
      <c r="DW44" t="s">
        <v>255</v>
      </c>
      <c r="DX44">
        <v>100</v>
      </c>
      <c r="DY44">
        <v>100</v>
      </c>
      <c r="DZ44">
        <v>-3.86</v>
      </c>
      <c r="EA44">
        <v>0.378</v>
      </c>
      <c r="EB44">
        <v>2</v>
      </c>
      <c r="EC44">
        <v>516.69100000000003</v>
      </c>
      <c r="ED44">
        <v>438.452</v>
      </c>
      <c r="EE44">
        <v>27.2728</v>
      </c>
      <c r="EF44">
        <v>31.156700000000001</v>
      </c>
      <c r="EG44">
        <v>30.000800000000002</v>
      </c>
      <c r="EH44">
        <v>31.286100000000001</v>
      </c>
      <c r="EI44">
        <v>31.302099999999999</v>
      </c>
      <c r="EJ44">
        <v>19.9359</v>
      </c>
      <c r="EK44">
        <v>35.356400000000001</v>
      </c>
      <c r="EL44">
        <v>45.171300000000002</v>
      </c>
      <c r="EM44">
        <v>27.277100000000001</v>
      </c>
      <c r="EN44">
        <v>400.33600000000001</v>
      </c>
      <c r="EO44">
        <v>15.6028</v>
      </c>
      <c r="EP44">
        <v>100.078</v>
      </c>
      <c r="EQ44">
        <v>90.372600000000006</v>
      </c>
    </row>
    <row r="45" spans="1:147" x14ac:dyDescent="0.3">
      <c r="A45">
        <v>29</v>
      </c>
      <c r="B45">
        <v>1675421529.3</v>
      </c>
      <c r="C45">
        <v>1741.2000000476801</v>
      </c>
      <c r="D45" t="s">
        <v>338</v>
      </c>
      <c r="E45" t="s">
        <v>339</v>
      </c>
      <c r="F45">
        <v>1675421521.05</v>
      </c>
      <c r="G45">
        <f t="shared" si="0"/>
        <v>2.6387950543191006E-3</v>
      </c>
      <c r="H45">
        <f t="shared" si="1"/>
        <v>1.6717187446105903</v>
      </c>
      <c r="I45">
        <f t="shared" si="2"/>
        <v>400.01665624999998</v>
      </c>
      <c r="J45">
        <f t="shared" si="3"/>
        <v>361.67846966169486</v>
      </c>
      <c r="K45">
        <f t="shared" si="4"/>
        <v>35.126113873643114</v>
      </c>
      <c r="L45">
        <f t="shared" si="5"/>
        <v>38.849508050436185</v>
      </c>
      <c r="M45">
        <f t="shared" si="6"/>
        <v>0.11348014365221579</v>
      </c>
      <c r="N45">
        <f t="shared" si="7"/>
        <v>3.4002217757316031</v>
      </c>
      <c r="O45">
        <f t="shared" si="8"/>
        <v>0.11141734101560725</v>
      </c>
      <c r="P45">
        <f t="shared" si="9"/>
        <v>6.9818049531963952E-2</v>
      </c>
      <c r="Q45">
        <f t="shared" si="10"/>
        <v>16.522756597590565</v>
      </c>
      <c r="R45">
        <f t="shared" si="11"/>
        <v>27.831729855719129</v>
      </c>
      <c r="S45">
        <f t="shared" si="12"/>
        <v>27.9723875</v>
      </c>
      <c r="T45">
        <f t="shared" si="13"/>
        <v>3.7887353610203345</v>
      </c>
      <c r="U45">
        <f t="shared" si="14"/>
        <v>40.082830990147166</v>
      </c>
      <c r="V45">
        <f t="shared" si="15"/>
        <v>1.55180568995265</v>
      </c>
      <c r="W45">
        <f t="shared" si="16"/>
        <v>3.8714972261667402</v>
      </c>
      <c r="X45">
        <f t="shared" si="17"/>
        <v>2.2369296710676845</v>
      </c>
      <c r="Y45">
        <f t="shared" si="18"/>
        <v>-116.37086189547234</v>
      </c>
      <c r="Z45">
        <f t="shared" si="19"/>
        <v>68.029082447201105</v>
      </c>
      <c r="AA45">
        <f t="shared" si="20"/>
        <v>4.3679906951784879</v>
      </c>
      <c r="AB45">
        <f t="shared" si="21"/>
        <v>-27.45103215550219</v>
      </c>
      <c r="AC45">
        <v>-4.01728512254695E-2</v>
      </c>
      <c r="AD45">
        <v>4.5097544835648498E-2</v>
      </c>
      <c r="AE45">
        <v>3.3878042119639802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50999.251902810909</v>
      </c>
      <c r="AK45">
        <v>0</v>
      </c>
      <c r="AL45">
        <v>0</v>
      </c>
      <c r="AM45">
        <v>0</v>
      </c>
      <c r="AN45">
        <f t="shared" si="25"/>
        <v>0</v>
      </c>
      <c r="AO45" t="e">
        <f t="shared" si="26"/>
        <v>#DIV/0!</v>
      </c>
      <c r="AP45">
        <v>-1</v>
      </c>
      <c r="AQ45" t="s">
        <v>340</v>
      </c>
      <c r="AR45">
        <v>2.3618000000000001</v>
      </c>
      <c r="AS45">
        <v>2.6196799999999998</v>
      </c>
      <c r="AT45">
        <f t="shared" si="27"/>
        <v>9.8439504061564653E-2</v>
      </c>
      <c r="AU45">
        <v>0.5</v>
      </c>
      <c r="AV45">
        <f t="shared" si="28"/>
        <v>84.303375364024419</v>
      </c>
      <c r="AW45">
        <f t="shared" si="29"/>
        <v>1.6717187446105903</v>
      </c>
      <c r="AX45">
        <f t="shared" si="30"/>
        <v>4.1493912307752456</v>
      </c>
      <c r="AY45">
        <f t="shared" si="31"/>
        <v>1</v>
      </c>
      <c r="AZ45">
        <f t="shared" si="32"/>
        <v>3.1691717360948259E-2</v>
      </c>
      <c r="BA45">
        <f t="shared" si="33"/>
        <v>-1</v>
      </c>
      <c r="BB45" t="s">
        <v>252</v>
      </c>
      <c r="BC45">
        <v>0</v>
      </c>
      <c r="BD45">
        <f t="shared" si="34"/>
        <v>2.6196799999999998</v>
      </c>
      <c r="BE45">
        <f t="shared" si="35"/>
        <v>9.8439504061564653E-2</v>
      </c>
      <c r="BF45" t="e">
        <f t="shared" si="36"/>
        <v>#DIV/0!</v>
      </c>
      <c r="BG45">
        <f t="shared" si="37"/>
        <v>9.8439504061564653E-2</v>
      </c>
      <c r="BH45" t="e">
        <f t="shared" si="38"/>
        <v>#DIV/0!</v>
      </c>
      <c r="BI45">
        <f t="shared" si="39"/>
        <v>100.00449999999999</v>
      </c>
      <c r="BJ45">
        <f t="shared" si="40"/>
        <v>84.303375364024419</v>
      </c>
      <c r="BK45">
        <f t="shared" si="41"/>
        <v>0.84299581882839703</v>
      </c>
      <c r="BL45">
        <f t="shared" si="42"/>
        <v>0.19599163765679395</v>
      </c>
      <c r="BM45">
        <v>0.63841293650186204</v>
      </c>
      <c r="BN45">
        <v>0.5</v>
      </c>
      <c r="BO45" t="s">
        <v>253</v>
      </c>
      <c r="BP45">
        <v>1675421521.05</v>
      </c>
      <c r="BQ45">
        <v>400.01665624999998</v>
      </c>
      <c r="BR45">
        <v>400.36487499999998</v>
      </c>
      <c r="BS45">
        <v>15.978275</v>
      </c>
      <c r="BT45">
        <v>15.6467375</v>
      </c>
      <c r="BU45">
        <v>500.01078124999998</v>
      </c>
      <c r="BV45">
        <v>96.919671875000006</v>
      </c>
      <c r="BW45">
        <v>0.200054125</v>
      </c>
      <c r="BX45">
        <v>28.343496875</v>
      </c>
      <c r="BY45">
        <v>27.9723875</v>
      </c>
      <c r="BZ45">
        <v>999.9</v>
      </c>
      <c r="CA45">
        <v>9995.78125</v>
      </c>
      <c r="CB45">
        <v>0</v>
      </c>
      <c r="CC45">
        <v>393.10362500000002</v>
      </c>
      <c r="CD45">
        <v>100.00449999999999</v>
      </c>
      <c r="CE45">
        <v>0.90011118749999997</v>
      </c>
      <c r="CF45">
        <v>9.9888506249999995E-2</v>
      </c>
      <c r="CG45">
        <v>0</v>
      </c>
      <c r="CH45">
        <v>2.3541124999999998</v>
      </c>
      <c r="CI45">
        <v>0</v>
      </c>
      <c r="CJ45">
        <v>37.553071875000001</v>
      </c>
      <c r="CK45">
        <v>914.41512499999999</v>
      </c>
      <c r="CL45">
        <v>38.525187500000001</v>
      </c>
      <c r="CM45">
        <v>43.248031249999997</v>
      </c>
      <c r="CN45">
        <v>40.73228125</v>
      </c>
      <c r="CO45">
        <v>41.458656249999997</v>
      </c>
      <c r="CP45">
        <v>39.087593750000003</v>
      </c>
      <c r="CQ45">
        <v>90.015625</v>
      </c>
      <c r="CR45">
        <v>9.9862500000000001</v>
      </c>
      <c r="CS45">
        <v>0</v>
      </c>
      <c r="CT45">
        <v>59.400000095367403</v>
      </c>
      <c r="CU45">
        <v>2.3618000000000001</v>
      </c>
      <c r="CV45">
        <v>6.3699167314145197E-2</v>
      </c>
      <c r="CW45">
        <v>1.4163794900058599</v>
      </c>
      <c r="CX45">
        <v>37.537434615384598</v>
      </c>
      <c r="CY45">
        <v>15</v>
      </c>
      <c r="CZ45">
        <v>1675419675.5999999</v>
      </c>
      <c r="DA45" t="s">
        <v>254</v>
      </c>
      <c r="DB45">
        <v>3</v>
      </c>
      <c r="DC45">
        <v>-3.86</v>
      </c>
      <c r="DD45">
        <v>0.378</v>
      </c>
      <c r="DE45">
        <v>401</v>
      </c>
      <c r="DF45">
        <v>15</v>
      </c>
      <c r="DG45">
        <v>1.54</v>
      </c>
      <c r="DH45">
        <v>0.44</v>
      </c>
      <c r="DI45">
        <v>-0.35353211538461499</v>
      </c>
      <c r="DJ45">
        <v>8.1031954238883402E-2</v>
      </c>
      <c r="DK45">
        <v>0.116063688962081</v>
      </c>
      <c r="DL45">
        <v>1</v>
      </c>
      <c r="DM45">
        <v>2.3050999999999999</v>
      </c>
      <c r="DN45">
        <v>0</v>
      </c>
      <c r="DO45">
        <v>0</v>
      </c>
      <c r="DP45">
        <v>0</v>
      </c>
      <c r="DQ45">
        <v>0.33301953846153898</v>
      </c>
      <c r="DR45">
        <v>-1.0285074703321099E-2</v>
      </c>
      <c r="DS45">
        <v>3.3927395299008E-3</v>
      </c>
      <c r="DT45">
        <v>1</v>
      </c>
      <c r="DU45">
        <v>2</v>
      </c>
      <c r="DV45">
        <v>3</v>
      </c>
      <c r="DW45" t="s">
        <v>255</v>
      </c>
      <c r="DX45">
        <v>100</v>
      </c>
      <c r="DY45">
        <v>100</v>
      </c>
      <c r="DZ45">
        <v>-3.86</v>
      </c>
      <c r="EA45">
        <v>0.378</v>
      </c>
      <c r="EB45">
        <v>2</v>
      </c>
      <c r="EC45">
        <v>516.01499999999999</v>
      </c>
      <c r="ED45">
        <v>437.59899999999999</v>
      </c>
      <c r="EE45">
        <v>27.2989</v>
      </c>
      <c r="EF45">
        <v>31.211200000000002</v>
      </c>
      <c r="EG45">
        <v>30.0002</v>
      </c>
      <c r="EH45">
        <v>31.346900000000002</v>
      </c>
      <c r="EI45">
        <v>31.361599999999999</v>
      </c>
      <c r="EJ45">
        <v>19.934699999999999</v>
      </c>
      <c r="EK45">
        <v>35.356400000000001</v>
      </c>
      <c r="EL45">
        <v>44.046999999999997</v>
      </c>
      <c r="EM45">
        <v>27.3187</v>
      </c>
      <c r="EN45">
        <v>400.24200000000002</v>
      </c>
      <c r="EO45">
        <v>15.6556</v>
      </c>
      <c r="EP45">
        <v>100.074</v>
      </c>
      <c r="EQ45">
        <v>90.367099999999994</v>
      </c>
    </row>
    <row r="46" spans="1:147" x14ac:dyDescent="0.3">
      <c r="A46">
        <v>30</v>
      </c>
      <c r="B46">
        <v>1675421589.3</v>
      </c>
      <c r="C46">
        <v>1801.2000000476801</v>
      </c>
      <c r="D46" t="s">
        <v>341</v>
      </c>
      <c r="E46" t="s">
        <v>342</v>
      </c>
      <c r="F46">
        <v>1675421581.05</v>
      </c>
      <c r="G46">
        <f t="shared" si="0"/>
        <v>2.5339858260308512E-3</v>
      </c>
      <c r="H46">
        <f t="shared" si="1"/>
        <v>1.2380782041415952</v>
      </c>
      <c r="I46">
        <f t="shared" si="2"/>
        <v>400.01609374999998</v>
      </c>
      <c r="J46">
        <f t="shared" si="3"/>
        <v>367.03992901924988</v>
      </c>
      <c r="K46">
        <f t="shared" si="4"/>
        <v>35.646362207897013</v>
      </c>
      <c r="L46">
        <f t="shared" si="5"/>
        <v>38.848957400634063</v>
      </c>
      <c r="M46">
        <f t="shared" si="6"/>
        <v>0.10885689498274001</v>
      </c>
      <c r="N46">
        <f t="shared" si="7"/>
        <v>3.3998075413977698</v>
      </c>
      <c r="O46">
        <f t="shared" si="8"/>
        <v>0.1069570045398841</v>
      </c>
      <c r="P46">
        <f t="shared" si="9"/>
        <v>6.7016063478579108E-2</v>
      </c>
      <c r="Q46">
        <f t="shared" si="10"/>
        <v>16.521941431643985</v>
      </c>
      <c r="R46">
        <f t="shared" si="11"/>
        <v>27.854844328721764</v>
      </c>
      <c r="S46">
        <f t="shared" si="12"/>
        <v>27.97854375</v>
      </c>
      <c r="T46">
        <f t="shared" si="13"/>
        <v>3.7900955857661103</v>
      </c>
      <c r="U46">
        <f t="shared" si="14"/>
        <v>40.101645837765716</v>
      </c>
      <c r="V46">
        <f t="shared" si="15"/>
        <v>1.552487557953</v>
      </c>
      <c r="W46">
        <f t="shared" si="16"/>
        <v>3.8713811503739959</v>
      </c>
      <c r="X46">
        <f t="shared" si="17"/>
        <v>2.2376080278131103</v>
      </c>
      <c r="Y46">
        <f t="shared" si="18"/>
        <v>-111.74877492796054</v>
      </c>
      <c r="Z46">
        <f t="shared" si="19"/>
        <v>66.797903959123886</v>
      </c>
      <c r="AA46">
        <f t="shared" si="20"/>
        <v>4.2895825809902108</v>
      </c>
      <c r="AB46">
        <f t="shared" si="21"/>
        <v>-24.139346956202459</v>
      </c>
      <c r="AC46">
        <v>-4.0166694437588697E-2</v>
      </c>
      <c r="AD46">
        <v>4.5090633301887999E-2</v>
      </c>
      <c r="AE46">
        <v>3.38739188071404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50991.815519548269</v>
      </c>
      <c r="AK46">
        <v>0</v>
      </c>
      <c r="AL46">
        <v>0</v>
      </c>
      <c r="AM46">
        <v>0</v>
      </c>
      <c r="AN46">
        <f t="shared" si="25"/>
        <v>0</v>
      </c>
      <c r="AO46" t="e">
        <f t="shared" si="26"/>
        <v>#DIV/0!</v>
      </c>
      <c r="AP46">
        <v>-1</v>
      </c>
      <c r="AQ46" t="s">
        <v>343</v>
      </c>
      <c r="AR46">
        <v>2.2903038461538499</v>
      </c>
      <c r="AS46">
        <v>1.6504000000000001</v>
      </c>
      <c r="AT46">
        <f t="shared" si="27"/>
        <v>-0.38772651851299678</v>
      </c>
      <c r="AU46">
        <v>0.5</v>
      </c>
      <c r="AV46">
        <f t="shared" si="28"/>
        <v>84.300409923796622</v>
      </c>
      <c r="AW46">
        <f t="shared" si="29"/>
        <v>1.2380782041415952</v>
      </c>
      <c r="AX46">
        <f t="shared" si="30"/>
        <v>-16.342752224486073</v>
      </c>
      <c r="AY46">
        <f t="shared" si="31"/>
        <v>1</v>
      </c>
      <c r="AZ46">
        <f t="shared" si="32"/>
        <v>2.6548841294659259E-2</v>
      </c>
      <c r="BA46">
        <f t="shared" si="33"/>
        <v>-1</v>
      </c>
      <c r="BB46" t="s">
        <v>252</v>
      </c>
      <c r="BC46">
        <v>0</v>
      </c>
      <c r="BD46">
        <f t="shared" si="34"/>
        <v>1.6504000000000001</v>
      </c>
      <c r="BE46">
        <f t="shared" si="35"/>
        <v>-0.38772651851299667</v>
      </c>
      <c r="BF46" t="e">
        <f t="shared" si="36"/>
        <v>#DIV/0!</v>
      </c>
      <c r="BG46">
        <f t="shared" si="37"/>
        <v>-0.38772651851299667</v>
      </c>
      <c r="BH46" t="e">
        <f t="shared" si="38"/>
        <v>#DIV/0!</v>
      </c>
      <c r="BI46">
        <f t="shared" si="39"/>
        <v>100.001146875</v>
      </c>
      <c r="BJ46">
        <f t="shared" si="40"/>
        <v>84.300409923796622</v>
      </c>
      <c r="BK46">
        <f t="shared" si="41"/>
        <v>0.84299443114558392</v>
      </c>
      <c r="BL46">
        <f t="shared" si="42"/>
        <v>0.19598886229116796</v>
      </c>
      <c r="BM46">
        <v>0.63841293650186204</v>
      </c>
      <c r="BN46">
        <v>0.5</v>
      </c>
      <c r="BO46" t="s">
        <v>253</v>
      </c>
      <c r="BP46">
        <v>1675421581.05</v>
      </c>
      <c r="BQ46">
        <v>400.01609374999998</v>
      </c>
      <c r="BR46">
        <v>400.30359375</v>
      </c>
      <c r="BS46">
        <v>15.9855</v>
      </c>
      <c r="BT46">
        <v>15.667131250000001</v>
      </c>
      <c r="BU46">
        <v>500.00796874999997</v>
      </c>
      <c r="BV46">
        <v>96.918453124999999</v>
      </c>
      <c r="BW46">
        <v>0.200032875</v>
      </c>
      <c r="BX46">
        <v>28.342981250000001</v>
      </c>
      <c r="BY46">
        <v>27.97854375</v>
      </c>
      <c r="BZ46">
        <v>999.9</v>
      </c>
      <c r="CA46">
        <v>9994.375</v>
      </c>
      <c r="CB46">
        <v>0</v>
      </c>
      <c r="CC46">
        <v>393.07156250000003</v>
      </c>
      <c r="CD46">
        <v>100.001146875</v>
      </c>
      <c r="CE46">
        <v>0.90016318750000002</v>
      </c>
      <c r="CF46">
        <v>9.9836518750000006E-2</v>
      </c>
      <c r="CG46">
        <v>0</v>
      </c>
      <c r="CH46">
        <v>2.2665187499999999</v>
      </c>
      <c r="CI46">
        <v>0</v>
      </c>
      <c r="CJ46">
        <v>37.244181249999997</v>
      </c>
      <c r="CK46">
        <v>914.40106249999997</v>
      </c>
      <c r="CL46">
        <v>38.427312499999999</v>
      </c>
      <c r="CM46">
        <v>43.125</v>
      </c>
      <c r="CN46">
        <v>40.625</v>
      </c>
      <c r="CO46">
        <v>41.375</v>
      </c>
      <c r="CP46">
        <v>39</v>
      </c>
      <c r="CQ46">
        <v>90.016874999999999</v>
      </c>
      <c r="CR46">
        <v>9.9812499999999993</v>
      </c>
      <c r="CS46">
        <v>0</v>
      </c>
      <c r="CT46">
        <v>59.200000047683702</v>
      </c>
      <c r="CU46">
        <v>2.2903038461538499</v>
      </c>
      <c r="CV46">
        <v>-0.233945295713653</v>
      </c>
      <c r="CW46">
        <v>-2.1373299192413602</v>
      </c>
      <c r="CX46">
        <v>37.189796153846203</v>
      </c>
      <c r="CY46">
        <v>15</v>
      </c>
      <c r="CZ46">
        <v>1675419675.5999999</v>
      </c>
      <c r="DA46" t="s">
        <v>254</v>
      </c>
      <c r="DB46">
        <v>3</v>
      </c>
      <c r="DC46">
        <v>-3.86</v>
      </c>
      <c r="DD46">
        <v>0.378</v>
      </c>
      <c r="DE46">
        <v>401</v>
      </c>
      <c r="DF46">
        <v>15</v>
      </c>
      <c r="DG46">
        <v>1.54</v>
      </c>
      <c r="DH46">
        <v>0.44</v>
      </c>
      <c r="DI46">
        <v>-0.30060168403846199</v>
      </c>
      <c r="DJ46">
        <v>0.29461751546146497</v>
      </c>
      <c r="DK46">
        <v>0.136075128526427</v>
      </c>
      <c r="DL46">
        <v>1</v>
      </c>
      <c r="DM46">
        <v>1.9136</v>
      </c>
      <c r="DN46">
        <v>0</v>
      </c>
      <c r="DO46">
        <v>0</v>
      </c>
      <c r="DP46">
        <v>0</v>
      </c>
      <c r="DQ46">
        <v>0.31946957692307698</v>
      </c>
      <c r="DR46">
        <v>-1.9129042943738499E-2</v>
      </c>
      <c r="DS46">
        <v>3.7094872460622101E-3</v>
      </c>
      <c r="DT46">
        <v>1</v>
      </c>
      <c r="DU46">
        <v>2</v>
      </c>
      <c r="DV46">
        <v>3</v>
      </c>
      <c r="DW46" t="s">
        <v>255</v>
      </c>
      <c r="DX46">
        <v>100</v>
      </c>
      <c r="DY46">
        <v>100</v>
      </c>
      <c r="DZ46">
        <v>-3.86</v>
      </c>
      <c r="EA46">
        <v>0.378</v>
      </c>
      <c r="EB46">
        <v>2</v>
      </c>
      <c r="EC46">
        <v>516.46299999999997</v>
      </c>
      <c r="ED46">
        <v>436.72699999999998</v>
      </c>
      <c r="EE46">
        <v>27.364000000000001</v>
      </c>
      <c r="EF46">
        <v>31.263100000000001</v>
      </c>
      <c r="EG46">
        <v>30.000299999999999</v>
      </c>
      <c r="EH46">
        <v>31.402999999999999</v>
      </c>
      <c r="EI46">
        <v>31.418600000000001</v>
      </c>
      <c r="EJ46">
        <v>19.940000000000001</v>
      </c>
      <c r="EK46">
        <v>35.356400000000001</v>
      </c>
      <c r="EL46">
        <v>42.5426</v>
      </c>
      <c r="EM46">
        <v>27.3781</v>
      </c>
      <c r="EN46">
        <v>400.34699999999998</v>
      </c>
      <c r="EO46">
        <v>15.6556</v>
      </c>
      <c r="EP46">
        <v>100.074</v>
      </c>
      <c r="EQ46">
        <v>90.365099999999998</v>
      </c>
    </row>
    <row r="47" spans="1:147" x14ac:dyDescent="0.3">
      <c r="A47">
        <v>31</v>
      </c>
      <c r="B47">
        <v>1675421649.3</v>
      </c>
      <c r="C47">
        <v>1861.2000000476801</v>
      </c>
      <c r="D47" t="s">
        <v>344</v>
      </c>
      <c r="E47" t="s">
        <v>345</v>
      </c>
      <c r="F47">
        <v>1675421641.05</v>
      </c>
      <c r="G47">
        <f t="shared" si="0"/>
        <v>2.4380184241686222E-3</v>
      </c>
      <c r="H47">
        <f t="shared" si="1"/>
        <v>1.2964027504433231</v>
      </c>
      <c r="I47">
        <f t="shared" si="2"/>
        <v>399.99896875000002</v>
      </c>
      <c r="J47">
        <f t="shared" si="3"/>
        <v>365.43282113793293</v>
      </c>
      <c r="K47">
        <f t="shared" si="4"/>
        <v>35.488515558712621</v>
      </c>
      <c r="L47">
        <f t="shared" si="5"/>
        <v>38.845360364047117</v>
      </c>
      <c r="M47">
        <f t="shared" si="6"/>
        <v>0.10470710698482653</v>
      </c>
      <c r="N47">
        <f t="shared" si="7"/>
        <v>3.4019130339515624</v>
      </c>
      <c r="O47">
        <f t="shared" si="8"/>
        <v>0.10294911618207996</v>
      </c>
      <c r="P47">
        <f t="shared" si="9"/>
        <v>6.4498687518206088E-2</v>
      </c>
      <c r="Q47">
        <f t="shared" si="10"/>
        <v>16.522242870051695</v>
      </c>
      <c r="R47">
        <f t="shared" si="11"/>
        <v>27.86694610642887</v>
      </c>
      <c r="S47">
        <f t="shared" si="12"/>
        <v>27.972103125</v>
      </c>
      <c r="T47">
        <f t="shared" si="13"/>
        <v>3.7886725385963937</v>
      </c>
      <c r="U47">
        <f t="shared" si="14"/>
        <v>40.11431584339708</v>
      </c>
      <c r="V47">
        <f t="shared" si="15"/>
        <v>1.5520876731460722</v>
      </c>
      <c r="W47">
        <f t="shared" si="16"/>
        <v>3.8691615213015025</v>
      </c>
      <c r="X47">
        <f t="shared" si="17"/>
        <v>2.2365848654503218</v>
      </c>
      <c r="Y47">
        <f t="shared" si="18"/>
        <v>-107.51661250583624</v>
      </c>
      <c r="Z47">
        <f t="shared" si="19"/>
        <v>66.211686397081223</v>
      </c>
      <c r="AA47">
        <f t="shared" si="20"/>
        <v>4.2489606043268244</v>
      </c>
      <c r="AB47">
        <f t="shared" si="21"/>
        <v>-20.533722634376488</v>
      </c>
      <c r="AC47">
        <v>-4.0197991732428301E-2</v>
      </c>
      <c r="AD47">
        <v>4.5125767257139099E-2</v>
      </c>
      <c r="AE47">
        <v>3.3894876991684701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51031.491755165312</v>
      </c>
      <c r="AK47">
        <v>0</v>
      </c>
      <c r="AL47">
        <v>0</v>
      </c>
      <c r="AM47">
        <v>0</v>
      </c>
      <c r="AN47">
        <f t="shared" si="25"/>
        <v>0</v>
      </c>
      <c r="AO47" t="e">
        <f t="shared" si="26"/>
        <v>#DIV/0!</v>
      </c>
      <c r="AP47">
        <v>-1</v>
      </c>
      <c r="AQ47" t="s">
        <v>346</v>
      </c>
      <c r="AR47">
        <v>2.36701153846154</v>
      </c>
      <c r="AS47">
        <v>1.5904</v>
      </c>
      <c r="AT47">
        <f t="shared" si="27"/>
        <v>-0.48831208404271886</v>
      </c>
      <c r="AU47">
        <v>0.5</v>
      </c>
      <c r="AV47">
        <f t="shared" si="28"/>
        <v>84.302318866724988</v>
      </c>
      <c r="AW47">
        <f t="shared" si="29"/>
        <v>1.2964027504433231</v>
      </c>
      <c r="AX47">
        <f t="shared" si="30"/>
        <v>-20.582920507722147</v>
      </c>
      <c r="AY47">
        <f t="shared" si="31"/>
        <v>1</v>
      </c>
      <c r="AZ47">
        <f t="shared" si="32"/>
        <v>2.7240089968032153E-2</v>
      </c>
      <c r="BA47">
        <f t="shared" si="33"/>
        <v>-1</v>
      </c>
      <c r="BB47" t="s">
        <v>252</v>
      </c>
      <c r="BC47">
        <v>0</v>
      </c>
      <c r="BD47">
        <f t="shared" si="34"/>
        <v>1.5904</v>
      </c>
      <c r="BE47">
        <f t="shared" si="35"/>
        <v>-0.48831208404271875</v>
      </c>
      <c r="BF47" t="e">
        <f t="shared" si="36"/>
        <v>#DIV/0!</v>
      </c>
      <c r="BG47">
        <f t="shared" si="37"/>
        <v>-0.48831208404271875</v>
      </c>
      <c r="BH47" t="e">
        <f t="shared" si="38"/>
        <v>#DIV/0!</v>
      </c>
      <c r="BI47">
        <f t="shared" si="39"/>
        <v>100.0034625</v>
      </c>
      <c r="BJ47">
        <f t="shared" si="40"/>
        <v>84.302318866724988</v>
      </c>
      <c r="BK47">
        <f t="shared" si="41"/>
        <v>0.84299399999999991</v>
      </c>
      <c r="BL47">
        <f t="shared" si="42"/>
        <v>0.195988</v>
      </c>
      <c r="BM47">
        <v>0.63841293650186204</v>
      </c>
      <c r="BN47">
        <v>0.5</v>
      </c>
      <c r="BO47" t="s">
        <v>253</v>
      </c>
      <c r="BP47">
        <v>1675421641.05</v>
      </c>
      <c r="BQ47">
        <v>399.99896875000002</v>
      </c>
      <c r="BR47">
        <v>400.28899999999999</v>
      </c>
      <c r="BS47">
        <v>15.982178125000001</v>
      </c>
      <c r="BT47">
        <v>15.675875</v>
      </c>
      <c r="BU47">
        <v>500.02325000000002</v>
      </c>
      <c r="BV47">
        <v>96.913668749999999</v>
      </c>
      <c r="BW47">
        <v>0.19998253125000001</v>
      </c>
      <c r="BX47">
        <v>28.333118750000001</v>
      </c>
      <c r="BY47">
        <v>27.972103125</v>
      </c>
      <c r="BZ47">
        <v>999.9</v>
      </c>
      <c r="CA47">
        <v>10002.65625</v>
      </c>
      <c r="CB47">
        <v>0</v>
      </c>
      <c r="CC47">
        <v>393.01937500000003</v>
      </c>
      <c r="CD47">
        <v>100.0034625</v>
      </c>
      <c r="CE47">
        <v>0.90018100000000001</v>
      </c>
      <c r="CF47">
        <v>9.9818699999999996E-2</v>
      </c>
      <c r="CG47">
        <v>0</v>
      </c>
      <c r="CH47">
        <v>2.3733437500000001</v>
      </c>
      <c r="CI47">
        <v>0</v>
      </c>
      <c r="CJ47">
        <v>36.744500000000002</v>
      </c>
      <c r="CK47">
        <v>914.42768750000005</v>
      </c>
      <c r="CL47">
        <v>38.310062500000001</v>
      </c>
      <c r="CM47">
        <v>43.013562499999999</v>
      </c>
      <c r="CN47">
        <v>40.501937499999997</v>
      </c>
      <c r="CO47">
        <v>41.286812500000003</v>
      </c>
      <c r="CP47">
        <v>38.888562499999999</v>
      </c>
      <c r="CQ47">
        <v>90.02</v>
      </c>
      <c r="CR47">
        <v>9.98</v>
      </c>
      <c r="CS47">
        <v>0</v>
      </c>
      <c r="CT47">
        <v>59.599999904632597</v>
      </c>
      <c r="CU47">
        <v>2.36701153846154</v>
      </c>
      <c r="CV47">
        <v>0.588215369346346</v>
      </c>
      <c r="CW47">
        <v>-2.3007247774386599</v>
      </c>
      <c r="CX47">
        <v>36.736469230769202</v>
      </c>
      <c r="CY47">
        <v>15</v>
      </c>
      <c r="CZ47">
        <v>1675419675.5999999</v>
      </c>
      <c r="DA47" t="s">
        <v>254</v>
      </c>
      <c r="DB47">
        <v>3</v>
      </c>
      <c r="DC47">
        <v>-3.86</v>
      </c>
      <c r="DD47">
        <v>0.378</v>
      </c>
      <c r="DE47">
        <v>401</v>
      </c>
      <c r="DF47">
        <v>15</v>
      </c>
      <c r="DG47">
        <v>1.54</v>
      </c>
      <c r="DH47">
        <v>0.44</v>
      </c>
      <c r="DI47">
        <v>-0.29832924423076901</v>
      </c>
      <c r="DJ47">
        <v>7.4612968496664701E-3</v>
      </c>
      <c r="DK47">
        <v>0.12570778398642099</v>
      </c>
      <c r="DL47">
        <v>1</v>
      </c>
      <c r="DM47">
        <v>2.4178999999999999</v>
      </c>
      <c r="DN47">
        <v>0</v>
      </c>
      <c r="DO47">
        <v>0</v>
      </c>
      <c r="DP47">
        <v>0</v>
      </c>
      <c r="DQ47">
        <v>0.307600269230769</v>
      </c>
      <c r="DR47">
        <v>-9.2279723384274398E-3</v>
      </c>
      <c r="DS47">
        <v>3.46222834044217E-3</v>
      </c>
      <c r="DT47">
        <v>1</v>
      </c>
      <c r="DU47">
        <v>2</v>
      </c>
      <c r="DV47">
        <v>3</v>
      </c>
      <c r="DW47" t="s">
        <v>255</v>
      </c>
      <c r="DX47">
        <v>100</v>
      </c>
      <c r="DY47">
        <v>100</v>
      </c>
      <c r="DZ47">
        <v>-3.86</v>
      </c>
      <c r="EA47">
        <v>0.378</v>
      </c>
      <c r="EB47">
        <v>2</v>
      </c>
      <c r="EC47">
        <v>516.33699999999999</v>
      </c>
      <c r="ED47">
        <v>436.07400000000001</v>
      </c>
      <c r="EE47">
        <v>27.425699999999999</v>
      </c>
      <c r="EF47">
        <v>31.303999999999998</v>
      </c>
      <c r="EG47">
        <v>30.0002</v>
      </c>
      <c r="EH47">
        <v>31.452100000000002</v>
      </c>
      <c r="EI47">
        <v>31.470300000000002</v>
      </c>
      <c r="EJ47">
        <v>19.941400000000002</v>
      </c>
      <c r="EK47">
        <v>35.356400000000001</v>
      </c>
      <c r="EL47">
        <v>41.406599999999997</v>
      </c>
      <c r="EM47">
        <v>27.445599999999999</v>
      </c>
      <c r="EN47">
        <v>400.24799999999999</v>
      </c>
      <c r="EO47">
        <v>15.6556</v>
      </c>
      <c r="EP47">
        <v>100.07299999999999</v>
      </c>
      <c r="EQ47">
        <v>90.3613</v>
      </c>
    </row>
    <row r="48" spans="1:147" x14ac:dyDescent="0.3">
      <c r="A48">
        <v>32</v>
      </c>
      <c r="B48">
        <v>1675421709.3</v>
      </c>
      <c r="C48">
        <v>1921.2000000476801</v>
      </c>
      <c r="D48" t="s">
        <v>347</v>
      </c>
      <c r="E48" t="s">
        <v>348</v>
      </c>
      <c r="F48">
        <v>1675421701.05</v>
      </c>
      <c r="G48">
        <f t="shared" si="0"/>
        <v>2.3499864477043953E-3</v>
      </c>
      <c r="H48">
        <f t="shared" si="1"/>
        <v>1.2803700117568848</v>
      </c>
      <c r="I48">
        <f t="shared" si="2"/>
        <v>399.99840625000002</v>
      </c>
      <c r="J48">
        <f t="shared" si="3"/>
        <v>364.87110271202408</v>
      </c>
      <c r="K48">
        <f t="shared" si="4"/>
        <v>35.43228342028381</v>
      </c>
      <c r="L48">
        <f t="shared" si="5"/>
        <v>38.843462232463523</v>
      </c>
      <c r="M48">
        <f t="shared" si="6"/>
        <v>0.10065054724430091</v>
      </c>
      <c r="N48">
        <f t="shared" si="7"/>
        <v>3.3999254711104783</v>
      </c>
      <c r="O48">
        <f t="shared" si="8"/>
        <v>9.9024060190722255E-2</v>
      </c>
      <c r="P48">
        <f t="shared" si="9"/>
        <v>6.2033981616682436E-2</v>
      </c>
      <c r="Q48">
        <f t="shared" si="10"/>
        <v>16.521940224565896</v>
      </c>
      <c r="R48">
        <f t="shared" si="11"/>
        <v>27.897128685897087</v>
      </c>
      <c r="S48">
        <f t="shared" si="12"/>
        <v>27.986565625000001</v>
      </c>
      <c r="T48">
        <f t="shared" si="13"/>
        <v>3.7918686600395639</v>
      </c>
      <c r="U48">
        <f t="shared" si="14"/>
        <v>40.054472455583742</v>
      </c>
      <c r="V48">
        <f t="shared" si="15"/>
        <v>1.5507221610521875</v>
      </c>
      <c r="W48">
        <f t="shared" si="16"/>
        <v>3.8715331047532269</v>
      </c>
      <c r="X48">
        <f t="shared" si="17"/>
        <v>2.2411464989873764</v>
      </c>
      <c r="Y48">
        <f t="shared" si="18"/>
        <v>-103.63440234376384</v>
      </c>
      <c r="Z48">
        <f t="shared" si="19"/>
        <v>65.453562444335631</v>
      </c>
      <c r="AA48">
        <f t="shared" si="20"/>
        <v>4.2032887798772212</v>
      </c>
      <c r="AB48">
        <f t="shared" si="21"/>
        <v>-17.455610894985085</v>
      </c>
      <c r="AC48">
        <v>-4.0168447201642199E-2</v>
      </c>
      <c r="AD48">
        <v>4.50926009330887E-2</v>
      </c>
      <c r="AE48">
        <v>3.3875092686414701</v>
      </c>
      <c r="AF48">
        <v>0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50993.634045004495</v>
      </c>
      <c r="AK48">
        <v>0</v>
      </c>
      <c r="AL48">
        <v>0</v>
      </c>
      <c r="AM48">
        <v>0</v>
      </c>
      <c r="AN48">
        <f t="shared" si="25"/>
        <v>0</v>
      </c>
      <c r="AO48" t="e">
        <f t="shared" si="26"/>
        <v>#DIV/0!</v>
      </c>
      <c r="AP48">
        <v>-1</v>
      </c>
      <c r="AQ48" t="s">
        <v>349</v>
      </c>
      <c r="AR48">
        <v>2.3566692307692301</v>
      </c>
      <c r="AS48">
        <v>1.9543999999999999</v>
      </c>
      <c r="AT48">
        <f t="shared" si="27"/>
        <v>-0.20582748197361345</v>
      </c>
      <c r="AU48">
        <v>0.5</v>
      </c>
      <c r="AV48">
        <f t="shared" si="28"/>
        <v>84.300758564760542</v>
      </c>
      <c r="AW48">
        <f t="shared" si="29"/>
        <v>1.2803700117568848</v>
      </c>
      <c r="AX48">
        <f t="shared" si="30"/>
        <v>-8.6757064319250947</v>
      </c>
      <c r="AY48">
        <f t="shared" si="31"/>
        <v>1</v>
      </c>
      <c r="AZ48">
        <f t="shared" si="32"/>
        <v>2.7050409160969596E-2</v>
      </c>
      <c r="BA48">
        <f t="shared" si="33"/>
        <v>-1</v>
      </c>
      <c r="BB48" t="s">
        <v>252</v>
      </c>
      <c r="BC48">
        <v>0</v>
      </c>
      <c r="BD48">
        <f t="shared" si="34"/>
        <v>1.9543999999999999</v>
      </c>
      <c r="BE48">
        <f t="shared" si="35"/>
        <v>-0.20582748197361347</v>
      </c>
      <c r="BF48" t="e">
        <f t="shared" si="36"/>
        <v>#DIV/0!</v>
      </c>
      <c r="BG48">
        <f t="shared" si="37"/>
        <v>-0.20582748197361347</v>
      </c>
      <c r="BH48" t="e">
        <f t="shared" si="38"/>
        <v>#DIV/0!</v>
      </c>
      <c r="BI48">
        <f t="shared" si="39"/>
        <v>100.001609375</v>
      </c>
      <c r="BJ48">
        <f t="shared" si="40"/>
        <v>84.300758564760542</v>
      </c>
      <c r="BK48">
        <f t="shared" si="41"/>
        <v>0.84299401871261681</v>
      </c>
      <c r="BL48">
        <f t="shared" si="42"/>
        <v>0.19598803742523388</v>
      </c>
      <c r="BM48">
        <v>0.63841293650186204</v>
      </c>
      <c r="BN48">
        <v>0.5</v>
      </c>
      <c r="BO48" t="s">
        <v>253</v>
      </c>
      <c r="BP48">
        <v>1675421701.05</v>
      </c>
      <c r="BQ48">
        <v>399.99840625000002</v>
      </c>
      <c r="BR48">
        <v>400.28190625000002</v>
      </c>
      <c r="BS48">
        <v>15.968875000000001</v>
      </c>
      <c r="BT48">
        <v>15.673615625</v>
      </c>
      <c r="BU48">
        <v>500.0025</v>
      </c>
      <c r="BV48">
        <v>96.909046875000001</v>
      </c>
      <c r="BW48">
        <v>0.19999562500000001</v>
      </c>
      <c r="BX48">
        <v>28.343656249999999</v>
      </c>
      <c r="BY48">
        <v>27.986565625000001</v>
      </c>
      <c r="BZ48">
        <v>999.9</v>
      </c>
      <c r="CA48">
        <v>9995.78125</v>
      </c>
      <c r="CB48">
        <v>0</v>
      </c>
      <c r="CC48">
        <v>393.00109375</v>
      </c>
      <c r="CD48">
        <v>100.001609375</v>
      </c>
      <c r="CE48">
        <v>0.90018100000000001</v>
      </c>
      <c r="CF48">
        <v>9.9818699999999996E-2</v>
      </c>
      <c r="CG48">
        <v>0</v>
      </c>
      <c r="CH48">
        <v>2.3554312500000001</v>
      </c>
      <c r="CI48">
        <v>0</v>
      </c>
      <c r="CJ48">
        <v>36.399553124999997</v>
      </c>
      <c r="CK48">
        <v>914.41071875</v>
      </c>
      <c r="CL48">
        <v>38.206687500000001</v>
      </c>
      <c r="CM48">
        <v>42.936999999999998</v>
      </c>
      <c r="CN48">
        <v>40.402124999999998</v>
      </c>
      <c r="CO48">
        <v>41.186999999999998</v>
      </c>
      <c r="CP48">
        <v>38.811999999999998</v>
      </c>
      <c r="CQ48">
        <v>90.019374999999997</v>
      </c>
      <c r="CR48">
        <v>9.98</v>
      </c>
      <c r="CS48">
        <v>0</v>
      </c>
      <c r="CT48">
        <v>59.400000095367403</v>
      </c>
      <c r="CU48">
        <v>2.3566692307692301</v>
      </c>
      <c r="CV48">
        <v>-0.34994188624452399</v>
      </c>
      <c r="CW48">
        <v>-0.207798303227824</v>
      </c>
      <c r="CX48">
        <v>36.378565384615399</v>
      </c>
      <c r="CY48">
        <v>15</v>
      </c>
      <c r="CZ48">
        <v>1675419675.5999999</v>
      </c>
      <c r="DA48" t="s">
        <v>254</v>
      </c>
      <c r="DB48">
        <v>3</v>
      </c>
      <c r="DC48">
        <v>-3.86</v>
      </c>
      <c r="DD48">
        <v>0.378</v>
      </c>
      <c r="DE48">
        <v>401</v>
      </c>
      <c r="DF48">
        <v>15</v>
      </c>
      <c r="DG48">
        <v>1.54</v>
      </c>
      <c r="DH48">
        <v>0.44</v>
      </c>
      <c r="DI48">
        <v>-0.29105094038461499</v>
      </c>
      <c r="DJ48">
        <v>-0.20402707811839599</v>
      </c>
      <c r="DK48">
        <v>0.130632001363786</v>
      </c>
      <c r="DL48">
        <v>1</v>
      </c>
      <c r="DM48">
        <v>2.4182999999999999</v>
      </c>
      <c r="DN48">
        <v>0</v>
      </c>
      <c r="DO48">
        <v>0</v>
      </c>
      <c r="DP48">
        <v>0</v>
      </c>
      <c r="DQ48">
        <v>0.296125442307692</v>
      </c>
      <c r="DR48">
        <v>-8.8911824468540894E-3</v>
      </c>
      <c r="DS48">
        <v>4.1285987631000899E-3</v>
      </c>
      <c r="DT48">
        <v>1</v>
      </c>
      <c r="DU48">
        <v>2</v>
      </c>
      <c r="DV48">
        <v>3</v>
      </c>
      <c r="DW48" t="s">
        <v>255</v>
      </c>
      <c r="DX48">
        <v>100</v>
      </c>
      <c r="DY48">
        <v>100</v>
      </c>
      <c r="DZ48">
        <v>-3.86</v>
      </c>
      <c r="EA48">
        <v>0.378</v>
      </c>
      <c r="EB48">
        <v>2</v>
      </c>
      <c r="EC48">
        <v>517.06799999999998</v>
      </c>
      <c r="ED48">
        <v>435.87799999999999</v>
      </c>
      <c r="EE48">
        <v>27.437799999999999</v>
      </c>
      <c r="EF48">
        <v>31.339700000000001</v>
      </c>
      <c r="EG48">
        <v>30.000399999999999</v>
      </c>
      <c r="EH48">
        <v>31.495899999999999</v>
      </c>
      <c r="EI48">
        <v>31.5139</v>
      </c>
      <c r="EJ48">
        <v>19.947099999999999</v>
      </c>
      <c r="EK48">
        <v>35.356400000000001</v>
      </c>
      <c r="EL48">
        <v>39.898000000000003</v>
      </c>
      <c r="EM48">
        <v>27.446999999999999</v>
      </c>
      <c r="EN48">
        <v>400.298</v>
      </c>
      <c r="EO48">
        <v>15.6556</v>
      </c>
      <c r="EP48">
        <v>100.07</v>
      </c>
      <c r="EQ48">
        <v>90.361500000000007</v>
      </c>
    </row>
    <row r="49" spans="1:147" x14ac:dyDescent="0.3">
      <c r="A49">
        <v>33</v>
      </c>
      <c r="B49">
        <v>1675421769.3</v>
      </c>
      <c r="C49">
        <v>1981.2000000476801</v>
      </c>
      <c r="D49" t="s">
        <v>350</v>
      </c>
      <c r="E49" t="s">
        <v>351</v>
      </c>
      <c r="F49">
        <v>1675421761.05</v>
      </c>
      <c r="G49">
        <f t="shared" ref="G49:G80" si="43">BU49*AH49*(BS49-BT49)/(100*BM49*(1000-AH49*BS49))</f>
        <v>2.2684005341934202E-3</v>
      </c>
      <c r="H49">
        <f t="shared" ref="H49:H80" si="44">BU49*AH49*(BR49-BQ49*(1000-AH49*BT49)/(1000-AH49*BS49))/(100*BM49)</f>
        <v>1.1948323969124506</v>
      </c>
      <c r="I49">
        <f t="shared" ref="I49:I80" si="45">BQ49 - IF(AH49&gt;1, H49*BM49*100/(AJ49*CA49), 0)</f>
        <v>399.99271874999999</v>
      </c>
      <c r="J49">
        <f t="shared" ref="J49:J80" si="46">((P49-G49/2)*I49-H49)/(P49+G49/2)</f>
        <v>365.52848082269253</v>
      </c>
      <c r="K49">
        <f t="shared" ref="K49:K80" si="47">J49*(BV49+BW49)/1000</f>
        <v>35.494949671609795</v>
      </c>
      <c r="L49">
        <f t="shared" ref="L49:L80" si="48">(BQ49 - IF(AH49&gt;1, H49*BM49*100/(AJ49*CA49), 0))*(BV49+BW49)/1000</f>
        <v>38.841628398112519</v>
      </c>
      <c r="M49">
        <f t="shared" ref="M49:M80" si="49">2/((1/O49-1/N49)+SIGN(O49)*SQRT((1/O49-1/N49)*(1/O49-1/N49) + 4*BN49/((BN49+1)*(BN49+1))*(2*1/O49*1/N49-1/N49*1/N49)))</f>
        <v>9.7077222180268749E-2</v>
      </c>
      <c r="N49">
        <f t="shared" ref="N49:N80" si="50">AE49+AD49*BM49+AC49*BM49*BM49</f>
        <v>3.4024152094966489</v>
      </c>
      <c r="O49">
        <f t="shared" ref="O49:O80" si="51">G49*(1000-(1000*0.61365*EXP(17.502*S49/(240.97+S49))/(BV49+BW49)+BS49)/2)/(1000*0.61365*EXP(17.502*S49/(240.97+S49))/(BV49+BW49)-BS49)</f>
        <v>9.5564325885459114E-2</v>
      </c>
      <c r="P49">
        <f t="shared" ref="P49:P80" si="52">1/((BN49+1)/(M49/1.6)+1/(N49/1.37)) + BN49/((BN49+1)/(M49/1.6) + BN49/(N49/1.37))</f>
        <v>5.9861667340142193E-2</v>
      </c>
      <c r="Q49">
        <f t="shared" ref="Q49:Q80" si="53">(BJ49*BL49)</f>
        <v>16.52239740210273</v>
      </c>
      <c r="R49">
        <f t="shared" ref="R49:R80" si="54">(BX49+(Q49+2*0.95*0.0000000567*(((BX49+$B$7)+273)^4-(BX49+273)^4)-44100*G49)/(1.84*29.3*N49+8*0.95*0.0000000567*(BX49+273)^3))</f>
        <v>27.908947413941448</v>
      </c>
      <c r="S49">
        <f t="shared" ref="S49:S80" si="55">($C$7*BY49+$D$7*BZ49+$E$7*R49)</f>
        <v>27.981449999999999</v>
      </c>
      <c r="T49">
        <f t="shared" ref="T49:T80" si="56">0.61365*EXP(17.502*S49/(240.97+S49))</f>
        <v>3.7907378703515571</v>
      </c>
      <c r="U49">
        <f t="shared" ref="U49:U80" si="57">(V49/W49*100)</f>
        <v>40.02925435625604</v>
      </c>
      <c r="V49">
        <f t="shared" ref="V49:V80" si="58">BS49*(BV49+BW49)/1000</f>
        <v>1.5491224641024739</v>
      </c>
      <c r="W49">
        <f t="shared" ref="W49:W80" si="59">0.61365*EXP(17.502*BX49/(240.97+BX49))</f>
        <v>3.8699758189734221</v>
      </c>
      <c r="X49">
        <f t="shared" ref="X49:X80" si="60">(T49-BS49*(BV49+BW49)/1000)</f>
        <v>2.2416154062490832</v>
      </c>
      <c r="Y49">
        <f t="shared" ref="Y49:Y80" si="61">(-G49*44100)</f>
        <v>-100.03646355792984</v>
      </c>
      <c r="Z49">
        <f t="shared" ref="Z49:Z80" si="62">2*29.3*N49*0.92*(BX49-S49)</f>
        <v>65.170744529929252</v>
      </c>
      <c r="AA49">
        <f t="shared" ref="AA49:AA80" si="63">2*0.95*0.0000000567*(((BX49+$B$7)+273)^4-(S49+273)^4)</f>
        <v>4.1818136427070707</v>
      </c>
      <c r="AB49">
        <f t="shared" ref="AB49:AB80" si="64">Q49+AA49+Y49+Z49</f>
        <v>-14.161507983190788</v>
      </c>
      <c r="AC49">
        <v>-4.02054575613294E-2</v>
      </c>
      <c r="AD49">
        <v>4.5134148304123101E-2</v>
      </c>
      <c r="AE49">
        <v>3.3899875670006701</v>
      </c>
      <c r="AF49">
        <v>0</v>
      </c>
      <c r="AG49">
        <v>0</v>
      </c>
      <c r="AH49">
        <f t="shared" ref="AH49:AH80" si="65">IF(AF49*$H$13&gt;=AJ49,1,(AJ49/(AJ49-AF49*$H$13)))</f>
        <v>1</v>
      </c>
      <c r="AI49">
        <f t="shared" ref="AI49:AI80" si="66">(AH49-1)*100</f>
        <v>0</v>
      </c>
      <c r="AJ49">
        <f t="shared" ref="AJ49:AJ80" si="67">MAX(0,($B$13+$C$13*CA49)/(1+$D$13*CA49)*BV49/(BX49+273)*$E$13)</f>
        <v>51039.801488846802</v>
      </c>
      <c r="AK49">
        <v>0</v>
      </c>
      <c r="AL49">
        <v>0</v>
      </c>
      <c r="AM49">
        <v>0</v>
      </c>
      <c r="AN49">
        <f t="shared" ref="AN49:AN80" si="68">AM49-AL49</f>
        <v>0</v>
      </c>
      <c r="AO49" t="e">
        <f t="shared" ref="AO49:AO80" si="69">AN49/AM49</f>
        <v>#DIV/0!</v>
      </c>
      <c r="AP49">
        <v>-1</v>
      </c>
      <c r="AQ49" t="s">
        <v>352</v>
      </c>
      <c r="AR49">
        <v>2.3080423076923098</v>
      </c>
      <c r="AS49">
        <v>1.5502400000000001</v>
      </c>
      <c r="AT49">
        <f t="shared" ref="AT49:AT80" si="70">1-AR49/AS49</f>
        <v>-0.48882902498471825</v>
      </c>
      <c r="AU49">
        <v>0.5</v>
      </c>
      <c r="AV49">
        <f t="shared" ref="AV49:AV80" si="71">BJ49</f>
        <v>84.303179783520918</v>
      </c>
      <c r="AW49">
        <f t="shared" ref="AW49:AW80" si="72">H49</f>
        <v>1.1948323969124506</v>
      </c>
      <c r="AX49">
        <f t="shared" ref="AX49:AX80" si="73">AT49*AU49*AV49</f>
        <v>-20.604920588344971</v>
      </c>
      <c r="AY49">
        <f t="shared" ref="AY49:AY80" si="74">BD49/AS49</f>
        <v>1</v>
      </c>
      <c r="AZ49">
        <f t="shared" ref="AZ49:AZ80" si="75">(AW49-AP49)/AV49</f>
        <v>2.6034989457675038E-2</v>
      </c>
      <c r="BA49">
        <f t="shared" ref="BA49:BA80" si="76">(AM49-AS49)/AS49</f>
        <v>-1</v>
      </c>
      <c r="BB49" t="s">
        <v>252</v>
      </c>
      <c r="BC49">
        <v>0</v>
      </c>
      <c r="BD49">
        <f t="shared" ref="BD49:BD80" si="77">AS49-BC49</f>
        <v>1.5502400000000001</v>
      </c>
      <c r="BE49">
        <f t="shared" ref="BE49:BE80" si="78">(AS49-AR49)/(AS49-BC49)</f>
        <v>-0.48882902498471831</v>
      </c>
      <c r="BF49" t="e">
        <f t="shared" ref="BF49:BF80" si="79">(AM49-AS49)/(AM49-BC49)</f>
        <v>#DIV/0!</v>
      </c>
      <c r="BG49">
        <f t="shared" ref="BG49:BG80" si="80">(AS49-AR49)/(AS49-AL49)</f>
        <v>-0.48882902498471831</v>
      </c>
      <c r="BH49" t="e">
        <f t="shared" ref="BH49:BH80" si="81">(AM49-AS49)/(AM49-AL49)</f>
        <v>#DIV/0!</v>
      </c>
      <c r="BI49">
        <f t="shared" ref="BI49:BI80" si="82">$B$11*CB49+$C$11*CC49+$F$11*CD49</f>
        <v>100.00449374999999</v>
      </c>
      <c r="BJ49">
        <f t="shared" ref="BJ49:BJ80" si="83">BI49*BK49</f>
        <v>84.303179783520918</v>
      </c>
      <c r="BK49">
        <f t="shared" ref="BK49:BK80" si="84">($B$11*$D$9+$C$11*$D$9+$F$11*((CQ49+CI49)/MAX(CQ49+CI49+CR49, 0.1)*$I$9+CR49/MAX(CQ49+CI49+CR49, 0.1)*$J$9))/($B$11+$C$11+$F$11)</f>
        <v>0.84299391579611815</v>
      </c>
      <c r="BL49">
        <f t="shared" ref="BL49:BL80" si="85">($B$11*$K$9+$C$11*$K$9+$F$11*((CQ49+CI49)/MAX(CQ49+CI49+CR49, 0.1)*$P$9+CR49/MAX(CQ49+CI49+CR49, 0.1)*$Q$9))/($B$11+$C$11+$F$11)</f>
        <v>0.19598783159223646</v>
      </c>
      <c r="BM49">
        <v>0.63841293650186204</v>
      </c>
      <c r="BN49">
        <v>0.5</v>
      </c>
      <c r="BO49" t="s">
        <v>253</v>
      </c>
      <c r="BP49">
        <v>1675421761.05</v>
      </c>
      <c r="BQ49">
        <v>399.99271874999999</v>
      </c>
      <c r="BR49">
        <v>400.26112499999999</v>
      </c>
      <c r="BS49">
        <v>15.952928125</v>
      </c>
      <c r="BT49">
        <v>15.66791875</v>
      </c>
      <c r="BU49">
        <v>500.00937499999998</v>
      </c>
      <c r="BV49">
        <v>96.905934375000001</v>
      </c>
      <c r="BW49">
        <v>0.19990425000000001</v>
      </c>
      <c r="BX49">
        <v>28.336737500000002</v>
      </c>
      <c r="BY49">
        <v>27.981449999999999</v>
      </c>
      <c r="BZ49">
        <v>999.9</v>
      </c>
      <c r="CA49">
        <v>10005.3125</v>
      </c>
      <c r="CB49">
        <v>0</v>
      </c>
      <c r="CC49">
        <v>393.03618749999998</v>
      </c>
      <c r="CD49">
        <v>100.00449374999999</v>
      </c>
      <c r="CE49">
        <v>0.90018100000000001</v>
      </c>
      <c r="CF49">
        <v>9.9818699999999996E-2</v>
      </c>
      <c r="CG49">
        <v>0</v>
      </c>
      <c r="CH49">
        <v>2.3009906249999998</v>
      </c>
      <c r="CI49">
        <v>0</v>
      </c>
      <c r="CJ49">
        <v>36.015271875000003</v>
      </c>
      <c r="CK49">
        <v>914.43853124999998</v>
      </c>
      <c r="CL49">
        <v>38.117125000000001</v>
      </c>
      <c r="CM49">
        <v>42.845468750000002</v>
      </c>
      <c r="CN49">
        <v>40.311999999999998</v>
      </c>
      <c r="CO49">
        <v>41.125</v>
      </c>
      <c r="CP49">
        <v>38.694875000000003</v>
      </c>
      <c r="CQ49">
        <v>90.022812500000001</v>
      </c>
      <c r="CR49">
        <v>9.98</v>
      </c>
      <c r="CS49">
        <v>0</v>
      </c>
      <c r="CT49">
        <v>59.200000047683702</v>
      </c>
      <c r="CU49">
        <v>2.3080423076923098</v>
      </c>
      <c r="CV49">
        <v>-0.47077948792572299</v>
      </c>
      <c r="CW49">
        <v>-2.0866598209882499</v>
      </c>
      <c r="CX49">
        <v>35.997669230769198</v>
      </c>
      <c r="CY49">
        <v>15</v>
      </c>
      <c r="CZ49">
        <v>1675419675.5999999</v>
      </c>
      <c r="DA49" t="s">
        <v>254</v>
      </c>
      <c r="DB49">
        <v>3</v>
      </c>
      <c r="DC49">
        <v>-3.86</v>
      </c>
      <c r="DD49">
        <v>0.378</v>
      </c>
      <c r="DE49">
        <v>401</v>
      </c>
      <c r="DF49">
        <v>15</v>
      </c>
      <c r="DG49">
        <v>1.54</v>
      </c>
      <c r="DH49">
        <v>0.44</v>
      </c>
      <c r="DI49">
        <v>-0.26530874615384598</v>
      </c>
      <c r="DJ49">
        <v>5.0911985998455402E-2</v>
      </c>
      <c r="DK49">
        <v>0.117195972079927</v>
      </c>
      <c r="DL49">
        <v>1</v>
      </c>
      <c r="DM49">
        <v>2.2216999999999998</v>
      </c>
      <c r="DN49">
        <v>0</v>
      </c>
      <c r="DO49">
        <v>0</v>
      </c>
      <c r="DP49">
        <v>0</v>
      </c>
      <c r="DQ49">
        <v>0.28455975</v>
      </c>
      <c r="DR49">
        <v>-4.4733117049438999E-3</v>
      </c>
      <c r="DS49">
        <v>3.5572166835397901E-3</v>
      </c>
      <c r="DT49">
        <v>1</v>
      </c>
      <c r="DU49">
        <v>2</v>
      </c>
      <c r="DV49">
        <v>3</v>
      </c>
      <c r="DW49" t="s">
        <v>255</v>
      </c>
      <c r="DX49">
        <v>100</v>
      </c>
      <c r="DY49">
        <v>100</v>
      </c>
      <c r="DZ49">
        <v>-3.86</v>
      </c>
      <c r="EA49">
        <v>0.378</v>
      </c>
      <c r="EB49">
        <v>2</v>
      </c>
      <c r="EC49">
        <v>516.72900000000004</v>
      </c>
      <c r="ED49">
        <v>435.27499999999998</v>
      </c>
      <c r="EE49">
        <v>27.452300000000001</v>
      </c>
      <c r="EF49">
        <v>31.372699999999998</v>
      </c>
      <c r="EG49">
        <v>30.0002</v>
      </c>
      <c r="EH49">
        <v>31.534300000000002</v>
      </c>
      <c r="EI49">
        <v>31.5548</v>
      </c>
      <c r="EJ49">
        <v>19.949200000000001</v>
      </c>
      <c r="EK49">
        <v>35.356400000000001</v>
      </c>
      <c r="EL49">
        <v>38.395899999999997</v>
      </c>
      <c r="EM49">
        <v>27.4574</v>
      </c>
      <c r="EN49">
        <v>400.31799999999998</v>
      </c>
      <c r="EO49">
        <v>15.669499999999999</v>
      </c>
      <c r="EP49">
        <v>100.071</v>
      </c>
      <c r="EQ49">
        <v>90.361599999999996</v>
      </c>
    </row>
    <row r="50" spans="1:147" x14ac:dyDescent="0.3">
      <c r="A50">
        <v>34</v>
      </c>
      <c r="B50">
        <v>1675421829.3</v>
      </c>
      <c r="C50">
        <v>2041.2000000476801</v>
      </c>
      <c r="D50" t="s">
        <v>353</v>
      </c>
      <c r="E50" t="s">
        <v>354</v>
      </c>
      <c r="F50">
        <v>1675421821.05</v>
      </c>
      <c r="G50">
        <f t="shared" si="43"/>
        <v>2.2006364918159328E-3</v>
      </c>
      <c r="H50">
        <f t="shared" si="44"/>
        <v>1.5411041007422808</v>
      </c>
      <c r="I50">
        <f t="shared" si="45"/>
        <v>399.99287500000003</v>
      </c>
      <c r="J50">
        <f t="shared" si="46"/>
        <v>359.09439174500341</v>
      </c>
      <c r="K50">
        <f t="shared" si="47"/>
        <v>34.869861359266544</v>
      </c>
      <c r="L50">
        <f t="shared" si="48"/>
        <v>38.841308626866102</v>
      </c>
      <c r="M50">
        <f t="shared" si="49"/>
        <v>9.4189623422159252E-2</v>
      </c>
      <c r="N50">
        <f t="shared" si="50"/>
        <v>3.399093634366678</v>
      </c>
      <c r="O50">
        <f t="shared" si="51"/>
        <v>9.2763309940540523E-2</v>
      </c>
      <c r="P50">
        <f t="shared" si="52"/>
        <v>5.8103418059834634E-2</v>
      </c>
      <c r="Q50">
        <f t="shared" si="53"/>
        <v>16.521684273989891</v>
      </c>
      <c r="R50">
        <f t="shared" si="54"/>
        <v>27.916627165770883</v>
      </c>
      <c r="S50">
        <f t="shared" si="55"/>
        <v>27.971278125000001</v>
      </c>
      <c r="T50">
        <f t="shared" si="56"/>
        <v>3.7884902896741286</v>
      </c>
      <c r="U50">
        <f t="shared" si="57"/>
        <v>40.021142779480627</v>
      </c>
      <c r="V50">
        <f t="shared" si="58"/>
        <v>1.5481562626945198</v>
      </c>
      <c r="W50">
        <f t="shared" si="59"/>
        <v>3.8683459670928739</v>
      </c>
      <c r="X50">
        <f t="shared" si="60"/>
        <v>2.2403340269796086</v>
      </c>
      <c r="Y50">
        <f t="shared" si="61"/>
        <v>-97.048069289082633</v>
      </c>
      <c r="Z50">
        <f t="shared" si="62"/>
        <v>65.643706792422932</v>
      </c>
      <c r="AA50">
        <f t="shared" si="63"/>
        <v>4.2159126337562673</v>
      </c>
      <c r="AB50">
        <f t="shared" si="64"/>
        <v>-10.666765588913535</v>
      </c>
      <c r="AC50">
        <v>-4.0156084330837699E-2</v>
      </c>
      <c r="AD50">
        <v>4.5078722527563703E-2</v>
      </c>
      <c r="AE50">
        <v>3.38668125330272</v>
      </c>
      <c r="AF50">
        <v>0</v>
      </c>
      <c r="AG50">
        <v>0</v>
      </c>
      <c r="AH50">
        <f t="shared" si="65"/>
        <v>1</v>
      </c>
      <c r="AI50">
        <f t="shared" si="66"/>
        <v>0</v>
      </c>
      <c r="AJ50">
        <f t="shared" si="67"/>
        <v>50980.887394598445</v>
      </c>
      <c r="AK50">
        <v>0</v>
      </c>
      <c r="AL50">
        <v>0</v>
      </c>
      <c r="AM50">
        <v>0</v>
      </c>
      <c r="AN50">
        <f t="shared" si="68"/>
        <v>0</v>
      </c>
      <c r="AO50" t="e">
        <f t="shared" si="69"/>
        <v>#DIV/0!</v>
      </c>
      <c r="AP50">
        <v>-1</v>
      </c>
      <c r="AQ50" t="s">
        <v>355</v>
      </c>
      <c r="AR50">
        <v>2.3346461538461498</v>
      </c>
      <c r="AS50">
        <v>1.4550700000000001</v>
      </c>
      <c r="AT50">
        <f t="shared" si="70"/>
        <v>-0.60449061134251258</v>
      </c>
      <c r="AU50">
        <v>0.5</v>
      </c>
      <c r="AV50">
        <f t="shared" si="71"/>
        <v>84.29875107120904</v>
      </c>
      <c r="AW50">
        <f t="shared" si="72"/>
        <v>1.5411041007422808</v>
      </c>
      <c r="AX50">
        <f t="shared" si="73"/>
        <v>-25.478901785222721</v>
      </c>
      <c r="AY50">
        <f t="shared" si="74"/>
        <v>1</v>
      </c>
      <c r="AZ50">
        <f t="shared" si="75"/>
        <v>3.0144030231192318E-2</v>
      </c>
      <c r="BA50">
        <f t="shared" si="76"/>
        <v>-1</v>
      </c>
      <c r="BB50" t="s">
        <v>252</v>
      </c>
      <c r="BC50">
        <v>0</v>
      </c>
      <c r="BD50">
        <f t="shared" si="77"/>
        <v>1.4550700000000001</v>
      </c>
      <c r="BE50">
        <f t="shared" si="78"/>
        <v>-0.60449061134251247</v>
      </c>
      <c r="BF50" t="e">
        <f t="shared" si="79"/>
        <v>#DIV/0!</v>
      </c>
      <c r="BG50">
        <f t="shared" si="80"/>
        <v>-0.60449061134251247</v>
      </c>
      <c r="BH50" t="e">
        <f t="shared" si="81"/>
        <v>#DIV/0!</v>
      </c>
      <c r="BI50">
        <f t="shared" si="82"/>
        <v>99.999131250000005</v>
      </c>
      <c r="BJ50">
        <f t="shared" si="83"/>
        <v>84.29875107120904</v>
      </c>
      <c r="BK50">
        <f t="shared" si="84"/>
        <v>0.84299483422971266</v>
      </c>
      <c r="BL50">
        <f t="shared" si="85"/>
        <v>0.19598966845942539</v>
      </c>
      <c r="BM50">
        <v>0.63841293650186204</v>
      </c>
      <c r="BN50">
        <v>0.5</v>
      </c>
      <c r="BO50" t="s">
        <v>253</v>
      </c>
      <c r="BP50">
        <v>1675421821.05</v>
      </c>
      <c r="BQ50">
        <v>399.99287500000003</v>
      </c>
      <c r="BR50">
        <v>400.30203125000003</v>
      </c>
      <c r="BS50">
        <v>15.943115625000001</v>
      </c>
      <c r="BT50">
        <v>15.66661875</v>
      </c>
      <c r="BU50">
        <v>500.01146875000001</v>
      </c>
      <c r="BV50">
        <v>96.904971875000001</v>
      </c>
      <c r="BW50">
        <v>0.20002937500000001</v>
      </c>
      <c r="BX50">
        <v>28.329493750000001</v>
      </c>
      <c r="BY50">
        <v>27.971278125000001</v>
      </c>
      <c r="BZ50">
        <v>999.9</v>
      </c>
      <c r="CA50">
        <v>9993.125</v>
      </c>
      <c r="CB50">
        <v>0</v>
      </c>
      <c r="CC50">
        <v>393.05137500000001</v>
      </c>
      <c r="CD50">
        <v>99.999131250000005</v>
      </c>
      <c r="CE50">
        <v>0.90016096874999996</v>
      </c>
      <c r="CF50">
        <v>9.9838768750000001E-2</v>
      </c>
      <c r="CG50">
        <v>0</v>
      </c>
      <c r="CH50">
        <v>2.3182031250000001</v>
      </c>
      <c r="CI50">
        <v>0</v>
      </c>
      <c r="CJ50">
        <v>35.528824999999998</v>
      </c>
      <c r="CK50">
        <v>914.38240625000003</v>
      </c>
      <c r="CL50">
        <v>38.011625000000002</v>
      </c>
      <c r="CM50">
        <v>42.75</v>
      </c>
      <c r="CN50">
        <v>40.198812500000003</v>
      </c>
      <c r="CO50">
        <v>41.042625000000001</v>
      </c>
      <c r="CP50">
        <v>38.628875000000001</v>
      </c>
      <c r="CQ50">
        <v>90.014687499999994</v>
      </c>
      <c r="CR50">
        <v>9.9824999999999999</v>
      </c>
      <c r="CS50">
        <v>0</v>
      </c>
      <c r="CT50">
        <v>59.599999904632597</v>
      </c>
      <c r="CU50">
        <v>2.3346461538461498</v>
      </c>
      <c r="CV50">
        <v>-0.126071774530571</v>
      </c>
      <c r="CW50">
        <v>-1.1777025845593201</v>
      </c>
      <c r="CX50">
        <v>35.498276923076901</v>
      </c>
      <c r="CY50">
        <v>15</v>
      </c>
      <c r="CZ50">
        <v>1675419675.5999999</v>
      </c>
      <c r="DA50" t="s">
        <v>254</v>
      </c>
      <c r="DB50">
        <v>3</v>
      </c>
      <c r="DC50">
        <v>-3.86</v>
      </c>
      <c r="DD50">
        <v>0.378</v>
      </c>
      <c r="DE50">
        <v>401</v>
      </c>
      <c r="DF50">
        <v>15</v>
      </c>
      <c r="DG50">
        <v>1.54</v>
      </c>
      <c r="DH50">
        <v>0.44</v>
      </c>
      <c r="DI50">
        <v>-0.294498107692308</v>
      </c>
      <c r="DJ50">
        <v>-0.19577375360708801</v>
      </c>
      <c r="DK50">
        <v>0.15818346335578801</v>
      </c>
      <c r="DL50">
        <v>1</v>
      </c>
      <c r="DM50">
        <v>2.6089000000000002</v>
      </c>
      <c r="DN50">
        <v>0</v>
      </c>
      <c r="DO50">
        <v>0</v>
      </c>
      <c r="DP50">
        <v>0</v>
      </c>
      <c r="DQ50">
        <v>0.276487730769231</v>
      </c>
      <c r="DR50">
        <v>2.1601434303765502E-3</v>
      </c>
      <c r="DS50">
        <v>3.3266595286897799E-3</v>
      </c>
      <c r="DT50">
        <v>1</v>
      </c>
      <c r="DU50">
        <v>2</v>
      </c>
      <c r="DV50">
        <v>3</v>
      </c>
      <c r="DW50" t="s">
        <v>255</v>
      </c>
      <c r="DX50">
        <v>100</v>
      </c>
      <c r="DY50">
        <v>100</v>
      </c>
      <c r="DZ50">
        <v>-3.86</v>
      </c>
      <c r="EA50">
        <v>0.378</v>
      </c>
      <c r="EB50">
        <v>2</v>
      </c>
      <c r="EC50">
        <v>516.62400000000002</v>
      </c>
      <c r="ED50">
        <v>434.13900000000001</v>
      </c>
      <c r="EE50">
        <v>27.533899999999999</v>
      </c>
      <c r="EF50">
        <v>31.397400000000001</v>
      </c>
      <c r="EG50">
        <v>30.0002</v>
      </c>
      <c r="EH50">
        <v>31.569900000000001</v>
      </c>
      <c r="EI50">
        <v>31.5931</v>
      </c>
      <c r="EJ50">
        <v>19.949400000000001</v>
      </c>
      <c r="EK50">
        <v>35.356400000000001</v>
      </c>
      <c r="EL50">
        <v>37.263800000000003</v>
      </c>
      <c r="EM50">
        <v>27.547599999999999</v>
      </c>
      <c r="EN50">
        <v>400.22199999999998</v>
      </c>
      <c r="EO50">
        <v>15.7117</v>
      </c>
      <c r="EP50">
        <v>100.071</v>
      </c>
      <c r="EQ50">
        <v>90.360799999999998</v>
      </c>
    </row>
    <row r="51" spans="1:147" x14ac:dyDescent="0.3">
      <c r="A51">
        <v>35</v>
      </c>
      <c r="B51">
        <v>1675421889.3</v>
      </c>
      <c r="C51">
        <v>2101.2000000476801</v>
      </c>
      <c r="D51" t="s">
        <v>356</v>
      </c>
      <c r="E51" t="s">
        <v>357</v>
      </c>
      <c r="F51">
        <v>1675421881.05</v>
      </c>
      <c r="G51">
        <f t="shared" si="43"/>
        <v>2.0556213866256097E-3</v>
      </c>
      <c r="H51">
        <f t="shared" si="44"/>
        <v>1.6138137200012079</v>
      </c>
      <c r="I51">
        <f t="shared" si="45"/>
        <v>399.97668750000003</v>
      </c>
      <c r="J51">
        <f t="shared" si="46"/>
        <v>355.97582586496907</v>
      </c>
      <c r="K51">
        <f t="shared" si="47"/>
        <v>34.567465337103876</v>
      </c>
      <c r="L51">
        <f t="shared" si="48"/>
        <v>38.840222498846067</v>
      </c>
      <c r="M51">
        <f t="shared" si="49"/>
        <v>8.8005155547326158E-2</v>
      </c>
      <c r="N51">
        <f t="shared" si="50"/>
        <v>3.4010719650963774</v>
      </c>
      <c r="O51">
        <f t="shared" si="51"/>
        <v>8.6759373294315767E-2</v>
      </c>
      <c r="P51">
        <f t="shared" si="52"/>
        <v>5.433506772446945E-2</v>
      </c>
      <c r="Q51">
        <f t="shared" si="53"/>
        <v>16.522038348174561</v>
      </c>
      <c r="R51">
        <f t="shared" si="54"/>
        <v>27.955079714186347</v>
      </c>
      <c r="S51">
        <f t="shared" si="55"/>
        <v>27.974140625</v>
      </c>
      <c r="T51">
        <f t="shared" si="56"/>
        <v>3.7891226709807757</v>
      </c>
      <c r="U51">
        <f t="shared" si="57"/>
        <v>40.097962051112098</v>
      </c>
      <c r="V51">
        <f t="shared" si="58"/>
        <v>1.5516198611989982</v>
      </c>
      <c r="W51">
        <f t="shared" si="59"/>
        <v>3.8695728706141685</v>
      </c>
      <c r="X51">
        <f t="shared" si="60"/>
        <v>2.2375028097817777</v>
      </c>
      <c r="Y51">
        <f t="shared" si="61"/>
        <v>-90.652903150189388</v>
      </c>
      <c r="Z51">
        <f t="shared" si="62"/>
        <v>66.1569259062437</v>
      </c>
      <c r="AA51">
        <f t="shared" si="63"/>
        <v>4.2465781340979669</v>
      </c>
      <c r="AB51">
        <f t="shared" si="64"/>
        <v>-3.7273607616731539</v>
      </c>
      <c r="AC51">
        <v>-4.0185488615842001E-2</v>
      </c>
      <c r="AD51">
        <v>4.51117314134378E-2</v>
      </c>
      <c r="AE51">
        <v>3.3886504950687799</v>
      </c>
      <c r="AF51">
        <v>0</v>
      </c>
      <c r="AG51">
        <v>0</v>
      </c>
      <c r="AH51">
        <f t="shared" si="65"/>
        <v>1</v>
      </c>
      <c r="AI51">
        <f t="shared" si="66"/>
        <v>0</v>
      </c>
      <c r="AJ51">
        <f t="shared" si="67"/>
        <v>51015.798565917532</v>
      </c>
      <c r="AK51">
        <v>0</v>
      </c>
      <c r="AL51">
        <v>0</v>
      </c>
      <c r="AM51">
        <v>0</v>
      </c>
      <c r="AN51">
        <f t="shared" si="68"/>
        <v>0</v>
      </c>
      <c r="AO51" t="e">
        <f t="shared" si="69"/>
        <v>#DIV/0!</v>
      </c>
      <c r="AP51">
        <v>-1</v>
      </c>
      <c r="AQ51" t="s">
        <v>358</v>
      </c>
      <c r="AR51">
        <v>2.3130038461538498</v>
      </c>
      <c r="AS51">
        <v>1.5127999999999999</v>
      </c>
      <c r="AT51">
        <f t="shared" si="70"/>
        <v>-0.52895547736240744</v>
      </c>
      <c r="AU51">
        <v>0.5</v>
      </c>
      <c r="AV51">
        <f t="shared" si="71"/>
        <v>84.299654295267331</v>
      </c>
      <c r="AW51">
        <f t="shared" si="72"/>
        <v>1.6138137200012079</v>
      </c>
      <c r="AX51">
        <f t="shared" si="73"/>
        <v>-22.295381939619524</v>
      </c>
      <c r="AY51">
        <f t="shared" si="74"/>
        <v>1</v>
      </c>
      <c r="AZ51">
        <f t="shared" si="75"/>
        <v>3.1006221103186068E-2</v>
      </c>
      <c r="BA51">
        <f t="shared" si="76"/>
        <v>-1</v>
      </c>
      <c r="BB51" t="s">
        <v>252</v>
      </c>
      <c r="BC51">
        <v>0</v>
      </c>
      <c r="BD51">
        <f t="shared" si="77"/>
        <v>1.5127999999999999</v>
      </c>
      <c r="BE51">
        <f t="shared" si="78"/>
        <v>-0.52895547736240744</v>
      </c>
      <c r="BF51" t="e">
        <f t="shared" si="79"/>
        <v>#DIV/0!</v>
      </c>
      <c r="BG51">
        <f t="shared" si="80"/>
        <v>-0.52895547736240744</v>
      </c>
      <c r="BH51" t="e">
        <f t="shared" si="81"/>
        <v>#DIV/0!</v>
      </c>
      <c r="BI51">
        <f t="shared" si="82"/>
        <v>100.000078125</v>
      </c>
      <c r="BJ51">
        <f t="shared" si="83"/>
        <v>84.299654295267331</v>
      </c>
      <c r="BK51">
        <f t="shared" si="84"/>
        <v>0.84299588436213868</v>
      </c>
      <c r="BL51">
        <f t="shared" si="85"/>
        <v>0.19599176872427729</v>
      </c>
      <c r="BM51">
        <v>0.63841293650186204</v>
      </c>
      <c r="BN51">
        <v>0.5</v>
      </c>
      <c r="BO51" t="s">
        <v>253</v>
      </c>
      <c r="BP51">
        <v>1675421881.05</v>
      </c>
      <c r="BQ51">
        <v>399.97668750000003</v>
      </c>
      <c r="BR51">
        <v>400.28771875000001</v>
      </c>
      <c r="BS51">
        <v>15.978584375000001</v>
      </c>
      <c r="BT51">
        <v>15.720315625</v>
      </c>
      <c r="BU51">
        <v>500.00862499999999</v>
      </c>
      <c r="BV51">
        <v>96.906231250000005</v>
      </c>
      <c r="BW51">
        <v>0.19998446875000001</v>
      </c>
      <c r="BX51">
        <v>28.334946875</v>
      </c>
      <c r="BY51">
        <v>27.974140625</v>
      </c>
      <c r="BZ51">
        <v>999.9</v>
      </c>
      <c r="CA51">
        <v>10000.3125</v>
      </c>
      <c r="CB51">
        <v>0</v>
      </c>
      <c r="CC51">
        <v>393.03281249999998</v>
      </c>
      <c r="CD51">
        <v>100.000078125</v>
      </c>
      <c r="CE51">
        <v>0.90013331249999995</v>
      </c>
      <c r="CF51">
        <v>9.9866434374999993E-2</v>
      </c>
      <c r="CG51">
        <v>0</v>
      </c>
      <c r="CH51">
        <v>2.3308718750000001</v>
      </c>
      <c r="CI51">
        <v>0</v>
      </c>
      <c r="CJ51">
        <v>35.253206249999998</v>
      </c>
      <c r="CK51">
        <v>914.38190625000004</v>
      </c>
      <c r="CL51">
        <v>37.936999999999998</v>
      </c>
      <c r="CM51">
        <v>42.686999999999998</v>
      </c>
      <c r="CN51">
        <v>40.125</v>
      </c>
      <c r="CO51">
        <v>40.944875000000003</v>
      </c>
      <c r="CP51">
        <v>38.558124999999997</v>
      </c>
      <c r="CQ51">
        <v>90.013437499999995</v>
      </c>
      <c r="CR51">
        <v>9.9862500000000001</v>
      </c>
      <c r="CS51">
        <v>0</v>
      </c>
      <c r="CT51">
        <v>59.400000095367403</v>
      </c>
      <c r="CU51">
        <v>2.3130038461538498</v>
      </c>
      <c r="CV51">
        <v>-2.5117957953654398E-2</v>
      </c>
      <c r="CW51">
        <v>0.87543249316816496</v>
      </c>
      <c r="CX51">
        <v>35.284776923076898</v>
      </c>
      <c r="CY51">
        <v>15</v>
      </c>
      <c r="CZ51">
        <v>1675419675.5999999</v>
      </c>
      <c r="DA51" t="s">
        <v>254</v>
      </c>
      <c r="DB51">
        <v>3</v>
      </c>
      <c r="DC51">
        <v>-3.86</v>
      </c>
      <c r="DD51">
        <v>0.378</v>
      </c>
      <c r="DE51">
        <v>401</v>
      </c>
      <c r="DF51">
        <v>15</v>
      </c>
      <c r="DG51">
        <v>1.54</v>
      </c>
      <c r="DH51">
        <v>0.44</v>
      </c>
      <c r="DI51">
        <v>-0.28055161826923097</v>
      </c>
      <c r="DJ51">
        <v>-0.20278266474618101</v>
      </c>
      <c r="DK51">
        <v>0.12604325346576201</v>
      </c>
      <c r="DL51">
        <v>1</v>
      </c>
      <c r="DM51">
        <v>2.2833999999999999</v>
      </c>
      <c r="DN51">
        <v>0</v>
      </c>
      <c r="DO51">
        <v>0</v>
      </c>
      <c r="DP51">
        <v>0</v>
      </c>
      <c r="DQ51">
        <v>0.25275111538461498</v>
      </c>
      <c r="DR51">
        <v>5.7198873428820497E-2</v>
      </c>
      <c r="DS51">
        <v>8.7090388714030596E-3</v>
      </c>
      <c r="DT51">
        <v>1</v>
      </c>
      <c r="DU51">
        <v>2</v>
      </c>
      <c r="DV51">
        <v>3</v>
      </c>
      <c r="DW51" t="s">
        <v>255</v>
      </c>
      <c r="DX51">
        <v>100</v>
      </c>
      <c r="DY51">
        <v>100</v>
      </c>
      <c r="DZ51">
        <v>-3.86</v>
      </c>
      <c r="EA51">
        <v>0.378</v>
      </c>
      <c r="EB51">
        <v>2</v>
      </c>
      <c r="EC51">
        <v>516.97</v>
      </c>
      <c r="ED51">
        <v>434.22899999999998</v>
      </c>
      <c r="EE51">
        <v>27.636600000000001</v>
      </c>
      <c r="EF51">
        <v>31.4194</v>
      </c>
      <c r="EG51">
        <v>30.0001</v>
      </c>
      <c r="EH51">
        <v>31.597899999999999</v>
      </c>
      <c r="EI51">
        <v>31.623200000000001</v>
      </c>
      <c r="EJ51">
        <v>19.958600000000001</v>
      </c>
      <c r="EK51">
        <v>35.065899999999999</v>
      </c>
      <c r="EL51">
        <v>35.7547</v>
      </c>
      <c r="EM51">
        <v>27.645</v>
      </c>
      <c r="EN51">
        <v>400.358</v>
      </c>
      <c r="EO51">
        <v>15.732900000000001</v>
      </c>
      <c r="EP51">
        <v>100.071</v>
      </c>
      <c r="EQ51">
        <v>90.360100000000003</v>
      </c>
    </row>
    <row r="52" spans="1:147" x14ac:dyDescent="0.3">
      <c r="A52">
        <v>36</v>
      </c>
      <c r="B52">
        <v>1675421949.3</v>
      </c>
      <c r="C52">
        <v>2161.2000000476801</v>
      </c>
      <c r="D52" t="s">
        <v>359</v>
      </c>
      <c r="E52" t="s">
        <v>360</v>
      </c>
      <c r="F52">
        <v>1675421941.05</v>
      </c>
      <c r="G52">
        <f t="shared" si="43"/>
        <v>2.0783694445269028E-3</v>
      </c>
      <c r="H52">
        <f t="shared" si="44"/>
        <v>1.5437430540376278</v>
      </c>
      <c r="I52">
        <f t="shared" si="45"/>
        <v>399.99525</v>
      </c>
      <c r="J52">
        <f t="shared" si="46"/>
        <v>357.49287284316034</v>
      </c>
      <c r="K52">
        <f t="shared" si="47"/>
        <v>34.714233287561193</v>
      </c>
      <c r="L52">
        <f t="shared" si="48"/>
        <v>38.841413290239871</v>
      </c>
      <c r="M52">
        <f t="shared" si="49"/>
        <v>8.8836344450857696E-2</v>
      </c>
      <c r="N52">
        <f t="shared" si="50"/>
        <v>3.4009871840382364</v>
      </c>
      <c r="O52">
        <f t="shared" si="51"/>
        <v>8.756707064337535E-2</v>
      </c>
      <c r="P52">
        <f t="shared" si="52"/>
        <v>5.4841947545448209E-2</v>
      </c>
      <c r="Q52">
        <f t="shared" si="53"/>
        <v>16.521630062334001</v>
      </c>
      <c r="R52">
        <f t="shared" si="54"/>
        <v>27.965125252143718</v>
      </c>
      <c r="S52">
        <f t="shared" si="55"/>
        <v>27.987434374999999</v>
      </c>
      <c r="T52">
        <f t="shared" si="56"/>
        <v>3.7920607231932166</v>
      </c>
      <c r="U52">
        <f t="shared" si="57"/>
        <v>40.039425996812994</v>
      </c>
      <c r="V52">
        <f t="shared" si="58"/>
        <v>1.5507242128437295</v>
      </c>
      <c r="W52">
        <f t="shared" si="59"/>
        <v>3.8729931167523781</v>
      </c>
      <c r="X52">
        <f t="shared" si="60"/>
        <v>2.2413365103494871</v>
      </c>
      <c r="Y52">
        <f t="shared" si="61"/>
        <v>-91.656092503636415</v>
      </c>
      <c r="Z52">
        <f t="shared" si="62"/>
        <v>66.503649403222909</v>
      </c>
      <c r="AA52">
        <f t="shared" si="63"/>
        <v>4.2695463180941831</v>
      </c>
      <c r="AB52">
        <f t="shared" si="64"/>
        <v>-4.3612667199853234</v>
      </c>
      <c r="AC52">
        <v>-4.0184228353590701E-2</v>
      </c>
      <c r="AD52">
        <v>4.5110316658655801E-2</v>
      </c>
      <c r="AE52">
        <v>3.3885661035619501</v>
      </c>
      <c r="AF52">
        <v>0</v>
      </c>
      <c r="AG52">
        <v>0</v>
      </c>
      <c r="AH52">
        <f t="shared" si="65"/>
        <v>1</v>
      </c>
      <c r="AI52">
        <f t="shared" si="66"/>
        <v>0</v>
      </c>
      <c r="AJ52">
        <f t="shared" si="67"/>
        <v>51011.659153515087</v>
      </c>
      <c r="AK52">
        <v>0</v>
      </c>
      <c r="AL52">
        <v>0</v>
      </c>
      <c r="AM52">
        <v>0</v>
      </c>
      <c r="AN52">
        <f t="shared" si="68"/>
        <v>0</v>
      </c>
      <c r="AO52" t="e">
        <f t="shared" si="69"/>
        <v>#DIV/0!</v>
      </c>
      <c r="AP52">
        <v>-1</v>
      </c>
      <c r="AQ52" t="s">
        <v>361</v>
      </c>
      <c r="AR52">
        <v>2.3230576923076902</v>
      </c>
      <c r="AS52">
        <v>1.3435999999999999</v>
      </c>
      <c r="AT52">
        <f t="shared" si="70"/>
        <v>-0.72898012228914144</v>
      </c>
      <c r="AU52">
        <v>0.5</v>
      </c>
      <c r="AV52">
        <f t="shared" si="71"/>
        <v>84.297159934544425</v>
      </c>
      <c r="AW52">
        <f t="shared" si="72"/>
        <v>1.5437430540376278</v>
      </c>
      <c r="AX52">
        <f t="shared" si="73"/>
        <v>-30.725476978855756</v>
      </c>
      <c r="AY52">
        <f t="shared" si="74"/>
        <v>1</v>
      </c>
      <c r="AZ52">
        <f t="shared" si="75"/>
        <v>3.0175904573924068E-2</v>
      </c>
      <c r="BA52">
        <f t="shared" si="76"/>
        <v>-1</v>
      </c>
      <c r="BB52" t="s">
        <v>252</v>
      </c>
      <c r="BC52">
        <v>0</v>
      </c>
      <c r="BD52">
        <f t="shared" si="77"/>
        <v>1.3435999999999999</v>
      </c>
      <c r="BE52">
        <f t="shared" si="78"/>
        <v>-0.72898012228914144</v>
      </c>
      <c r="BF52" t="e">
        <f t="shared" si="79"/>
        <v>#DIV/0!</v>
      </c>
      <c r="BG52">
        <f t="shared" si="80"/>
        <v>-0.72898012228914144</v>
      </c>
      <c r="BH52" t="e">
        <f t="shared" si="81"/>
        <v>#DIV/0!</v>
      </c>
      <c r="BI52">
        <f t="shared" si="82"/>
        <v>99.997062499999998</v>
      </c>
      <c r="BJ52">
        <f t="shared" si="83"/>
        <v>84.297159934544425</v>
      </c>
      <c r="BK52">
        <f t="shared" si="84"/>
        <v>0.84299636236358866</v>
      </c>
      <c r="BL52">
        <f t="shared" si="85"/>
        <v>0.19599272472717727</v>
      </c>
      <c r="BM52">
        <v>0.63841293650186204</v>
      </c>
      <c r="BN52">
        <v>0.5</v>
      </c>
      <c r="BO52" t="s">
        <v>253</v>
      </c>
      <c r="BP52">
        <v>1675421941.05</v>
      </c>
      <c r="BQ52">
        <v>399.99525</v>
      </c>
      <c r="BR52">
        <v>400.29849999999999</v>
      </c>
      <c r="BS52">
        <v>15.9696125</v>
      </c>
      <c r="BT52">
        <v>15.708484374999999</v>
      </c>
      <c r="BU52">
        <v>500.01068750000002</v>
      </c>
      <c r="BV52">
        <v>96.904706250000004</v>
      </c>
      <c r="BW52">
        <v>0.19998009375</v>
      </c>
      <c r="BX52">
        <v>28.350140625000002</v>
      </c>
      <c r="BY52">
        <v>27.987434374999999</v>
      </c>
      <c r="BZ52">
        <v>999.9</v>
      </c>
      <c r="CA52">
        <v>10000.15625</v>
      </c>
      <c r="CB52">
        <v>0</v>
      </c>
      <c r="CC52">
        <v>393.03496875000002</v>
      </c>
      <c r="CD52">
        <v>99.997062499999998</v>
      </c>
      <c r="CE52">
        <v>0.90011296875000002</v>
      </c>
      <c r="CF52">
        <v>9.9886862500000007E-2</v>
      </c>
      <c r="CG52">
        <v>0</v>
      </c>
      <c r="CH52">
        <v>2.3384874999999998</v>
      </c>
      <c r="CI52">
        <v>0</v>
      </c>
      <c r="CJ52">
        <v>34.724159374999999</v>
      </c>
      <c r="CK52">
        <v>914.34771875000001</v>
      </c>
      <c r="CL52">
        <v>37.859250000000003</v>
      </c>
      <c r="CM52">
        <v>42.565937499999997</v>
      </c>
      <c r="CN52">
        <v>40.046500000000002</v>
      </c>
      <c r="CO52">
        <v>40.875</v>
      </c>
      <c r="CP52">
        <v>38.472437499999998</v>
      </c>
      <c r="CQ52">
        <v>90.008750000000006</v>
      </c>
      <c r="CR52">
        <v>9.9875000000000007</v>
      </c>
      <c r="CS52">
        <v>0</v>
      </c>
      <c r="CT52">
        <v>59.400000095367403</v>
      </c>
      <c r="CU52">
        <v>2.3230576923076902</v>
      </c>
      <c r="CV52">
        <v>-0.72627350874919705</v>
      </c>
      <c r="CW52">
        <v>-0.52076581141698097</v>
      </c>
      <c r="CX52">
        <v>34.718561538461501</v>
      </c>
      <c r="CY52">
        <v>15</v>
      </c>
      <c r="CZ52">
        <v>1675419675.5999999</v>
      </c>
      <c r="DA52" t="s">
        <v>254</v>
      </c>
      <c r="DB52">
        <v>3</v>
      </c>
      <c r="DC52">
        <v>-3.86</v>
      </c>
      <c r="DD52">
        <v>0.378</v>
      </c>
      <c r="DE52">
        <v>401</v>
      </c>
      <c r="DF52">
        <v>15</v>
      </c>
      <c r="DG52">
        <v>1.54</v>
      </c>
      <c r="DH52">
        <v>0.44</v>
      </c>
      <c r="DI52">
        <v>-0.29895019423076902</v>
      </c>
      <c r="DJ52">
        <v>-0.21012172482285399</v>
      </c>
      <c r="DK52">
        <v>0.13320039513609699</v>
      </c>
      <c r="DL52">
        <v>1</v>
      </c>
      <c r="DM52">
        <v>2.0790999999999999</v>
      </c>
      <c r="DN52">
        <v>0</v>
      </c>
      <c r="DO52">
        <v>0</v>
      </c>
      <c r="DP52">
        <v>0</v>
      </c>
      <c r="DQ52">
        <v>0.26103501923076899</v>
      </c>
      <c r="DR52">
        <v>-4.0027636675999401E-3</v>
      </c>
      <c r="DS52">
        <v>3.2997997636825499E-3</v>
      </c>
      <c r="DT52">
        <v>1</v>
      </c>
      <c r="DU52">
        <v>2</v>
      </c>
      <c r="DV52">
        <v>3</v>
      </c>
      <c r="DW52" t="s">
        <v>255</v>
      </c>
      <c r="DX52">
        <v>100</v>
      </c>
      <c r="DY52">
        <v>100</v>
      </c>
      <c r="DZ52">
        <v>-3.86</v>
      </c>
      <c r="EA52">
        <v>0.378</v>
      </c>
      <c r="EB52">
        <v>2</v>
      </c>
      <c r="EC52">
        <v>516.52200000000005</v>
      </c>
      <c r="ED52">
        <v>433.50799999999998</v>
      </c>
      <c r="EE52">
        <v>27.672899999999998</v>
      </c>
      <c r="EF52">
        <v>31.4331</v>
      </c>
      <c r="EG52">
        <v>30.000299999999999</v>
      </c>
      <c r="EH52">
        <v>31.6221</v>
      </c>
      <c r="EI52">
        <v>31.6479</v>
      </c>
      <c r="EJ52">
        <v>19.956900000000001</v>
      </c>
      <c r="EK52">
        <v>35.065899999999999</v>
      </c>
      <c r="EL52">
        <v>34.252899999999997</v>
      </c>
      <c r="EM52">
        <v>27.6814</v>
      </c>
      <c r="EN52">
        <v>400.22699999999998</v>
      </c>
      <c r="EO52">
        <v>15.732900000000001</v>
      </c>
      <c r="EP52">
        <v>100.07299999999999</v>
      </c>
      <c r="EQ52">
        <v>90.362799999999993</v>
      </c>
    </row>
    <row r="53" spans="1:147" x14ac:dyDescent="0.3">
      <c r="A53">
        <v>37</v>
      </c>
      <c r="B53">
        <v>1675422009.3</v>
      </c>
      <c r="C53">
        <v>2221.2000000476801</v>
      </c>
      <c r="D53" t="s">
        <v>362</v>
      </c>
      <c r="E53" t="s">
        <v>363</v>
      </c>
      <c r="F53">
        <v>1675422001.0593801</v>
      </c>
      <c r="G53">
        <f t="shared" si="43"/>
        <v>2.0632276603835173E-3</v>
      </c>
      <c r="H53">
        <f t="shared" si="44"/>
        <v>1.5975118758890448</v>
      </c>
      <c r="I53">
        <f t="shared" si="45"/>
        <v>400.00093750000002</v>
      </c>
      <c r="J53">
        <f t="shared" si="46"/>
        <v>356.29305327194174</v>
      </c>
      <c r="K53">
        <f t="shared" si="47"/>
        <v>34.598387789300574</v>
      </c>
      <c r="L53">
        <f t="shared" si="48"/>
        <v>38.842709462386935</v>
      </c>
      <c r="M53">
        <f t="shared" si="49"/>
        <v>8.8111313755206144E-2</v>
      </c>
      <c r="N53">
        <f t="shared" si="50"/>
        <v>3.4027718942370142</v>
      </c>
      <c r="O53">
        <f t="shared" si="51"/>
        <v>8.6863161497076707E-2</v>
      </c>
      <c r="P53">
        <f t="shared" si="52"/>
        <v>5.4400144469448401E-2</v>
      </c>
      <c r="Q53">
        <f t="shared" si="53"/>
        <v>16.521503955379284</v>
      </c>
      <c r="R53">
        <f t="shared" si="54"/>
        <v>27.971910186103685</v>
      </c>
      <c r="S53">
        <f t="shared" si="55"/>
        <v>27.986831250000002</v>
      </c>
      <c r="T53">
        <f t="shared" si="56"/>
        <v>3.7919273834843179</v>
      </c>
      <c r="U53">
        <f t="shared" si="57"/>
        <v>39.982900535027674</v>
      </c>
      <c r="V53">
        <f t="shared" si="58"/>
        <v>1.5488208846489693</v>
      </c>
      <c r="W53">
        <f t="shared" si="59"/>
        <v>3.873708170051593</v>
      </c>
      <c r="X53">
        <f t="shared" si="60"/>
        <v>2.2431064988353486</v>
      </c>
      <c r="Y53">
        <f t="shared" si="61"/>
        <v>-90.988339822913119</v>
      </c>
      <c r="Z53">
        <f t="shared" si="62"/>
        <v>67.231645949737199</v>
      </c>
      <c r="AA53">
        <f t="shared" si="63"/>
        <v>4.3140752858328399</v>
      </c>
      <c r="AB53">
        <f t="shared" si="64"/>
        <v>-2.9211146319637891</v>
      </c>
      <c r="AC53">
        <v>-4.0210760661862202E-2</v>
      </c>
      <c r="AD53">
        <v>4.5140101499048298E-2</v>
      </c>
      <c r="AE53">
        <v>3.3903426125347802</v>
      </c>
      <c r="AF53">
        <v>0</v>
      </c>
      <c r="AG53">
        <v>0</v>
      </c>
      <c r="AH53">
        <f t="shared" si="65"/>
        <v>1</v>
      </c>
      <c r="AI53">
        <f t="shared" si="66"/>
        <v>0</v>
      </c>
      <c r="AJ53">
        <f t="shared" si="67"/>
        <v>51043.463911825587</v>
      </c>
      <c r="AK53">
        <v>0</v>
      </c>
      <c r="AL53">
        <v>0</v>
      </c>
      <c r="AM53">
        <v>0</v>
      </c>
      <c r="AN53">
        <f t="shared" si="68"/>
        <v>0</v>
      </c>
      <c r="AO53" t="e">
        <f t="shared" si="69"/>
        <v>#DIV/0!</v>
      </c>
      <c r="AP53">
        <v>-1</v>
      </c>
      <c r="AQ53" t="s">
        <v>364</v>
      </c>
      <c r="AR53">
        <v>2.3821230769230799</v>
      </c>
      <c r="AS53">
        <v>1.5508</v>
      </c>
      <c r="AT53">
        <f t="shared" si="70"/>
        <v>-0.53606079244459637</v>
      </c>
      <c r="AU53">
        <v>0.5</v>
      </c>
      <c r="AV53">
        <f t="shared" si="71"/>
        <v>84.296250401013609</v>
      </c>
      <c r="AW53">
        <f t="shared" si="72"/>
        <v>1.5975118758890448</v>
      </c>
      <c r="AX53">
        <f t="shared" si="73"/>
        <v>-22.593957395037741</v>
      </c>
      <c r="AY53">
        <f t="shared" si="74"/>
        <v>1</v>
      </c>
      <c r="AZ53">
        <f t="shared" si="75"/>
        <v>3.0814085603240678E-2</v>
      </c>
      <c r="BA53">
        <f t="shared" si="76"/>
        <v>-1</v>
      </c>
      <c r="BB53" t="s">
        <v>252</v>
      </c>
      <c r="BC53">
        <v>0</v>
      </c>
      <c r="BD53">
        <f t="shared" si="77"/>
        <v>1.5508</v>
      </c>
      <c r="BE53">
        <f t="shared" si="78"/>
        <v>-0.53606079244459637</v>
      </c>
      <c r="BF53" t="e">
        <f t="shared" si="79"/>
        <v>#DIV/0!</v>
      </c>
      <c r="BG53">
        <f t="shared" si="80"/>
        <v>-0.53606079244459637</v>
      </c>
      <c r="BH53" t="e">
        <f t="shared" si="81"/>
        <v>#DIV/0!</v>
      </c>
      <c r="BI53">
        <f t="shared" si="82"/>
        <v>99.995946875000001</v>
      </c>
      <c r="BJ53">
        <f t="shared" si="83"/>
        <v>84.296250401013609</v>
      </c>
      <c r="BK53">
        <f t="shared" si="84"/>
        <v>0.84299667171898673</v>
      </c>
      <c r="BL53">
        <f t="shared" si="85"/>
        <v>0.19599334343797364</v>
      </c>
      <c r="BM53">
        <v>0.63841293650186204</v>
      </c>
      <c r="BN53">
        <v>0.5</v>
      </c>
      <c r="BO53" t="s">
        <v>253</v>
      </c>
      <c r="BP53">
        <v>1675422001.0593801</v>
      </c>
      <c r="BQ53">
        <v>400.00093750000002</v>
      </c>
      <c r="BR53">
        <v>400.31028125</v>
      </c>
      <c r="BS53">
        <v>15.94970625</v>
      </c>
      <c r="BT53">
        <v>15.690474999999999</v>
      </c>
      <c r="BU53">
        <v>500.01009375000001</v>
      </c>
      <c r="BV53">
        <v>96.906609375000002</v>
      </c>
      <c r="BW53">
        <v>0.19993668749999999</v>
      </c>
      <c r="BX53">
        <v>28.353315625</v>
      </c>
      <c r="BY53">
        <v>27.986831250000002</v>
      </c>
      <c r="BZ53">
        <v>999.9</v>
      </c>
      <c r="CA53">
        <v>10006.5625</v>
      </c>
      <c r="CB53">
        <v>0</v>
      </c>
      <c r="CC53">
        <v>393.00943749999999</v>
      </c>
      <c r="CD53">
        <v>99.995946875000001</v>
      </c>
      <c r="CE53">
        <v>0.90010321874999999</v>
      </c>
      <c r="CF53">
        <v>9.9896671874999995E-2</v>
      </c>
      <c r="CG53">
        <v>0</v>
      </c>
      <c r="CH53">
        <v>2.3585531249999998</v>
      </c>
      <c r="CI53">
        <v>0</v>
      </c>
      <c r="CJ53">
        <v>34.608600000000003</v>
      </c>
      <c r="CK53">
        <v>914.3348125</v>
      </c>
      <c r="CL53">
        <v>37.755812499999998</v>
      </c>
      <c r="CM53">
        <v>42.5</v>
      </c>
      <c r="CN53">
        <v>39.950781249999999</v>
      </c>
      <c r="CO53">
        <v>40.811999999999998</v>
      </c>
      <c r="CP53">
        <v>38.396312500000001</v>
      </c>
      <c r="CQ53">
        <v>90.006874999999994</v>
      </c>
      <c r="CR53">
        <v>9.9884374999999999</v>
      </c>
      <c r="CS53">
        <v>0</v>
      </c>
      <c r="CT53">
        <v>59.299999952316298</v>
      </c>
      <c r="CU53">
        <v>2.3821230769230799</v>
      </c>
      <c r="CV53">
        <v>-4.3213667352746697E-2</v>
      </c>
      <c r="CW53">
        <v>-0.81683762536349402</v>
      </c>
      <c r="CX53">
        <v>34.580080769230797</v>
      </c>
      <c r="CY53">
        <v>15</v>
      </c>
      <c r="CZ53">
        <v>1675419675.5999999</v>
      </c>
      <c r="DA53" t="s">
        <v>254</v>
      </c>
      <c r="DB53">
        <v>3</v>
      </c>
      <c r="DC53">
        <v>-3.86</v>
      </c>
      <c r="DD53">
        <v>0.378</v>
      </c>
      <c r="DE53">
        <v>401</v>
      </c>
      <c r="DF53">
        <v>15</v>
      </c>
      <c r="DG53">
        <v>1.54</v>
      </c>
      <c r="DH53">
        <v>0.44</v>
      </c>
      <c r="DI53">
        <v>-0.29747124615384601</v>
      </c>
      <c r="DJ53">
        <v>-1.9427954158960901E-2</v>
      </c>
      <c r="DK53">
        <v>0.13100031198811601</v>
      </c>
      <c r="DL53">
        <v>1</v>
      </c>
      <c r="DM53">
        <v>2.1473</v>
      </c>
      <c r="DN53">
        <v>0</v>
      </c>
      <c r="DO53">
        <v>0</v>
      </c>
      <c r="DP53">
        <v>0</v>
      </c>
      <c r="DQ53">
        <v>0.25976111538461499</v>
      </c>
      <c r="DR53">
        <v>-4.3237664968462201E-4</v>
      </c>
      <c r="DS53">
        <v>3.7691360092091601E-3</v>
      </c>
      <c r="DT53">
        <v>1</v>
      </c>
      <c r="DU53">
        <v>2</v>
      </c>
      <c r="DV53">
        <v>3</v>
      </c>
      <c r="DW53" t="s">
        <v>255</v>
      </c>
      <c r="DX53">
        <v>100</v>
      </c>
      <c r="DY53">
        <v>100</v>
      </c>
      <c r="DZ53">
        <v>-3.86</v>
      </c>
      <c r="EA53">
        <v>0.378</v>
      </c>
      <c r="EB53">
        <v>2</v>
      </c>
      <c r="EC53">
        <v>516.524</v>
      </c>
      <c r="ED53">
        <v>433.411</v>
      </c>
      <c r="EE53">
        <v>27.651800000000001</v>
      </c>
      <c r="EF53">
        <v>31.444099999999999</v>
      </c>
      <c r="EG53">
        <v>30.0002</v>
      </c>
      <c r="EH53">
        <v>31.639199999999999</v>
      </c>
      <c r="EI53">
        <v>31.669899999999998</v>
      </c>
      <c r="EJ53">
        <v>19.959800000000001</v>
      </c>
      <c r="EK53">
        <v>35.065899999999999</v>
      </c>
      <c r="EL53">
        <v>33.116599999999998</v>
      </c>
      <c r="EM53">
        <v>27.659300000000002</v>
      </c>
      <c r="EN53">
        <v>400.38099999999997</v>
      </c>
      <c r="EO53">
        <v>15.7522</v>
      </c>
      <c r="EP53">
        <v>100.077</v>
      </c>
      <c r="EQ53">
        <v>90.364599999999996</v>
      </c>
    </row>
    <row r="54" spans="1:147" x14ac:dyDescent="0.3">
      <c r="A54">
        <v>38</v>
      </c>
      <c r="B54">
        <v>1675422069.3</v>
      </c>
      <c r="C54">
        <v>2281.2000000476801</v>
      </c>
      <c r="D54" t="s">
        <v>365</v>
      </c>
      <c r="E54" t="s">
        <v>366</v>
      </c>
      <c r="F54">
        <v>1675422061.05</v>
      </c>
      <c r="G54">
        <f t="shared" si="43"/>
        <v>1.9881192563350057E-3</v>
      </c>
      <c r="H54">
        <f t="shared" si="44"/>
        <v>1.4151213062428287</v>
      </c>
      <c r="I54">
        <f t="shared" si="45"/>
        <v>400.00887499999999</v>
      </c>
      <c r="J54">
        <f t="shared" si="46"/>
        <v>358.76827769626237</v>
      </c>
      <c r="K54">
        <f t="shared" si="47"/>
        <v>34.837715748772681</v>
      </c>
      <c r="L54">
        <f t="shared" si="48"/>
        <v>38.842329020054052</v>
      </c>
      <c r="M54">
        <f t="shared" si="49"/>
        <v>8.5166154873119806E-2</v>
      </c>
      <c r="N54">
        <f t="shared" si="50"/>
        <v>3.4035365487284452</v>
      </c>
      <c r="O54">
        <f t="shared" si="51"/>
        <v>8.3999710679470679E-2</v>
      </c>
      <c r="P54">
        <f t="shared" si="52"/>
        <v>5.2603288563850631E-2</v>
      </c>
      <c r="Q54">
        <f t="shared" si="53"/>
        <v>16.522082998806646</v>
      </c>
      <c r="R54">
        <f t="shared" si="54"/>
        <v>27.973132761030342</v>
      </c>
      <c r="S54">
        <f t="shared" si="55"/>
        <v>27.972962500000001</v>
      </c>
      <c r="T54">
        <f t="shared" si="56"/>
        <v>3.78886238935752</v>
      </c>
      <c r="U54">
        <f t="shared" si="57"/>
        <v>40.148923616161028</v>
      </c>
      <c r="V54">
        <f t="shared" si="58"/>
        <v>1.5538222479908927</v>
      </c>
      <c r="W54">
        <f t="shared" si="59"/>
        <v>3.8701467138845969</v>
      </c>
      <c r="X54">
        <f t="shared" si="60"/>
        <v>2.2350401413666274</v>
      </c>
      <c r="Y54">
        <f t="shared" si="61"/>
        <v>-87.676059204373757</v>
      </c>
      <c r="Z54">
        <f t="shared" si="62"/>
        <v>66.888945569305136</v>
      </c>
      <c r="AA54">
        <f t="shared" si="63"/>
        <v>4.2904863630537067</v>
      </c>
      <c r="AB54">
        <f t="shared" si="64"/>
        <v>2.5455726791733468E-2</v>
      </c>
      <c r="AC54">
        <v>-4.0222130137131502E-2</v>
      </c>
      <c r="AD54">
        <v>4.5152864731058902E-2</v>
      </c>
      <c r="AE54">
        <v>3.3911037526830698</v>
      </c>
      <c r="AF54">
        <v>0</v>
      </c>
      <c r="AG54">
        <v>0</v>
      </c>
      <c r="AH54">
        <f t="shared" si="65"/>
        <v>1</v>
      </c>
      <c r="AI54">
        <f t="shared" si="66"/>
        <v>0</v>
      </c>
      <c r="AJ54">
        <f t="shared" si="67"/>
        <v>51059.921826563477</v>
      </c>
      <c r="AK54">
        <v>0</v>
      </c>
      <c r="AL54">
        <v>0</v>
      </c>
      <c r="AM54">
        <v>0</v>
      </c>
      <c r="AN54">
        <f t="shared" si="68"/>
        <v>0</v>
      </c>
      <c r="AO54" t="e">
        <f t="shared" si="69"/>
        <v>#DIV/0!</v>
      </c>
      <c r="AP54">
        <v>-1</v>
      </c>
      <c r="AQ54" t="s">
        <v>367</v>
      </c>
      <c r="AR54">
        <v>2.3145153846153801</v>
      </c>
      <c r="AS54">
        <v>1.5755999999999999</v>
      </c>
      <c r="AT54">
        <f t="shared" si="70"/>
        <v>-0.46897396840275474</v>
      </c>
      <c r="AU54">
        <v>0.5</v>
      </c>
      <c r="AV54">
        <f t="shared" si="71"/>
        <v>84.298519252025841</v>
      </c>
      <c r="AW54">
        <f t="shared" si="72"/>
        <v>1.4151213062428287</v>
      </c>
      <c r="AX54">
        <f t="shared" si="73"/>
        <v>-19.766905552049288</v>
      </c>
      <c r="AY54">
        <f t="shared" si="74"/>
        <v>1</v>
      </c>
      <c r="AZ54">
        <f t="shared" si="75"/>
        <v>2.8649629052467478E-2</v>
      </c>
      <c r="BA54">
        <f t="shared" si="76"/>
        <v>-1</v>
      </c>
      <c r="BB54" t="s">
        <v>252</v>
      </c>
      <c r="BC54">
        <v>0</v>
      </c>
      <c r="BD54">
        <f t="shared" si="77"/>
        <v>1.5755999999999999</v>
      </c>
      <c r="BE54">
        <f t="shared" si="78"/>
        <v>-0.46897396840275468</v>
      </c>
      <c r="BF54" t="e">
        <f t="shared" si="79"/>
        <v>#DIV/0!</v>
      </c>
      <c r="BG54">
        <f t="shared" si="80"/>
        <v>-0.46897396840275468</v>
      </c>
      <c r="BH54" t="e">
        <f t="shared" si="81"/>
        <v>#DIV/0!</v>
      </c>
      <c r="BI54">
        <f t="shared" si="82"/>
        <v>99.998543749999996</v>
      </c>
      <c r="BJ54">
        <f t="shared" si="83"/>
        <v>84.298519252025841</v>
      </c>
      <c r="BK54">
        <f t="shared" si="84"/>
        <v>0.84299746867089598</v>
      </c>
      <c r="BL54">
        <f t="shared" si="85"/>
        <v>0.19599493734179194</v>
      </c>
      <c r="BM54">
        <v>0.63841293650186204</v>
      </c>
      <c r="BN54">
        <v>0.5</v>
      </c>
      <c r="BO54" t="s">
        <v>253</v>
      </c>
      <c r="BP54">
        <v>1675422061.05</v>
      </c>
      <c r="BQ54">
        <v>400.00887499999999</v>
      </c>
      <c r="BR54">
        <v>400.29109375000002</v>
      </c>
      <c r="BS54">
        <v>16.001684375</v>
      </c>
      <c r="BT54">
        <v>15.751906249999999</v>
      </c>
      <c r="BU54">
        <v>500.0161875</v>
      </c>
      <c r="BV54">
        <v>96.903746874999996</v>
      </c>
      <c r="BW54">
        <v>0.19992118750000001</v>
      </c>
      <c r="BX54">
        <v>28.337496874999999</v>
      </c>
      <c r="BY54">
        <v>27.972962500000001</v>
      </c>
      <c r="BZ54">
        <v>999.9</v>
      </c>
      <c r="CA54">
        <v>10009.6875</v>
      </c>
      <c r="CB54">
        <v>0</v>
      </c>
      <c r="CC54">
        <v>392.94262500000002</v>
      </c>
      <c r="CD54">
        <v>99.998543749999996</v>
      </c>
      <c r="CE54">
        <v>0.90006546875000004</v>
      </c>
      <c r="CF54">
        <v>9.9934381249999996E-2</v>
      </c>
      <c r="CG54">
        <v>0</v>
      </c>
      <c r="CH54">
        <v>2.3153999999999999</v>
      </c>
      <c r="CI54">
        <v>0</v>
      </c>
      <c r="CJ54">
        <v>34.228149999999999</v>
      </c>
      <c r="CK54">
        <v>914.34643749999998</v>
      </c>
      <c r="CL54">
        <v>37.694875000000003</v>
      </c>
      <c r="CM54">
        <v>42.436999999999998</v>
      </c>
      <c r="CN54">
        <v>39.875</v>
      </c>
      <c r="CO54">
        <v>40.708656249999997</v>
      </c>
      <c r="CP54">
        <v>38.321843749999999</v>
      </c>
      <c r="CQ54">
        <v>90.005624999999995</v>
      </c>
      <c r="CR54">
        <v>9.9912500000000009</v>
      </c>
      <c r="CS54">
        <v>0</v>
      </c>
      <c r="CT54">
        <v>59.200000047683702</v>
      </c>
      <c r="CU54">
        <v>2.3145153846153801</v>
      </c>
      <c r="CV54">
        <v>-2.54974305812504E-2</v>
      </c>
      <c r="CW54">
        <v>-0.98543590744821097</v>
      </c>
      <c r="CX54">
        <v>34.208453846153802</v>
      </c>
      <c r="CY54">
        <v>15</v>
      </c>
      <c r="CZ54">
        <v>1675419675.5999999</v>
      </c>
      <c r="DA54" t="s">
        <v>254</v>
      </c>
      <c r="DB54">
        <v>3</v>
      </c>
      <c r="DC54">
        <v>-3.86</v>
      </c>
      <c r="DD54">
        <v>0.378</v>
      </c>
      <c r="DE54">
        <v>401</v>
      </c>
      <c r="DF54">
        <v>15</v>
      </c>
      <c r="DG54">
        <v>1.54</v>
      </c>
      <c r="DH54">
        <v>0.44</v>
      </c>
      <c r="DI54">
        <v>-0.26974370576923101</v>
      </c>
      <c r="DJ54">
        <v>0.10344279330657601</v>
      </c>
      <c r="DK54">
        <v>0.113111632086354</v>
      </c>
      <c r="DL54">
        <v>1</v>
      </c>
      <c r="DM54">
        <v>2.1978</v>
      </c>
      <c r="DN54">
        <v>0</v>
      </c>
      <c r="DO54">
        <v>0</v>
      </c>
      <c r="DP54">
        <v>0</v>
      </c>
      <c r="DQ54">
        <v>0.24705021153846199</v>
      </c>
      <c r="DR54">
        <v>2.5507284214121299E-2</v>
      </c>
      <c r="DS54">
        <v>5.2998504272672997E-3</v>
      </c>
      <c r="DT54">
        <v>1</v>
      </c>
      <c r="DU54">
        <v>2</v>
      </c>
      <c r="DV54">
        <v>3</v>
      </c>
      <c r="DW54" t="s">
        <v>255</v>
      </c>
      <c r="DX54">
        <v>100</v>
      </c>
      <c r="DY54">
        <v>100</v>
      </c>
      <c r="DZ54">
        <v>-3.86</v>
      </c>
      <c r="EA54">
        <v>0.378</v>
      </c>
      <c r="EB54">
        <v>2</v>
      </c>
      <c r="EC54">
        <v>516.50400000000002</v>
      </c>
      <c r="ED54">
        <v>432.74</v>
      </c>
      <c r="EE54">
        <v>27.711500000000001</v>
      </c>
      <c r="EF54">
        <v>31.446899999999999</v>
      </c>
      <c r="EG54">
        <v>30</v>
      </c>
      <c r="EH54">
        <v>31.6524</v>
      </c>
      <c r="EI54">
        <v>31.683599999999998</v>
      </c>
      <c r="EJ54">
        <v>19.9666</v>
      </c>
      <c r="EK54">
        <v>34.450800000000001</v>
      </c>
      <c r="EL54">
        <v>31.625399999999999</v>
      </c>
      <c r="EM54">
        <v>27.721299999999999</v>
      </c>
      <c r="EN54">
        <v>400.33</v>
      </c>
      <c r="EO54">
        <v>15.780200000000001</v>
      </c>
      <c r="EP54">
        <v>100.08</v>
      </c>
      <c r="EQ54">
        <v>90.369799999999998</v>
      </c>
    </row>
    <row r="55" spans="1:147" x14ac:dyDescent="0.3">
      <c r="A55">
        <v>39</v>
      </c>
      <c r="B55">
        <v>1675422188.4000001</v>
      </c>
      <c r="C55">
        <v>2400.3000001907299</v>
      </c>
      <c r="D55" t="s">
        <v>368</v>
      </c>
      <c r="E55" t="s">
        <v>369</v>
      </c>
      <c r="F55">
        <v>1675422180.08125</v>
      </c>
      <c r="G55">
        <f t="shared" si="43"/>
        <v>1.8063063768117811E-3</v>
      </c>
      <c r="H55">
        <f t="shared" si="44"/>
        <v>5.6994066116386026</v>
      </c>
      <c r="I55">
        <f t="shared" si="45"/>
        <v>399.91678124999999</v>
      </c>
      <c r="J55">
        <f t="shared" si="46"/>
        <v>265.08752100697581</v>
      </c>
      <c r="K55">
        <f t="shared" si="47"/>
        <v>25.73989171630992</v>
      </c>
      <c r="L55">
        <f t="shared" si="48"/>
        <v>38.831758680331532</v>
      </c>
      <c r="M55">
        <f t="shared" si="49"/>
        <v>7.5549138049066683E-2</v>
      </c>
      <c r="N55">
        <f t="shared" si="50"/>
        <v>3.4075179963450015</v>
      </c>
      <c r="O55">
        <f t="shared" si="51"/>
        <v>7.4630778301312886E-2</v>
      </c>
      <c r="P55">
        <f t="shared" si="52"/>
        <v>4.6725817201474826E-2</v>
      </c>
      <c r="Q55">
        <f t="shared" si="53"/>
        <v>161.84470846745836</v>
      </c>
      <c r="R55">
        <f t="shared" si="54"/>
        <v>28.427902814041552</v>
      </c>
      <c r="S55">
        <f t="shared" si="55"/>
        <v>28.167143750000001</v>
      </c>
      <c r="T55">
        <f t="shared" si="56"/>
        <v>3.8319737890651502</v>
      </c>
      <c r="U55">
        <f t="shared" si="57"/>
        <v>40.746746377618457</v>
      </c>
      <c r="V55">
        <f t="shared" si="58"/>
        <v>1.5469428519116279</v>
      </c>
      <c r="W55">
        <f t="shared" si="59"/>
        <v>3.7964819020773133</v>
      </c>
      <c r="X55">
        <f t="shared" si="60"/>
        <v>2.2850309371535222</v>
      </c>
      <c r="Y55">
        <f t="shared" si="61"/>
        <v>-79.658111217399551</v>
      </c>
      <c r="Z55">
        <f t="shared" si="62"/>
        <v>-29.341884373128085</v>
      </c>
      <c r="AA55">
        <f t="shared" si="63"/>
        <v>-1.878617305363282</v>
      </c>
      <c r="AB55">
        <f t="shared" si="64"/>
        <v>50.966095571567436</v>
      </c>
      <c r="AC55">
        <v>-4.0281346614458403E-2</v>
      </c>
      <c r="AD55">
        <v>4.5219340414506599E-2</v>
      </c>
      <c r="AE55">
        <v>3.3950668962868198</v>
      </c>
      <c r="AF55">
        <v>0</v>
      </c>
      <c r="AG55">
        <v>0</v>
      </c>
      <c r="AH55">
        <f t="shared" si="65"/>
        <v>1</v>
      </c>
      <c r="AI55">
        <f t="shared" si="66"/>
        <v>0</v>
      </c>
      <c r="AJ55">
        <f t="shared" si="67"/>
        <v>51187.969413326602</v>
      </c>
      <c r="AK55">
        <v>0</v>
      </c>
      <c r="AL55">
        <v>0</v>
      </c>
      <c r="AM55">
        <v>0</v>
      </c>
      <c r="AN55">
        <f t="shared" si="68"/>
        <v>0</v>
      </c>
      <c r="AO55" t="e">
        <f t="shared" si="69"/>
        <v>#DIV/0!</v>
      </c>
      <c r="AP55">
        <v>-1</v>
      </c>
      <c r="AQ55" t="s">
        <v>370</v>
      </c>
      <c r="AR55">
        <v>2.3855730769230798</v>
      </c>
      <c r="AS55">
        <v>1.5399700000000001</v>
      </c>
      <c r="AT55">
        <f t="shared" si="70"/>
        <v>-0.54910360391636193</v>
      </c>
      <c r="AU55">
        <v>0.5</v>
      </c>
      <c r="AV55">
        <f t="shared" si="71"/>
        <v>841.1884150499659</v>
      </c>
      <c r="AW55">
        <f t="shared" si="72"/>
        <v>5.6994066116386026</v>
      </c>
      <c r="AX55">
        <f t="shared" si="73"/>
        <v>-230.94979513831436</v>
      </c>
      <c r="AY55">
        <f t="shared" si="74"/>
        <v>1</v>
      </c>
      <c r="AZ55">
        <f t="shared" si="75"/>
        <v>7.964216448749669E-3</v>
      </c>
      <c r="BA55">
        <f t="shared" si="76"/>
        <v>-1</v>
      </c>
      <c r="BB55" t="s">
        <v>252</v>
      </c>
      <c r="BC55">
        <v>0</v>
      </c>
      <c r="BD55">
        <f t="shared" si="77"/>
        <v>1.5399700000000001</v>
      </c>
      <c r="BE55">
        <f t="shared" si="78"/>
        <v>-0.54910360391636182</v>
      </c>
      <c r="BF55" t="e">
        <f t="shared" si="79"/>
        <v>#DIV/0!</v>
      </c>
      <c r="BG55">
        <f t="shared" si="80"/>
        <v>-0.54910360391636182</v>
      </c>
      <c r="BH55" t="e">
        <f t="shared" si="81"/>
        <v>#DIV/0!</v>
      </c>
      <c r="BI55">
        <f t="shared" si="82"/>
        <v>999.98618750000003</v>
      </c>
      <c r="BJ55">
        <f t="shared" si="83"/>
        <v>841.1884150499659</v>
      </c>
      <c r="BK55">
        <f t="shared" si="84"/>
        <v>0.8412000341254372</v>
      </c>
      <c r="BL55">
        <f t="shared" si="85"/>
        <v>0.19240006825087447</v>
      </c>
      <c r="BM55">
        <v>0.63841293650186204</v>
      </c>
      <c r="BN55">
        <v>0.5</v>
      </c>
      <c r="BO55" t="s">
        <v>253</v>
      </c>
      <c r="BP55">
        <v>1675422180.08125</v>
      </c>
      <c r="BQ55">
        <v>399.91678124999999</v>
      </c>
      <c r="BR55">
        <v>400.73671875000002</v>
      </c>
      <c r="BS55">
        <v>15.93150625</v>
      </c>
      <c r="BT55">
        <v>15.704549999999999</v>
      </c>
      <c r="BU55">
        <v>500.00721874999999</v>
      </c>
      <c r="BV55">
        <v>96.899690625000005</v>
      </c>
      <c r="BW55">
        <v>0.19990734374999999</v>
      </c>
      <c r="BX55">
        <v>28.007421874999999</v>
      </c>
      <c r="BY55">
        <v>28.167143750000001</v>
      </c>
      <c r="BZ55">
        <v>999.9</v>
      </c>
      <c r="CA55">
        <v>10024.84375</v>
      </c>
      <c r="CB55">
        <v>0</v>
      </c>
      <c r="CC55">
        <v>392.97287499999999</v>
      </c>
      <c r="CD55">
        <v>999.98618750000003</v>
      </c>
      <c r="CE55">
        <v>0.96000209375000001</v>
      </c>
      <c r="CF55">
        <v>3.9997731250000002E-2</v>
      </c>
      <c r="CG55">
        <v>0</v>
      </c>
      <c r="CH55">
        <v>2.3839125000000001</v>
      </c>
      <c r="CI55">
        <v>0</v>
      </c>
      <c r="CJ55">
        <v>356.15043750000001</v>
      </c>
      <c r="CK55">
        <v>9334.2021874999991</v>
      </c>
      <c r="CL55">
        <v>38.157937500000003</v>
      </c>
      <c r="CM55">
        <v>42.296500000000002</v>
      </c>
      <c r="CN55">
        <v>39.779062500000002</v>
      </c>
      <c r="CO55">
        <v>40.625</v>
      </c>
      <c r="CP55">
        <v>38.411812500000003</v>
      </c>
      <c r="CQ55">
        <v>959.98656249999999</v>
      </c>
      <c r="CR55">
        <v>40.000624999999999</v>
      </c>
      <c r="CS55">
        <v>0</v>
      </c>
      <c r="CT55">
        <v>118.40000009536701</v>
      </c>
      <c r="CU55">
        <v>2.3855730769230798</v>
      </c>
      <c r="CV55">
        <v>0.68688205372670597</v>
      </c>
      <c r="CW55">
        <v>-4.5508376035222602</v>
      </c>
      <c r="CX55">
        <v>356.08046153846198</v>
      </c>
      <c r="CY55">
        <v>15</v>
      </c>
      <c r="CZ55">
        <v>1675419675.5999999</v>
      </c>
      <c r="DA55" t="s">
        <v>254</v>
      </c>
      <c r="DB55">
        <v>3</v>
      </c>
      <c r="DC55">
        <v>-3.86</v>
      </c>
      <c r="DD55">
        <v>0.378</v>
      </c>
      <c r="DE55">
        <v>401</v>
      </c>
      <c r="DF55">
        <v>15</v>
      </c>
      <c r="DG55">
        <v>1.54</v>
      </c>
      <c r="DH55">
        <v>0.44</v>
      </c>
      <c r="DI55">
        <v>-0.74902638461538495</v>
      </c>
      <c r="DJ55">
        <v>-0.67160871337556804</v>
      </c>
      <c r="DK55">
        <v>0.12672476390514101</v>
      </c>
      <c r="DL55">
        <v>0</v>
      </c>
      <c r="DM55">
        <v>2.4607999999999999</v>
      </c>
      <c r="DN55">
        <v>0</v>
      </c>
      <c r="DO55">
        <v>0</v>
      </c>
      <c r="DP55">
        <v>0</v>
      </c>
      <c r="DQ55">
        <v>0.21676511538461499</v>
      </c>
      <c r="DR55">
        <v>0.16136985188469699</v>
      </c>
      <c r="DS55">
        <v>4.1491490122235998E-2</v>
      </c>
      <c r="DT55">
        <v>0</v>
      </c>
      <c r="DU55">
        <v>0</v>
      </c>
      <c r="DV55">
        <v>3</v>
      </c>
      <c r="DW55" t="s">
        <v>371</v>
      </c>
      <c r="DX55">
        <v>100</v>
      </c>
      <c r="DY55">
        <v>100</v>
      </c>
      <c r="DZ55">
        <v>-3.86</v>
      </c>
      <c r="EA55">
        <v>0.378</v>
      </c>
      <c r="EB55">
        <v>2</v>
      </c>
      <c r="EC55">
        <v>515.64800000000002</v>
      </c>
      <c r="ED55">
        <v>432.05</v>
      </c>
      <c r="EE55">
        <v>23.159099999999999</v>
      </c>
      <c r="EF55">
        <v>31.4359</v>
      </c>
      <c r="EG55">
        <v>29.997800000000002</v>
      </c>
      <c r="EH55">
        <v>31.657900000000001</v>
      </c>
      <c r="EI55">
        <v>31.694600000000001</v>
      </c>
      <c r="EJ55">
        <v>19.986899999999999</v>
      </c>
      <c r="EK55">
        <v>35.813200000000002</v>
      </c>
      <c r="EL55">
        <v>28.991599999999998</v>
      </c>
      <c r="EM55">
        <v>23.200199999999999</v>
      </c>
      <c r="EN55">
        <v>400.798</v>
      </c>
      <c r="EO55">
        <v>15.386200000000001</v>
      </c>
      <c r="EP55">
        <v>100.09099999999999</v>
      </c>
      <c r="EQ55">
        <v>90.381600000000006</v>
      </c>
    </row>
    <row r="56" spans="1:147" x14ac:dyDescent="0.3">
      <c r="A56">
        <v>40</v>
      </c>
      <c r="B56">
        <v>1675422248.4000001</v>
      </c>
      <c r="C56">
        <v>2460.3000001907299</v>
      </c>
      <c r="D56" t="s">
        <v>372</v>
      </c>
      <c r="E56" t="s">
        <v>373</v>
      </c>
      <c r="F56">
        <v>1675422240.0875001</v>
      </c>
      <c r="G56">
        <f t="shared" si="43"/>
        <v>2.9890933307256491E-3</v>
      </c>
      <c r="H56">
        <f t="shared" si="44"/>
        <v>5.534104868537379</v>
      </c>
      <c r="I56">
        <f t="shared" si="45"/>
        <v>399.97268750000001</v>
      </c>
      <c r="J56">
        <f t="shared" si="46"/>
        <v>316.87275757703082</v>
      </c>
      <c r="K56">
        <f t="shared" si="47"/>
        <v>30.768584276925324</v>
      </c>
      <c r="L56">
        <f t="shared" si="48"/>
        <v>38.837650285605157</v>
      </c>
      <c r="M56">
        <f t="shared" si="49"/>
        <v>0.12948188308977363</v>
      </c>
      <c r="N56">
        <f t="shared" si="50"/>
        <v>3.3999059967058125</v>
      </c>
      <c r="O56">
        <f t="shared" si="51"/>
        <v>0.12680347175728757</v>
      </c>
      <c r="P56">
        <f t="shared" si="52"/>
        <v>7.9488199859865397E-2</v>
      </c>
      <c r="Q56">
        <f t="shared" si="53"/>
        <v>161.84210921641059</v>
      </c>
      <c r="R56">
        <f t="shared" si="54"/>
        <v>27.616080008613856</v>
      </c>
      <c r="S56">
        <f t="shared" si="55"/>
        <v>27.640750000000001</v>
      </c>
      <c r="T56">
        <f t="shared" si="56"/>
        <v>3.716086556214055</v>
      </c>
      <c r="U56">
        <f t="shared" si="57"/>
        <v>40.476541252097256</v>
      </c>
      <c r="V56">
        <f t="shared" si="58"/>
        <v>1.4885078578249851</v>
      </c>
      <c r="W56">
        <f t="shared" si="59"/>
        <v>3.6774581319935766</v>
      </c>
      <c r="X56">
        <f t="shared" si="60"/>
        <v>2.22757869838907</v>
      </c>
      <c r="Y56">
        <f t="shared" si="61"/>
        <v>-131.81901588500114</v>
      </c>
      <c r="Z56">
        <f t="shared" si="62"/>
        <v>-32.745209739502783</v>
      </c>
      <c r="AA56">
        <f t="shared" si="63"/>
        <v>-2.0900106264267642</v>
      </c>
      <c r="AB56">
        <f t="shared" si="64"/>
        <v>-4.8121270345200884</v>
      </c>
      <c r="AC56">
        <v>-4.0168157755992903E-2</v>
      </c>
      <c r="AD56">
        <v>4.5092276004990502E-2</v>
      </c>
      <c r="AE56">
        <v>3.3874898837054301</v>
      </c>
      <c r="AF56">
        <v>0</v>
      </c>
      <c r="AG56">
        <v>0</v>
      </c>
      <c r="AH56">
        <f t="shared" si="65"/>
        <v>1</v>
      </c>
      <c r="AI56">
        <f t="shared" si="66"/>
        <v>0</v>
      </c>
      <c r="AJ56">
        <f t="shared" si="67"/>
        <v>51142.717381416835</v>
      </c>
      <c r="AK56">
        <v>0</v>
      </c>
      <c r="AL56">
        <v>0</v>
      </c>
      <c r="AM56">
        <v>0</v>
      </c>
      <c r="AN56">
        <f t="shared" si="68"/>
        <v>0</v>
      </c>
      <c r="AO56" t="e">
        <f t="shared" si="69"/>
        <v>#DIV/0!</v>
      </c>
      <c r="AP56">
        <v>-1</v>
      </c>
      <c r="AQ56" t="s">
        <v>374</v>
      </c>
      <c r="AR56">
        <v>2.34054230769231</v>
      </c>
      <c r="AS56">
        <v>1.2896000000000001</v>
      </c>
      <c r="AT56">
        <f t="shared" si="70"/>
        <v>-0.81493665298721285</v>
      </c>
      <c r="AU56">
        <v>0.5</v>
      </c>
      <c r="AV56">
        <f t="shared" si="71"/>
        <v>841.17728606216508</v>
      </c>
      <c r="AW56">
        <f t="shared" si="72"/>
        <v>5.534104868537379</v>
      </c>
      <c r="AX56">
        <f t="shared" si="73"/>
        <v>-342.75310103618403</v>
      </c>
      <c r="AY56">
        <f t="shared" si="74"/>
        <v>1</v>
      </c>
      <c r="AZ56">
        <f t="shared" si="75"/>
        <v>7.7678094461225058E-3</v>
      </c>
      <c r="BA56">
        <f t="shared" si="76"/>
        <v>-1</v>
      </c>
      <c r="BB56" t="s">
        <v>252</v>
      </c>
      <c r="BC56">
        <v>0</v>
      </c>
      <c r="BD56">
        <f t="shared" si="77"/>
        <v>1.2896000000000001</v>
      </c>
      <c r="BE56">
        <f t="shared" si="78"/>
        <v>-0.81493665298721296</v>
      </c>
      <c r="BF56" t="e">
        <f t="shared" si="79"/>
        <v>#DIV/0!</v>
      </c>
      <c r="BG56">
        <f t="shared" si="80"/>
        <v>-0.81493665298721296</v>
      </c>
      <c r="BH56" t="e">
        <f t="shared" si="81"/>
        <v>#DIV/0!</v>
      </c>
      <c r="BI56">
        <f t="shared" si="82"/>
        <v>999.97328125000001</v>
      </c>
      <c r="BJ56">
        <f t="shared" si="83"/>
        <v>841.17728606216508</v>
      </c>
      <c r="BK56">
        <f t="shared" si="84"/>
        <v>0.84119976186830248</v>
      </c>
      <c r="BL56">
        <f t="shared" si="85"/>
        <v>0.1923995237366051</v>
      </c>
      <c r="BM56">
        <v>0.63841293650186204</v>
      </c>
      <c r="BN56">
        <v>0.5</v>
      </c>
      <c r="BO56" t="s">
        <v>253</v>
      </c>
      <c r="BP56">
        <v>1675422240.0875001</v>
      </c>
      <c r="BQ56">
        <v>399.97268750000001</v>
      </c>
      <c r="BR56">
        <v>400.83193749999998</v>
      </c>
      <c r="BS56">
        <v>15.32951875</v>
      </c>
      <c r="BT56">
        <v>14.95371875</v>
      </c>
      <c r="BU56">
        <v>500.00609374999999</v>
      </c>
      <c r="BV56">
        <v>96.900774999999996</v>
      </c>
      <c r="BW56">
        <v>0.199980875</v>
      </c>
      <c r="BX56">
        <v>27.462103124999999</v>
      </c>
      <c r="BY56">
        <v>27.640750000000001</v>
      </c>
      <c r="BZ56">
        <v>999.9</v>
      </c>
      <c r="CA56">
        <v>9996.5625</v>
      </c>
      <c r="CB56">
        <v>0</v>
      </c>
      <c r="CC56">
        <v>392.96612499999998</v>
      </c>
      <c r="CD56">
        <v>999.97328125000001</v>
      </c>
      <c r="CE56">
        <v>0.96000450000000004</v>
      </c>
      <c r="CF56">
        <v>3.9995500000000003E-2</v>
      </c>
      <c r="CG56">
        <v>0</v>
      </c>
      <c r="CH56">
        <v>2.364084375</v>
      </c>
      <c r="CI56">
        <v>0</v>
      </c>
      <c r="CJ56">
        <v>353.63306249999999</v>
      </c>
      <c r="CK56">
        <v>9334.0971874999996</v>
      </c>
      <c r="CL56">
        <v>38.564124999999997</v>
      </c>
      <c r="CM56">
        <v>42.265500000000003</v>
      </c>
      <c r="CN56">
        <v>39.9645625</v>
      </c>
      <c r="CO56">
        <v>40.625</v>
      </c>
      <c r="CP56">
        <v>38.696843749999999</v>
      </c>
      <c r="CQ56">
        <v>959.98093749999998</v>
      </c>
      <c r="CR56">
        <v>39.990937500000001</v>
      </c>
      <c r="CS56">
        <v>0</v>
      </c>
      <c r="CT56">
        <v>59.299999952316298</v>
      </c>
      <c r="CU56">
        <v>2.34054230769231</v>
      </c>
      <c r="CV56">
        <v>-0.81207863816696801</v>
      </c>
      <c r="CW56">
        <v>-2.8307008459188698</v>
      </c>
      <c r="CX56">
        <v>353.61576923076899</v>
      </c>
      <c r="CY56">
        <v>15</v>
      </c>
      <c r="CZ56">
        <v>1675419675.5999999</v>
      </c>
      <c r="DA56" t="s">
        <v>254</v>
      </c>
      <c r="DB56">
        <v>3</v>
      </c>
      <c r="DC56">
        <v>-3.86</v>
      </c>
      <c r="DD56">
        <v>0.378</v>
      </c>
      <c r="DE56">
        <v>401</v>
      </c>
      <c r="DF56">
        <v>15</v>
      </c>
      <c r="DG56">
        <v>1.54</v>
      </c>
      <c r="DH56">
        <v>0.44</v>
      </c>
      <c r="DI56">
        <v>-0.88091886538461495</v>
      </c>
      <c r="DJ56">
        <v>0.32176149545444899</v>
      </c>
      <c r="DK56">
        <v>0.14594787248350899</v>
      </c>
      <c r="DL56">
        <v>1</v>
      </c>
      <c r="DM56">
        <v>2.0735000000000001</v>
      </c>
      <c r="DN56">
        <v>0</v>
      </c>
      <c r="DO56">
        <v>0</v>
      </c>
      <c r="DP56">
        <v>0</v>
      </c>
      <c r="DQ56">
        <v>0.37948588461538502</v>
      </c>
      <c r="DR56">
        <v>-8.0835022354115299E-3</v>
      </c>
      <c r="DS56">
        <v>1.5357425626429101E-2</v>
      </c>
      <c r="DT56">
        <v>1</v>
      </c>
      <c r="DU56">
        <v>2</v>
      </c>
      <c r="DV56">
        <v>3</v>
      </c>
      <c r="DW56" t="s">
        <v>255</v>
      </c>
      <c r="DX56">
        <v>100</v>
      </c>
      <c r="DY56">
        <v>100</v>
      </c>
      <c r="DZ56">
        <v>-3.86</v>
      </c>
      <c r="EA56">
        <v>0.378</v>
      </c>
      <c r="EB56">
        <v>2</v>
      </c>
      <c r="EC56">
        <v>517.34</v>
      </c>
      <c r="ED56">
        <v>430.38600000000002</v>
      </c>
      <c r="EE56">
        <v>24.686599999999999</v>
      </c>
      <c r="EF56">
        <v>31.4496</v>
      </c>
      <c r="EG56">
        <v>29.9998</v>
      </c>
      <c r="EH56">
        <v>31.660699999999999</v>
      </c>
      <c r="EI56">
        <v>31.694600000000001</v>
      </c>
      <c r="EJ56">
        <v>19.992999999999999</v>
      </c>
      <c r="EK56">
        <v>38.086399999999998</v>
      </c>
      <c r="EL56">
        <v>27.077500000000001</v>
      </c>
      <c r="EM56">
        <v>24.698399999999999</v>
      </c>
      <c r="EN56">
        <v>400.97800000000001</v>
      </c>
      <c r="EO56">
        <v>14.8127</v>
      </c>
      <c r="EP56">
        <v>100.099</v>
      </c>
      <c r="EQ56">
        <v>90.396000000000001</v>
      </c>
    </row>
    <row r="57" spans="1:147" x14ac:dyDescent="0.3">
      <c r="A57">
        <v>41</v>
      </c>
      <c r="B57">
        <v>1675422308.9000001</v>
      </c>
      <c r="C57">
        <v>2520.8000001907299</v>
      </c>
      <c r="D57" t="s">
        <v>375</v>
      </c>
      <c r="E57" t="s">
        <v>376</v>
      </c>
      <c r="F57">
        <v>1675422300.6031301</v>
      </c>
      <c r="G57">
        <f t="shared" si="43"/>
        <v>3.0556776860742696E-3</v>
      </c>
      <c r="H57">
        <f t="shared" si="44"/>
        <v>6.286407487566791</v>
      </c>
      <c r="I57">
        <f t="shared" si="45"/>
        <v>399.99390625000001</v>
      </c>
      <c r="J57">
        <f t="shared" si="46"/>
        <v>308.01860664568329</v>
      </c>
      <c r="K57">
        <f t="shared" si="47"/>
        <v>29.907428745888222</v>
      </c>
      <c r="L57">
        <f t="shared" si="48"/>
        <v>38.837878595179404</v>
      </c>
      <c r="M57">
        <f t="shared" si="49"/>
        <v>0.13051551449480883</v>
      </c>
      <c r="N57">
        <f t="shared" si="50"/>
        <v>3.3964810983807676</v>
      </c>
      <c r="O57">
        <f t="shared" si="51"/>
        <v>0.12779197212729584</v>
      </c>
      <c r="P57">
        <f t="shared" si="52"/>
        <v>8.0109948408141174E-2</v>
      </c>
      <c r="Q57">
        <f t="shared" si="53"/>
        <v>161.8442808857923</v>
      </c>
      <c r="R57">
        <f t="shared" si="54"/>
        <v>27.712163443609654</v>
      </c>
      <c r="S57">
        <f t="shared" si="55"/>
        <v>27.744953124999999</v>
      </c>
      <c r="T57">
        <f t="shared" si="56"/>
        <v>3.7387812740618256</v>
      </c>
      <c r="U57">
        <f t="shared" si="57"/>
        <v>39.970308521584187</v>
      </c>
      <c r="V57">
        <f t="shared" si="58"/>
        <v>1.4794689933767906</v>
      </c>
      <c r="W57">
        <f t="shared" si="59"/>
        <v>3.7014199992423609</v>
      </c>
      <c r="X57">
        <f t="shared" si="60"/>
        <v>2.2593122806850348</v>
      </c>
      <c r="Y57">
        <f t="shared" si="61"/>
        <v>-134.75538595587528</v>
      </c>
      <c r="Z57">
        <f t="shared" si="62"/>
        <v>-31.465923974049574</v>
      </c>
      <c r="AA57">
        <f t="shared" si="63"/>
        <v>-2.0125436029178809</v>
      </c>
      <c r="AB57">
        <f t="shared" si="64"/>
        <v>-6.3895726470504286</v>
      </c>
      <c r="AC57">
        <v>-4.0117264652451502E-2</v>
      </c>
      <c r="AD57">
        <v>4.5035144037784497E-2</v>
      </c>
      <c r="AE57">
        <v>3.3840807166102902</v>
      </c>
      <c r="AF57">
        <v>0</v>
      </c>
      <c r="AG57">
        <v>0</v>
      </c>
      <c r="AH57">
        <f t="shared" si="65"/>
        <v>1</v>
      </c>
      <c r="AI57">
        <f t="shared" si="66"/>
        <v>0</v>
      </c>
      <c r="AJ57">
        <f t="shared" si="67"/>
        <v>51061.586729911454</v>
      </c>
      <c r="AK57">
        <v>0</v>
      </c>
      <c r="AL57">
        <v>0</v>
      </c>
      <c r="AM57">
        <v>0</v>
      </c>
      <c r="AN57">
        <f t="shared" si="68"/>
        <v>0</v>
      </c>
      <c r="AO57" t="e">
        <f t="shared" si="69"/>
        <v>#DIV/0!</v>
      </c>
      <c r="AP57">
        <v>-1</v>
      </c>
      <c r="AQ57" t="s">
        <v>377</v>
      </c>
      <c r="AR57">
        <v>2.3439115384615401</v>
      </c>
      <c r="AS57">
        <v>1.9672000000000001</v>
      </c>
      <c r="AT57">
        <f t="shared" si="70"/>
        <v>-0.19149630869334078</v>
      </c>
      <c r="AU57">
        <v>0.5</v>
      </c>
      <c r="AV57">
        <f t="shared" si="71"/>
        <v>841.18889467493136</v>
      </c>
      <c r="AW57">
        <f t="shared" si="72"/>
        <v>6.286407487566791</v>
      </c>
      <c r="AX57">
        <f t="shared" si="73"/>
        <v>-80.542284122040385</v>
      </c>
      <c r="AY57">
        <f t="shared" si="74"/>
        <v>1</v>
      </c>
      <c r="AZ57">
        <f t="shared" si="75"/>
        <v>8.662034810127334E-3</v>
      </c>
      <c r="BA57">
        <f t="shared" si="76"/>
        <v>-1</v>
      </c>
      <c r="BB57" t="s">
        <v>252</v>
      </c>
      <c r="BC57">
        <v>0</v>
      </c>
      <c r="BD57">
        <f t="shared" si="77"/>
        <v>1.9672000000000001</v>
      </c>
      <c r="BE57">
        <f t="shared" si="78"/>
        <v>-0.19149630869334081</v>
      </c>
      <c r="BF57" t="e">
        <f t="shared" si="79"/>
        <v>#DIV/0!</v>
      </c>
      <c r="BG57">
        <f t="shared" si="80"/>
        <v>-0.19149630869334081</v>
      </c>
      <c r="BH57" t="e">
        <f t="shared" si="81"/>
        <v>#DIV/0!</v>
      </c>
      <c r="BI57">
        <f t="shared" si="82"/>
        <v>999.98712499999999</v>
      </c>
      <c r="BJ57">
        <f t="shared" si="83"/>
        <v>841.18889467493136</v>
      </c>
      <c r="BK57">
        <f t="shared" si="84"/>
        <v>0.84119972512139229</v>
      </c>
      <c r="BL57">
        <f t="shared" si="85"/>
        <v>0.19239945024278446</v>
      </c>
      <c r="BM57">
        <v>0.63841293650186204</v>
      </c>
      <c r="BN57">
        <v>0.5</v>
      </c>
      <c r="BO57" t="s">
        <v>253</v>
      </c>
      <c r="BP57">
        <v>1675422300.6031301</v>
      </c>
      <c r="BQ57">
        <v>399.99390625000001</v>
      </c>
      <c r="BR57">
        <v>400.95259375000001</v>
      </c>
      <c r="BS57">
        <v>15.23715</v>
      </c>
      <c r="BT57">
        <v>14.852953125000001</v>
      </c>
      <c r="BU57">
        <v>500.01962500000002</v>
      </c>
      <c r="BV57">
        <v>96.896134375000003</v>
      </c>
      <c r="BW57">
        <v>0.20004131250000001</v>
      </c>
      <c r="BX57">
        <v>27.573112500000001</v>
      </c>
      <c r="BY57">
        <v>27.744953124999999</v>
      </c>
      <c r="BZ57">
        <v>999.9</v>
      </c>
      <c r="CA57">
        <v>9984.375</v>
      </c>
      <c r="CB57">
        <v>0</v>
      </c>
      <c r="CC57">
        <v>392.93284375000002</v>
      </c>
      <c r="CD57">
        <v>999.98712499999999</v>
      </c>
      <c r="CE57">
        <v>0.96000793750000002</v>
      </c>
      <c r="CF57">
        <v>3.9992312500000002E-2</v>
      </c>
      <c r="CG57">
        <v>0</v>
      </c>
      <c r="CH57">
        <v>2.340765625</v>
      </c>
      <c r="CI57">
        <v>0</v>
      </c>
      <c r="CJ57">
        <v>351.55124999999998</v>
      </c>
      <c r="CK57">
        <v>9334.2321874999998</v>
      </c>
      <c r="CL57">
        <v>38.880812499999998</v>
      </c>
      <c r="CM57">
        <v>42.319875000000003</v>
      </c>
      <c r="CN57">
        <v>40.186999999999998</v>
      </c>
      <c r="CO57">
        <v>40.625</v>
      </c>
      <c r="CP57">
        <v>38.936999999999998</v>
      </c>
      <c r="CQ57">
        <v>959.99656249999998</v>
      </c>
      <c r="CR57">
        <v>39.990312500000002</v>
      </c>
      <c r="CS57">
        <v>0</v>
      </c>
      <c r="CT57">
        <v>59.900000095367403</v>
      </c>
      <c r="CU57">
        <v>2.3439115384615401</v>
      </c>
      <c r="CV57">
        <v>0.839394871845351</v>
      </c>
      <c r="CW57">
        <v>-3.3355213583683199</v>
      </c>
      <c r="CX57">
        <v>351.55830769230801</v>
      </c>
      <c r="CY57">
        <v>15</v>
      </c>
      <c r="CZ57">
        <v>1675419675.5999999</v>
      </c>
      <c r="DA57" t="s">
        <v>254</v>
      </c>
      <c r="DB57">
        <v>3</v>
      </c>
      <c r="DC57">
        <v>-3.86</v>
      </c>
      <c r="DD57">
        <v>0.378</v>
      </c>
      <c r="DE57">
        <v>401</v>
      </c>
      <c r="DF57">
        <v>15</v>
      </c>
      <c r="DG57">
        <v>1.54</v>
      </c>
      <c r="DH57">
        <v>0.44</v>
      </c>
      <c r="DI57">
        <v>-0.96243844230769204</v>
      </c>
      <c r="DJ57">
        <v>0.109438823848618</v>
      </c>
      <c r="DK57">
        <v>0.153679275041639</v>
      </c>
      <c r="DL57">
        <v>1</v>
      </c>
      <c r="DM57">
        <v>2.5396999999999998</v>
      </c>
      <c r="DN57">
        <v>0</v>
      </c>
      <c r="DO57">
        <v>0</v>
      </c>
      <c r="DP57">
        <v>0</v>
      </c>
      <c r="DQ57">
        <v>0.38661263461538498</v>
      </c>
      <c r="DR57">
        <v>1.5319248063514999E-2</v>
      </c>
      <c r="DS57">
        <v>1.27926068778759E-2</v>
      </c>
      <c r="DT57">
        <v>1</v>
      </c>
      <c r="DU57">
        <v>2</v>
      </c>
      <c r="DV57">
        <v>3</v>
      </c>
      <c r="DW57" t="s">
        <v>255</v>
      </c>
      <c r="DX57">
        <v>100</v>
      </c>
      <c r="DY57">
        <v>100</v>
      </c>
      <c r="DZ57">
        <v>-3.86</v>
      </c>
      <c r="EA57">
        <v>0.378</v>
      </c>
      <c r="EB57">
        <v>2</v>
      </c>
      <c r="EC57">
        <v>517.08199999999999</v>
      </c>
      <c r="ED57">
        <v>429.875</v>
      </c>
      <c r="EE57">
        <v>26.9194</v>
      </c>
      <c r="EF57">
        <v>31.441400000000002</v>
      </c>
      <c r="EG57">
        <v>30.0001</v>
      </c>
      <c r="EH57">
        <v>31.660699999999999</v>
      </c>
      <c r="EI57">
        <v>31.694600000000001</v>
      </c>
      <c r="EJ57">
        <v>19.997699999999998</v>
      </c>
      <c r="EK57">
        <v>37.534599999999998</v>
      </c>
      <c r="EL57">
        <v>25.198</v>
      </c>
      <c r="EM57">
        <v>26.985299999999999</v>
      </c>
      <c r="EN57">
        <v>400.95499999999998</v>
      </c>
      <c r="EO57">
        <v>14.8506</v>
      </c>
      <c r="EP57">
        <v>100.1</v>
      </c>
      <c r="EQ57">
        <v>90.402799999999999</v>
      </c>
    </row>
    <row r="58" spans="1:147" x14ac:dyDescent="0.3">
      <c r="A58">
        <v>42</v>
      </c>
      <c r="B58">
        <v>1675422368.9000001</v>
      </c>
      <c r="C58">
        <v>2580.8000001907299</v>
      </c>
      <c r="D58" t="s">
        <v>378</v>
      </c>
      <c r="E58" t="s">
        <v>379</v>
      </c>
      <c r="F58">
        <v>1675422360.6500001</v>
      </c>
      <c r="G58">
        <f t="shared" si="43"/>
        <v>3.1434046865227777E-3</v>
      </c>
      <c r="H58">
        <f t="shared" si="44"/>
        <v>6.7112238623239513</v>
      </c>
      <c r="I58">
        <f t="shared" si="45"/>
        <v>400.00650000000002</v>
      </c>
      <c r="J58">
        <f t="shared" si="46"/>
        <v>303.28009886092667</v>
      </c>
      <c r="K58">
        <f t="shared" si="47"/>
        <v>29.447012995924542</v>
      </c>
      <c r="L58">
        <f t="shared" si="48"/>
        <v>38.83867305568149</v>
      </c>
      <c r="M58">
        <f t="shared" si="49"/>
        <v>0.13167510432149707</v>
      </c>
      <c r="N58">
        <f t="shared" si="50"/>
        <v>3.4020716768404577</v>
      </c>
      <c r="O58">
        <f t="shared" si="51"/>
        <v>0.12890795642828551</v>
      </c>
      <c r="P58">
        <f t="shared" si="52"/>
        <v>8.0811246626443886E-2</v>
      </c>
      <c r="Q58">
        <f t="shared" si="53"/>
        <v>161.84403600758432</v>
      </c>
      <c r="R58">
        <f t="shared" si="54"/>
        <v>28.018674039220052</v>
      </c>
      <c r="S58">
        <f t="shared" si="55"/>
        <v>28.022128124999998</v>
      </c>
      <c r="T58">
        <f t="shared" si="56"/>
        <v>3.7997377543877717</v>
      </c>
      <c r="U58">
        <f t="shared" si="57"/>
        <v>39.670780253960295</v>
      </c>
      <c r="V58">
        <f t="shared" si="58"/>
        <v>1.4966615704146895</v>
      </c>
      <c r="W58">
        <f t="shared" si="59"/>
        <v>3.7727051518359769</v>
      </c>
      <c r="X58">
        <f t="shared" si="60"/>
        <v>2.303076183973082</v>
      </c>
      <c r="Y58">
        <f t="shared" si="61"/>
        <v>-138.62414667565449</v>
      </c>
      <c r="Z58">
        <f t="shared" si="62"/>
        <v>-22.456566529107558</v>
      </c>
      <c r="AA58">
        <f t="shared" si="63"/>
        <v>-1.4382732190136611</v>
      </c>
      <c r="AB58">
        <f t="shared" si="64"/>
        <v>-0.67495041619138973</v>
      </c>
      <c r="AC58">
        <v>-4.0200350221893201E-2</v>
      </c>
      <c r="AD58">
        <v>4.51284148681785E-2</v>
      </c>
      <c r="AE58">
        <v>3.3896456130403201</v>
      </c>
      <c r="AF58">
        <v>0</v>
      </c>
      <c r="AG58">
        <v>0</v>
      </c>
      <c r="AH58">
        <f t="shared" si="65"/>
        <v>1</v>
      </c>
      <c r="AI58">
        <f t="shared" si="66"/>
        <v>0</v>
      </c>
      <c r="AJ58">
        <f t="shared" si="67"/>
        <v>51107.474785205399</v>
      </c>
      <c r="AK58">
        <v>0</v>
      </c>
      <c r="AL58">
        <v>0</v>
      </c>
      <c r="AM58">
        <v>0</v>
      </c>
      <c r="AN58">
        <f t="shared" si="68"/>
        <v>0</v>
      </c>
      <c r="AO58" t="e">
        <f t="shared" si="69"/>
        <v>#DIV/0!</v>
      </c>
      <c r="AP58">
        <v>-1</v>
      </c>
      <c r="AQ58" t="s">
        <v>380</v>
      </c>
      <c r="AR58">
        <v>2.31721538461538</v>
      </c>
      <c r="AS58">
        <v>1.7296</v>
      </c>
      <c r="AT58">
        <f t="shared" si="70"/>
        <v>-0.3397406247776249</v>
      </c>
      <c r="AU58">
        <v>0.5</v>
      </c>
      <c r="AV58">
        <f t="shared" si="71"/>
        <v>841.18763175060383</v>
      </c>
      <c r="AW58">
        <f t="shared" si="72"/>
        <v>6.7112238623239513</v>
      </c>
      <c r="AX58">
        <f t="shared" si="73"/>
        <v>-142.89280578308041</v>
      </c>
      <c r="AY58">
        <f t="shared" si="74"/>
        <v>1</v>
      </c>
      <c r="AZ58">
        <f t="shared" si="75"/>
        <v>9.1670675735876523E-3</v>
      </c>
      <c r="BA58">
        <f t="shared" si="76"/>
        <v>-1</v>
      </c>
      <c r="BB58" t="s">
        <v>252</v>
      </c>
      <c r="BC58">
        <v>0</v>
      </c>
      <c r="BD58">
        <f t="shared" si="77"/>
        <v>1.7296</v>
      </c>
      <c r="BE58">
        <f t="shared" si="78"/>
        <v>-0.33974062477762484</v>
      </c>
      <c r="BF58" t="e">
        <f t="shared" si="79"/>
        <v>#DIV/0!</v>
      </c>
      <c r="BG58">
        <f t="shared" si="80"/>
        <v>-0.33974062477762484</v>
      </c>
      <c r="BH58" t="e">
        <f t="shared" si="81"/>
        <v>#DIV/0!</v>
      </c>
      <c r="BI58">
        <f t="shared" si="82"/>
        <v>999.98562500000003</v>
      </c>
      <c r="BJ58">
        <f t="shared" si="83"/>
        <v>841.18763175060383</v>
      </c>
      <c r="BK58">
        <f t="shared" si="84"/>
        <v>0.84119972399663623</v>
      </c>
      <c r="BL58">
        <f t="shared" si="85"/>
        <v>0.19239944799327244</v>
      </c>
      <c r="BM58">
        <v>0.63841293650186204</v>
      </c>
      <c r="BN58">
        <v>0.5</v>
      </c>
      <c r="BO58" t="s">
        <v>253</v>
      </c>
      <c r="BP58">
        <v>1675422360.6500001</v>
      </c>
      <c r="BQ58">
        <v>400.00650000000002</v>
      </c>
      <c r="BR58">
        <v>401.02393749999999</v>
      </c>
      <c r="BS58">
        <v>15.4143875</v>
      </c>
      <c r="BT58">
        <v>15.019221874999999</v>
      </c>
      <c r="BU58">
        <v>500.00725</v>
      </c>
      <c r="BV58">
        <v>96.895137500000004</v>
      </c>
      <c r="BW58">
        <v>0.19996734375</v>
      </c>
      <c r="BX58">
        <v>27.899690625000002</v>
      </c>
      <c r="BY58">
        <v>28.022128124999998</v>
      </c>
      <c r="BZ58">
        <v>999.9</v>
      </c>
      <c r="CA58">
        <v>10005.15625</v>
      </c>
      <c r="CB58">
        <v>0</v>
      </c>
      <c r="CC58">
        <v>392.99612500000001</v>
      </c>
      <c r="CD58">
        <v>999.98562500000003</v>
      </c>
      <c r="CE58">
        <v>0.96001093749999999</v>
      </c>
      <c r="CF58">
        <v>3.9989443749999999E-2</v>
      </c>
      <c r="CG58">
        <v>0</v>
      </c>
      <c r="CH58">
        <v>2.3292937500000002</v>
      </c>
      <c r="CI58">
        <v>0</v>
      </c>
      <c r="CJ58">
        <v>352.37840625000001</v>
      </c>
      <c r="CK58">
        <v>9334.2237499999992</v>
      </c>
      <c r="CL58">
        <v>39.1424375</v>
      </c>
      <c r="CM58">
        <v>42.429250000000003</v>
      </c>
      <c r="CN58">
        <v>40.407937500000003</v>
      </c>
      <c r="CO58">
        <v>40.690937499999997</v>
      </c>
      <c r="CP58">
        <v>39.1424375</v>
      </c>
      <c r="CQ58">
        <v>959.99749999999995</v>
      </c>
      <c r="CR58">
        <v>39.990312500000002</v>
      </c>
      <c r="CS58">
        <v>0</v>
      </c>
      <c r="CT58">
        <v>59.400000095367403</v>
      </c>
      <c r="CU58">
        <v>2.31721538461538</v>
      </c>
      <c r="CV58">
        <v>-0.58357607306635595</v>
      </c>
      <c r="CW58">
        <v>3.2478632451001701</v>
      </c>
      <c r="CX58">
        <v>352.42023076923101</v>
      </c>
      <c r="CY58">
        <v>15</v>
      </c>
      <c r="CZ58">
        <v>1675419675.5999999</v>
      </c>
      <c r="DA58" t="s">
        <v>254</v>
      </c>
      <c r="DB58">
        <v>3</v>
      </c>
      <c r="DC58">
        <v>-3.86</v>
      </c>
      <c r="DD58">
        <v>0.378</v>
      </c>
      <c r="DE58">
        <v>401</v>
      </c>
      <c r="DF58">
        <v>15</v>
      </c>
      <c r="DG58">
        <v>1.54</v>
      </c>
      <c r="DH58">
        <v>0.44</v>
      </c>
      <c r="DI58">
        <v>-1.0088855384615401</v>
      </c>
      <c r="DJ58">
        <v>-8.6918043240583595E-2</v>
      </c>
      <c r="DK58">
        <v>0.131339925155983</v>
      </c>
      <c r="DL58">
        <v>1</v>
      </c>
      <c r="DM58">
        <v>2.4026000000000001</v>
      </c>
      <c r="DN58">
        <v>0</v>
      </c>
      <c r="DO58">
        <v>0</v>
      </c>
      <c r="DP58">
        <v>0</v>
      </c>
      <c r="DQ58">
        <v>0.401421769230769</v>
      </c>
      <c r="DR58">
        <v>-2.6169328905682802E-2</v>
      </c>
      <c r="DS58">
        <v>1.6291774911115001E-2</v>
      </c>
      <c r="DT58">
        <v>1</v>
      </c>
      <c r="DU58">
        <v>2</v>
      </c>
      <c r="DV58">
        <v>3</v>
      </c>
      <c r="DW58" t="s">
        <v>255</v>
      </c>
      <c r="DX58">
        <v>100</v>
      </c>
      <c r="DY58">
        <v>100</v>
      </c>
      <c r="DZ58">
        <v>-3.86</v>
      </c>
      <c r="EA58">
        <v>0.378</v>
      </c>
      <c r="EB58">
        <v>2</v>
      </c>
      <c r="EC58">
        <v>517.53200000000004</v>
      </c>
      <c r="ED58">
        <v>429.452</v>
      </c>
      <c r="EE58">
        <v>27.069299999999998</v>
      </c>
      <c r="EF58">
        <v>31.411100000000001</v>
      </c>
      <c r="EG58">
        <v>29.999400000000001</v>
      </c>
      <c r="EH58">
        <v>31.6524</v>
      </c>
      <c r="EI58">
        <v>31.6891</v>
      </c>
      <c r="EJ58">
        <v>20.001899999999999</v>
      </c>
      <c r="EK58">
        <v>36.378300000000003</v>
      </c>
      <c r="EL58">
        <v>23.677700000000002</v>
      </c>
      <c r="EM58">
        <v>27.085899999999999</v>
      </c>
      <c r="EN58">
        <v>400.92099999999999</v>
      </c>
      <c r="EO58">
        <v>15.073399999999999</v>
      </c>
      <c r="EP58">
        <v>100.10599999999999</v>
      </c>
      <c r="EQ58">
        <v>90.414000000000001</v>
      </c>
    </row>
    <row r="59" spans="1:147" x14ac:dyDescent="0.3">
      <c r="A59">
        <v>43</v>
      </c>
      <c r="B59">
        <v>1675422428.9000001</v>
      </c>
      <c r="C59">
        <v>2640.8000001907299</v>
      </c>
      <c r="D59" t="s">
        <v>381</v>
      </c>
      <c r="E59" t="s">
        <v>382</v>
      </c>
      <c r="F59">
        <v>1675422420.64063</v>
      </c>
      <c r="G59">
        <f t="shared" si="43"/>
        <v>3.4222714191042163E-3</v>
      </c>
      <c r="H59">
        <f t="shared" si="44"/>
        <v>7.5264553900562454</v>
      </c>
      <c r="I59">
        <f t="shared" si="45"/>
        <v>399.96046875000002</v>
      </c>
      <c r="J59">
        <f t="shared" si="46"/>
        <v>301.16791374302801</v>
      </c>
      <c r="K59">
        <f t="shared" si="47"/>
        <v>29.241388321729946</v>
      </c>
      <c r="L59">
        <f t="shared" si="48"/>
        <v>38.833484067758306</v>
      </c>
      <c r="M59">
        <f t="shared" si="49"/>
        <v>0.14417191632562804</v>
      </c>
      <c r="N59">
        <f t="shared" si="50"/>
        <v>3.399485961833328</v>
      </c>
      <c r="O59">
        <f t="shared" si="51"/>
        <v>0.14085926194330384</v>
      </c>
      <c r="P59">
        <f t="shared" si="52"/>
        <v>8.8328327997031275E-2</v>
      </c>
      <c r="Q59">
        <f t="shared" si="53"/>
        <v>161.84740555847327</v>
      </c>
      <c r="R59">
        <f t="shared" si="54"/>
        <v>28.045157631154829</v>
      </c>
      <c r="S59">
        <f t="shared" si="55"/>
        <v>28.074593749999998</v>
      </c>
      <c r="T59">
        <f t="shared" si="56"/>
        <v>3.8113731024935111</v>
      </c>
      <c r="U59">
        <f t="shared" si="57"/>
        <v>40.004759699410833</v>
      </c>
      <c r="V59">
        <f t="shared" si="58"/>
        <v>1.5171554184181775</v>
      </c>
      <c r="W59">
        <f t="shared" si="59"/>
        <v>3.7924372745089165</v>
      </c>
      <c r="X59">
        <f t="shared" si="60"/>
        <v>2.2942176840753339</v>
      </c>
      <c r="Y59">
        <f t="shared" si="61"/>
        <v>-150.92216958249594</v>
      </c>
      <c r="Z59">
        <f t="shared" si="62"/>
        <v>-15.661830755843768</v>
      </c>
      <c r="AA59">
        <f t="shared" si="63"/>
        <v>-1.0045646728716406</v>
      </c>
      <c r="AB59">
        <f t="shared" si="64"/>
        <v>-5.7411594527380903</v>
      </c>
      <c r="AC59">
        <v>-4.0161914998065401E-2</v>
      </c>
      <c r="AD59">
        <v>4.5085267962321297E-2</v>
      </c>
      <c r="AE59">
        <v>3.38707177849047</v>
      </c>
      <c r="AF59">
        <v>0</v>
      </c>
      <c r="AG59">
        <v>0</v>
      </c>
      <c r="AH59">
        <f t="shared" si="65"/>
        <v>1</v>
      </c>
      <c r="AI59">
        <f t="shared" si="66"/>
        <v>0</v>
      </c>
      <c r="AJ59">
        <f t="shared" si="67"/>
        <v>51045.394309924792</v>
      </c>
      <c r="AK59">
        <v>0</v>
      </c>
      <c r="AL59">
        <v>0</v>
      </c>
      <c r="AM59">
        <v>0</v>
      </c>
      <c r="AN59">
        <f t="shared" si="68"/>
        <v>0</v>
      </c>
      <c r="AO59" t="e">
        <f t="shared" si="69"/>
        <v>#DIV/0!</v>
      </c>
      <c r="AP59">
        <v>-1</v>
      </c>
      <c r="AQ59" t="s">
        <v>383</v>
      </c>
      <c r="AR59">
        <v>2.3126269230769201</v>
      </c>
      <c r="AS59">
        <v>1.6155999999999999</v>
      </c>
      <c r="AT59">
        <f t="shared" si="70"/>
        <v>-0.43143533243186449</v>
      </c>
      <c r="AU59">
        <v>0.5</v>
      </c>
      <c r="AV59">
        <f t="shared" si="71"/>
        <v>841.20521058839472</v>
      </c>
      <c r="AW59">
        <f t="shared" si="72"/>
        <v>7.5264553900562454</v>
      </c>
      <c r="AX59">
        <f t="shared" si="73"/>
        <v>-181.46282483681031</v>
      </c>
      <c r="AY59">
        <f t="shared" si="74"/>
        <v>1</v>
      </c>
      <c r="AZ59">
        <f t="shared" si="75"/>
        <v>1.0135999257651147E-2</v>
      </c>
      <c r="BA59">
        <f t="shared" si="76"/>
        <v>-1</v>
      </c>
      <c r="BB59" t="s">
        <v>252</v>
      </c>
      <c r="BC59">
        <v>0</v>
      </c>
      <c r="BD59">
        <f t="shared" si="77"/>
        <v>1.6155999999999999</v>
      </c>
      <c r="BE59">
        <f t="shared" si="78"/>
        <v>-0.43143533243186444</v>
      </c>
      <c r="BF59" t="e">
        <f t="shared" si="79"/>
        <v>#DIV/0!</v>
      </c>
      <c r="BG59">
        <f t="shared" si="80"/>
        <v>-0.43143533243186444</v>
      </c>
      <c r="BH59" t="e">
        <f t="shared" si="81"/>
        <v>#DIV/0!</v>
      </c>
      <c r="BI59">
        <f t="shared" si="82"/>
        <v>1000.00653125</v>
      </c>
      <c r="BJ59">
        <f t="shared" si="83"/>
        <v>841.20521058839472</v>
      </c>
      <c r="BK59">
        <f t="shared" si="84"/>
        <v>0.84119971650274639</v>
      </c>
      <c r="BL59">
        <f t="shared" si="85"/>
        <v>0.19239943300549275</v>
      </c>
      <c r="BM59">
        <v>0.63841293650186204</v>
      </c>
      <c r="BN59">
        <v>0.5</v>
      </c>
      <c r="BO59" t="s">
        <v>253</v>
      </c>
      <c r="BP59">
        <v>1675422420.64063</v>
      </c>
      <c r="BQ59">
        <v>399.96046875000002</v>
      </c>
      <c r="BR59">
        <v>401.09618749999998</v>
      </c>
      <c r="BS59">
        <v>15.625746875000001</v>
      </c>
      <c r="BT59">
        <v>15.195628125000001</v>
      </c>
      <c r="BU59">
        <v>500.02071875000001</v>
      </c>
      <c r="BV59">
        <v>96.8932875</v>
      </c>
      <c r="BW59">
        <v>0.20001821875</v>
      </c>
      <c r="BX59">
        <v>27.989137499999998</v>
      </c>
      <c r="BY59">
        <v>28.074593749999998</v>
      </c>
      <c r="BZ59">
        <v>999.9</v>
      </c>
      <c r="CA59">
        <v>9995.78125</v>
      </c>
      <c r="CB59">
        <v>0</v>
      </c>
      <c r="CC59">
        <v>393.03028124999997</v>
      </c>
      <c r="CD59">
        <v>1000.00653125</v>
      </c>
      <c r="CE59">
        <v>0.96001343750000001</v>
      </c>
      <c r="CF59">
        <v>3.9986893750000002E-2</v>
      </c>
      <c r="CG59">
        <v>0</v>
      </c>
      <c r="CH59">
        <v>2.3286937499999998</v>
      </c>
      <c r="CI59">
        <v>0</v>
      </c>
      <c r="CJ59">
        <v>355.55200000000002</v>
      </c>
      <c r="CK59">
        <v>9334.4234374999996</v>
      </c>
      <c r="CL59">
        <v>39.375</v>
      </c>
      <c r="CM59">
        <v>42.563968750000001</v>
      </c>
      <c r="CN59">
        <v>40.613187500000002</v>
      </c>
      <c r="CO59">
        <v>40.811999999999998</v>
      </c>
      <c r="CP59">
        <v>39.361218749999999</v>
      </c>
      <c r="CQ59">
        <v>960.01874999999995</v>
      </c>
      <c r="CR59">
        <v>39.990937500000001</v>
      </c>
      <c r="CS59">
        <v>0</v>
      </c>
      <c r="CT59">
        <v>59.399999856948902</v>
      </c>
      <c r="CU59">
        <v>2.3126269230769201</v>
      </c>
      <c r="CV59">
        <v>-0.38853676442370699</v>
      </c>
      <c r="CW59">
        <v>3.6414358929307298</v>
      </c>
      <c r="CX59">
        <v>355.561692307692</v>
      </c>
      <c r="CY59">
        <v>15</v>
      </c>
      <c r="CZ59">
        <v>1675419675.5999999</v>
      </c>
      <c r="DA59" t="s">
        <v>254</v>
      </c>
      <c r="DB59">
        <v>3</v>
      </c>
      <c r="DC59">
        <v>-3.86</v>
      </c>
      <c r="DD59">
        <v>0.378</v>
      </c>
      <c r="DE59">
        <v>401</v>
      </c>
      <c r="DF59">
        <v>15</v>
      </c>
      <c r="DG59">
        <v>1.54</v>
      </c>
      <c r="DH59">
        <v>0.44</v>
      </c>
      <c r="DI59">
        <v>-1.12469161538462</v>
      </c>
      <c r="DJ59">
        <v>-0.19617274727401299</v>
      </c>
      <c r="DK59">
        <v>0.131034971814215</v>
      </c>
      <c r="DL59">
        <v>1</v>
      </c>
      <c r="DM59">
        <v>2.3921999999999999</v>
      </c>
      <c r="DN59">
        <v>0</v>
      </c>
      <c r="DO59">
        <v>0</v>
      </c>
      <c r="DP59">
        <v>0</v>
      </c>
      <c r="DQ59">
        <v>0.42632796153846197</v>
      </c>
      <c r="DR59">
        <v>4.1452684956746103E-2</v>
      </c>
      <c r="DS59">
        <v>6.2233292381339601E-3</v>
      </c>
      <c r="DT59">
        <v>1</v>
      </c>
      <c r="DU59">
        <v>2</v>
      </c>
      <c r="DV59">
        <v>3</v>
      </c>
      <c r="DW59" t="s">
        <v>255</v>
      </c>
      <c r="DX59">
        <v>100</v>
      </c>
      <c r="DY59">
        <v>100</v>
      </c>
      <c r="DZ59">
        <v>-3.86</v>
      </c>
      <c r="EA59">
        <v>0.378</v>
      </c>
      <c r="EB59">
        <v>2</v>
      </c>
      <c r="EC59">
        <v>517.53</v>
      </c>
      <c r="ED59">
        <v>429.608</v>
      </c>
      <c r="EE59">
        <v>26.1846</v>
      </c>
      <c r="EF59">
        <v>31.3809</v>
      </c>
      <c r="EG59">
        <v>29.9999</v>
      </c>
      <c r="EH59">
        <v>31.635899999999999</v>
      </c>
      <c r="EI59">
        <v>31.6753</v>
      </c>
      <c r="EJ59">
        <v>20.013400000000001</v>
      </c>
      <c r="EK59">
        <v>35.291699999999999</v>
      </c>
      <c r="EL59">
        <v>21.8093</v>
      </c>
      <c r="EM59">
        <v>26.1448</v>
      </c>
      <c r="EN59">
        <v>401.18700000000001</v>
      </c>
      <c r="EO59">
        <v>15.2119</v>
      </c>
      <c r="EP59">
        <v>100.114</v>
      </c>
      <c r="EQ59">
        <v>90.422600000000003</v>
      </c>
    </row>
    <row r="60" spans="1:147" x14ac:dyDescent="0.3">
      <c r="A60">
        <v>44</v>
      </c>
      <c r="B60">
        <v>1675422488.9000001</v>
      </c>
      <c r="C60">
        <v>2700.8000001907299</v>
      </c>
      <c r="D60" t="s">
        <v>384</v>
      </c>
      <c r="E60" t="s">
        <v>385</v>
      </c>
      <c r="F60">
        <v>1675422480.6500001</v>
      </c>
      <c r="G60">
        <f t="shared" si="43"/>
        <v>3.3920471880986894E-3</v>
      </c>
      <c r="H60">
        <f t="shared" si="44"/>
        <v>7.9118133918155156</v>
      </c>
      <c r="I60">
        <f t="shared" si="45"/>
        <v>399.97153125</v>
      </c>
      <c r="J60">
        <f t="shared" si="46"/>
        <v>296.9060239041678</v>
      </c>
      <c r="K60">
        <f t="shared" si="47"/>
        <v>28.827095468167382</v>
      </c>
      <c r="L60">
        <f t="shared" si="48"/>
        <v>38.833895534616637</v>
      </c>
      <c r="M60">
        <f t="shared" si="49"/>
        <v>0.14401272663876019</v>
      </c>
      <c r="N60">
        <f t="shared" si="50"/>
        <v>3.3991855362745436</v>
      </c>
      <c r="O60">
        <f t="shared" si="51"/>
        <v>0.14070700839387004</v>
      </c>
      <c r="P60">
        <f t="shared" si="52"/>
        <v>8.8232565886536066E-2</v>
      </c>
      <c r="Q60">
        <f t="shared" si="53"/>
        <v>161.84498248388982</v>
      </c>
      <c r="R60">
        <f t="shared" si="54"/>
        <v>27.987281124185628</v>
      </c>
      <c r="S60">
        <f t="shared" si="55"/>
        <v>27.993925000000001</v>
      </c>
      <c r="T60">
        <f t="shared" si="56"/>
        <v>3.7934959384557114</v>
      </c>
      <c r="U60">
        <f t="shared" si="57"/>
        <v>40.149257096704901</v>
      </c>
      <c r="V60">
        <f t="shared" si="58"/>
        <v>1.5169007592406216</v>
      </c>
      <c r="W60">
        <f t="shared" si="59"/>
        <v>3.7781539907126094</v>
      </c>
      <c r="X60">
        <f t="shared" si="60"/>
        <v>2.2765951792150898</v>
      </c>
      <c r="Y60">
        <f t="shared" si="61"/>
        <v>-149.58928099515219</v>
      </c>
      <c r="Z60">
        <f t="shared" si="62"/>
        <v>-12.735208543331963</v>
      </c>
      <c r="AA60">
        <f t="shared" si="63"/>
        <v>-0.81632891755954062</v>
      </c>
      <c r="AB60">
        <f t="shared" si="64"/>
        <v>-1.2958359721538653</v>
      </c>
      <c r="AC60">
        <v>-4.0157450127602898E-2</v>
      </c>
      <c r="AD60">
        <v>4.5080255754082997E-2</v>
      </c>
      <c r="AE60">
        <v>3.3867727330382</v>
      </c>
      <c r="AF60">
        <v>0</v>
      </c>
      <c r="AG60">
        <v>0</v>
      </c>
      <c r="AH60">
        <f t="shared" si="65"/>
        <v>1</v>
      </c>
      <c r="AI60">
        <f t="shared" si="66"/>
        <v>0</v>
      </c>
      <c r="AJ60">
        <f t="shared" si="67"/>
        <v>51050.889483769693</v>
      </c>
      <c r="AK60">
        <v>0</v>
      </c>
      <c r="AL60">
        <v>0</v>
      </c>
      <c r="AM60">
        <v>0</v>
      </c>
      <c r="AN60">
        <f t="shared" si="68"/>
        <v>0</v>
      </c>
      <c r="AO60" t="e">
        <f t="shared" si="69"/>
        <v>#DIV/0!</v>
      </c>
      <c r="AP60">
        <v>-1</v>
      </c>
      <c r="AQ60" t="s">
        <v>386</v>
      </c>
      <c r="AR60">
        <v>2.35895769230769</v>
      </c>
      <c r="AS60">
        <v>2.5721599999999998</v>
      </c>
      <c r="AT60">
        <f t="shared" si="70"/>
        <v>8.2888431393190798E-2</v>
      </c>
      <c r="AU60">
        <v>0.5</v>
      </c>
      <c r="AV60">
        <f t="shared" si="71"/>
        <v>841.19108531241545</v>
      </c>
      <c r="AW60">
        <f t="shared" si="72"/>
        <v>7.9118133918155156</v>
      </c>
      <c r="AX60">
        <f t="shared" si="73"/>
        <v>34.862504781740931</v>
      </c>
      <c r="AY60">
        <f t="shared" si="74"/>
        <v>1</v>
      </c>
      <c r="AZ60">
        <f t="shared" si="75"/>
        <v>1.0594279406213273E-2</v>
      </c>
      <c r="BA60">
        <f t="shared" si="76"/>
        <v>-1</v>
      </c>
      <c r="BB60" t="s">
        <v>252</v>
      </c>
      <c r="BC60">
        <v>0</v>
      </c>
      <c r="BD60">
        <f t="shared" si="77"/>
        <v>2.5721599999999998</v>
      </c>
      <c r="BE60">
        <f t="shared" si="78"/>
        <v>8.288843139319084E-2</v>
      </c>
      <c r="BF60" t="e">
        <f t="shared" si="79"/>
        <v>#DIV/0!</v>
      </c>
      <c r="BG60">
        <f t="shared" si="80"/>
        <v>8.288843139319084E-2</v>
      </c>
      <c r="BH60" t="e">
        <f t="shared" si="81"/>
        <v>#DIV/0!</v>
      </c>
      <c r="BI60">
        <f t="shared" si="82"/>
        <v>999.98953125000003</v>
      </c>
      <c r="BJ60">
        <f t="shared" si="83"/>
        <v>841.19108531241545</v>
      </c>
      <c r="BK60">
        <f t="shared" si="84"/>
        <v>0.84119989162378084</v>
      </c>
      <c r="BL60">
        <f t="shared" si="85"/>
        <v>0.19239978324756157</v>
      </c>
      <c r="BM60">
        <v>0.63841293650186204</v>
      </c>
      <c r="BN60">
        <v>0.5</v>
      </c>
      <c r="BO60" t="s">
        <v>253</v>
      </c>
      <c r="BP60">
        <v>1675422480.6500001</v>
      </c>
      <c r="BQ60">
        <v>399.97153125</v>
      </c>
      <c r="BR60">
        <v>401.15490625000001</v>
      </c>
      <c r="BS60">
        <v>15.623390625000001</v>
      </c>
      <c r="BT60">
        <v>15.197071875000001</v>
      </c>
      <c r="BU60">
        <v>500.02350000000001</v>
      </c>
      <c r="BV60">
        <v>96.891603125000003</v>
      </c>
      <c r="BW60">
        <v>0.20004590624999999</v>
      </c>
      <c r="BX60">
        <v>27.924431250000001</v>
      </c>
      <c r="BY60">
        <v>27.993925000000001</v>
      </c>
      <c r="BZ60">
        <v>999.9</v>
      </c>
      <c r="CA60">
        <v>9994.84375</v>
      </c>
      <c r="CB60">
        <v>0</v>
      </c>
      <c r="CC60">
        <v>393.0095</v>
      </c>
      <c r="CD60">
        <v>999.98953125000003</v>
      </c>
      <c r="CE60">
        <v>0.96000212500000004</v>
      </c>
      <c r="CF60">
        <v>3.9998106249999998E-2</v>
      </c>
      <c r="CG60">
        <v>0</v>
      </c>
      <c r="CH60">
        <v>2.3612781250000001</v>
      </c>
      <c r="CI60">
        <v>0</v>
      </c>
      <c r="CJ60">
        <v>359.39937500000002</v>
      </c>
      <c r="CK60">
        <v>9334.2290625000005</v>
      </c>
      <c r="CL60">
        <v>39.561999999999998</v>
      </c>
      <c r="CM60">
        <v>42.686999999999998</v>
      </c>
      <c r="CN60">
        <v>40.808124999999997</v>
      </c>
      <c r="CO60">
        <v>40.933124999999997</v>
      </c>
      <c r="CP60">
        <v>39.550375000000003</v>
      </c>
      <c r="CQ60">
        <v>959.99281250000001</v>
      </c>
      <c r="CR60">
        <v>39.995937499999997</v>
      </c>
      <c r="CS60">
        <v>0</v>
      </c>
      <c r="CT60">
        <v>59.399999856948902</v>
      </c>
      <c r="CU60">
        <v>2.35895769230769</v>
      </c>
      <c r="CV60">
        <v>-0.34537094928481099</v>
      </c>
      <c r="CW60">
        <v>3.3724786276335799</v>
      </c>
      <c r="CX60">
        <v>359.45219230769197</v>
      </c>
      <c r="CY60">
        <v>15</v>
      </c>
      <c r="CZ60">
        <v>1675419675.5999999</v>
      </c>
      <c r="DA60" t="s">
        <v>254</v>
      </c>
      <c r="DB60">
        <v>3</v>
      </c>
      <c r="DC60">
        <v>-3.86</v>
      </c>
      <c r="DD60">
        <v>0.378</v>
      </c>
      <c r="DE60">
        <v>401</v>
      </c>
      <c r="DF60">
        <v>15</v>
      </c>
      <c r="DG60">
        <v>1.54</v>
      </c>
      <c r="DH60">
        <v>0.44</v>
      </c>
      <c r="DI60">
        <v>-1.14675088461538</v>
      </c>
      <c r="DJ60">
        <v>-0.40858960129777999</v>
      </c>
      <c r="DK60">
        <v>0.12018692345974</v>
      </c>
      <c r="DL60">
        <v>1</v>
      </c>
      <c r="DM60">
        <v>2.3946000000000001</v>
      </c>
      <c r="DN60">
        <v>0</v>
      </c>
      <c r="DO60">
        <v>0</v>
      </c>
      <c r="DP60">
        <v>0</v>
      </c>
      <c r="DQ60">
        <v>0.43657111538461502</v>
      </c>
      <c r="DR60">
        <v>-0.12702155212158001</v>
      </c>
      <c r="DS60">
        <v>2.1697869757770001E-2</v>
      </c>
      <c r="DT60">
        <v>0</v>
      </c>
      <c r="DU60">
        <v>1</v>
      </c>
      <c r="DV60">
        <v>3</v>
      </c>
      <c r="DW60" t="s">
        <v>268</v>
      </c>
      <c r="DX60">
        <v>100</v>
      </c>
      <c r="DY60">
        <v>100</v>
      </c>
      <c r="DZ60">
        <v>-3.86</v>
      </c>
      <c r="EA60">
        <v>0.378</v>
      </c>
      <c r="EB60">
        <v>2</v>
      </c>
      <c r="EC60">
        <v>517.50699999999995</v>
      </c>
      <c r="ED60">
        <v>429.87299999999999</v>
      </c>
      <c r="EE60">
        <v>25.983799999999999</v>
      </c>
      <c r="EF60">
        <v>31.356200000000001</v>
      </c>
      <c r="EG60">
        <v>29.9999</v>
      </c>
      <c r="EH60">
        <v>31.616599999999998</v>
      </c>
      <c r="EI60">
        <v>31.658899999999999</v>
      </c>
      <c r="EJ60">
        <v>20.020199999999999</v>
      </c>
      <c r="EK60">
        <v>35.016599999999997</v>
      </c>
      <c r="EL60">
        <v>20.300999999999998</v>
      </c>
      <c r="EM60">
        <v>25.973800000000001</v>
      </c>
      <c r="EN60">
        <v>401.20400000000001</v>
      </c>
      <c r="EO60">
        <v>15.2112</v>
      </c>
      <c r="EP60">
        <v>100.119</v>
      </c>
      <c r="EQ60">
        <v>90.432100000000005</v>
      </c>
    </row>
    <row r="61" spans="1:147" x14ac:dyDescent="0.3">
      <c r="A61">
        <v>45</v>
      </c>
      <c r="B61">
        <v>1675422548.9000001</v>
      </c>
      <c r="C61">
        <v>2760.8000001907299</v>
      </c>
      <c r="D61" t="s">
        <v>387</v>
      </c>
      <c r="E61" t="s">
        <v>388</v>
      </c>
      <c r="F61">
        <v>1675422540.6500001</v>
      </c>
      <c r="G61">
        <f t="shared" si="43"/>
        <v>4.0364821431064166E-3</v>
      </c>
      <c r="H61">
        <f t="shared" si="44"/>
        <v>7.9102806675060204</v>
      </c>
      <c r="I61">
        <f t="shared" si="45"/>
        <v>400.00368750000001</v>
      </c>
      <c r="J61">
        <f t="shared" si="46"/>
        <v>311.31564932955871</v>
      </c>
      <c r="K61">
        <f t="shared" si="47"/>
        <v>30.226303883344858</v>
      </c>
      <c r="L61">
        <f t="shared" si="48"/>
        <v>38.837215664781347</v>
      </c>
      <c r="M61">
        <f t="shared" si="49"/>
        <v>0.17267407233976548</v>
      </c>
      <c r="N61">
        <f t="shared" si="50"/>
        <v>3.3988606633308804</v>
      </c>
      <c r="O61">
        <f t="shared" si="51"/>
        <v>0.16794444531679253</v>
      </c>
      <c r="P61">
        <f t="shared" si="52"/>
        <v>0.10537942614227666</v>
      </c>
      <c r="Q61">
        <f t="shared" si="53"/>
        <v>161.85068805927767</v>
      </c>
      <c r="R61">
        <f t="shared" si="54"/>
        <v>27.823194672813159</v>
      </c>
      <c r="S61">
        <f t="shared" si="55"/>
        <v>27.980671874999999</v>
      </c>
      <c r="T61">
        <f t="shared" si="56"/>
        <v>3.7905658945252751</v>
      </c>
      <c r="U61">
        <f t="shared" si="57"/>
        <v>40.296165232497863</v>
      </c>
      <c r="V61">
        <f t="shared" si="58"/>
        <v>1.5208210037894705</v>
      </c>
      <c r="W61">
        <f t="shared" si="59"/>
        <v>3.7741085163184858</v>
      </c>
      <c r="X61">
        <f t="shared" si="60"/>
        <v>2.2697448907358044</v>
      </c>
      <c r="Y61">
        <f t="shared" si="61"/>
        <v>-178.00886251099297</v>
      </c>
      <c r="Z61">
        <f t="shared" si="62"/>
        <v>-13.670802701779747</v>
      </c>
      <c r="AA61">
        <f t="shared" si="63"/>
        <v>-0.87624631277944498</v>
      </c>
      <c r="AB61">
        <f t="shared" si="64"/>
        <v>-30.705223466274489</v>
      </c>
      <c r="AC61">
        <v>-4.0152622109377402E-2</v>
      </c>
      <c r="AD61">
        <v>4.5074835880667199E-2</v>
      </c>
      <c r="AE61">
        <v>3.3864493524512498</v>
      </c>
      <c r="AF61">
        <v>0</v>
      </c>
      <c r="AG61">
        <v>0</v>
      </c>
      <c r="AH61">
        <f t="shared" si="65"/>
        <v>1</v>
      </c>
      <c r="AI61">
        <f t="shared" si="66"/>
        <v>0</v>
      </c>
      <c r="AJ61">
        <f t="shared" si="67"/>
        <v>51048.127334765071</v>
      </c>
      <c r="AK61">
        <v>0</v>
      </c>
      <c r="AL61">
        <v>0</v>
      </c>
      <c r="AM61">
        <v>0</v>
      </c>
      <c r="AN61">
        <f t="shared" si="68"/>
        <v>0</v>
      </c>
      <c r="AO61" t="e">
        <f t="shared" si="69"/>
        <v>#DIV/0!</v>
      </c>
      <c r="AP61">
        <v>-1</v>
      </c>
      <c r="AQ61" t="s">
        <v>389</v>
      </c>
      <c r="AR61">
        <v>2.3452038461538498</v>
      </c>
      <c r="AS61">
        <v>1.6996</v>
      </c>
      <c r="AT61">
        <f t="shared" si="70"/>
        <v>-0.37985634628962694</v>
      </c>
      <c r="AU61">
        <v>0.5</v>
      </c>
      <c r="AV61">
        <f t="shared" si="71"/>
        <v>841.22045478747395</v>
      </c>
      <c r="AW61">
        <f t="shared" si="72"/>
        <v>7.9102806675060204</v>
      </c>
      <c r="AX61">
        <f t="shared" si="73"/>
        <v>-159.77146418983409</v>
      </c>
      <c r="AY61">
        <f t="shared" si="74"/>
        <v>1</v>
      </c>
      <c r="AZ61">
        <f t="shared" si="75"/>
        <v>1.0592087504288177E-2</v>
      </c>
      <c r="BA61">
        <f t="shared" si="76"/>
        <v>-1</v>
      </c>
      <c r="BB61" t="s">
        <v>252</v>
      </c>
      <c r="BC61">
        <v>0</v>
      </c>
      <c r="BD61">
        <f t="shared" si="77"/>
        <v>1.6996</v>
      </c>
      <c r="BE61">
        <f t="shared" si="78"/>
        <v>-0.37985634628962683</v>
      </c>
      <c r="BF61" t="e">
        <f t="shared" si="79"/>
        <v>#DIV/0!</v>
      </c>
      <c r="BG61">
        <f t="shared" si="80"/>
        <v>-0.37985634628962683</v>
      </c>
      <c r="BH61" t="e">
        <f t="shared" si="81"/>
        <v>#DIV/0!</v>
      </c>
      <c r="BI61">
        <f t="shared" si="82"/>
        <v>1000.02440625</v>
      </c>
      <c r="BJ61">
        <f t="shared" si="83"/>
        <v>841.22045478747395</v>
      </c>
      <c r="BK61">
        <f t="shared" si="84"/>
        <v>0.84119992425182266</v>
      </c>
      <c r="BL61">
        <f t="shared" si="85"/>
        <v>0.19239984850364539</v>
      </c>
      <c r="BM61">
        <v>0.63841293650186204</v>
      </c>
      <c r="BN61">
        <v>0.5</v>
      </c>
      <c r="BO61" t="s">
        <v>253</v>
      </c>
      <c r="BP61">
        <v>1675422540.6500001</v>
      </c>
      <c r="BQ61">
        <v>400.00368750000001</v>
      </c>
      <c r="BR61">
        <v>401.21981249999999</v>
      </c>
      <c r="BS61">
        <v>15.6636875</v>
      </c>
      <c r="BT61">
        <v>15.156387499999999</v>
      </c>
      <c r="BU61">
        <v>500.01537500000001</v>
      </c>
      <c r="BV61">
        <v>96.892071874999999</v>
      </c>
      <c r="BW61">
        <v>0.20007221875</v>
      </c>
      <c r="BX61">
        <v>27.906065625</v>
      </c>
      <c r="BY61">
        <v>27.980671874999999</v>
      </c>
      <c r="BZ61">
        <v>999.9</v>
      </c>
      <c r="CA61">
        <v>9993.59375</v>
      </c>
      <c r="CB61">
        <v>0</v>
      </c>
      <c r="CC61">
        <v>392.99606249999999</v>
      </c>
      <c r="CD61">
        <v>1000.02440625</v>
      </c>
      <c r="CE61">
        <v>0.96000281249999997</v>
      </c>
      <c r="CF61">
        <v>3.9997453124999999E-2</v>
      </c>
      <c r="CG61">
        <v>0</v>
      </c>
      <c r="CH61">
        <v>2.3177124999999998</v>
      </c>
      <c r="CI61">
        <v>0</v>
      </c>
      <c r="CJ61">
        <v>362.96940625000002</v>
      </c>
      <c r="CK61">
        <v>9334.5556250000009</v>
      </c>
      <c r="CL61">
        <v>39.75</v>
      </c>
      <c r="CM61">
        <v>42.811999999999998</v>
      </c>
      <c r="CN61">
        <v>40.9645625</v>
      </c>
      <c r="CO61">
        <v>41.011625000000002</v>
      </c>
      <c r="CP61">
        <v>39.686999999999998</v>
      </c>
      <c r="CQ61">
        <v>960.02562499999999</v>
      </c>
      <c r="CR61">
        <v>39.998437500000001</v>
      </c>
      <c r="CS61">
        <v>0</v>
      </c>
      <c r="CT61">
        <v>59.099999904632597</v>
      </c>
      <c r="CU61">
        <v>2.3452038461538498</v>
      </c>
      <c r="CV61">
        <v>0.37776752580489198</v>
      </c>
      <c r="CW61">
        <v>2.56509401226289</v>
      </c>
      <c r="CX61">
        <v>363.01049999999998</v>
      </c>
      <c r="CY61">
        <v>15</v>
      </c>
      <c r="CZ61">
        <v>1675419675.5999999</v>
      </c>
      <c r="DA61" t="s">
        <v>254</v>
      </c>
      <c r="DB61">
        <v>3</v>
      </c>
      <c r="DC61">
        <v>-3.86</v>
      </c>
      <c r="DD61">
        <v>0.378</v>
      </c>
      <c r="DE61">
        <v>401</v>
      </c>
      <c r="DF61">
        <v>15</v>
      </c>
      <c r="DG61">
        <v>1.54</v>
      </c>
      <c r="DH61">
        <v>0.44</v>
      </c>
      <c r="DI61">
        <v>-1.2075902307692301</v>
      </c>
      <c r="DJ61">
        <v>-0.13518099889011001</v>
      </c>
      <c r="DK61">
        <v>0.13501696473045</v>
      </c>
      <c r="DL61">
        <v>1</v>
      </c>
      <c r="DM61">
        <v>2.3656999999999999</v>
      </c>
      <c r="DN61">
        <v>0</v>
      </c>
      <c r="DO61">
        <v>0</v>
      </c>
      <c r="DP61">
        <v>0</v>
      </c>
      <c r="DQ61">
        <v>0.49270078846153798</v>
      </c>
      <c r="DR61">
        <v>0.19543953726628599</v>
      </c>
      <c r="DS61">
        <v>2.8760084327960601E-2</v>
      </c>
      <c r="DT61">
        <v>0</v>
      </c>
      <c r="DU61">
        <v>1</v>
      </c>
      <c r="DV61">
        <v>3</v>
      </c>
      <c r="DW61" t="s">
        <v>268</v>
      </c>
      <c r="DX61">
        <v>100</v>
      </c>
      <c r="DY61">
        <v>100</v>
      </c>
      <c r="DZ61">
        <v>-3.86</v>
      </c>
      <c r="EA61">
        <v>0.378</v>
      </c>
      <c r="EB61">
        <v>2</v>
      </c>
      <c r="EC61">
        <v>517.20500000000004</v>
      </c>
      <c r="ED61">
        <v>428.97</v>
      </c>
      <c r="EE61">
        <v>26.0075</v>
      </c>
      <c r="EF61">
        <v>31.328700000000001</v>
      </c>
      <c r="EG61">
        <v>29.9999</v>
      </c>
      <c r="EH61">
        <v>31.5946</v>
      </c>
      <c r="EI61">
        <v>31.639700000000001</v>
      </c>
      <c r="EJ61">
        <v>20.016999999999999</v>
      </c>
      <c r="EK61">
        <v>35.892499999999998</v>
      </c>
      <c r="EL61">
        <v>18.790700000000001</v>
      </c>
      <c r="EM61">
        <v>26.0181</v>
      </c>
      <c r="EN61">
        <v>401.15499999999997</v>
      </c>
      <c r="EO61">
        <v>15.025600000000001</v>
      </c>
      <c r="EP61">
        <v>100.126</v>
      </c>
      <c r="EQ61">
        <v>90.440600000000003</v>
      </c>
    </row>
    <row r="62" spans="1:147" x14ac:dyDescent="0.3">
      <c r="A62">
        <v>46</v>
      </c>
      <c r="B62">
        <v>1675422608.9000001</v>
      </c>
      <c r="C62">
        <v>2820.8000001907299</v>
      </c>
      <c r="D62" t="s">
        <v>390</v>
      </c>
      <c r="E62" t="s">
        <v>391</v>
      </c>
      <c r="F62">
        <v>1675422600.6500001</v>
      </c>
      <c r="G62">
        <f t="shared" si="43"/>
        <v>4.0837448224907563E-3</v>
      </c>
      <c r="H62">
        <f t="shared" si="44"/>
        <v>7.6725379982249793</v>
      </c>
      <c r="I62">
        <f t="shared" si="45"/>
        <v>399.98525000000001</v>
      </c>
      <c r="J62">
        <f t="shared" si="46"/>
        <v>313.84406496301142</v>
      </c>
      <c r="K62">
        <f t="shared" si="47"/>
        <v>30.469677545707395</v>
      </c>
      <c r="L62">
        <f t="shared" si="48"/>
        <v>38.832729215304823</v>
      </c>
      <c r="M62">
        <f t="shared" si="49"/>
        <v>0.1736934969767511</v>
      </c>
      <c r="N62">
        <f t="shared" si="50"/>
        <v>3.4028569927091117</v>
      </c>
      <c r="O62">
        <f t="shared" si="51"/>
        <v>0.16891414600912991</v>
      </c>
      <c r="P62">
        <f t="shared" si="52"/>
        <v>0.10598979313862147</v>
      </c>
      <c r="Q62">
        <f t="shared" si="53"/>
        <v>161.84569558841116</v>
      </c>
      <c r="R62">
        <f t="shared" si="54"/>
        <v>27.814317101766974</v>
      </c>
      <c r="S62">
        <f t="shared" si="55"/>
        <v>27.968028125</v>
      </c>
      <c r="T62">
        <f t="shared" si="56"/>
        <v>3.7877724137875779</v>
      </c>
      <c r="U62">
        <f t="shared" si="57"/>
        <v>39.861454606111948</v>
      </c>
      <c r="V62">
        <f t="shared" si="58"/>
        <v>1.5045667745425189</v>
      </c>
      <c r="W62">
        <f t="shared" si="59"/>
        <v>3.7744903928112645</v>
      </c>
      <c r="X62">
        <f t="shared" si="60"/>
        <v>2.2832056392450593</v>
      </c>
      <c r="Y62">
        <f t="shared" si="61"/>
        <v>-180.09314667184236</v>
      </c>
      <c r="Z62">
        <f t="shared" si="62"/>
        <v>-11.049140203680512</v>
      </c>
      <c r="AA62">
        <f t="shared" si="63"/>
        <v>-0.70733755626209238</v>
      </c>
      <c r="AB62">
        <f t="shared" si="64"/>
        <v>-30.003928843373817</v>
      </c>
      <c r="AC62">
        <v>-4.0212025919161301E-2</v>
      </c>
      <c r="AD62">
        <v>4.5141521861209198E-2</v>
      </c>
      <c r="AE62">
        <v>3.3904273199115802</v>
      </c>
      <c r="AF62">
        <v>0</v>
      </c>
      <c r="AG62">
        <v>0</v>
      </c>
      <c r="AH62">
        <f t="shared" si="65"/>
        <v>1</v>
      </c>
      <c r="AI62">
        <f t="shared" si="66"/>
        <v>0</v>
      </c>
      <c r="AJ62">
        <f t="shared" si="67"/>
        <v>51120.121571494696</v>
      </c>
      <c r="AK62">
        <v>0</v>
      </c>
      <c r="AL62">
        <v>0</v>
      </c>
      <c r="AM62">
        <v>0</v>
      </c>
      <c r="AN62">
        <f t="shared" si="68"/>
        <v>0</v>
      </c>
      <c r="AO62" t="e">
        <f t="shared" si="69"/>
        <v>#DIV/0!</v>
      </c>
      <c r="AP62">
        <v>-1</v>
      </c>
      <c r="AQ62" t="s">
        <v>392</v>
      </c>
      <c r="AR62">
        <v>2.3449269230769199</v>
      </c>
      <c r="AS62">
        <v>1.3071999999999999</v>
      </c>
      <c r="AT62">
        <f t="shared" si="70"/>
        <v>-0.79385474531588129</v>
      </c>
      <c r="AU62">
        <v>0.5</v>
      </c>
      <c r="AV62">
        <f t="shared" si="71"/>
        <v>841.19575901245219</v>
      </c>
      <c r="AW62">
        <f t="shared" si="72"/>
        <v>7.6725379982249793</v>
      </c>
      <c r="AX62">
        <f t="shared" si="73"/>
        <v>-333.89362251581485</v>
      </c>
      <c r="AY62">
        <f t="shared" si="74"/>
        <v>1</v>
      </c>
      <c r="AZ62">
        <f t="shared" si="75"/>
        <v>1.0309773801530303E-2</v>
      </c>
      <c r="BA62">
        <f t="shared" si="76"/>
        <v>-1</v>
      </c>
      <c r="BB62" t="s">
        <v>252</v>
      </c>
      <c r="BC62">
        <v>0</v>
      </c>
      <c r="BD62">
        <f t="shared" si="77"/>
        <v>1.3071999999999999</v>
      </c>
      <c r="BE62">
        <f t="shared" si="78"/>
        <v>-0.79385474531588129</v>
      </c>
      <c r="BF62" t="e">
        <f t="shared" si="79"/>
        <v>#DIV/0!</v>
      </c>
      <c r="BG62">
        <f t="shared" si="80"/>
        <v>-0.79385474531588129</v>
      </c>
      <c r="BH62" t="e">
        <f t="shared" si="81"/>
        <v>#DIV/0!</v>
      </c>
      <c r="BI62">
        <f t="shared" si="82"/>
        <v>999.99521875000005</v>
      </c>
      <c r="BJ62">
        <f t="shared" si="83"/>
        <v>841.19575901245219</v>
      </c>
      <c r="BK62">
        <f t="shared" si="84"/>
        <v>0.84119978099890502</v>
      </c>
      <c r="BL62">
        <f t="shared" si="85"/>
        <v>0.19239956199781003</v>
      </c>
      <c r="BM62">
        <v>0.63841293650186204</v>
      </c>
      <c r="BN62">
        <v>0.5</v>
      </c>
      <c r="BO62" t="s">
        <v>253</v>
      </c>
      <c r="BP62">
        <v>1675422600.6500001</v>
      </c>
      <c r="BQ62">
        <v>399.98525000000001</v>
      </c>
      <c r="BR62">
        <v>401.17340625000003</v>
      </c>
      <c r="BS62">
        <v>15.497353125</v>
      </c>
      <c r="BT62">
        <v>14.984034375</v>
      </c>
      <c r="BU62">
        <v>500.02306249999998</v>
      </c>
      <c r="BV62">
        <v>96.885453124999998</v>
      </c>
      <c r="BW62">
        <v>0.19994993750000001</v>
      </c>
      <c r="BX62">
        <v>27.907800000000002</v>
      </c>
      <c r="BY62">
        <v>27.968028125</v>
      </c>
      <c r="BZ62">
        <v>999.9</v>
      </c>
      <c r="CA62">
        <v>10009.0625</v>
      </c>
      <c r="CB62">
        <v>0</v>
      </c>
      <c r="CC62">
        <v>392.98956249999998</v>
      </c>
      <c r="CD62">
        <v>999.99521875000005</v>
      </c>
      <c r="CE62">
        <v>0.96000750000000001</v>
      </c>
      <c r="CF62">
        <v>3.9992743749999997E-2</v>
      </c>
      <c r="CG62">
        <v>0</v>
      </c>
      <c r="CH62">
        <v>2.3590437500000001</v>
      </c>
      <c r="CI62">
        <v>0</v>
      </c>
      <c r="CJ62">
        <v>365.86240624999999</v>
      </c>
      <c r="CK62">
        <v>9334.3015625000007</v>
      </c>
      <c r="CL62">
        <v>39.882750000000001</v>
      </c>
      <c r="CM62">
        <v>42.940937499999997</v>
      </c>
      <c r="CN62">
        <v>41.125</v>
      </c>
      <c r="CO62">
        <v>41.125</v>
      </c>
      <c r="CP62">
        <v>39.811999999999998</v>
      </c>
      <c r="CQ62">
        <v>960.00250000000005</v>
      </c>
      <c r="CR62">
        <v>39.9925</v>
      </c>
      <c r="CS62">
        <v>0</v>
      </c>
      <c r="CT62">
        <v>59.599999904632597</v>
      </c>
      <c r="CU62">
        <v>2.3449269230769199</v>
      </c>
      <c r="CV62">
        <v>-0.15696752485106399</v>
      </c>
      <c r="CW62">
        <v>3.0812307633480902</v>
      </c>
      <c r="CX62">
        <v>365.899230769231</v>
      </c>
      <c r="CY62">
        <v>15</v>
      </c>
      <c r="CZ62">
        <v>1675419675.5999999</v>
      </c>
      <c r="DA62" t="s">
        <v>254</v>
      </c>
      <c r="DB62">
        <v>3</v>
      </c>
      <c r="DC62">
        <v>-3.86</v>
      </c>
      <c r="DD62">
        <v>0.378</v>
      </c>
      <c r="DE62">
        <v>401</v>
      </c>
      <c r="DF62">
        <v>15</v>
      </c>
      <c r="DG62">
        <v>1.54</v>
      </c>
      <c r="DH62">
        <v>0.44</v>
      </c>
      <c r="DI62">
        <v>-1.20950426923077</v>
      </c>
      <c r="DJ62">
        <v>0.13235447793050101</v>
      </c>
      <c r="DK62">
        <v>0.14182423620956899</v>
      </c>
      <c r="DL62">
        <v>1</v>
      </c>
      <c r="DM62">
        <v>2.2968999999999999</v>
      </c>
      <c r="DN62">
        <v>0</v>
      </c>
      <c r="DO62">
        <v>0</v>
      </c>
      <c r="DP62">
        <v>0</v>
      </c>
      <c r="DQ62">
        <v>0.52076211538461503</v>
      </c>
      <c r="DR62">
        <v>-7.7793111926918596E-2</v>
      </c>
      <c r="DS62">
        <v>1.1009867507156899E-2</v>
      </c>
      <c r="DT62">
        <v>1</v>
      </c>
      <c r="DU62">
        <v>2</v>
      </c>
      <c r="DV62">
        <v>3</v>
      </c>
      <c r="DW62" t="s">
        <v>255</v>
      </c>
      <c r="DX62">
        <v>100</v>
      </c>
      <c r="DY62">
        <v>100</v>
      </c>
      <c r="DZ62">
        <v>-3.86</v>
      </c>
      <c r="EA62">
        <v>0.378</v>
      </c>
      <c r="EB62">
        <v>2</v>
      </c>
      <c r="EC62">
        <v>517.18100000000004</v>
      </c>
      <c r="ED62">
        <v>429.08699999999999</v>
      </c>
      <c r="EE62">
        <v>26.095600000000001</v>
      </c>
      <c r="EF62">
        <v>31.303999999999998</v>
      </c>
      <c r="EG62">
        <v>30</v>
      </c>
      <c r="EH62">
        <v>31.575399999999998</v>
      </c>
      <c r="EI62">
        <v>31.6205</v>
      </c>
      <c r="EJ62">
        <v>20.0275</v>
      </c>
      <c r="EK62">
        <v>35.617600000000003</v>
      </c>
      <c r="EL62">
        <v>16.905200000000001</v>
      </c>
      <c r="EM62">
        <v>26.107900000000001</v>
      </c>
      <c r="EN62">
        <v>401.19099999999997</v>
      </c>
      <c r="EO62">
        <v>15.0688</v>
      </c>
      <c r="EP62">
        <v>100.133</v>
      </c>
      <c r="EQ62">
        <v>90.4499</v>
      </c>
    </row>
    <row r="63" spans="1:147" x14ac:dyDescent="0.3">
      <c r="A63">
        <v>47</v>
      </c>
      <c r="B63">
        <v>1675422668.9000001</v>
      </c>
      <c r="C63">
        <v>2880.8000001907299</v>
      </c>
      <c r="D63" t="s">
        <v>393</v>
      </c>
      <c r="E63" t="s">
        <v>394</v>
      </c>
      <c r="F63">
        <v>1675422660.6500001</v>
      </c>
      <c r="G63">
        <f t="shared" si="43"/>
        <v>4.1238463240618542E-3</v>
      </c>
      <c r="H63">
        <f t="shared" si="44"/>
        <v>8.3735942610507159</v>
      </c>
      <c r="I63">
        <f t="shared" si="45"/>
        <v>399.96959375</v>
      </c>
      <c r="J63">
        <f t="shared" si="46"/>
        <v>308.45079733045844</v>
      </c>
      <c r="K63">
        <f t="shared" si="47"/>
        <v>29.944624997821524</v>
      </c>
      <c r="L63">
        <f t="shared" si="48"/>
        <v>38.829335501905959</v>
      </c>
      <c r="M63">
        <f t="shared" si="49"/>
        <v>0.17616243493325839</v>
      </c>
      <c r="N63">
        <f t="shared" si="50"/>
        <v>3.3980353348632479</v>
      </c>
      <c r="O63">
        <f t="shared" si="51"/>
        <v>0.17124155416883255</v>
      </c>
      <c r="P63">
        <f t="shared" si="52"/>
        <v>0.10745664342865695</v>
      </c>
      <c r="Q63">
        <f t="shared" si="53"/>
        <v>161.84737348324117</v>
      </c>
      <c r="R63">
        <f t="shared" si="54"/>
        <v>27.825830224662937</v>
      </c>
      <c r="S63">
        <f t="shared" si="55"/>
        <v>27.983121874999998</v>
      </c>
      <c r="T63">
        <f t="shared" si="56"/>
        <v>3.7911073996710236</v>
      </c>
      <c r="U63">
        <f t="shared" si="57"/>
        <v>40.14558290555604</v>
      </c>
      <c r="V63">
        <f t="shared" si="58"/>
        <v>1.5171219492170365</v>
      </c>
      <c r="W63">
        <f t="shared" si="59"/>
        <v>3.7790507433560538</v>
      </c>
      <c r="X63">
        <f t="shared" si="60"/>
        <v>2.2739854504539871</v>
      </c>
      <c r="Y63">
        <f t="shared" si="61"/>
        <v>-181.86162289112778</v>
      </c>
      <c r="Z63">
        <f t="shared" si="62"/>
        <v>-10.0064478891549</v>
      </c>
      <c r="AA63">
        <f t="shared" si="63"/>
        <v>-0.64161049388292135</v>
      </c>
      <c r="AB63">
        <f t="shared" si="64"/>
        <v>-30.66230779092443</v>
      </c>
      <c r="AC63">
        <v>-4.0140357559912E-2</v>
      </c>
      <c r="AD63">
        <v>4.5061067849458701E-2</v>
      </c>
      <c r="AE63">
        <v>3.3856278149972101</v>
      </c>
      <c r="AF63">
        <v>0</v>
      </c>
      <c r="AG63">
        <v>0</v>
      </c>
      <c r="AH63">
        <f t="shared" si="65"/>
        <v>1</v>
      </c>
      <c r="AI63">
        <f t="shared" si="66"/>
        <v>0</v>
      </c>
      <c r="AJ63">
        <f t="shared" si="67"/>
        <v>51029.119930747285</v>
      </c>
      <c r="AK63">
        <v>0</v>
      </c>
      <c r="AL63">
        <v>0</v>
      </c>
      <c r="AM63">
        <v>0</v>
      </c>
      <c r="AN63">
        <f t="shared" si="68"/>
        <v>0</v>
      </c>
      <c r="AO63" t="e">
        <f t="shared" si="69"/>
        <v>#DIV/0!</v>
      </c>
      <c r="AP63">
        <v>-1</v>
      </c>
      <c r="AQ63" t="s">
        <v>395</v>
      </c>
      <c r="AR63">
        <v>2.3133923076923102</v>
      </c>
      <c r="AS63">
        <v>1.5004</v>
      </c>
      <c r="AT63">
        <f t="shared" si="70"/>
        <v>-0.54185037836064409</v>
      </c>
      <c r="AU63">
        <v>0.5</v>
      </c>
      <c r="AV63">
        <f t="shared" si="71"/>
        <v>841.20292886249615</v>
      </c>
      <c r="AW63">
        <f t="shared" si="72"/>
        <v>8.3735942610507159</v>
      </c>
      <c r="AX63">
        <f t="shared" si="73"/>
        <v>-227.90306264111277</v>
      </c>
      <c r="AY63">
        <f t="shared" si="74"/>
        <v>1</v>
      </c>
      <c r="AZ63">
        <f t="shared" si="75"/>
        <v>1.1143083243571222E-2</v>
      </c>
      <c r="BA63">
        <f t="shared" si="76"/>
        <v>-1</v>
      </c>
      <c r="BB63" t="s">
        <v>252</v>
      </c>
      <c r="BC63">
        <v>0</v>
      </c>
      <c r="BD63">
        <f t="shared" si="77"/>
        <v>1.5004</v>
      </c>
      <c r="BE63">
        <f t="shared" si="78"/>
        <v>-0.54185037836064398</v>
      </c>
      <c r="BF63" t="e">
        <f t="shared" si="79"/>
        <v>#DIV/0!</v>
      </c>
      <c r="BG63">
        <f t="shared" si="80"/>
        <v>-0.54185037836064398</v>
      </c>
      <c r="BH63" t="e">
        <f t="shared" si="81"/>
        <v>#DIV/0!</v>
      </c>
      <c r="BI63">
        <f t="shared" si="82"/>
        <v>1000.00353125</v>
      </c>
      <c r="BJ63">
        <f t="shared" si="83"/>
        <v>841.20292886249615</v>
      </c>
      <c r="BK63">
        <f t="shared" si="84"/>
        <v>0.84119995837514305</v>
      </c>
      <c r="BL63">
        <f t="shared" si="85"/>
        <v>0.1923999167502862</v>
      </c>
      <c r="BM63">
        <v>0.63841293650186204</v>
      </c>
      <c r="BN63">
        <v>0.5</v>
      </c>
      <c r="BO63" t="s">
        <v>253</v>
      </c>
      <c r="BP63">
        <v>1675422660.6500001</v>
      </c>
      <c r="BQ63">
        <v>399.96959375</v>
      </c>
      <c r="BR63">
        <v>401.24934374999998</v>
      </c>
      <c r="BS63">
        <v>15.627428125</v>
      </c>
      <c r="BT63">
        <v>15.10911875</v>
      </c>
      <c r="BU63">
        <v>500.00528125</v>
      </c>
      <c r="BV63">
        <v>96.880653124999995</v>
      </c>
      <c r="BW63">
        <v>0.20006528125</v>
      </c>
      <c r="BX63">
        <v>27.9285</v>
      </c>
      <c r="BY63">
        <v>27.983121874999998</v>
      </c>
      <c r="BZ63">
        <v>999.9</v>
      </c>
      <c r="CA63">
        <v>9991.71875</v>
      </c>
      <c r="CB63">
        <v>0</v>
      </c>
      <c r="CC63">
        <v>393.00987500000002</v>
      </c>
      <c r="CD63">
        <v>1000.00353125</v>
      </c>
      <c r="CE63">
        <v>0.95999928125</v>
      </c>
      <c r="CF63">
        <v>4.0000899999999999E-2</v>
      </c>
      <c r="CG63">
        <v>0</v>
      </c>
      <c r="CH63">
        <v>2.32165</v>
      </c>
      <c r="CI63">
        <v>0</v>
      </c>
      <c r="CJ63">
        <v>368.33009375</v>
      </c>
      <c r="CK63">
        <v>9334.3540625000005</v>
      </c>
      <c r="CL63">
        <v>40.042625000000001</v>
      </c>
      <c r="CM63">
        <v>43.061999999999998</v>
      </c>
      <c r="CN63">
        <v>41.277124999999998</v>
      </c>
      <c r="CO63">
        <v>41.226374999999997</v>
      </c>
      <c r="CP63">
        <v>39.940937499999997</v>
      </c>
      <c r="CQ63">
        <v>960.00468750000005</v>
      </c>
      <c r="CR63">
        <v>39.998750000000001</v>
      </c>
      <c r="CS63">
        <v>0</v>
      </c>
      <c r="CT63">
        <v>59.399999856948902</v>
      </c>
      <c r="CU63">
        <v>2.3133923076923102</v>
      </c>
      <c r="CV63">
        <v>-8.9634187313806402E-2</v>
      </c>
      <c r="CW63">
        <v>2.8734016942929599</v>
      </c>
      <c r="CX63">
        <v>368.317269230769</v>
      </c>
      <c r="CY63">
        <v>15</v>
      </c>
      <c r="CZ63">
        <v>1675419675.5999999</v>
      </c>
      <c r="DA63" t="s">
        <v>254</v>
      </c>
      <c r="DB63">
        <v>3</v>
      </c>
      <c r="DC63">
        <v>-3.86</v>
      </c>
      <c r="DD63">
        <v>0.378</v>
      </c>
      <c r="DE63">
        <v>401</v>
      </c>
      <c r="DF63">
        <v>15</v>
      </c>
      <c r="DG63">
        <v>1.54</v>
      </c>
      <c r="DH63">
        <v>0.44</v>
      </c>
      <c r="DI63">
        <v>-1.25511180769231</v>
      </c>
      <c r="DJ63">
        <v>-0.37380217194569298</v>
      </c>
      <c r="DK63">
        <v>0.11230986448781199</v>
      </c>
      <c r="DL63">
        <v>1</v>
      </c>
      <c r="DM63">
        <v>2.5036</v>
      </c>
      <c r="DN63">
        <v>0</v>
      </c>
      <c r="DO63">
        <v>0</v>
      </c>
      <c r="DP63">
        <v>0</v>
      </c>
      <c r="DQ63">
        <v>0.51347626923076894</v>
      </c>
      <c r="DR63">
        <v>4.6334681123535802E-2</v>
      </c>
      <c r="DS63">
        <v>6.5194773743918301E-3</v>
      </c>
      <c r="DT63">
        <v>1</v>
      </c>
      <c r="DU63">
        <v>2</v>
      </c>
      <c r="DV63">
        <v>3</v>
      </c>
      <c r="DW63" t="s">
        <v>255</v>
      </c>
      <c r="DX63">
        <v>100</v>
      </c>
      <c r="DY63">
        <v>100</v>
      </c>
      <c r="DZ63">
        <v>-3.86</v>
      </c>
      <c r="EA63">
        <v>0.378</v>
      </c>
      <c r="EB63">
        <v>2</v>
      </c>
      <c r="EC63">
        <v>518.05799999999999</v>
      </c>
      <c r="ED63">
        <v>428.459</v>
      </c>
      <c r="EE63">
        <v>26.119599999999998</v>
      </c>
      <c r="EF63">
        <v>31.2822</v>
      </c>
      <c r="EG63">
        <v>29.9999</v>
      </c>
      <c r="EH63">
        <v>31.5562</v>
      </c>
      <c r="EI63">
        <v>31.604099999999999</v>
      </c>
      <c r="EJ63">
        <v>20.028400000000001</v>
      </c>
      <c r="EK63">
        <v>35.073</v>
      </c>
      <c r="EL63">
        <v>15.4078</v>
      </c>
      <c r="EM63">
        <v>26.122499999999999</v>
      </c>
      <c r="EN63">
        <v>401.274</v>
      </c>
      <c r="EO63">
        <v>15.105</v>
      </c>
      <c r="EP63">
        <v>100.14</v>
      </c>
      <c r="EQ63">
        <v>90.455799999999996</v>
      </c>
    </row>
    <row r="64" spans="1:147" x14ac:dyDescent="0.3">
      <c r="A64">
        <v>48</v>
      </c>
      <c r="B64">
        <v>1675422728.9000001</v>
      </c>
      <c r="C64">
        <v>2940.8000001907299</v>
      </c>
      <c r="D64" t="s">
        <v>396</v>
      </c>
      <c r="E64" t="s">
        <v>397</v>
      </c>
      <c r="F64">
        <v>1675422720.6500001</v>
      </c>
      <c r="G64">
        <f t="shared" si="43"/>
        <v>4.2702441140725781E-3</v>
      </c>
      <c r="H64">
        <f t="shared" si="44"/>
        <v>8.2255431534807268</v>
      </c>
      <c r="I64">
        <f t="shared" si="45"/>
        <v>399.99834375</v>
      </c>
      <c r="J64">
        <f t="shared" si="46"/>
        <v>312.2357444883321</v>
      </c>
      <c r="K64">
        <f t="shared" si="47"/>
        <v>30.311521232664607</v>
      </c>
      <c r="L64">
        <f t="shared" si="48"/>
        <v>38.831423062973116</v>
      </c>
      <c r="M64">
        <f t="shared" si="49"/>
        <v>0.18220339592256371</v>
      </c>
      <c r="N64">
        <f t="shared" si="50"/>
        <v>3.4007342157898002</v>
      </c>
      <c r="O64">
        <f t="shared" si="51"/>
        <v>0.17694870259188475</v>
      </c>
      <c r="P64">
        <f t="shared" si="52"/>
        <v>0.11105242947502805</v>
      </c>
      <c r="Q64">
        <f t="shared" si="53"/>
        <v>161.847609503635</v>
      </c>
      <c r="R64">
        <f t="shared" si="54"/>
        <v>27.804983513741739</v>
      </c>
      <c r="S64">
        <f t="shared" si="55"/>
        <v>27.995581250000001</v>
      </c>
      <c r="T64">
        <f t="shared" si="56"/>
        <v>3.7938622464503897</v>
      </c>
      <c r="U64">
        <f t="shared" si="57"/>
        <v>40.064911928537761</v>
      </c>
      <c r="V64">
        <f t="shared" si="58"/>
        <v>1.5151483342207319</v>
      </c>
      <c r="W64">
        <f t="shared" si="59"/>
        <v>3.7817338446250517</v>
      </c>
      <c r="X64">
        <f t="shared" si="60"/>
        <v>2.2787139122296578</v>
      </c>
      <c r="Y64">
        <f t="shared" si="61"/>
        <v>-188.3177654306007</v>
      </c>
      <c r="Z64">
        <f t="shared" si="62"/>
        <v>-10.067678783775206</v>
      </c>
      <c r="AA64">
        <f t="shared" si="63"/>
        <v>-0.64510347165352599</v>
      </c>
      <c r="AB64">
        <f t="shared" si="64"/>
        <v>-37.182938182394437</v>
      </c>
      <c r="AC64">
        <v>-4.0180468082780502E-2</v>
      </c>
      <c r="AD64">
        <v>4.5106095425253498E-2</v>
      </c>
      <c r="AE64">
        <v>3.3883142976259002</v>
      </c>
      <c r="AF64">
        <v>0</v>
      </c>
      <c r="AG64">
        <v>0</v>
      </c>
      <c r="AH64">
        <f t="shared" si="65"/>
        <v>1</v>
      </c>
      <c r="AI64">
        <f t="shared" si="66"/>
        <v>0</v>
      </c>
      <c r="AJ64">
        <f t="shared" si="67"/>
        <v>51075.928712327302</v>
      </c>
      <c r="AK64">
        <v>0</v>
      </c>
      <c r="AL64">
        <v>0</v>
      </c>
      <c r="AM64">
        <v>0</v>
      </c>
      <c r="AN64">
        <f t="shared" si="68"/>
        <v>0</v>
      </c>
      <c r="AO64" t="e">
        <f t="shared" si="69"/>
        <v>#DIV/0!</v>
      </c>
      <c r="AP64">
        <v>-1</v>
      </c>
      <c r="AQ64" t="s">
        <v>398</v>
      </c>
      <c r="AR64">
        <v>2.3452038461538498</v>
      </c>
      <c r="AS64">
        <v>1.5324</v>
      </c>
      <c r="AT64">
        <f t="shared" si="70"/>
        <v>-0.53041232455876397</v>
      </c>
      <c r="AU64">
        <v>0.5</v>
      </c>
      <c r="AV64">
        <f t="shared" si="71"/>
        <v>841.20107321317028</v>
      </c>
      <c r="AW64">
        <f t="shared" si="72"/>
        <v>8.2255431534807268</v>
      </c>
      <c r="AX64">
        <f t="shared" si="73"/>
        <v>-223.09170833216231</v>
      </c>
      <c r="AY64">
        <f t="shared" si="74"/>
        <v>1</v>
      </c>
      <c r="AZ64">
        <f t="shared" si="75"/>
        <v>1.0967108159101058E-2</v>
      </c>
      <c r="BA64">
        <f t="shared" si="76"/>
        <v>-1</v>
      </c>
      <c r="BB64" t="s">
        <v>252</v>
      </c>
      <c r="BC64">
        <v>0</v>
      </c>
      <c r="BD64">
        <f t="shared" si="77"/>
        <v>1.5324</v>
      </c>
      <c r="BE64">
        <f t="shared" si="78"/>
        <v>-0.53041232455876397</v>
      </c>
      <c r="BF64" t="e">
        <f t="shared" si="79"/>
        <v>#DIV/0!</v>
      </c>
      <c r="BG64">
        <f t="shared" si="80"/>
        <v>-0.53041232455876397</v>
      </c>
      <c r="BH64" t="e">
        <f t="shared" si="81"/>
        <v>#DIV/0!</v>
      </c>
      <c r="BI64">
        <f t="shared" si="82"/>
        <v>1000.00090625</v>
      </c>
      <c r="BJ64">
        <f t="shared" si="83"/>
        <v>841.20107321317028</v>
      </c>
      <c r="BK64">
        <f t="shared" si="84"/>
        <v>0.8412003108753886</v>
      </c>
      <c r="BL64">
        <f t="shared" si="85"/>
        <v>0.19240062175077718</v>
      </c>
      <c r="BM64">
        <v>0.63841293650186204</v>
      </c>
      <c r="BN64">
        <v>0.5</v>
      </c>
      <c r="BO64" t="s">
        <v>253</v>
      </c>
      <c r="BP64">
        <v>1675422720.6500001</v>
      </c>
      <c r="BQ64">
        <v>399.99834375</v>
      </c>
      <c r="BR64">
        <v>401.26665624999998</v>
      </c>
      <c r="BS64">
        <v>15.60738125</v>
      </c>
      <c r="BT64">
        <v>15.070671875</v>
      </c>
      <c r="BU64">
        <v>500.01559374999999</v>
      </c>
      <c r="BV64">
        <v>96.878987499999994</v>
      </c>
      <c r="BW64">
        <v>0.199972125</v>
      </c>
      <c r="BX64">
        <v>27.94066875</v>
      </c>
      <c r="BY64">
        <v>27.995581250000001</v>
      </c>
      <c r="BZ64">
        <v>999.9</v>
      </c>
      <c r="CA64">
        <v>10001.875</v>
      </c>
      <c r="CB64">
        <v>0</v>
      </c>
      <c r="CC64">
        <v>392.93987499999997</v>
      </c>
      <c r="CD64">
        <v>1000.00090625</v>
      </c>
      <c r="CE64">
        <v>0.95998762500000001</v>
      </c>
      <c r="CF64">
        <v>4.0012662499999997E-2</v>
      </c>
      <c r="CG64">
        <v>0</v>
      </c>
      <c r="CH64">
        <v>2.3551875</v>
      </c>
      <c r="CI64">
        <v>0</v>
      </c>
      <c r="CJ64">
        <v>370.44450000000001</v>
      </c>
      <c r="CK64">
        <v>9334.2918750000008</v>
      </c>
      <c r="CL64">
        <v>40.186999999999998</v>
      </c>
      <c r="CM64">
        <v>43.179250000000003</v>
      </c>
      <c r="CN64">
        <v>41.417625000000001</v>
      </c>
      <c r="CO64">
        <v>41.347437499999998</v>
      </c>
      <c r="CP64">
        <v>40.0895625</v>
      </c>
      <c r="CQ64">
        <v>959.98843750000003</v>
      </c>
      <c r="CR64">
        <v>40.010312499999998</v>
      </c>
      <c r="CS64">
        <v>0</v>
      </c>
      <c r="CT64">
        <v>59.200000047683702</v>
      </c>
      <c r="CU64">
        <v>2.3452038461538498</v>
      </c>
      <c r="CV64">
        <v>0.205726491322406</v>
      </c>
      <c r="CW64">
        <v>2.7398632700361101</v>
      </c>
      <c r="CX64">
        <v>370.48665384615401</v>
      </c>
      <c r="CY64">
        <v>15</v>
      </c>
      <c r="CZ64">
        <v>1675419675.5999999</v>
      </c>
      <c r="DA64" t="s">
        <v>254</v>
      </c>
      <c r="DB64">
        <v>3</v>
      </c>
      <c r="DC64">
        <v>-3.86</v>
      </c>
      <c r="DD64">
        <v>0.378</v>
      </c>
      <c r="DE64">
        <v>401</v>
      </c>
      <c r="DF64">
        <v>15</v>
      </c>
      <c r="DG64">
        <v>1.54</v>
      </c>
      <c r="DH64">
        <v>0.44</v>
      </c>
      <c r="DI64">
        <v>-1.2642825</v>
      </c>
      <c r="DJ64">
        <v>2.2584188508484499E-2</v>
      </c>
      <c r="DK64">
        <v>9.1080425615433197E-2</v>
      </c>
      <c r="DL64">
        <v>1</v>
      </c>
      <c r="DM64">
        <v>2.4876999999999998</v>
      </c>
      <c r="DN64">
        <v>0</v>
      </c>
      <c r="DO64">
        <v>0</v>
      </c>
      <c r="DP64">
        <v>0</v>
      </c>
      <c r="DQ64">
        <v>0.53506900000000002</v>
      </c>
      <c r="DR64">
        <v>1.64321113292932E-2</v>
      </c>
      <c r="DS64">
        <v>3.9268651815215303E-3</v>
      </c>
      <c r="DT64">
        <v>1</v>
      </c>
      <c r="DU64">
        <v>2</v>
      </c>
      <c r="DV64">
        <v>3</v>
      </c>
      <c r="DW64" t="s">
        <v>255</v>
      </c>
      <c r="DX64">
        <v>100</v>
      </c>
      <c r="DY64">
        <v>100</v>
      </c>
      <c r="DZ64">
        <v>-3.86</v>
      </c>
      <c r="EA64">
        <v>0.378</v>
      </c>
      <c r="EB64">
        <v>2</v>
      </c>
      <c r="EC64">
        <v>517.13499999999999</v>
      </c>
      <c r="ED64">
        <v>428.19499999999999</v>
      </c>
      <c r="EE64">
        <v>26.0457</v>
      </c>
      <c r="EF64">
        <v>31.263100000000001</v>
      </c>
      <c r="EG64">
        <v>30.0001</v>
      </c>
      <c r="EH64">
        <v>31.536999999999999</v>
      </c>
      <c r="EI64">
        <v>31.584900000000001</v>
      </c>
      <c r="EJ64">
        <v>20.0318</v>
      </c>
      <c r="EK64">
        <v>35.073</v>
      </c>
      <c r="EL64">
        <v>13.8903</v>
      </c>
      <c r="EM64">
        <v>26.049299999999999</v>
      </c>
      <c r="EN64">
        <v>401.26499999999999</v>
      </c>
      <c r="EO64">
        <v>15.1273</v>
      </c>
      <c r="EP64">
        <v>100.145</v>
      </c>
      <c r="EQ64">
        <v>90.460599999999999</v>
      </c>
    </row>
    <row r="65" spans="1:147" x14ac:dyDescent="0.3">
      <c r="A65">
        <v>49</v>
      </c>
      <c r="B65">
        <v>1675422788.9000001</v>
      </c>
      <c r="C65">
        <v>3000.8000001907299</v>
      </c>
      <c r="D65" t="s">
        <v>399</v>
      </c>
      <c r="E65" t="s">
        <v>400</v>
      </c>
      <c r="F65">
        <v>1675422780.6500001</v>
      </c>
      <c r="G65">
        <f t="shared" si="43"/>
        <v>4.3207888309277675E-3</v>
      </c>
      <c r="H65">
        <f t="shared" si="44"/>
        <v>8.3345671738724558</v>
      </c>
      <c r="I65">
        <f t="shared" si="45"/>
        <v>400.00465624999998</v>
      </c>
      <c r="J65">
        <f t="shared" si="46"/>
        <v>312.14367114995866</v>
      </c>
      <c r="K65">
        <f t="shared" si="47"/>
        <v>30.300684898191644</v>
      </c>
      <c r="L65">
        <f t="shared" si="48"/>
        <v>38.82960369559401</v>
      </c>
      <c r="M65">
        <f t="shared" si="49"/>
        <v>0.18442330332621687</v>
      </c>
      <c r="N65">
        <f t="shared" si="50"/>
        <v>3.4009013823485859</v>
      </c>
      <c r="O65">
        <f t="shared" si="51"/>
        <v>0.17904207907604786</v>
      </c>
      <c r="P65">
        <f t="shared" si="52"/>
        <v>0.11237170209425103</v>
      </c>
      <c r="Q65">
        <f t="shared" si="53"/>
        <v>161.84866320742699</v>
      </c>
      <c r="R65">
        <f t="shared" si="54"/>
        <v>27.795169950821968</v>
      </c>
      <c r="S65">
        <f t="shared" si="55"/>
        <v>27.997528124999999</v>
      </c>
      <c r="T65">
        <f t="shared" si="56"/>
        <v>3.794292870588142</v>
      </c>
      <c r="U65">
        <f t="shared" si="57"/>
        <v>40.076398216036957</v>
      </c>
      <c r="V65">
        <f t="shared" si="58"/>
        <v>1.5157241484150321</v>
      </c>
      <c r="W65">
        <f t="shared" si="59"/>
        <v>3.7820867540149865</v>
      </c>
      <c r="X65">
        <f t="shared" si="60"/>
        <v>2.2785687221731097</v>
      </c>
      <c r="Y65">
        <f t="shared" si="61"/>
        <v>-190.54678744391455</v>
      </c>
      <c r="Z65">
        <f t="shared" si="62"/>
        <v>-10.131772992296936</v>
      </c>
      <c r="AA65">
        <f t="shared" si="63"/>
        <v>-0.64918998084306156</v>
      </c>
      <c r="AB65">
        <f t="shared" si="64"/>
        <v>-39.479087209627558</v>
      </c>
      <c r="AC65">
        <v>-4.0182952933078699E-2</v>
      </c>
      <c r="AD65">
        <v>4.5108884887398101E-2</v>
      </c>
      <c r="AE65">
        <v>3.3884806961090801</v>
      </c>
      <c r="AF65">
        <v>0</v>
      </c>
      <c r="AG65">
        <v>0</v>
      </c>
      <c r="AH65">
        <f t="shared" si="65"/>
        <v>1</v>
      </c>
      <c r="AI65">
        <f t="shared" si="66"/>
        <v>0</v>
      </c>
      <c r="AJ65">
        <f t="shared" si="67"/>
        <v>51078.55450898558</v>
      </c>
      <c r="AK65">
        <v>0</v>
      </c>
      <c r="AL65">
        <v>0</v>
      </c>
      <c r="AM65">
        <v>0</v>
      </c>
      <c r="AN65">
        <f t="shared" si="68"/>
        <v>0</v>
      </c>
      <c r="AO65" t="e">
        <f t="shared" si="69"/>
        <v>#DIV/0!</v>
      </c>
      <c r="AP65">
        <v>-1</v>
      </c>
      <c r="AQ65" t="s">
        <v>401</v>
      </c>
      <c r="AR65">
        <v>2.3628576923076898</v>
      </c>
      <c r="AS65">
        <v>1.4272</v>
      </c>
      <c r="AT65">
        <f t="shared" si="70"/>
        <v>-0.65558975077612791</v>
      </c>
      <c r="AU65">
        <v>0.5</v>
      </c>
      <c r="AV65">
        <f t="shared" si="71"/>
        <v>841.20647115013981</v>
      </c>
      <c r="AW65">
        <f t="shared" si="72"/>
        <v>8.3345671738724558</v>
      </c>
      <c r="AX65">
        <f t="shared" si="73"/>
        <v>-275.74317038629312</v>
      </c>
      <c r="AY65">
        <f t="shared" si="74"/>
        <v>1</v>
      </c>
      <c r="AZ65">
        <f t="shared" si="75"/>
        <v>1.1096642137226746E-2</v>
      </c>
      <c r="BA65">
        <f t="shared" si="76"/>
        <v>-1</v>
      </c>
      <c r="BB65" t="s">
        <v>252</v>
      </c>
      <c r="BC65">
        <v>0</v>
      </c>
      <c r="BD65">
        <f t="shared" si="77"/>
        <v>1.4272</v>
      </c>
      <c r="BE65">
        <f t="shared" si="78"/>
        <v>-0.65558975077612791</v>
      </c>
      <c r="BF65" t="e">
        <f t="shared" si="79"/>
        <v>#DIV/0!</v>
      </c>
      <c r="BG65">
        <f t="shared" si="80"/>
        <v>-0.65558975077612791</v>
      </c>
      <c r="BH65" t="e">
        <f t="shared" si="81"/>
        <v>#DIV/0!</v>
      </c>
      <c r="BI65">
        <f t="shared" si="82"/>
        <v>1000.0073125</v>
      </c>
      <c r="BJ65">
        <f t="shared" si="83"/>
        <v>841.20647115013981</v>
      </c>
      <c r="BK65">
        <f t="shared" si="84"/>
        <v>0.84120031987280075</v>
      </c>
      <c r="BL65">
        <f t="shared" si="85"/>
        <v>0.19240063974560176</v>
      </c>
      <c r="BM65">
        <v>0.63841293650186204</v>
      </c>
      <c r="BN65">
        <v>0.5</v>
      </c>
      <c r="BO65" t="s">
        <v>253</v>
      </c>
      <c r="BP65">
        <v>1675422780.6500001</v>
      </c>
      <c r="BQ65">
        <v>400.00465624999998</v>
      </c>
      <c r="BR65">
        <v>401.28946875000003</v>
      </c>
      <c r="BS65">
        <v>15.614290625000001</v>
      </c>
      <c r="BT65">
        <v>15.071234375</v>
      </c>
      <c r="BU65">
        <v>500.01749999999998</v>
      </c>
      <c r="BV65">
        <v>96.872871875000001</v>
      </c>
      <c r="BW65">
        <v>0.20000737499999999</v>
      </c>
      <c r="BX65">
        <v>27.94226875</v>
      </c>
      <c r="BY65">
        <v>27.997528124999999</v>
      </c>
      <c r="BZ65">
        <v>999.9</v>
      </c>
      <c r="CA65">
        <v>10003.125</v>
      </c>
      <c r="CB65">
        <v>0</v>
      </c>
      <c r="CC65">
        <v>392.89840624999999</v>
      </c>
      <c r="CD65">
        <v>1000.0073125</v>
      </c>
      <c r="CE65">
        <v>0.95998887499999996</v>
      </c>
      <c r="CF65">
        <v>4.0011387500000002E-2</v>
      </c>
      <c r="CG65">
        <v>0</v>
      </c>
      <c r="CH65">
        <v>2.36650625</v>
      </c>
      <c r="CI65">
        <v>0</v>
      </c>
      <c r="CJ65">
        <v>371.92206249999998</v>
      </c>
      <c r="CK65">
        <v>9334.3553124999999</v>
      </c>
      <c r="CL65">
        <v>40.311999999999998</v>
      </c>
      <c r="CM65">
        <v>43.290687499999997</v>
      </c>
      <c r="CN65">
        <v>41.554250000000003</v>
      </c>
      <c r="CO65">
        <v>41.436999999999998</v>
      </c>
      <c r="CP65">
        <v>40.190937499999997</v>
      </c>
      <c r="CQ65">
        <v>959.99593749999997</v>
      </c>
      <c r="CR65">
        <v>40.010937499999997</v>
      </c>
      <c r="CS65">
        <v>0</v>
      </c>
      <c r="CT65">
        <v>59.599999904632597</v>
      </c>
      <c r="CU65">
        <v>2.3628576923076898</v>
      </c>
      <c r="CV65">
        <v>-0.108871786557011</v>
      </c>
      <c r="CW65">
        <v>1.2955213815275199</v>
      </c>
      <c r="CX65">
        <v>371.92376923076898</v>
      </c>
      <c r="CY65">
        <v>15</v>
      </c>
      <c r="CZ65">
        <v>1675419675.5999999</v>
      </c>
      <c r="DA65" t="s">
        <v>254</v>
      </c>
      <c r="DB65">
        <v>3</v>
      </c>
      <c r="DC65">
        <v>-3.86</v>
      </c>
      <c r="DD65">
        <v>0.378</v>
      </c>
      <c r="DE65">
        <v>401</v>
      </c>
      <c r="DF65">
        <v>15</v>
      </c>
      <c r="DG65">
        <v>1.54</v>
      </c>
      <c r="DH65">
        <v>0.44</v>
      </c>
      <c r="DI65">
        <v>-1.2527006346153799</v>
      </c>
      <c r="DJ65">
        <v>-0.28351142320498202</v>
      </c>
      <c r="DK65">
        <v>0.13512669931103</v>
      </c>
      <c r="DL65">
        <v>1</v>
      </c>
      <c r="DM65">
        <v>2.1583999999999999</v>
      </c>
      <c r="DN65">
        <v>0</v>
      </c>
      <c r="DO65">
        <v>0</v>
      </c>
      <c r="DP65">
        <v>0</v>
      </c>
      <c r="DQ65">
        <v>0.54136555769230799</v>
      </c>
      <c r="DR65">
        <v>2.11266438999404E-2</v>
      </c>
      <c r="DS65">
        <v>4.65219530649226E-3</v>
      </c>
      <c r="DT65">
        <v>1</v>
      </c>
      <c r="DU65">
        <v>2</v>
      </c>
      <c r="DV65">
        <v>3</v>
      </c>
      <c r="DW65" t="s">
        <v>255</v>
      </c>
      <c r="DX65">
        <v>100</v>
      </c>
      <c r="DY65">
        <v>100</v>
      </c>
      <c r="DZ65">
        <v>-3.86</v>
      </c>
      <c r="EA65">
        <v>0.378</v>
      </c>
      <c r="EB65">
        <v>2</v>
      </c>
      <c r="EC65">
        <v>517.26300000000003</v>
      </c>
      <c r="ED65">
        <v>427.95</v>
      </c>
      <c r="EE65">
        <v>25.951899999999998</v>
      </c>
      <c r="EF65">
        <v>31.246700000000001</v>
      </c>
      <c r="EG65">
        <v>30.0001</v>
      </c>
      <c r="EH65">
        <v>31.520499999999998</v>
      </c>
      <c r="EI65">
        <v>31.5685</v>
      </c>
      <c r="EJ65">
        <v>20.033100000000001</v>
      </c>
      <c r="EK65">
        <v>34.789299999999997</v>
      </c>
      <c r="EL65">
        <v>12.3927</v>
      </c>
      <c r="EM65">
        <v>25.967300000000002</v>
      </c>
      <c r="EN65">
        <v>401.24700000000001</v>
      </c>
      <c r="EO65">
        <v>15.1273</v>
      </c>
      <c r="EP65">
        <v>100.15300000000001</v>
      </c>
      <c r="EQ65">
        <v>90.468199999999996</v>
      </c>
    </row>
    <row r="66" spans="1:147" x14ac:dyDescent="0.3">
      <c r="A66">
        <v>50</v>
      </c>
      <c r="B66">
        <v>1675422848.9000001</v>
      </c>
      <c r="C66">
        <v>3060.8000001907299</v>
      </c>
      <c r="D66" t="s">
        <v>402</v>
      </c>
      <c r="E66" t="s">
        <v>403</v>
      </c>
      <c r="F66">
        <v>1675422840.6500001</v>
      </c>
      <c r="G66">
        <f t="shared" si="43"/>
        <v>4.1829102089222031E-3</v>
      </c>
      <c r="H66">
        <f t="shared" si="44"/>
        <v>7.2640020639448908</v>
      </c>
      <c r="I66">
        <f t="shared" si="45"/>
        <v>400.04878124999999</v>
      </c>
      <c r="J66">
        <f t="shared" si="46"/>
        <v>319.46701786247161</v>
      </c>
      <c r="K66">
        <f t="shared" si="47"/>
        <v>31.026514049551661</v>
      </c>
      <c r="L66">
        <f t="shared" si="48"/>
        <v>38.852583953760373</v>
      </c>
      <c r="M66">
        <f t="shared" si="49"/>
        <v>0.17844603560119057</v>
      </c>
      <c r="N66">
        <f t="shared" si="50"/>
        <v>3.4023336927271619</v>
      </c>
      <c r="O66">
        <f t="shared" si="51"/>
        <v>0.17340489934173314</v>
      </c>
      <c r="P66">
        <f t="shared" si="52"/>
        <v>0.10881912589289687</v>
      </c>
      <c r="Q66">
        <f t="shared" si="53"/>
        <v>161.84705260799913</v>
      </c>
      <c r="R66">
        <f t="shared" si="54"/>
        <v>27.826558677334674</v>
      </c>
      <c r="S66">
        <f t="shared" si="55"/>
        <v>28.00124375</v>
      </c>
      <c r="T66">
        <f t="shared" si="56"/>
        <v>3.7951148382226609</v>
      </c>
      <c r="U66">
        <f t="shared" si="57"/>
        <v>40.094836901915102</v>
      </c>
      <c r="V66">
        <f t="shared" si="58"/>
        <v>1.5164378217362928</v>
      </c>
      <c r="W66">
        <f t="shared" si="59"/>
        <v>3.7821274231542299</v>
      </c>
      <c r="X66">
        <f t="shared" si="60"/>
        <v>2.2786770164863679</v>
      </c>
      <c r="Y66">
        <f t="shared" si="61"/>
        <v>-184.46634021346915</v>
      </c>
      <c r="Z66">
        <f t="shared" si="62"/>
        <v>-10.783765281181049</v>
      </c>
      <c r="AA66">
        <f t="shared" si="63"/>
        <v>-0.69068871316249392</v>
      </c>
      <c r="AB66">
        <f t="shared" si="64"/>
        <v>-34.093741599813569</v>
      </c>
      <c r="AC66">
        <v>-4.02042456227008E-2</v>
      </c>
      <c r="AD66">
        <v>4.5132787796840899E-2</v>
      </c>
      <c r="AE66">
        <v>3.3899064248455</v>
      </c>
      <c r="AF66">
        <v>0</v>
      </c>
      <c r="AG66">
        <v>0</v>
      </c>
      <c r="AH66">
        <f t="shared" si="65"/>
        <v>1</v>
      </c>
      <c r="AI66">
        <f t="shared" si="66"/>
        <v>0</v>
      </c>
      <c r="AJ66">
        <f t="shared" si="67"/>
        <v>51105.491323527247</v>
      </c>
      <c r="AK66">
        <v>0</v>
      </c>
      <c r="AL66">
        <v>0</v>
      </c>
      <c r="AM66">
        <v>0</v>
      </c>
      <c r="AN66">
        <f t="shared" si="68"/>
        <v>0</v>
      </c>
      <c r="AO66" t="e">
        <f t="shared" si="69"/>
        <v>#DIV/0!</v>
      </c>
      <c r="AP66">
        <v>-1</v>
      </c>
      <c r="AQ66" t="s">
        <v>404</v>
      </c>
      <c r="AR66">
        <v>2.2904499999999999</v>
      </c>
      <c r="AS66">
        <v>1.3724000000000001</v>
      </c>
      <c r="AT66">
        <f t="shared" si="70"/>
        <v>-0.66893762751384411</v>
      </c>
      <c r="AU66">
        <v>0.5</v>
      </c>
      <c r="AV66">
        <f t="shared" si="71"/>
        <v>841.19808693734922</v>
      </c>
      <c r="AW66">
        <f t="shared" si="72"/>
        <v>7.2640020639448908</v>
      </c>
      <c r="AX66">
        <f t="shared" si="73"/>
        <v>-281.35452627252738</v>
      </c>
      <c r="AY66">
        <f t="shared" si="74"/>
        <v>1</v>
      </c>
      <c r="AZ66">
        <f t="shared" si="75"/>
        <v>9.8240856610036214E-3</v>
      </c>
      <c r="BA66">
        <f t="shared" si="76"/>
        <v>-1</v>
      </c>
      <c r="BB66" t="s">
        <v>252</v>
      </c>
      <c r="BC66">
        <v>0</v>
      </c>
      <c r="BD66">
        <f t="shared" si="77"/>
        <v>1.3724000000000001</v>
      </c>
      <c r="BE66">
        <f t="shared" si="78"/>
        <v>-0.66893762751384422</v>
      </c>
      <c r="BF66" t="e">
        <f t="shared" si="79"/>
        <v>#DIV/0!</v>
      </c>
      <c r="BG66">
        <f t="shared" si="80"/>
        <v>-0.66893762751384422</v>
      </c>
      <c r="BH66" t="e">
        <f t="shared" si="81"/>
        <v>#DIV/0!</v>
      </c>
      <c r="BI66">
        <f t="shared" si="82"/>
        <v>999.99734375000003</v>
      </c>
      <c r="BJ66">
        <f t="shared" si="83"/>
        <v>841.19808693734922</v>
      </c>
      <c r="BK66">
        <f t="shared" si="84"/>
        <v>0.84120032137570289</v>
      </c>
      <c r="BL66">
        <f t="shared" si="85"/>
        <v>0.19240064275140603</v>
      </c>
      <c r="BM66">
        <v>0.63841293650186204</v>
      </c>
      <c r="BN66">
        <v>0.5</v>
      </c>
      <c r="BO66" t="s">
        <v>253</v>
      </c>
      <c r="BP66">
        <v>1675422840.6500001</v>
      </c>
      <c r="BQ66">
        <v>400.04878124999999</v>
      </c>
      <c r="BR66">
        <v>401.18993749999998</v>
      </c>
      <c r="BS66">
        <v>15.614125</v>
      </c>
      <c r="BT66">
        <v>15.088374999999999</v>
      </c>
      <c r="BU66">
        <v>499.99574999999999</v>
      </c>
      <c r="BV66">
        <v>96.919662500000001</v>
      </c>
      <c r="BW66">
        <v>0.19995334375000001</v>
      </c>
      <c r="BX66">
        <v>27.942453125</v>
      </c>
      <c r="BY66">
        <v>28.00124375</v>
      </c>
      <c r="BZ66">
        <v>999.9</v>
      </c>
      <c r="CA66">
        <v>10003.59375</v>
      </c>
      <c r="CB66">
        <v>0</v>
      </c>
      <c r="CC66">
        <v>392.97943750000002</v>
      </c>
      <c r="CD66">
        <v>999.99734375000003</v>
      </c>
      <c r="CE66">
        <v>0.95999012500000003</v>
      </c>
      <c r="CF66">
        <v>4.00101125E-2</v>
      </c>
      <c r="CG66">
        <v>0</v>
      </c>
      <c r="CH66">
        <v>2.3172874999999999</v>
      </c>
      <c r="CI66">
        <v>0</v>
      </c>
      <c r="CJ66">
        <v>373.22750000000002</v>
      </c>
      <c r="CK66">
        <v>9334.2662500000006</v>
      </c>
      <c r="CL66">
        <v>40.436999999999998</v>
      </c>
      <c r="CM66">
        <v>43.380812499999998</v>
      </c>
      <c r="CN66">
        <v>41.669562499999998</v>
      </c>
      <c r="CO66">
        <v>41.560062500000001</v>
      </c>
      <c r="CP66">
        <v>40.315937499999997</v>
      </c>
      <c r="CQ66">
        <v>959.9871875</v>
      </c>
      <c r="CR66">
        <v>40.010624999999997</v>
      </c>
      <c r="CS66">
        <v>0</v>
      </c>
      <c r="CT66">
        <v>59.299999952316298</v>
      </c>
      <c r="CU66">
        <v>2.2904499999999999</v>
      </c>
      <c r="CV66">
        <v>0.28029743787068701</v>
      </c>
      <c r="CW66">
        <v>0.31524786194315702</v>
      </c>
      <c r="CX66">
        <v>373.23911538461499</v>
      </c>
      <c r="CY66">
        <v>15</v>
      </c>
      <c r="CZ66">
        <v>1675419675.5999999</v>
      </c>
      <c r="DA66" t="s">
        <v>254</v>
      </c>
      <c r="DB66">
        <v>3</v>
      </c>
      <c r="DC66">
        <v>-3.86</v>
      </c>
      <c r="DD66">
        <v>0.378</v>
      </c>
      <c r="DE66">
        <v>401</v>
      </c>
      <c r="DF66">
        <v>15</v>
      </c>
      <c r="DG66">
        <v>1.54</v>
      </c>
      <c r="DH66">
        <v>0.44</v>
      </c>
      <c r="DI66">
        <v>-1.2019028461538499</v>
      </c>
      <c r="DJ66">
        <v>0.74022976863323597</v>
      </c>
      <c r="DK66">
        <v>0.26383570067901002</v>
      </c>
      <c r="DL66">
        <v>0</v>
      </c>
      <c r="DM66">
        <v>2.2221000000000002</v>
      </c>
      <c r="DN66">
        <v>0</v>
      </c>
      <c r="DO66">
        <v>0</v>
      </c>
      <c r="DP66">
        <v>0</v>
      </c>
      <c r="DQ66">
        <v>0.53367961538461495</v>
      </c>
      <c r="DR66">
        <v>-9.1778987449848207E-2</v>
      </c>
      <c r="DS66">
        <v>1.5851075916108199E-2</v>
      </c>
      <c r="DT66">
        <v>1</v>
      </c>
      <c r="DU66">
        <v>1</v>
      </c>
      <c r="DV66">
        <v>3</v>
      </c>
      <c r="DW66" t="s">
        <v>268</v>
      </c>
      <c r="DX66">
        <v>100</v>
      </c>
      <c r="DY66">
        <v>100</v>
      </c>
      <c r="DZ66">
        <v>-3.86</v>
      </c>
      <c r="EA66">
        <v>0.378</v>
      </c>
      <c r="EB66">
        <v>2</v>
      </c>
      <c r="EC66">
        <v>517.28300000000002</v>
      </c>
      <c r="ED66">
        <v>427.09</v>
      </c>
      <c r="EE66">
        <v>25.885300000000001</v>
      </c>
      <c r="EF66">
        <v>31.235700000000001</v>
      </c>
      <c r="EG66">
        <v>29.9999</v>
      </c>
      <c r="EH66">
        <v>31.506799999999998</v>
      </c>
      <c r="EI66">
        <v>31.5548</v>
      </c>
      <c r="EJ66">
        <v>20.054600000000001</v>
      </c>
      <c r="EK66">
        <v>34.237400000000001</v>
      </c>
      <c r="EL66">
        <v>10.875</v>
      </c>
      <c r="EM66">
        <v>25.882999999999999</v>
      </c>
      <c r="EN66">
        <v>401.51600000000002</v>
      </c>
      <c r="EO66">
        <v>15.1273</v>
      </c>
      <c r="EP66">
        <v>100.15600000000001</v>
      </c>
      <c r="EQ66">
        <v>90.4739</v>
      </c>
    </row>
    <row r="67" spans="1:147" x14ac:dyDescent="0.3">
      <c r="A67">
        <v>51</v>
      </c>
      <c r="B67">
        <v>1675422908.9000001</v>
      </c>
      <c r="C67">
        <v>3120.8000001907299</v>
      </c>
      <c r="D67" t="s">
        <v>405</v>
      </c>
      <c r="E67" t="s">
        <v>406</v>
      </c>
      <c r="F67">
        <v>1675422900.6531301</v>
      </c>
      <c r="G67">
        <f t="shared" si="43"/>
        <v>4.3340117900934946E-3</v>
      </c>
      <c r="H67">
        <f t="shared" si="44"/>
        <v>8.1039313792742593</v>
      </c>
      <c r="I67">
        <f t="shared" si="45"/>
        <v>399.9815625</v>
      </c>
      <c r="J67">
        <f t="shared" si="46"/>
        <v>314.47418963582044</v>
      </c>
      <c r="K67">
        <f t="shared" si="47"/>
        <v>30.559712504246608</v>
      </c>
      <c r="L67">
        <f t="shared" si="48"/>
        <v>38.869077208386067</v>
      </c>
      <c r="M67">
        <f t="shared" si="49"/>
        <v>0.18527813357849754</v>
      </c>
      <c r="N67">
        <f t="shared" si="50"/>
        <v>3.4027984827857769</v>
      </c>
      <c r="O67">
        <f t="shared" si="51"/>
        <v>0.179850630901011</v>
      </c>
      <c r="P67">
        <f t="shared" si="52"/>
        <v>0.11288104034296773</v>
      </c>
      <c r="Q67">
        <f t="shared" si="53"/>
        <v>161.84703241870358</v>
      </c>
      <c r="R67">
        <f t="shared" si="54"/>
        <v>27.786110080709136</v>
      </c>
      <c r="S67">
        <f t="shared" si="55"/>
        <v>28.002634375</v>
      </c>
      <c r="T67">
        <f t="shared" si="56"/>
        <v>3.7954225111387316</v>
      </c>
      <c r="U67">
        <f t="shared" si="57"/>
        <v>40.142477123864381</v>
      </c>
      <c r="V67">
        <f t="shared" si="58"/>
        <v>1.517679672035591</v>
      </c>
      <c r="W67">
        <f t="shared" si="59"/>
        <v>3.7807324828326121</v>
      </c>
      <c r="X67">
        <f t="shared" si="60"/>
        <v>2.2777428391031407</v>
      </c>
      <c r="Y67">
        <f t="shared" si="61"/>
        <v>-191.1299199431231</v>
      </c>
      <c r="Z67">
        <f t="shared" si="62"/>
        <v>-12.200682747911195</v>
      </c>
      <c r="AA67">
        <f t="shared" si="63"/>
        <v>-0.78131482214462833</v>
      </c>
      <c r="AB67">
        <f t="shared" si="64"/>
        <v>-42.264885094475339</v>
      </c>
      <c r="AC67">
        <v>-4.0211155983116899E-2</v>
      </c>
      <c r="AD67">
        <v>4.5140545281788798E-2</v>
      </c>
      <c r="AE67">
        <v>3.3903690788884102</v>
      </c>
      <c r="AF67">
        <v>0</v>
      </c>
      <c r="AG67">
        <v>0</v>
      </c>
      <c r="AH67">
        <f t="shared" si="65"/>
        <v>1</v>
      </c>
      <c r="AI67">
        <f t="shared" si="66"/>
        <v>0</v>
      </c>
      <c r="AJ67">
        <f t="shared" si="67"/>
        <v>51116.231750195344</v>
      </c>
      <c r="AK67">
        <v>0</v>
      </c>
      <c r="AL67">
        <v>0</v>
      </c>
      <c r="AM67">
        <v>0</v>
      </c>
      <c r="AN67">
        <f t="shared" si="68"/>
        <v>0</v>
      </c>
      <c r="AO67" t="e">
        <f t="shared" si="69"/>
        <v>#DIV/0!</v>
      </c>
      <c r="AP67">
        <v>-1</v>
      </c>
      <c r="AQ67" t="s">
        <v>407</v>
      </c>
      <c r="AR67">
        <v>2.31366153846154</v>
      </c>
      <c r="AS67">
        <v>1.3468</v>
      </c>
      <c r="AT67">
        <f t="shared" si="70"/>
        <v>-0.71789541020310366</v>
      </c>
      <c r="AU67">
        <v>0.5</v>
      </c>
      <c r="AV67">
        <f t="shared" si="71"/>
        <v>841.19774591185785</v>
      </c>
      <c r="AW67">
        <f t="shared" si="72"/>
        <v>8.1039313792742593</v>
      </c>
      <c r="AX67">
        <f t="shared" si="73"/>
        <v>-301.94600043165968</v>
      </c>
      <c r="AY67">
        <f t="shared" si="74"/>
        <v>1</v>
      </c>
      <c r="AZ67">
        <f t="shared" si="75"/>
        <v>1.0822581757403074E-2</v>
      </c>
      <c r="BA67">
        <f t="shared" si="76"/>
        <v>-1</v>
      </c>
      <c r="BB67" t="s">
        <v>252</v>
      </c>
      <c r="BC67">
        <v>0</v>
      </c>
      <c r="BD67">
        <f t="shared" si="77"/>
        <v>1.3468</v>
      </c>
      <c r="BE67">
        <f t="shared" si="78"/>
        <v>-0.71789541020310366</v>
      </c>
      <c r="BF67" t="e">
        <f t="shared" si="79"/>
        <v>#DIV/0!</v>
      </c>
      <c r="BG67">
        <f t="shared" si="80"/>
        <v>-0.71789541020310366</v>
      </c>
      <c r="BH67" t="e">
        <f t="shared" si="81"/>
        <v>#DIV/0!</v>
      </c>
      <c r="BI67">
        <f t="shared" si="82"/>
        <v>999.99690625000005</v>
      </c>
      <c r="BJ67">
        <f t="shared" si="83"/>
        <v>841.19774591185785</v>
      </c>
      <c r="BK67">
        <f t="shared" si="84"/>
        <v>0.84120034837543556</v>
      </c>
      <c r="BL67">
        <f t="shared" si="85"/>
        <v>0.19240069675087096</v>
      </c>
      <c r="BM67">
        <v>0.63841293650186204</v>
      </c>
      <c r="BN67">
        <v>0.5</v>
      </c>
      <c r="BO67" t="s">
        <v>253</v>
      </c>
      <c r="BP67">
        <v>1675422900.6531301</v>
      </c>
      <c r="BQ67">
        <v>399.9815625</v>
      </c>
      <c r="BR67">
        <v>401.2374375</v>
      </c>
      <c r="BS67">
        <v>15.61765625</v>
      </c>
      <c r="BT67">
        <v>15.073006250000001</v>
      </c>
      <c r="BU67">
        <v>500.07837499999999</v>
      </c>
      <c r="BV67">
        <v>96.977218750000006</v>
      </c>
      <c r="BW67">
        <v>0.19995353125000001</v>
      </c>
      <c r="BX67">
        <v>27.936128125</v>
      </c>
      <c r="BY67">
        <v>28.002634375</v>
      </c>
      <c r="BZ67">
        <v>999.9</v>
      </c>
      <c r="CA67">
        <v>9999.375</v>
      </c>
      <c r="CB67">
        <v>0</v>
      </c>
      <c r="CC67">
        <v>388.71131250000002</v>
      </c>
      <c r="CD67">
        <v>999.99690625000005</v>
      </c>
      <c r="CE67">
        <v>0.95999043750000002</v>
      </c>
      <c r="CF67">
        <v>4.0009793750000001E-2</v>
      </c>
      <c r="CG67">
        <v>0</v>
      </c>
      <c r="CH67">
        <v>2.3183031249999999</v>
      </c>
      <c r="CI67">
        <v>0</v>
      </c>
      <c r="CJ67">
        <v>373.90646874999999</v>
      </c>
      <c r="CK67">
        <v>9334.2662500000006</v>
      </c>
      <c r="CL67">
        <v>40.558124999999997</v>
      </c>
      <c r="CM67">
        <v>43.496062500000001</v>
      </c>
      <c r="CN67">
        <v>41.775187500000001</v>
      </c>
      <c r="CO67">
        <v>41.638562499999999</v>
      </c>
      <c r="CP67">
        <v>40.436999999999998</v>
      </c>
      <c r="CQ67">
        <v>959.9871875</v>
      </c>
      <c r="CR67">
        <v>40.011562499999997</v>
      </c>
      <c r="CS67">
        <v>0</v>
      </c>
      <c r="CT67">
        <v>59.399999856948902</v>
      </c>
      <c r="CU67">
        <v>2.31366153846154</v>
      </c>
      <c r="CV67">
        <v>-0.29718291538512998</v>
      </c>
      <c r="CW67">
        <v>0.75976070113634298</v>
      </c>
      <c r="CX67">
        <v>373.94657692307698</v>
      </c>
      <c r="CY67">
        <v>15</v>
      </c>
      <c r="CZ67">
        <v>1675419675.5999999</v>
      </c>
      <c r="DA67" t="s">
        <v>254</v>
      </c>
      <c r="DB67">
        <v>3</v>
      </c>
      <c r="DC67">
        <v>-3.86</v>
      </c>
      <c r="DD67">
        <v>0.378</v>
      </c>
      <c r="DE67">
        <v>401</v>
      </c>
      <c r="DF67">
        <v>15</v>
      </c>
      <c r="DG67">
        <v>1.54</v>
      </c>
      <c r="DH67">
        <v>0.44</v>
      </c>
      <c r="DI67">
        <v>-1.29937931538462</v>
      </c>
      <c r="DJ67">
        <v>-0.32365775910505901</v>
      </c>
      <c r="DK67">
        <v>0.53645721009404701</v>
      </c>
      <c r="DL67">
        <v>1</v>
      </c>
      <c r="DM67">
        <v>2.2071000000000001</v>
      </c>
      <c r="DN67">
        <v>0</v>
      </c>
      <c r="DO67">
        <v>0</v>
      </c>
      <c r="DP67">
        <v>0</v>
      </c>
      <c r="DQ67">
        <v>0.54465878846153903</v>
      </c>
      <c r="DR67">
        <v>1.5457877428286399E-2</v>
      </c>
      <c r="DS67">
        <v>5.6308740622794499E-3</v>
      </c>
      <c r="DT67">
        <v>1</v>
      </c>
      <c r="DU67">
        <v>2</v>
      </c>
      <c r="DV67">
        <v>3</v>
      </c>
      <c r="DW67" t="s">
        <v>255</v>
      </c>
      <c r="DX67">
        <v>100</v>
      </c>
      <c r="DY67">
        <v>100</v>
      </c>
      <c r="DZ67">
        <v>-3.86</v>
      </c>
      <c r="EA67">
        <v>0.378</v>
      </c>
      <c r="EB67">
        <v>2</v>
      </c>
      <c r="EC67">
        <v>517.58100000000002</v>
      </c>
      <c r="ED67">
        <v>427.90100000000001</v>
      </c>
      <c r="EE67">
        <v>25.794699999999999</v>
      </c>
      <c r="EF67">
        <v>31.224900000000002</v>
      </c>
      <c r="EG67">
        <v>30.000299999999999</v>
      </c>
      <c r="EH67">
        <v>31.495899999999999</v>
      </c>
      <c r="EI67">
        <v>31.543900000000001</v>
      </c>
      <c r="EJ67">
        <v>20.043700000000001</v>
      </c>
      <c r="EK67">
        <v>33.965200000000003</v>
      </c>
      <c r="EL67">
        <v>9.3742800000000006</v>
      </c>
      <c r="EM67">
        <v>25.800599999999999</v>
      </c>
      <c r="EN67">
        <v>401.238</v>
      </c>
      <c r="EO67">
        <v>15.133699999999999</v>
      </c>
      <c r="EP67">
        <v>100.15900000000001</v>
      </c>
      <c r="EQ67">
        <v>90.477000000000004</v>
      </c>
    </row>
    <row r="68" spans="1:147" x14ac:dyDescent="0.3">
      <c r="A68">
        <v>52</v>
      </c>
      <c r="B68">
        <v>1675422969</v>
      </c>
      <c r="C68">
        <v>3180.9000000953702</v>
      </c>
      <c r="D68" t="s">
        <v>408</v>
      </c>
      <c r="E68" t="s">
        <v>409</v>
      </c>
      <c r="F68">
        <v>1675422960.75</v>
      </c>
      <c r="G68">
        <f t="shared" si="43"/>
        <v>4.3076720964213616E-3</v>
      </c>
      <c r="H68">
        <f t="shared" si="44"/>
        <v>8.2518447166193774</v>
      </c>
      <c r="I68">
        <f t="shared" si="45"/>
        <v>400.00824999999998</v>
      </c>
      <c r="J68">
        <f t="shared" si="46"/>
        <v>313.10842171806109</v>
      </c>
      <c r="K68">
        <f t="shared" si="47"/>
        <v>30.427197476302599</v>
      </c>
      <c r="L68">
        <f t="shared" si="48"/>
        <v>38.871934354610644</v>
      </c>
      <c r="M68">
        <f t="shared" si="49"/>
        <v>0.1848540541324856</v>
      </c>
      <c r="N68">
        <f t="shared" si="50"/>
        <v>3.4073374549340931</v>
      </c>
      <c r="O68">
        <f t="shared" si="51"/>
        <v>0.17945795011240423</v>
      </c>
      <c r="P68">
        <f t="shared" si="52"/>
        <v>0.11263291659208062</v>
      </c>
      <c r="Q68">
        <f t="shared" si="53"/>
        <v>161.84772585005823</v>
      </c>
      <c r="R68">
        <f t="shared" si="54"/>
        <v>27.767717745919509</v>
      </c>
      <c r="S68">
        <f t="shared" si="55"/>
        <v>27.966953125</v>
      </c>
      <c r="T68">
        <f t="shared" si="56"/>
        <v>3.7875349886545369</v>
      </c>
      <c r="U68">
        <f t="shared" si="57"/>
        <v>40.223832765539441</v>
      </c>
      <c r="V68">
        <f t="shared" si="58"/>
        <v>1.51858157555645</v>
      </c>
      <c r="W68">
        <f t="shared" si="59"/>
        <v>3.7753278868478417</v>
      </c>
      <c r="X68">
        <f t="shared" si="60"/>
        <v>2.2689534130980871</v>
      </c>
      <c r="Y68">
        <f t="shared" si="61"/>
        <v>-189.96833945218205</v>
      </c>
      <c r="Z68">
        <f t="shared" si="62"/>
        <v>-10.167594459777142</v>
      </c>
      <c r="AA68">
        <f t="shared" si="63"/>
        <v>-0.65005619985824048</v>
      </c>
      <c r="AB68">
        <f t="shared" si="64"/>
        <v>-38.938264261759194</v>
      </c>
      <c r="AC68">
        <v>-4.0278660777536897E-2</v>
      </c>
      <c r="AD68">
        <v>4.5216325327269997E-2</v>
      </c>
      <c r="AE68">
        <v>3.39488718507716</v>
      </c>
      <c r="AF68">
        <v>0</v>
      </c>
      <c r="AG68">
        <v>0</v>
      </c>
      <c r="AH68">
        <f t="shared" si="65"/>
        <v>1</v>
      </c>
      <c r="AI68">
        <f t="shared" si="66"/>
        <v>0</v>
      </c>
      <c r="AJ68">
        <f t="shared" si="67"/>
        <v>51202.704391645515</v>
      </c>
      <c r="AK68">
        <v>0</v>
      </c>
      <c r="AL68">
        <v>0</v>
      </c>
      <c r="AM68">
        <v>0</v>
      </c>
      <c r="AN68">
        <f t="shared" si="68"/>
        <v>0</v>
      </c>
      <c r="AO68" t="e">
        <f t="shared" si="69"/>
        <v>#DIV/0!</v>
      </c>
      <c r="AP68">
        <v>-1</v>
      </c>
      <c r="AQ68" t="s">
        <v>410</v>
      </c>
      <c r="AR68">
        <v>2.34850769230769</v>
      </c>
      <c r="AS68">
        <v>1.2368699999999999</v>
      </c>
      <c r="AT68">
        <f t="shared" si="70"/>
        <v>-0.89875063046859416</v>
      </c>
      <c r="AU68">
        <v>0.5</v>
      </c>
      <c r="AV68">
        <f t="shared" si="71"/>
        <v>841.20155988696274</v>
      </c>
      <c r="AW68">
        <f t="shared" si="72"/>
        <v>8.2518447166193774</v>
      </c>
      <c r="AX68">
        <f t="shared" si="73"/>
        <v>-378.01521614978634</v>
      </c>
      <c r="AY68">
        <f t="shared" si="74"/>
        <v>1</v>
      </c>
      <c r="AZ68">
        <f t="shared" si="75"/>
        <v>1.0998368474093894E-2</v>
      </c>
      <c r="BA68">
        <f t="shared" si="76"/>
        <v>-1</v>
      </c>
      <c r="BB68" t="s">
        <v>252</v>
      </c>
      <c r="BC68">
        <v>0</v>
      </c>
      <c r="BD68">
        <f t="shared" si="77"/>
        <v>1.2368699999999999</v>
      </c>
      <c r="BE68">
        <f t="shared" si="78"/>
        <v>-0.89875063046859427</v>
      </c>
      <c r="BF68" t="e">
        <f t="shared" si="79"/>
        <v>#DIV/0!</v>
      </c>
      <c r="BG68">
        <f t="shared" si="80"/>
        <v>-0.89875063046859427</v>
      </c>
      <c r="BH68" t="e">
        <f t="shared" si="81"/>
        <v>#DIV/0!</v>
      </c>
      <c r="BI68">
        <f t="shared" si="82"/>
        <v>1000.00146875</v>
      </c>
      <c r="BJ68">
        <f t="shared" si="83"/>
        <v>841.20155988696274</v>
      </c>
      <c r="BK68">
        <f t="shared" si="84"/>
        <v>0.8412003243739864</v>
      </c>
      <c r="BL68">
        <f t="shared" si="85"/>
        <v>0.19240064874797269</v>
      </c>
      <c r="BM68">
        <v>0.63841293650186204</v>
      </c>
      <c r="BN68">
        <v>0.5</v>
      </c>
      <c r="BO68" t="s">
        <v>253</v>
      </c>
      <c r="BP68">
        <v>1675422960.75</v>
      </c>
      <c r="BQ68">
        <v>400.00824999999998</v>
      </c>
      <c r="BR68">
        <v>401.28187500000001</v>
      </c>
      <c r="BS68">
        <v>15.62683125</v>
      </c>
      <c r="BT68">
        <v>15.0854125</v>
      </c>
      <c r="BU68">
        <v>500.00090625000001</v>
      </c>
      <c r="BV68">
        <v>96.977874999999997</v>
      </c>
      <c r="BW68">
        <v>0.19995659374999999</v>
      </c>
      <c r="BX68">
        <v>27.911603124999999</v>
      </c>
      <c r="BY68">
        <v>27.966953125</v>
      </c>
      <c r="BZ68">
        <v>999.9</v>
      </c>
      <c r="CA68">
        <v>10016.09375</v>
      </c>
      <c r="CB68">
        <v>0</v>
      </c>
      <c r="CC68">
        <v>385.22843749999998</v>
      </c>
      <c r="CD68">
        <v>1000.00146875</v>
      </c>
      <c r="CE68">
        <v>0.95999137499999998</v>
      </c>
      <c r="CF68">
        <v>4.0008837499999998E-2</v>
      </c>
      <c r="CG68">
        <v>0</v>
      </c>
      <c r="CH68">
        <v>2.3543124999999998</v>
      </c>
      <c r="CI68">
        <v>0</v>
      </c>
      <c r="CJ68">
        <v>374.67</v>
      </c>
      <c r="CK68">
        <v>9334.3040624999994</v>
      </c>
      <c r="CL68">
        <v>40.625</v>
      </c>
      <c r="CM68">
        <v>43.561999999999998</v>
      </c>
      <c r="CN68">
        <v>41.875</v>
      </c>
      <c r="CO68">
        <v>41.698812500000003</v>
      </c>
      <c r="CP68">
        <v>40.5</v>
      </c>
      <c r="CQ68">
        <v>959.9921875</v>
      </c>
      <c r="CR68">
        <v>40.010937499999997</v>
      </c>
      <c r="CS68">
        <v>0</v>
      </c>
      <c r="CT68">
        <v>59.799999952316298</v>
      </c>
      <c r="CU68">
        <v>2.34850769230769</v>
      </c>
      <c r="CV68">
        <v>0.48227693277181599</v>
      </c>
      <c r="CW68">
        <v>1.30588032999635</v>
      </c>
      <c r="CX68">
        <v>374.71534615384599</v>
      </c>
      <c r="CY68">
        <v>15</v>
      </c>
      <c r="CZ68">
        <v>1675419675.5999999</v>
      </c>
      <c r="DA68" t="s">
        <v>254</v>
      </c>
      <c r="DB68">
        <v>3</v>
      </c>
      <c r="DC68">
        <v>-3.86</v>
      </c>
      <c r="DD68">
        <v>0.378</v>
      </c>
      <c r="DE68">
        <v>401</v>
      </c>
      <c r="DF68">
        <v>15</v>
      </c>
      <c r="DG68">
        <v>1.54</v>
      </c>
      <c r="DH68">
        <v>0.44</v>
      </c>
      <c r="DI68">
        <v>-1.26313923076923</v>
      </c>
      <c r="DJ68">
        <v>-5.3683018867897697E-2</v>
      </c>
      <c r="DK68">
        <v>0.12902759364758101</v>
      </c>
      <c r="DL68">
        <v>1</v>
      </c>
      <c r="DM68">
        <v>2.3146</v>
      </c>
      <c r="DN68">
        <v>0</v>
      </c>
      <c r="DO68">
        <v>0</v>
      </c>
      <c r="DP68">
        <v>0</v>
      </c>
      <c r="DQ68">
        <v>0.54024878846153801</v>
      </c>
      <c r="DR68">
        <v>1.3066717322633301E-2</v>
      </c>
      <c r="DS68">
        <v>2.9228577186912498E-3</v>
      </c>
      <c r="DT68">
        <v>1</v>
      </c>
      <c r="DU68">
        <v>2</v>
      </c>
      <c r="DV68">
        <v>3</v>
      </c>
      <c r="DW68" t="s">
        <v>255</v>
      </c>
      <c r="DX68">
        <v>100</v>
      </c>
      <c r="DY68">
        <v>100</v>
      </c>
      <c r="DZ68">
        <v>-3.86</v>
      </c>
      <c r="EA68">
        <v>0.378</v>
      </c>
      <c r="EB68">
        <v>2</v>
      </c>
      <c r="EC68">
        <v>517.64499999999998</v>
      </c>
      <c r="ED68">
        <v>427.95</v>
      </c>
      <c r="EE68">
        <v>25.876300000000001</v>
      </c>
      <c r="EF68">
        <v>31.2193</v>
      </c>
      <c r="EG68">
        <v>30</v>
      </c>
      <c r="EH68">
        <v>31.4877</v>
      </c>
      <c r="EI68">
        <v>31.533000000000001</v>
      </c>
      <c r="EJ68">
        <v>20.054400000000001</v>
      </c>
      <c r="EK68">
        <v>33.965200000000003</v>
      </c>
      <c r="EL68">
        <v>7.8520399999999997</v>
      </c>
      <c r="EM68">
        <v>25.884799999999998</v>
      </c>
      <c r="EN68">
        <v>401.40800000000002</v>
      </c>
      <c r="EO68">
        <v>15.0304</v>
      </c>
      <c r="EP68">
        <v>100.16200000000001</v>
      </c>
      <c r="EQ68">
        <v>90.481399999999994</v>
      </c>
    </row>
    <row r="69" spans="1:147" x14ac:dyDescent="0.3">
      <c r="A69">
        <v>53</v>
      </c>
      <c r="B69">
        <v>1675423029</v>
      </c>
      <c r="C69">
        <v>3240.9000000953702</v>
      </c>
      <c r="D69" t="s">
        <v>411</v>
      </c>
      <c r="E69" t="s">
        <v>412</v>
      </c>
      <c r="F69">
        <v>1675423020.75</v>
      </c>
      <c r="G69">
        <f t="shared" si="43"/>
        <v>4.3296856435427961E-3</v>
      </c>
      <c r="H69">
        <f t="shared" si="44"/>
        <v>8.385699008937717</v>
      </c>
      <c r="I69">
        <f t="shared" si="45"/>
        <v>399.99896875000002</v>
      </c>
      <c r="J69">
        <f t="shared" si="46"/>
        <v>312.11721897984455</v>
      </c>
      <c r="K69">
        <f t="shared" si="47"/>
        <v>30.331227567614917</v>
      </c>
      <c r="L69">
        <f t="shared" si="48"/>
        <v>38.871484846694763</v>
      </c>
      <c r="M69">
        <f t="shared" si="49"/>
        <v>0.18541090649036351</v>
      </c>
      <c r="N69">
        <f t="shared" si="50"/>
        <v>3.4055963373166773</v>
      </c>
      <c r="O69">
        <f t="shared" si="51"/>
        <v>0.17998006943962824</v>
      </c>
      <c r="P69">
        <f t="shared" si="52"/>
        <v>0.11296223222882609</v>
      </c>
      <c r="Q69">
        <f t="shared" si="53"/>
        <v>161.85068650153895</v>
      </c>
      <c r="R69">
        <f t="shared" si="54"/>
        <v>27.777895430148273</v>
      </c>
      <c r="S69">
        <f t="shared" si="55"/>
        <v>27.980037500000002</v>
      </c>
      <c r="T69">
        <f t="shared" si="56"/>
        <v>3.7904256943704877</v>
      </c>
      <c r="U69">
        <f t="shared" si="57"/>
        <v>40.13244295146626</v>
      </c>
      <c r="V69">
        <f t="shared" si="58"/>
        <v>1.516475282776715</v>
      </c>
      <c r="W69">
        <f t="shared" si="59"/>
        <v>3.7786767294745753</v>
      </c>
      <c r="X69">
        <f t="shared" si="60"/>
        <v>2.2739504115937725</v>
      </c>
      <c r="Y69">
        <f t="shared" si="61"/>
        <v>-190.9391368802373</v>
      </c>
      <c r="Z69">
        <f t="shared" si="62"/>
        <v>-9.7739648543032303</v>
      </c>
      <c r="AA69">
        <f t="shared" si="63"/>
        <v>-0.62529745977018514</v>
      </c>
      <c r="AB69">
        <f t="shared" si="64"/>
        <v>-39.48771269277178</v>
      </c>
      <c r="AC69">
        <v>-4.02527619728755E-2</v>
      </c>
      <c r="AD69">
        <v>4.5187251650177701E-2</v>
      </c>
      <c r="AE69">
        <v>3.3931540728675902</v>
      </c>
      <c r="AF69">
        <v>0</v>
      </c>
      <c r="AG69">
        <v>0</v>
      </c>
      <c r="AH69">
        <f t="shared" si="65"/>
        <v>1</v>
      </c>
      <c r="AI69">
        <f t="shared" si="66"/>
        <v>0</v>
      </c>
      <c r="AJ69">
        <f t="shared" si="67"/>
        <v>51168.577954021326</v>
      </c>
      <c r="AK69">
        <v>0</v>
      </c>
      <c r="AL69">
        <v>0</v>
      </c>
      <c r="AM69">
        <v>0</v>
      </c>
      <c r="AN69">
        <f t="shared" si="68"/>
        <v>0</v>
      </c>
      <c r="AO69" t="e">
        <f t="shared" si="69"/>
        <v>#DIV/0!</v>
      </c>
      <c r="AP69">
        <v>-1</v>
      </c>
      <c r="AQ69" t="s">
        <v>413</v>
      </c>
      <c r="AR69">
        <v>2.2884307692307702</v>
      </c>
      <c r="AS69">
        <v>1.196</v>
      </c>
      <c r="AT69">
        <f t="shared" si="70"/>
        <v>-0.91340365320298522</v>
      </c>
      <c r="AU69">
        <v>0.5</v>
      </c>
      <c r="AV69">
        <f t="shared" si="71"/>
        <v>841.21738728716593</v>
      </c>
      <c r="AW69">
        <f t="shared" si="72"/>
        <v>8.385699008937717</v>
      </c>
      <c r="AX69">
        <f t="shared" si="73"/>
        <v>-384.18551734298393</v>
      </c>
      <c r="AY69">
        <f t="shared" si="74"/>
        <v>1</v>
      </c>
      <c r="AZ69">
        <f t="shared" si="75"/>
        <v>1.1157281281602571E-2</v>
      </c>
      <c r="BA69">
        <f t="shared" si="76"/>
        <v>-1</v>
      </c>
      <c r="BB69" t="s">
        <v>252</v>
      </c>
      <c r="BC69">
        <v>0</v>
      </c>
      <c r="BD69">
        <f t="shared" si="77"/>
        <v>1.196</v>
      </c>
      <c r="BE69">
        <f t="shared" si="78"/>
        <v>-0.91340365320298511</v>
      </c>
      <c r="BF69" t="e">
        <f t="shared" si="79"/>
        <v>#DIV/0!</v>
      </c>
      <c r="BG69">
        <f t="shared" si="80"/>
        <v>-0.91340365320298511</v>
      </c>
      <c r="BH69" t="e">
        <f t="shared" si="81"/>
        <v>#DIV/0!</v>
      </c>
      <c r="BI69">
        <f t="shared" si="82"/>
        <v>1000.0203437500001</v>
      </c>
      <c r="BJ69">
        <f t="shared" si="83"/>
        <v>841.21738728716593</v>
      </c>
      <c r="BK69">
        <f t="shared" si="84"/>
        <v>0.84120027411908926</v>
      </c>
      <c r="BL69">
        <f t="shared" si="85"/>
        <v>0.19240054823817862</v>
      </c>
      <c r="BM69">
        <v>0.63841293650186204</v>
      </c>
      <c r="BN69">
        <v>0.5</v>
      </c>
      <c r="BO69" t="s">
        <v>253</v>
      </c>
      <c r="BP69">
        <v>1675423020.75</v>
      </c>
      <c r="BQ69">
        <v>399.99896875000002</v>
      </c>
      <c r="BR69">
        <v>401.29075</v>
      </c>
      <c r="BS69">
        <v>15.604975</v>
      </c>
      <c r="BT69">
        <v>15.0608</v>
      </c>
      <c r="BU69">
        <v>500.02171874999999</v>
      </c>
      <c r="BV69">
        <v>96.979059375000006</v>
      </c>
      <c r="BW69">
        <v>0.19990328125000001</v>
      </c>
      <c r="BX69">
        <v>27.926803124999999</v>
      </c>
      <c r="BY69">
        <v>27.980037500000002</v>
      </c>
      <c r="BZ69">
        <v>999.9</v>
      </c>
      <c r="CA69">
        <v>10009.53125</v>
      </c>
      <c r="CB69">
        <v>0</v>
      </c>
      <c r="CC69">
        <v>386.49687499999999</v>
      </c>
      <c r="CD69">
        <v>1000.0203437500001</v>
      </c>
      <c r="CE69">
        <v>0.95999449999999997</v>
      </c>
      <c r="CF69">
        <v>4.0005649999999997E-2</v>
      </c>
      <c r="CG69">
        <v>0</v>
      </c>
      <c r="CH69">
        <v>2.2641718750000002</v>
      </c>
      <c r="CI69">
        <v>0</v>
      </c>
      <c r="CJ69">
        <v>375.10865625000002</v>
      </c>
      <c r="CK69">
        <v>9334.4968750000007</v>
      </c>
      <c r="CL69">
        <v>40.742125000000001</v>
      </c>
      <c r="CM69">
        <v>43.652124999999998</v>
      </c>
      <c r="CN69">
        <v>41.968499999999999</v>
      </c>
      <c r="CO69">
        <v>41.777124999999998</v>
      </c>
      <c r="CP69">
        <v>40.561999999999998</v>
      </c>
      <c r="CQ69">
        <v>960.01156249999997</v>
      </c>
      <c r="CR69">
        <v>40.01</v>
      </c>
      <c r="CS69">
        <v>0</v>
      </c>
      <c r="CT69">
        <v>59.400000095367403</v>
      </c>
      <c r="CU69">
        <v>2.2884307692307702</v>
      </c>
      <c r="CV69">
        <v>0.16452648511552001</v>
      </c>
      <c r="CW69">
        <v>-0.40348717427721198</v>
      </c>
      <c r="CX69">
        <v>375.11007692307697</v>
      </c>
      <c r="CY69">
        <v>15</v>
      </c>
      <c r="CZ69">
        <v>1675419675.5999999</v>
      </c>
      <c r="DA69" t="s">
        <v>254</v>
      </c>
      <c r="DB69">
        <v>3</v>
      </c>
      <c r="DC69">
        <v>-3.86</v>
      </c>
      <c r="DD69">
        <v>0.378</v>
      </c>
      <c r="DE69">
        <v>401</v>
      </c>
      <c r="DF69">
        <v>15</v>
      </c>
      <c r="DG69">
        <v>1.54</v>
      </c>
      <c r="DH69">
        <v>0.44</v>
      </c>
      <c r="DI69">
        <v>-1.29704615384615</v>
      </c>
      <c r="DJ69">
        <v>5.3670724835652502E-2</v>
      </c>
      <c r="DK69">
        <v>0.112396740819054</v>
      </c>
      <c r="DL69">
        <v>1</v>
      </c>
      <c r="DM69">
        <v>2.4746999999999999</v>
      </c>
      <c r="DN69">
        <v>0</v>
      </c>
      <c r="DO69">
        <v>0</v>
      </c>
      <c r="DP69">
        <v>0</v>
      </c>
      <c r="DQ69">
        <v>0.54419823076923102</v>
      </c>
      <c r="DR69">
        <v>-1.9113839323829001E-3</v>
      </c>
      <c r="DS69">
        <v>2.3882823777720101E-3</v>
      </c>
      <c r="DT69">
        <v>1</v>
      </c>
      <c r="DU69">
        <v>2</v>
      </c>
      <c r="DV69">
        <v>3</v>
      </c>
      <c r="DW69" t="s">
        <v>255</v>
      </c>
      <c r="DX69">
        <v>100</v>
      </c>
      <c r="DY69">
        <v>100</v>
      </c>
      <c r="DZ69">
        <v>-3.86</v>
      </c>
      <c r="EA69">
        <v>0.378</v>
      </c>
      <c r="EB69">
        <v>2</v>
      </c>
      <c r="EC69">
        <v>517.17399999999998</v>
      </c>
      <c r="ED69">
        <v>427.875</v>
      </c>
      <c r="EE69">
        <v>25.939299999999999</v>
      </c>
      <c r="EF69">
        <v>31.211200000000002</v>
      </c>
      <c r="EG69">
        <v>30.000299999999999</v>
      </c>
      <c r="EH69">
        <v>31.476800000000001</v>
      </c>
      <c r="EI69">
        <v>31.522099999999998</v>
      </c>
      <c r="EJ69">
        <v>20.056000000000001</v>
      </c>
      <c r="EK69">
        <v>33.965200000000003</v>
      </c>
      <c r="EL69">
        <v>6.3470599999999999</v>
      </c>
      <c r="EM69">
        <v>25.945499999999999</v>
      </c>
      <c r="EN69">
        <v>401.37599999999998</v>
      </c>
      <c r="EO69">
        <v>15.0466</v>
      </c>
      <c r="EP69">
        <v>100.16500000000001</v>
      </c>
      <c r="EQ69">
        <v>90.485699999999994</v>
      </c>
    </row>
    <row r="70" spans="1:147" x14ac:dyDescent="0.3">
      <c r="A70">
        <v>54</v>
      </c>
      <c r="B70">
        <v>1675423089</v>
      </c>
      <c r="C70">
        <v>3300.9000000953702</v>
      </c>
      <c r="D70" t="s">
        <v>414</v>
      </c>
      <c r="E70" t="s">
        <v>415</v>
      </c>
      <c r="F70">
        <v>1675423080.75</v>
      </c>
      <c r="G70">
        <f t="shared" si="43"/>
        <v>4.3363391514275136E-3</v>
      </c>
      <c r="H70">
        <f t="shared" si="44"/>
        <v>8.4468967038945664</v>
      </c>
      <c r="I70">
        <f t="shared" si="45"/>
        <v>400.00828124999998</v>
      </c>
      <c r="J70">
        <f t="shared" si="46"/>
        <v>311.55910818214932</v>
      </c>
      <c r="K70">
        <f t="shared" si="47"/>
        <v>30.276546373608934</v>
      </c>
      <c r="L70">
        <f t="shared" si="48"/>
        <v>38.871819051467931</v>
      </c>
      <c r="M70">
        <f t="shared" si="49"/>
        <v>0.18538189380825532</v>
      </c>
      <c r="N70">
        <f t="shared" si="50"/>
        <v>3.40293476384779</v>
      </c>
      <c r="O70">
        <f t="shared" si="51"/>
        <v>0.17994861706582221</v>
      </c>
      <c r="P70">
        <f t="shared" si="52"/>
        <v>0.11294277970318806</v>
      </c>
      <c r="Q70">
        <f t="shared" si="53"/>
        <v>161.85041299717295</v>
      </c>
      <c r="R70">
        <f t="shared" si="54"/>
        <v>27.783278916235592</v>
      </c>
      <c r="S70">
        <f t="shared" si="55"/>
        <v>27.986259374999999</v>
      </c>
      <c r="T70">
        <f t="shared" si="56"/>
        <v>3.7918009563468118</v>
      </c>
      <c r="U70">
        <f t="shared" si="57"/>
        <v>40.050030956633186</v>
      </c>
      <c r="V70">
        <f t="shared" si="58"/>
        <v>1.5139789366161212</v>
      </c>
      <c r="W70">
        <f t="shared" si="59"/>
        <v>3.7802191420413176</v>
      </c>
      <c r="X70">
        <f t="shared" si="60"/>
        <v>2.2778220197306904</v>
      </c>
      <c r="Y70">
        <f t="shared" si="61"/>
        <v>-191.23255657795335</v>
      </c>
      <c r="Z70">
        <f t="shared" si="62"/>
        <v>-9.6241454742527264</v>
      </c>
      <c r="AA70">
        <f t="shared" si="63"/>
        <v>-0.61623481358852072</v>
      </c>
      <c r="AB70">
        <f t="shared" si="64"/>
        <v>-39.622523868621656</v>
      </c>
      <c r="AC70">
        <v>-4.0213182244071499E-2</v>
      </c>
      <c r="AD70">
        <v>4.51428199372206E-2</v>
      </c>
      <c r="AE70">
        <v>3.3905047336263299</v>
      </c>
      <c r="AF70">
        <v>0</v>
      </c>
      <c r="AG70">
        <v>0</v>
      </c>
      <c r="AH70">
        <f t="shared" si="65"/>
        <v>1</v>
      </c>
      <c r="AI70">
        <f t="shared" si="66"/>
        <v>0</v>
      </c>
      <c r="AJ70">
        <f t="shared" si="67"/>
        <v>51119.105074914463</v>
      </c>
      <c r="AK70">
        <v>0</v>
      </c>
      <c r="AL70">
        <v>0</v>
      </c>
      <c r="AM70">
        <v>0</v>
      </c>
      <c r="AN70">
        <f t="shared" si="68"/>
        <v>0</v>
      </c>
      <c r="AO70" t="e">
        <f t="shared" si="69"/>
        <v>#DIV/0!</v>
      </c>
      <c r="AP70">
        <v>-1</v>
      </c>
      <c r="AQ70" t="s">
        <v>416</v>
      </c>
      <c r="AR70">
        <v>2.3670884615384602</v>
      </c>
      <c r="AS70">
        <v>1.5636000000000001</v>
      </c>
      <c r="AT70">
        <f t="shared" si="70"/>
        <v>-0.51387085030599899</v>
      </c>
      <c r="AU70">
        <v>0.5</v>
      </c>
      <c r="AV70">
        <f t="shared" si="71"/>
        <v>841.21577883721363</v>
      </c>
      <c r="AW70">
        <f t="shared" si="72"/>
        <v>8.4468967038945664</v>
      </c>
      <c r="AX70">
        <f t="shared" si="73"/>
        <v>-216.13813378095108</v>
      </c>
      <c r="AY70">
        <f t="shared" si="74"/>
        <v>1</v>
      </c>
      <c r="AZ70">
        <f t="shared" si="75"/>
        <v>1.1230051719848524E-2</v>
      </c>
      <c r="BA70">
        <f t="shared" si="76"/>
        <v>-1</v>
      </c>
      <c r="BB70" t="s">
        <v>252</v>
      </c>
      <c r="BC70">
        <v>0</v>
      </c>
      <c r="BD70">
        <f t="shared" si="77"/>
        <v>1.5636000000000001</v>
      </c>
      <c r="BE70">
        <f t="shared" si="78"/>
        <v>-0.51387085030599899</v>
      </c>
      <c r="BF70" t="e">
        <f t="shared" si="79"/>
        <v>#DIV/0!</v>
      </c>
      <c r="BG70">
        <f t="shared" si="80"/>
        <v>-0.51387085030599899</v>
      </c>
      <c r="BH70" t="e">
        <f t="shared" si="81"/>
        <v>#DIV/0!</v>
      </c>
      <c r="BI70">
        <f t="shared" si="82"/>
        <v>1000.01840625</v>
      </c>
      <c r="BJ70">
        <f t="shared" si="83"/>
        <v>841.21577883721363</v>
      </c>
      <c r="BK70">
        <f t="shared" si="84"/>
        <v>0.84120029549427466</v>
      </c>
      <c r="BL70">
        <f t="shared" si="85"/>
        <v>0.19240059098854961</v>
      </c>
      <c r="BM70">
        <v>0.63841293650186204</v>
      </c>
      <c r="BN70">
        <v>0.5</v>
      </c>
      <c r="BO70" t="s">
        <v>253</v>
      </c>
      <c r="BP70">
        <v>1675423080.75</v>
      </c>
      <c r="BQ70">
        <v>400.00828124999998</v>
      </c>
      <c r="BR70">
        <v>401.30824999999999</v>
      </c>
      <c r="BS70">
        <v>15.579515625000001</v>
      </c>
      <c r="BT70">
        <v>15.034478125</v>
      </c>
      <c r="BU70">
        <v>500.01056249999999</v>
      </c>
      <c r="BV70">
        <v>96.977559374999998</v>
      </c>
      <c r="BW70">
        <v>0.19997637500000001</v>
      </c>
      <c r="BX70">
        <v>27.933800000000002</v>
      </c>
      <c r="BY70">
        <v>27.986259374999999</v>
      </c>
      <c r="BZ70">
        <v>999.9</v>
      </c>
      <c r="CA70">
        <v>9999.84375</v>
      </c>
      <c r="CB70">
        <v>0</v>
      </c>
      <c r="CC70">
        <v>386.72512499999999</v>
      </c>
      <c r="CD70">
        <v>1000.01840625</v>
      </c>
      <c r="CE70">
        <v>0.95999449999999997</v>
      </c>
      <c r="CF70">
        <v>4.0005649999999997E-2</v>
      </c>
      <c r="CG70">
        <v>0</v>
      </c>
      <c r="CH70">
        <v>2.36835</v>
      </c>
      <c r="CI70">
        <v>0</v>
      </c>
      <c r="CJ70">
        <v>375.44850000000002</v>
      </c>
      <c r="CK70">
        <v>9334.4796874999993</v>
      </c>
      <c r="CL70">
        <v>40.811999999999998</v>
      </c>
      <c r="CM70">
        <v>43.75</v>
      </c>
      <c r="CN70">
        <v>42.061999999999998</v>
      </c>
      <c r="CO70">
        <v>41.823812500000003</v>
      </c>
      <c r="CP70">
        <v>40.625</v>
      </c>
      <c r="CQ70">
        <v>960.00874999999996</v>
      </c>
      <c r="CR70">
        <v>40.010624999999997</v>
      </c>
      <c r="CS70">
        <v>0</v>
      </c>
      <c r="CT70">
        <v>59.300000190734899</v>
      </c>
      <c r="CU70">
        <v>2.3670884615384602</v>
      </c>
      <c r="CV70">
        <v>-0.763135055344074</v>
      </c>
      <c r="CW70">
        <v>2.2966153705172099</v>
      </c>
      <c r="CX70">
        <v>375.50323076923098</v>
      </c>
      <c r="CY70">
        <v>15</v>
      </c>
      <c r="CZ70">
        <v>1675419675.5999999</v>
      </c>
      <c r="DA70" t="s">
        <v>254</v>
      </c>
      <c r="DB70">
        <v>3</v>
      </c>
      <c r="DC70">
        <v>-3.86</v>
      </c>
      <c r="DD70">
        <v>0.378</v>
      </c>
      <c r="DE70">
        <v>401</v>
      </c>
      <c r="DF70">
        <v>15</v>
      </c>
      <c r="DG70">
        <v>1.54</v>
      </c>
      <c r="DH70">
        <v>0.44</v>
      </c>
      <c r="DI70">
        <v>-1.2968875</v>
      </c>
      <c r="DJ70">
        <v>-0.15606705370101501</v>
      </c>
      <c r="DK70">
        <v>0.12727931776328999</v>
      </c>
      <c r="DL70">
        <v>1</v>
      </c>
      <c r="DM70">
        <v>2.0981000000000001</v>
      </c>
      <c r="DN70">
        <v>0</v>
      </c>
      <c r="DO70">
        <v>0</v>
      </c>
      <c r="DP70">
        <v>0</v>
      </c>
      <c r="DQ70">
        <v>0.54523111538461499</v>
      </c>
      <c r="DR70">
        <v>-2.60707248356514E-3</v>
      </c>
      <c r="DS70">
        <v>2.35674873545549E-3</v>
      </c>
      <c r="DT70">
        <v>1</v>
      </c>
      <c r="DU70">
        <v>2</v>
      </c>
      <c r="DV70">
        <v>3</v>
      </c>
      <c r="DW70" t="s">
        <v>255</v>
      </c>
      <c r="DX70">
        <v>100</v>
      </c>
      <c r="DY70">
        <v>100</v>
      </c>
      <c r="DZ70">
        <v>-3.86</v>
      </c>
      <c r="EA70">
        <v>0.378</v>
      </c>
      <c r="EB70">
        <v>2</v>
      </c>
      <c r="EC70">
        <v>517.72900000000004</v>
      </c>
      <c r="ED70">
        <v>427.41199999999998</v>
      </c>
      <c r="EE70">
        <v>25.947399999999998</v>
      </c>
      <c r="EF70">
        <v>31.200199999999999</v>
      </c>
      <c r="EG70">
        <v>29.9998</v>
      </c>
      <c r="EH70">
        <v>31.465800000000002</v>
      </c>
      <c r="EI70">
        <v>31.511199999999999</v>
      </c>
      <c r="EJ70">
        <v>20.057500000000001</v>
      </c>
      <c r="EK70">
        <v>33.965200000000003</v>
      </c>
      <c r="EL70">
        <v>4.8332600000000001</v>
      </c>
      <c r="EM70">
        <v>25.963200000000001</v>
      </c>
      <c r="EN70">
        <v>401.28500000000003</v>
      </c>
      <c r="EO70">
        <v>15.0463</v>
      </c>
      <c r="EP70">
        <v>100.173</v>
      </c>
      <c r="EQ70">
        <v>90.491200000000006</v>
      </c>
    </row>
    <row r="71" spans="1:147" x14ac:dyDescent="0.3">
      <c r="A71">
        <v>55</v>
      </c>
      <c r="B71">
        <v>1675423149</v>
      </c>
      <c r="C71">
        <v>3360.9000000953702</v>
      </c>
      <c r="D71" t="s">
        <v>417</v>
      </c>
      <c r="E71" t="s">
        <v>418</v>
      </c>
      <c r="F71">
        <v>1675423140.7562499</v>
      </c>
      <c r="G71">
        <f t="shared" si="43"/>
        <v>4.3033000808350153E-3</v>
      </c>
      <c r="H71">
        <f t="shared" si="44"/>
        <v>8.2634970023870515</v>
      </c>
      <c r="I71">
        <f t="shared" si="45"/>
        <v>399.99181249999998</v>
      </c>
      <c r="J71">
        <f t="shared" si="46"/>
        <v>312.44515007643253</v>
      </c>
      <c r="K71">
        <f t="shared" si="47"/>
        <v>30.362133162230542</v>
      </c>
      <c r="L71">
        <f t="shared" si="48"/>
        <v>38.869557334962799</v>
      </c>
      <c r="M71">
        <f t="shared" si="49"/>
        <v>0.18362960667889761</v>
      </c>
      <c r="N71">
        <f t="shared" si="50"/>
        <v>3.399885576266747</v>
      </c>
      <c r="O71">
        <f t="shared" si="51"/>
        <v>0.17829233507048764</v>
      </c>
      <c r="P71">
        <f t="shared" si="52"/>
        <v>0.11189932032260293</v>
      </c>
      <c r="Q71">
        <f t="shared" si="53"/>
        <v>161.84770126462766</v>
      </c>
      <c r="R71">
        <f t="shared" si="54"/>
        <v>27.800378175553607</v>
      </c>
      <c r="S71">
        <f t="shared" si="55"/>
        <v>27.988221875000001</v>
      </c>
      <c r="T71">
        <f t="shared" si="56"/>
        <v>3.7922348309397207</v>
      </c>
      <c r="U71">
        <f t="shared" si="57"/>
        <v>39.942518042694104</v>
      </c>
      <c r="V71">
        <f t="shared" si="58"/>
        <v>1.5107752232920175</v>
      </c>
      <c r="W71">
        <f t="shared" si="59"/>
        <v>3.7823735140512849</v>
      </c>
      <c r="X71">
        <f t="shared" si="60"/>
        <v>2.2814596076477032</v>
      </c>
      <c r="Y71">
        <f t="shared" si="61"/>
        <v>-189.77553356482417</v>
      </c>
      <c r="Z71">
        <f t="shared" si="62"/>
        <v>-8.1846780782529418</v>
      </c>
      <c r="AA71">
        <f t="shared" si="63"/>
        <v>-0.52456627664051714</v>
      </c>
      <c r="AB71">
        <f t="shared" si="64"/>
        <v>-36.63707665508997</v>
      </c>
      <c r="AC71">
        <v>-4.0167854250293497E-2</v>
      </c>
      <c r="AD71">
        <v>4.50919352932544E-2</v>
      </c>
      <c r="AE71">
        <v>3.3874695570809998</v>
      </c>
      <c r="AF71">
        <v>0</v>
      </c>
      <c r="AG71">
        <v>0</v>
      </c>
      <c r="AH71">
        <f t="shared" si="65"/>
        <v>1</v>
      </c>
      <c r="AI71">
        <f t="shared" si="66"/>
        <v>0</v>
      </c>
      <c r="AJ71">
        <f t="shared" si="67"/>
        <v>51062.135331594349</v>
      </c>
      <c r="AK71">
        <v>0</v>
      </c>
      <c r="AL71">
        <v>0</v>
      </c>
      <c r="AM71">
        <v>0</v>
      </c>
      <c r="AN71">
        <f t="shared" si="68"/>
        <v>0</v>
      </c>
      <c r="AO71" t="e">
        <f t="shared" si="69"/>
        <v>#DIV/0!</v>
      </c>
      <c r="AP71">
        <v>-1</v>
      </c>
      <c r="AQ71" t="s">
        <v>419</v>
      </c>
      <c r="AR71">
        <v>2.3421076923076898</v>
      </c>
      <c r="AS71">
        <v>1.3555999999999999</v>
      </c>
      <c r="AT71">
        <f t="shared" si="70"/>
        <v>-0.72772771636743139</v>
      </c>
      <c r="AU71">
        <v>0.5</v>
      </c>
      <c r="AV71">
        <f t="shared" si="71"/>
        <v>841.20142882451285</v>
      </c>
      <c r="AW71">
        <f t="shared" si="72"/>
        <v>8.2634970023870515</v>
      </c>
      <c r="AX71">
        <f t="shared" si="73"/>
        <v>-306.08279740174157</v>
      </c>
      <c r="AY71">
        <f t="shared" si="74"/>
        <v>1</v>
      </c>
      <c r="AZ71">
        <f t="shared" si="75"/>
        <v>1.1012222144381967E-2</v>
      </c>
      <c r="BA71">
        <f t="shared" si="76"/>
        <v>-1</v>
      </c>
      <c r="BB71" t="s">
        <v>252</v>
      </c>
      <c r="BC71">
        <v>0</v>
      </c>
      <c r="BD71">
        <f t="shared" si="77"/>
        <v>1.3555999999999999</v>
      </c>
      <c r="BE71">
        <f t="shared" si="78"/>
        <v>-0.72772771636743139</v>
      </c>
      <c r="BF71" t="e">
        <f t="shared" si="79"/>
        <v>#DIV/0!</v>
      </c>
      <c r="BG71">
        <f t="shared" si="80"/>
        <v>-0.72772771636743139</v>
      </c>
      <c r="BH71" t="e">
        <f t="shared" si="81"/>
        <v>#DIV/0!</v>
      </c>
      <c r="BI71">
        <f t="shared" si="82"/>
        <v>1000.0013125</v>
      </c>
      <c r="BJ71">
        <f t="shared" si="83"/>
        <v>841.20142882451285</v>
      </c>
      <c r="BK71">
        <f t="shared" si="84"/>
        <v>0.84120032474908657</v>
      </c>
      <c r="BL71">
        <f t="shared" si="85"/>
        <v>0.19240064949817329</v>
      </c>
      <c r="BM71">
        <v>0.63841293650186204</v>
      </c>
      <c r="BN71">
        <v>0.5</v>
      </c>
      <c r="BO71" t="s">
        <v>253</v>
      </c>
      <c r="BP71">
        <v>1675423140.7562499</v>
      </c>
      <c r="BQ71">
        <v>399.99181249999998</v>
      </c>
      <c r="BR71">
        <v>401.26662499999998</v>
      </c>
      <c r="BS71">
        <v>15.5468125</v>
      </c>
      <c r="BT71">
        <v>15.005928125000001</v>
      </c>
      <c r="BU71">
        <v>500.02756249999999</v>
      </c>
      <c r="BV71">
        <v>96.975831249999999</v>
      </c>
      <c r="BW71">
        <v>0.20005115625</v>
      </c>
      <c r="BX71">
        <v>27.943568750000001</v>
      </c>
      <c r="BY71">
        <v>27.988221875000001</v>
      </c>
      <c r="BZ71">
        <v>999.9</v>
      </c>
      <c r="CA71">
        <v>9988.75</v>
      </c>
      <c r="CB71">
        <v>0</v>
      </c>
      <c r="CC71">
        <v>387.76206250000001</v>
      </c>
      <c r="CD71">
        <v>1000.0013125</v>
      </c>
      <c r="CE71">
        <v>0.959993875</v>
      </c>
      <c r="CF71">
        <v>4.0006287500000001E-2</v>
      </c>
      <c r="CG71">
        <v>0</v>
      </c>
      <c r="CH71">
        <v>2.35430625</v>
      </c>
      <c r="CI71">
        <v>0</v>
      </c>
      <c r="CJ71">
        <v>375.13278124999999</v>
      </c>
      <c r="CK71">
        <v>9334.3187500000004</v>
      </c>
      <c r="CL71">
        <v>40.875</v>
      </c>
      <c r="CM71">
        <v>43.804250000000003</v>
      </c>
      <c r="CN71">
        <v>42.125</v>
      </c>
      <c r="CO71">
        <v>41.875</v>
      </c>
      <c r="CP71">
        <v>40.690937499999997</v>
      </c>
      <c r="CQ71">
        <v>959.99187500000005</v>
      </c>
      <c r="CR71">
        <v>40.010937499999997</v>
      </c>
      <c r="CS71">
        <v>0</v>
      </c>
      <c r="CT71">
        <v>59.400000095367403</v>
      </c>
      <c r="CU71">
        <v>2.3421076923076898</v>
      </c>
      <c r="CV71">
        <v>-0.57517948097186999</v>
      </c>
      <c r="CW71">
        <v>1.7471452965405001</v>
      </c>
      <c r="CX71">
        <v>375.13469230769198</v>
      </c>
      <c r="CY71">
        <v>15</v>
      </c>
      <c r="CZ71">
        <v>1675419675.5999999</v>
      </c>
      <c r="DA71" t="s">
        <v>254</v>
      </c>
      <c r="DB71">
        <v>3</v>
      </c>
      <c r="DC71">
        <v>-3.86</v>
      </c>
      <c r="DD71">
        <v>0.378</v>
      </c>
      <c r="DE71">
        <v>401</v>
      </c>
      <c r="DF71">
        <v>15</v>
      </c>
      <c r="DG71">
        <v>1.54</v>
      </c>
      <c r="DH71">
        <v>0.44</v>
      </c>
      <c r="DI71">
        <v>-1.27793396153846</v>
      </c>
      <c r="DJ71">
        <v>7.9970561606808196E-2</v>
      </c>
      <c r="DK71">
        <v>0.116979917143921</v>
      </c>
      <c r="DL71">
        <v>1</v>
      </c>
      <c r="DM71">
        <v>2.3193000000000001</v>
      </c>
      <c r="DN71">
        <v>0</v>
      </c>
      <c r="DO71">
        <v>0</v>
      </c>
      <c r="DP71">
        <v>0</v>
      </c>
      <c r="DQ71">
        <v>0.54387253846153805</v>
      </c>
      <c r="DR71">
        <v>-3.0824143984912199E-2</v>
      </c>
      <c r="DS71">
        <v>1.0830417192159001E-2</v>
      </c>
      <c r="DT71">
        <v>1</v>
      </c>
      <c r="DU71">
        <v>2</v>
      </c>
      <c r="DV71">
        <v>3</v>
      </c>
      <c r="DW71" t="s">
        <v>255</v>
      </c>
      <c r="DX71">
        <v>100</v>
      </c>
      <c r="DY71">
        <v>100</v>
      </c>
      <c r="DZ71">
        <v>-3.86</v>
      </c>
      <c r="EA71">
        <v>0.378</v>
      </c>
      <c r="EB71">
        <v>2</v>
      </c>
      <c r="EC71">
        <v>517.10699999999997</v>
      </c>
      <c r="ED71">
        <v>427.56799999999998</v>
      </c>
      <c r="EE71">
        <v>26.006399999999999</v>
      </c>
      <c r="EF71">
        <v>31.183900000000001</v>
      </c>
      <c r="EG71">
        <v>30</v>
      </c>
      <c r="EH71">
        <v>31.452100000000002</v>
      </c>
      <c r="EI71">
        <v>31.497499999999999</v>
      </c>
      <c r="EJ71">
        <v>20.0657</v>
      </c>
      <c r="EK71">
        <v>33.690300000000001</v>
      </c>
      <c r="EL71">
        <v>3.32056</v>
      </c>
      <c r="EM71">
        <v>26.006599999999999</v>
      </c>
      <c r="EN71">
        <v>401.32299999999998</v>
      </c>
      <c r="EO71">
        <v>15.0801</v>
      </c>
      <c r="EP71">
        <v>100.179</v>
      </c>
      <c r="EQ71">
        <v>90.498800000000003</v>
      </c>
    </row>
    <row r="72" spans="1:147" x14ac:dyDescent="0.3">
      <c r="A72">
        <v>56</v>
      </c>
      <c r="B72">
        <v>1675423209</v>
      </c>
      <c r="C72">
        <v>3420.9000000953702</v>
      </c>
      <c r="D72" t="s">
        <v>420</v>
      </c>
      <c r="E72" t="s">
        <v>421</v>
      </c>
      <c r="F72">
        <v>1675423200.75</v>
      </c>
      <c r="G72">
        <f t="shared" si="43"/>
        <v>4.2893505079820851E-3</v>
      </c>
      <c r="H72">
        <f t="shared" si="44"/>
        <v>8.2746700114471547</v>
      </c>
      <c r="I72">
        <f t="shared" si="45"/>
        <v>399.99137500000001</v>
      </c>
      <c r="J72">
        <f t="shared" si="46"/>
        <v>312.11929932298244</v>
      </c>
      <c r="K72">
        <f t="shared" si="47"/>
        <v>30.329202079241391</v>
      </c>
      <c r="L72">
        <f t="shared" si="48"/>
        <v>38.867892080505335</v>
      </c>
      <c r="M72">
        <f t="shared" si="49"/>
        <v>0.18303600146167923</v>
      </c>
      <c r="N72">
        <f t="shared" si="50"/>
        <v>3.4010832734784344</v>
      </c>
      <c r="O72">
        <f t="shared" si="51"/>
        <v>0.17773445370669197</v>
      </c>
      <c r="P72">
        <f t="shared" si="52"/>
        <v>0.11154756590476415</v>
      </c>
      <c r="Q72">
        <f t="shared" si="53"/>
        <v>161.8486869376971</v>
      </c>
      <c r="R72">
        <f t="shared" si="54"/>
        <v>27.830282799892345</v>
      </c>
      <c r="S72">
        <f t="shared" si="55"/>
        <v>28.009824999999999</v>
      </c>
      <c r="T72">
        <f t="shared" si="56"/>
        <v>3.797013769314403</v>
      </c>
      <c r="U72">
        <f t="shared" si="57"/>
        <v>40.019115274929675</v>
      </c>
      <c r="V72">
        <f t="shared" si="58"/>
        <v>1.5160307899800221</v>
      </c>
      <c r="W72">
        <f t="shared" si="59"/>
        <v>3.7882666309960951</v>
      </c>
      <c r="X72">
        <f t="shared" si="60"/>
        <v>2.280982979334381</v>
      </c>
      <c r="Y72">
        <f t="shared" si="61"/>
        <v>-189.16035740200996</v>
      </c>
      <c r="Z72">
        <f t="shared" si="62"/>
        <v>-7.2535754094563067</v>
      </c>
      <c r="AA72">
        <f t="shared" si="63"/>
        <v>-0.46483890731893784</v>
      </c>
      <c r="AB72">
        <f t="shared" si="64"/>
        <v>-35.030084781088121</v>
      </c>
      <c r="AC72">
        <v>-4.0185656714839903E-2</v>
      </c>
      <c r="AD72">
        <v>4.51119201192893E-2</v>
      </c>
      <c r="AE72">
        <v>3.3886617514908699</v>
      </c>
      <c r="AF72">
        <v>0</v>
      </c>
      <c r="AG72">
        <v>0</v>
      </c>
      <c r="AH72">
        <f t="shared" si="65"/>
        <v>1</v>
      </c>
      <c r="AI72">
        <f t="shared" si="66"/>
        <v>0</v>
      </c>
      <c r="AJ72">
        <f t="shared" si="67"/>
        <v>51079.227915157469</v>
      </c>
      <c r="AK72">
        <v>0</v>
      </c>
      <c r="AL72">
        <v>0</v>
      </c>
      <c r="AM72">
        <v>0</v>
      </c>
      <c r="AN72">
        <f t="shared" si="68"/>
        <v>0</v>
      </c>
      <c r="AO72" t="e">
        <f t="shared" si="69"/>
        <v>#DIV/0!</v>
      </c>
      <c r="AP72">
        <v>-1</v>
      </c>
      <c r="AQ72" t="s">
        <v>422</v>
      </c>
      <c r="AR72">
        <v>2.3041038461538501</v>
      </c>
      <c r="AS72">
        <v>1.3744000000000001</v>
      </c>
      <c r="AT72">
        <f t="shared" si="70"/>
        <v>-0.67644342706188154</v>
      </c>
      <c r="AU72">
        <v>0.5</v>
      </c>
      <c r="AV72">
        <f t="shared" si="71"/>
        <v>841.20900791251506</v>
      </c>
      <c r="AW72">
        <f t="shared" si="72"/>
        <v>8.2746700114471547</v>
      </c>
      <c r="AX72">
        <f t="shared" si="73"/>
        <v>-284.51515209383354</v>
      </c>
      <c r="AY72">
        <f t="shared" si="74"/>
        <v>1</v>
      </c>
      <c r="AZ72">
        <f t="shared" si="75"/>
        <v>1.1025405011368722E-2</v>
      </c>
      <c r="BA72">
        <f t="shared" si="76"/>
        <v>-1</v>
      </c>
      <c r="BB72" t="s">
        <v>252</v>
      </c>
      <c r="BC72">
        <v>0</v>
      </c>
      <c r="BD72">
        <f t="shared" si="77"/>
        <v>1.3744000000000001</v>
      </c>
      <c r="BE72">
        <f t="shared" si="78"/>
        <v>-0.67644342706188154</v>
      </c>
      <c r="BF72" t="e">
        <f t="shared" si="79"/>
        <v>#DIV/0!</v>
      </c>
      <c r="BG72">
        <f t="shared" si="80"/>
        <v>-0.67644342706188154</v>
      </c>
      <c r="BH72" t="e">
        <f t="shared" si="81"/>
        <v>#DIV/0!</v>
      </c>
      <c r="BI72">
        <f t="shared" si="82"/>
        <v>1000.01065625</v>
      </c>
      <c r="BJ72">
        <f t="shared" si="83"/>
        <v>841.20900791251506</v>
      </c>
      <c r="BK72">
        <f t="shared" si="84"/>
        <v>0.8412000438745475</v>
      </c>
      <c r="BL72">
        <f t="shared" si="85"/>
        <v>0.19240008774909506</v>
      </c>
      <c r="BM72">
        <v>0.63841293650186204</v>
      </c>
      <c r="BN72">
        <v>0.5</v>
      </c>
      <c r="BO72" t="s">
        <v>253</v>
      </c>
      <c r="BP72">
        <v>1675423200.75</v>
      </c>
      <c r="BQ72">
        <v>399.99137500000001</v>
      </c>
      <c r="BR72">
        <v>401.26690624999998</v>
      </c>
      <c r="BS72">
        <v>15.601546875</v>
      </c>
      <c r="BT72">
        <v>15.06244375</v>
      </c>
      <c r="BU72">
        <v>500.02565625</v>
      </c>
      <c r="BV72">
        <v>96.971787500000005</v>
      </c>
      <c r="BW72">
        <v>0.20003796874999999</v>
      </c>
      <c r="BX72">
        <v>27.970265625</v>
      </c>
      <c r="BY72">
        <v>28.009824999999999</v>
      </c>
      <c r="BZ72">
        <v>999.9</v>
      </c>
      <c r="CA72">
        <v>9993.59375</v>
      </c>
      <c r="CB72">
        <v>0</v>
      </c>
      <c r="CC72">
        <v>388.291875</v>
      </c>
      <c r="CD72">
        <v>1000.01065625</v>
      </c>
      <c r="CE72">
        <v>0.95999543750000005</v>
      </c>
      <c r="CF72">
        <v>4.000469375E-2</v>
      </c>
      <c r="CG72">
        <v>0</v>
      </c>
      <c r="CH72">
        <v>2.3307406249999998</v>
      </c>
      <c r="CI72">
        <v>0</v>
      </c>
      <c r="CJ72">
        <v>375.03334374999997</v>
      </c>
      <c r="CK72">
        <v>9334.4078124999996</v>
      </c>
      <c r="CL72">
        <v>40.936999999999998</v>
      </c>
      <c r="CM72">
        <v>43.825781249999999</v>
      </c>
      <c r="CN72">
        <v>42.183124999999997</v>
      </c>
      <c r="CO72">
        <v>41.936999999999998</v>
      </c>
      <c r="CP72">
        <v>40.75</v>
      </c>
      <c r="CQ72">
        <v>960.00843750000001</v>
      </c>
      <c r="CR72">
        <v>40.001874999999998</v>
      </c>
      <c r="CS72">
        <v>0</v>
      </c>
      <c r="CT72">
        <v>59.200000047683702</v>
      </c>
      <c r="CU72">
        <v>2.3041038461538501</v>
      </c>
      <c r="CV72">
        <v>0.44104957210317702</v>
      </c>
      <c r="CW72">
        <v>0.12741880348449799</v>
      </c>
      <c r="CX72">
        <v>375.03149999999999</v>
      </c>
      <c r="CY72">
        <v>15</v>
      </c>
      <c r="CZ72">
        <v>1675419675.5999999</v>
      </c>
      <c r="DA72" t="s">
        <v>254</v>
      </c>
      <c r="DB72">
        <v>3</v>
      </c>
      <c r="DC72">
        <v>-3.86</v>
      </c>
      <c r="DD72">
        <v>0.378</v>
      </c>
      <c r="DE72">
        <v>401</v>
      </c>
      <c r="DF72">
        <v>15</v>
      </c>
      <c r="DG72">
        <v>1.54</v>
      </c>
      <c r="DH72">
        <v>0.44</v>
      </c>
      <c r="DI72">
        <v>-1.2760336538461501</v>
      </c>
      <c r="DJ72">
        <v>-2.4696713053891799E-2</v>
      </c>
      <c r="DK72">
        <v>0.12873959848990399</v>
      </c>
      <c r="DL72">
        <v>1</v>
      </c>
      <c r="DM72">
        <v>2.4689999999999999</v>
      </c>
      <c r="DN72">
        <v>0</v>
      </c>
      <c r="DO72">
        <v>0</v>
      </c>
      <c r="DP72">
        <v>0</v>
      </c>
      <c r="DQ72">
        <v>0.53821751923076899</v>
      </c>
      <c r="DR72">
        <v>7.6335849056605497E-3</v>
      </c>
      <c r="DS72">
        <v>3.2394611582459302E-3</v>
      </c>
      <c r="DT72">
        <v>1</v>
      </c>
      <c r="DU72">
        <v>2</v>
      </c>
      <c r="DV72">
        <v>3</v>
      </c>
      <c r="DW72" t="s">
        <v>255</v>
      </c>
      <c r="DX72">
        <v>100</v>
      </c>
      <c r="DY72">
        <v>100</v>
      </c>
      <c r="DZ72">
        <v>-3.86</v>
      </c>
      <c r="EA72">
        <v>0.378</v>
      </c>
      <c r="EB72">
        <v>2</v>
      </c>
      <c r="EC72">
        <v>517.10699999999997</v>
      </c>
      <c r="ED72">
        <v>426.947</v>
      </c>
      <c r="EE72">
        <v>25.970300000000002</v>
      </c>
      <c r="EF72">
        <v>31.164899999999999</v>
      </c>
      <c r="EG72">
        <v>30</v>
      </c>
      <c r="EH72">
        <v>31.4358</v>
      </c>
      <c r="EI72">
        <v>31.481200000000001</v>
      </c>
      <c r="EJ72">
        <v>20.071400000000001</v>
      </c>
      <c r="EK72">
        <v>33.690300000000001</v>
      </c>
      <c r="EL72">
        <v>1.81243</v>
      </c>
      <c r="EM72">
        <v>25.950199999999999</v>
      </c>
      <c r="EN72">
        <v>401.37900000000002</v>
      </c>
      <c r="EO72">
        <v>15.070499999999999</v>
      </c>
      <c r="EP72">
        <v>100.18300000000001</v>
      </c>
      <c r="EQ72">
        <v>90.504599999999996</v>
      </c>
    </row>
    <row r="73" spans="1:147" x14ac:dyDescent="0.3">
      <c r="A73">
        <v>57</v>
      </c>
      <c r="B73">
        <v>1675423269.0999999</v>
      </c>
      <c r="C73">
        <v>3481</v>
      </c>
      <c r="D73" t="s">
        <v>423</v>
      </c>
      <c r="E73" t="s">
        <v>424</v>
      </c>
      <c r="F73">
        <v>1675423260.75</v>
      </c>
      <c r="G73">
        <f t="shared" si="43"/>
        <v>4.2472673754794495E-3</v>
      </c>
      <c r="H73">
        <f t="shared" si="44"/>
        <v>8.4138408377864327</v>
      </c>
      <c r="I73">
        <f t="shared" si="45"/>
        <v>399.99812500000002</v>
      </c>
      <c r="J73">
        <f t="shared" si="46"/>
        <v>310.26660487970037</v>
      </c>
      <c r="K73">
        <f t="shared" si="47"/>
        <v>30.148486941046691</v>
      </c>
      <c r="L73">
        <f t="shared" si="48"/>
        <v>38.867664319469476</v>
      </c>
      <c r="M73">
        <f t="shared" si="49"/>
        <v>0.1813973622257618</v>
      </c>
      <c r="N73">
        <f t="shared" si="50"/>
        <v>3.4045745331133839</v>
      </c>
      <c r="O73">
        <f t="shared" si="51"/>
        <v>0.17619403632087105</v>
      </c>
      <c r="P73">
        <f t="shared" si="52"/>
        <v>0.11057633852708634</v>
      </c>
      <c r="Q73">
        <f t="shared" si="53"/>
        <v>161.8481701688797</v>
      </c>
      <c r="R73">
        <f t="shared" si="54"/>
        <v>27.815919176186924</v>
      </c>
      <c r="S73">
        <f t="shared" si="55"/>
        <v>27.988021875000001</v>
      </c>
      <c r="T73">
        <f t="shared" si="56"/>
        <v>3.7921906124386426</v>
      </c>
      <c r="U73">
        <f t="shared" si="57"/>
        <v>40.01641111228232</v>
      </c>
      <c r="V73">
        <f t="shared" si="58"/>
        <v>1.5138084885961025</v>
      </c>
      <c r="W73">
        <f t="shared" si="59"/>
        <v>3.7829691532019125</v>
      </c>
      <c r="X73">
        <f t="shared" si="60"/>
        <v>2.2783821238425404</v>
      </c>
      <c r="Y73">
        <f t="shared" si="61"/>
        <v>-187.30449125864374</v>
      </c>
      <c r="Z73">
        <f t="shared" si="62"/>
        <v>-7.6636784637638611</v>
      </c>
      <c r="AA73">
        <f t="shared" si="63"/>
        <v>-0.49050439818529479</v>
      </c>
      <c r="AB73">
        <f t="shared" si="64"/>
        <v>-33.610503951713184</v>
      </c>
      <c r="AC73">
        <v>-4.0237565398486802E-2</v>
      </c>
      <c r="AD73">
        <v>4.5170192164133302E-2</v>
      </c>
      <c r="AE73">
        <v>3.3921369659766798</v>
      </c>
      <c r="AF73">
        <v>0</v>
      </c>
      <c r="AG73">
        <v>0</v>
      </c>
      <c r="AH73">
        <f t="shared" si="65"/>
        <v>1</v>
      </c>
      <c r="AI73">
        <f t="shared" si="66"/>
        <v>0</v>
      </c>
      <c r="AJ73">
        <f t="shared" si="67"/>
        <v>51146.542222172116</v>
      </c>
      <c r="AK73">
        <v>0</v>
      </c>
      <c r="AL73">
        <v>0</v>
      </c>
      <c r="AM73">
        <v>0</v>
      </c>
      <c r="AN73">
        <f t="shared" si="68"/>
        <v>0</v>
      </c>
      <c r="AO73" t="e">
        <f t="shared" si="69"/>
        <v>#DIV/0!</v>
      </c>
      <c r="AP73">
        <v>-1</v>
      </c>
      <c r="AQ73" t="s">
        <v>425</v>
      </c>
      <c r="AR73">
        <v>2.2958153846153802</v>
      </c>
      <c r="AS73">
        <v>1.7632000000000001</v>
      </c>
      <c r="AT73">
        <f t="shared" si="70"/>
        <v>-0.30207315370654486</v>
      </c>
      <c r="AU73">
        <v>0.5</v>
      </c>
      <c r="AV73">
        <f t="shared" si="71"/>
        <v>841.20653842500474</v>
      </c>
      <c r="AW73">
        <f t="shared" si="72"/>
        <v>8.4138408377864327</v>
      </c>
      <c r="AX73">
        <f t="shared" si="73"/>
        <v>-127.0529559903035</v>
      </c>
      <c r="AY73">
        <f t="shared" si="74"/>
        <v>1</v>
      </c>
      <c r="AZ73">
        <f t="shared" si="75"/>
        <v>1.1190879299882779E-2</v>
      </c>
      <c r="BA73">
        <f t="shared" si="76"/>
        <v>-1</v>
      </c>
      <c r="BB73" t="s">
        <v>252</v>
      </c>
      <c r="BC73">
        <v>0</v>
      </c>
      <c r="BD73">
        <f t="shared" si="77"/>
        <v>1.7632000000000001</v>
      </c>
      <c r="BE73">
        <f t="shared" si="78"/>
        <v>-0.30207315370654492</v>
      </c>
      <c r="BF73" t="e">
        <f t="shared" si="79"/>
        <v>#DIV/0!</v>
      </c>
      <c r="BG73">
        <f t="shared" si="80"/>
        <v>-0.30207315370654492</v>
      </c>
      <c r="BH73" t="e">
        <f t="shared" si="81"/>
        <v>#DIV/0!</v>
      </c>
      <c r="BI73">
        <f t="shared" si="82"/>
        <v>1000.00775</v>
      </c>
      <c r="BJ73">
        <f t="shared" si="83"/>
        <v>841.20653842500474</v>
      </c>
      <c r="BK73">
        <f t="shared" si="84"/>
        <v>0.84120001912485654</v>
      </c>
      <c r="BL73">
        <f t="shared" si="85"/>
        <v>0.19240003824971313</v>
      </c>
      <c r="BM73">
        <v>0.63841293650186204</v>
      </c>
      <c r="BN73">
        <v>0.5</v>
      </c>
      <c r="BO73" t="s">
        <v>253</v>
      </c>
      <c r="BP73">
        <v>1675423260.75</v>
      </c>
      <c r="BQ73">
        <v>399.99812500000002</v>
      </c>
      <c r="BR73">
        <v>401.28937500000001</v>
      </c>
      <c r="BS73">
        <v>15.57903125</v>
      </c>
      <c r="BT73">
        <v>15.045165624999999</v>
      </c>
      <c r="BU73">
        <v>499.98868750000003</v>
      </c>
      <c r="BV73">
        <v>96.969693750000005</v>
      </c>
      <c r="BW73">
        <v>0.19992253125000001</v>
      </c>
      <c r="BX73">
        <v>27.946268750000002</v>
      </c>
      <c r="BY73">
        <v>27.988021875000001</v>
      </c>
      <c r="BZ73">
        <v>999.9</v>
      </c>
      <c r="CA73">
        <v>10006.71875</v>
      </c>
      <c r="CB73">
        <v>0</v>
      </c>
      <c r="CC73">
        <v>354.76956250000001</v>
      </c>
      <c r="CD73">
        <v>1000.00775</v>
      </c>
      <c r="CE73">
        <v>0.95999543750000005</v>
      </c>
      <c r="CF73">
        <v>4.000469375E-2</v>
      </c>
      <c r="CG73">
        <v>0</v>
      </c>
      <c r="CH73">
        <v>2.2748531249999999</v>
      </c>
      <c r="CI73">
        <v>0</v>
      </c>
      <c r="CJ73">
        <v>374.87324999999998</v>
      </c>
      <c r="CK73">
        <v>9334.3724999999995</v>
      </c>
      <c r="CL73">
        <v>41</v>
      </c>
      <c r="CM73">
        <v>43.896312500000001</v>
      </c>
      <c r="CN73">
        <v>42.25</v>
      </c>
      <c r="CO73">
        <v>41.986218749999999</v>
      </c>
      <c r="CP73">
        <v>40.811999999999998</v>
      </c>
      <c r="CQ73">
        <v>960.00656249999997</v>
      </c>
      <c r="CR73">
        <v>40.000937499999999</v>
      </c>
      <c r="CS73">
        <v>0</v>
      </c>
      <c r="CT73">
        <v>59.600000143051098</v>
      </c>
      <c r="CU73">
        <v>2.2958153846153802</v>
      </c>
      <c r="CV73">
        <v>1.00838290968231</v>
      </c>
      <c r="CW73">
        <v>-0.24379487407391001</v>
      </c>
      <c r="CX73">
        <v>374.83642307692298</v>
      </c>
      <c r="CY73">
        <v>15</v>
      </c>
      <c r="CZ73">
        <v>1675419675.5999999</v>
      </c>
      <c r="DA73" t="s">
        <v>254</v>
      </c>
      <c r="DB73">
        <v>3</v>
      </c>
      <c r="DC73">
        <v>-3.86</v>
      </c>
      <c r="DD73">
        <v>0.378</v>
      </c>
      <c r="DE73">
        <v>401</v>
      </c>
      <c r="DF73">
        <v>15</v>
      </c>
      <c r="DG73">
        <v>1.54</v>
      </c>
      <c r="DH73">
        <v>0.44</v>
      </c>
      <c r="DI73">
        <v>-1.2895334615384599</v>
      </c>
      <c r="DJ73">
        <v>-7.5768530692391201E-2</v>
      </c>
      <c r="DK73">
        <v>0.11695402771839999</v>
      </c>
      <c r="DL73">
        <v>1</v>
      </c>
      <c r="DM73">
        <v>2.6345000000000001</v>
      </c>
      <c r="DN73">
        <v>0</v>
      </c>
      <c r="DO73">
        <v>0</v>
      </c>
      <c r="DP73">
        <v>0</v>
      </c>
      <c r="DQ73">
        <v>0.53477573076923102</v>
      </c>
      <c r="DR73">
        <v>-8.29449671305371E-3</v>
      </c>
      <c r="DS73">
        <v>2.8660704478658898E-3</v>
      </c>
      <c r="DT73">
        <v>1</v>
      </c>
      <c r="DU73">
        <v>2</v>
      </c>
      <c r="DV73">
        <v>3</v>
      </c>
      <c r="DW73" t="s">
        <v>255</v>
      </c>
      <c r="DX73">
        <v>100</v>
      </c>
      <c r="DY73">
        <v>100</v>
      </c>
      <c r="DZ73">
        <v>-3.86</v>
      </c>
      <c r="EA73">
        <v>0.378</v>
      </c>
      <c r="EB73">
        <v>2</v>
      </c>
      <c r="EC73">
        <v>517.74699999999996</v>
      </c>
      <c r="ED73">
        <v>426.46499999999997</v>
      </c>
      <c r="EE73">
        <v>25.883900000000001</v>
      </c>
      <c r="EF73">
        <v>31.148499999999999</v>
      </c>
      <c r="EG73">
        <v>29.9999</v>
      </c>
      <c r="EH73">
        <v>31.4194</v>
      </c>
      <c r="EI73">
        <v>31.467600000000001</v>
      </c>
      <c r="EJ73">
        <v>20.074300000000001</v>
      </c>
      <c r="EK73">
        <v>33.690300000000001</v>
      </c>
      <c r="EL73">
        <v>0.68446099999999999</v>
      </c>
      <c r="EM73">
        <v>25.88</v>
      </c>
      <c r="EN73">
        <v>401.339</v>
      </c>
      <c r="EO73">
        <v>15.070499999999999</v>
      </c>
      <c r="EP73">
        <v>100.188</v>
      </c>
      <c r="EQ73">
        <v>90.510400000000004</v>
      </c>
    </row>
    <row r="74" spans="1:147" x14ac:dyDescent="0.3">
      <c r="A74">
        <v>58</v>
      </c>
      <c r="B74">
        <v>1675423388.5</v>
      </c>
      <c r="C74">
        <v>3600.4000000953702</v>
      </c>
      <c r="D74" t="s">
        <v>426</v>
      </c>
      <c r="E74" t="s">
        <v>427</v>
      </c>
      <c r="F74">
        <v>1675423380.29375</v>
      </c>
      <c r="G74">
        <f t="shared" si="43"/>
        <v>4.3987287115982128E-3</v>
      </c>
      <c r="H74">
        <f t="shared" si="44"/>
        <v>-1.0643104414672366</v>
      </c>
      <c r="I74">
        <f t="shared" si="45"/>
        <v>400.09265625</v>
      </c>
      <c r="J74">
        <f t="shared" si="46"/>
        <v>394.33497927490788</v>
      </c>
      <c r="K74">
        <f t="shared" si="47"/>
        <v>38.316486846184809</v>
      </c>
      <c r="L74">
        <f t="shared" si="48"/>
        <v>38.875945087719344</v>
      </c>
      <c r="M74">
        <f t="shared" si="49"/>
        <v>0.19493593805711854</v>
      </c>
      <c r="N74">
        <f t="shared" si="50"/>
        <v>3.4045954620595626</v>
      </c>
      <c r="O74">
        <f t="shared" si="51"/>
        <v>0.18894078165453645</v>
      </c>
      <c r="P74">
        <f t="shared" si="52"/>
        <v>0.11861127088622206</v>
      </c>
      <c r="Q74">
        <f t="shared" si="53"/>
        <v>0</v>
      </c>
      <c r="R74">
        <f t="shared" si="54"/>
        <v>27.196911972774767</v>
      </c>
      <c r="S74">
        <f t="shared" si="55"/>
        <v>27.648434375000001</v>
      </c>
      <c r="T74">
        <f t="shared" si="56"/>
        <v>3.7177560444495277</v>
      </c>
      <c r="U74">
        <f t="shared" si="57"/>
        <v>39.523013390669135</v>
      </c>
      <c r="V74">
        <f t="shared" si="58"/>
        <v>1.5165334172764178</v>
      </c>
      <c r="W74">
        <f t="shared" si="59"/>
        <v>3.8370895515635244</v>
      </c>
      <c r="X74">
        <f t="shared" si="60"/>
        <v>2.2012226271731099</v>
      </c>
      <c r="Y74">
        <f t="shared" si="61"/>
        <v>-193.9839361814812</v>
      </c>
      <c r="Z74">
        <f t="shared" si="62"/>
        <v>99.414483691944397</v>
      </c>
      <c r="AA74">
        <f t="shared" si="63"/>
        <v>6.3598314149051891</v>
      </c>
      <c r="AB74">
        <f t="shared" si="64"/>
        <v>-88.209621074631613</v>
      </c>
      <c r="AC74">
        <v>-4.0237876640863202E-2</v>
      </c>
      <c r="AD74">
        <v>4.5170541560967198E-2</v>
      </c>
      <c r="AE74">
        <v>3.3921577987167901</v>
      </c>
      <c r="AF74">
        <v>0</v>
      </c>
      <c r="AG74">
        <v>0</v>
      </c>
      <c r="AH74">
        <f t="shared" si="65"/>
        <v>1</v>
      </c>
      <c r="AI74">
        <f t="shared" si="66"/>
        <v>0</v>
      </c>
      <c r="AJ74">
        <f t="shared" si="67"/>
        <v>51105.472765309205</v>
      </c>
      <c r="AK74" t="s">
        <v>428</v>
      </c>
      <c r="AL74">
        <v>2.32509230769231</v>
      </c>
      <c r="AM74">
        <v>1.33</v>
      </c>
      <c r="AN74">
        <f t="shared" si="68"/>
        <v>-0.99509230769230994</v>
      </c>
      <c r="AO74">
        <f t="shared" si="69"/>
        <v>-0.74818970503181192</v>
      </c>
      <c r="AP74">
        <v>-0.33973477714334599</v>
      </c>
      <c r="AQ74" t="s">
        <v>252</v>
      </c>
      <c r="AR74">
        <v>0</v>
      </c>
      <c r="AS74">
        <v>0</v>
      </c>
      <c r="AT74" t="e">
        <f t="shared" si="70"/>
        <v>#DIV/0!</v>
      </c>
      <c r="AU74">
        <v>0.5</v>
      </c>
      <c r="AV74">
        <f t="shared" si="71"/>
        <v>0</v>
      </c>
      <c r="AW74">
        <f t="shared" si="72"/>
        <v>-1.0643104414672366</v>
      </c>
      <c r="AX74" t="e">
        <f t="shared" si="73"/>
        <v>#DIV/0!</v>
      </c>
      <c r="AY74" t="e">
        <f t="shared" si="74"/>
        <v>#DIV/0!</v>
      </c>
      <c r="AZ74" t="e">
        <f t="shared" si="75"/>
        <v>#DIV/0!</v>
      </c>
      <c r="BA74" t="e">
        <f t="shared" si="76"/>
        <v>#DIV/0!</v>
      </c>
      <c r="BB74" t="s">
        <v>252</v>
      </c>
      <c r="BC74">
        <v>0</v>
      </c>
      <c r="BD74">
        <f t="shared" si="77"/>
        <v>0</v>
      </c>
      <c r="BE74" t="e">
        <f t="shared" si="78"/>
        <v>#DIV/0!</v>
      </c>
      <c r="BF74">
        <f t="shared" si="79"/>
        <v>1</v>
      </c>
      <c r="BG74">
        <f t="shared" si="80"/>
        <v>0</v>
      </c>
      <c r="BH74">
        <f t="shared" si="81"/>
        <v>-1.336559422396064</v>
      </c>
      <c r="BI74">
        <f t="shared" si="82"/>
        <v>0</v>
      </c>
      <c r="BJ74">
        <f t="shared" si="83"/>
        <v>0</v>
      </c>
      <c r="BK74">
        <f t="shared" si="84"/>
        <v>0</v>
      </c>
      <c r="BL74">
        <f t="shared" si="85"/>
        <v>0</v>
      </c>
      <c r="BM74">
        <v>0.63841293650186204</v>
      </c>
      <c r="BN74">
        <v>0.5</v>
      </c>
      <c r="BO74" t="s">
        <v>253</v>
      </c>
      <c r="BP74">
        <v>1675423380.29375</v>
      </c>
      <c r="BQ74">
        <v>400.09265625</v>
      </c>
      <c r="BR74">
        <v>400.18146875000002</v>
      </c>
      <c r="BS74">
        <v>15.6074375</v>
      </c>
      <c r="BT74">
        <v>15.054575</v>
      </c>
      <c r="BU74">
        <v>500.01156250000003</v>
      </c>
      <c r="BV74">
        <v>96.967415625000001</v>
      </c>
      <c r="BW74">
        <v>0.1999391875</v>
      </c>
      <c r="BX74">
        <v>28.190059375000001</v>
      </c>
      <c r="BY74">
        <v>27.648434375000001</v>
      </c>
      <c r="BZ74">
        <v>999.9</v>
      </c>
      <c r="CA74">
        <v>10007.03125</v>
      </c>
      <c r="CB74">
        <v>0</v>
      </c>
      <c r="CC74">
        <v>386.77868749999999</v>
      </c>
      <c r="CD74">
        <v>0</v>
      </c>
      <c r="CE74">
        <v>0</v>
      </c>
      <c r="CF74">
        <v>0</v>
      </c>
      <c r="CG74">
        <v>0</v>
      </c>
      <c r="CH74">
        <v>2.3300218749999999</v>
      </c>
      <c r="CI74">
        <v>0</v>
      </c>
      <c r="CJ74">
        <v>-0.22230312499999999</v>
      </c>
      <c r="CK74">
        <v>-7.7446874999999998E-2</v>
      </c>
      <c r="CL74">
        <v>40.222375</v>
      </c>
      <c r="CM74">
        <v>44</v>
      </c>
      <c r="CN74">
        <v>42.198812500000003</v>
      </c>
      <c r="CO74">
        <v>42.003875000000001</v>
      </c>
      <c r="CP74">
        <v>40.515374999999999</v>
      </c>
      <c r="CQ74">
        <v>0</v>
      </c>
      <c r="CR74">
        <v>0</v>
      </c>
      <c r="CS74">
        <v>0</v>
      </c>
      <c r="CT74">
        <v>118.80000019073501</v>
      </c>
      <c r="CU74">
        <v>2.32509230769231</v>
      </c>
      <c r="CV74">
        <v>-0.11152137537001</v>
      </c>
      <c r="CW74">
        <v>-9.6393167558473797E-2</v>
      </c>
      <c r="CX74">
        <v>-0.25024999999999997</v>
      </c>
      <c r="CY74">
        <v>15</v>
      </c>
      <c r="CZ74">
        <v>1675419675.5999999</v>
      </c>
      <c r="DA74" t="s">
        <v>254</v>
      </c>
      <c r="DB74">
        <v>3</v>
      </c>
      <c r="DC74">
        <v>-3.86</v>
      </c>
      <c r="DD74">
        <v>0.378</v>
      </c>
      <c r="DE74">
        <v>401</v>
      </c>
      <c r="DF74">
        <v>15</v>
      </c>
      <c r="DG74">
        <v>1.54</v>
      </c>
      <c r="DH74">
        <v>0.44</v>
      </c>
      <c r="DI74">
        <v>-0.12705702826923099</v>
      </c>
      <c r="DJ74">
        <v>0.25367194785779701</v>
      </c>
      <c r="DK74">
        <v>0.14360225411949701</v>
      </c>
      <c r="DL74">
        <v>1</v>
      </c>
      <c r="DM74">
        <v>2.1052</v>
      </c>
      <c r="DN74">
        <v>0</v>
      </c>
      <c r="DO74">
        <v>0</v>
      </c>
      <c r="DP74">
        <v>0</v>
      </c>
      <c r="DQ74">
        <v>0.54710899999999996</v>
      </c>
      <c r="DR74">
        <v>5.9312039969978601E-2</v>
      </c>
      <c r="DS74">
        <v>8.1913789742631207E-3</v>
      </c>
      <c r="DT74">
        <v>1</v>
      </c>
      <c r="DU74">
        <v>2</v>
      </c>
      <c r="DV74">
        <v>3</v>
      </c>
      <c r="DW74" t="s">
        <v>255</v>
      </c>
      <c r="DX74">
        <v>100</v>
      </c>
      <c r="DY74">
        <v>100</v>
      </c>
      <c r="DZ74">
        <v>-3.86</v>
      </c>
      <c r="EA74">
        <v>0.378</v>
      </c>
      <c r="EB74">
        <v>2</v>
      </c>
      <c r="EC74">
        <v>517.87300000000005</v>
      </c>
      <c r="ED74">
        <v>426.71899999999999</v>
      </c>
      <c r="EE74">
        <v>30.482399999999998</v>
      </c>
      <c r="EF74">
        <v>31.107700000000001</v>
      </c>
      <c r="EG74">
        <v>29.998999999999999</v>
      </c>
      <c r="EH74">
        <v>31.386099999999999</v>
      </c>
      <c r="EI74">
        <v>31.432200000000002</v>
      </c>
      <c r="EJ74">
        <v>20.036000000000001</v>
      </c>
      <c r="EK74">
        <v>33.081600000000002</v>
      </c>
      <c r="EL74">
        <v>0</v>
      </c>
      <c r="EM74">
        <v>30.5566</v>
      </c>
      <c r="EN74">
        <v>400.24200000000002</v>
      </c>
      <c r="EO74">
        <v>15.239599999999999</v>
      </c>
      <c r="EP74">
        <v>100.199</v>
      </c>
      <c r="EQ74">
        <v>90.523099999999999</v>
      </c>
    </row>
    <row r="75" spans="1:147" x14ac:dyDescent="0.3">
      <c r="A75">
        <v>59</v>
      </c>
      <c r="B75">
        <v>1675423448.5999999</v>
      </c>
      <c r="C75">
        <v>3660.5</v>
      </c>
      <c r="D75" t="s">
        <v>429</v>
      </c>
      <c r="E75" t="s">
        <v>430</v>
      </c>
      <c r="F75">
        <v>1675423440.3</v>
      </c>
      <c r="G75">
        <f t="shared" si="43"/>
        <v>2.3595207368578438E-3</v>
      </c>
      <c r="H75">
        <f t="shared" si="44"/>
        <v>-0.69889024950558043</v>
      </c>
      <c r="I75">
        <f t="shared" si="45"/>
        <v>400.03521875000001</v>
      </c>
      <c r="J75">
        <f t="shared" si="46"/>
        <v>396.1074826394626</v>
      </c>
      <c r="K75">
        <f t="shared" si="47"/>
        <v>38.48899806571859</v>
      </c>
      <c r="L75">
        <f t="shared" si="48"/>
        <v>38.870648587828839</v>
      </c>
      <c r="M75">
        <f t="shared" si="49"/>
        <v>9.9273469991703792E-2</v>
      </c>
      <c r="N75">
        <f t="shared" si="50"/>
        <v>3.4022903591212521</v>
      </c>
      <c r="O75">
        <f t="shared" si="51"/>
        <v>9.76918888347795E-2</v>
      </c>
      <c r="P75">
        <f t="shared" si="52"/>
        <v>6.1197430388152833E-2</v>
      </c>
      <c r="Q75">
        <f t="shared" si="53"/>
        <v>0</v>
      </c>
      <c r="R75">
        <f t="shared" si="54"/>
        <v>28.263787158591096</v>
      </c>
      <c r="S75">
        <f t="shared" si="55"/>
        <v>28.241671875000002</v>
      </c>
      <c r="T75">
        <f t="shared" si="56"/>
        <v>3.848633528830256</v>
      </c>
      <c r="U75">
        <f t="shared" si="57"/>
        <v>39.428629712585852</v>
      </c>
      <c r="V75">
        <f t="shared" si="58"/>
        <v>1.5671675632418964</v>
      </c>
      <c r="W75">
        <f t="shared" si="59"/>
        <v>3.9746944660915955</v>
      </c>
      <c r="X75">
        <f t="shared" si="60"/>
        <v>2.2814659655883593</v>
      </c>
      <c r="Y75">
        <f t="shared" si="61"/>
        <v>-104.05486449543091</v>
      </c>
      <c r="Z75">
        <f t="shared" si="62"/>
        <v>101.79932779998754</v>
      </c>
      <c r="AA75">
        <f t="shared" si="63"/>
        <v>6.5558633541428817</v>
      </c>
      <c r="AB75">
        <f t="shared" si="64"/>
        <v>4.3003266586995181</v>
      </c>
      <c r="AC75">
        <v>-4.02036013715922E-2</v>
      </c>
      <c r="AD75">
        <v>4.5132064568531999E-2</v>
      </c>
      <c r="AE75">
        <v>3.3898632903797798</v>
      </c>
      <c r="AF75">
        <v>0</v>
      </c>
      <c r="AG75">
        <v>0</v>
      </c>
      <c r="AH75">
        <f t="shared" si="65"/>
        <v>1</v>
      </c>
      <c r="AI75">
        <f t="shared" si="66"/>
        <v>0</v>
      </c>
      <c r="AJ75">
        <f t="shared" si="67"/>
        <v>50961.099025794385</v>
      </c>
      <c r="AK75" t="s">
        <v>431</v>
      </c>
      <c r="AL75">
        <v>2.3226461538461498</v>
      </c>
      <c r="AM75">
        <v>1.5710500000000001</v>
      </c>
      <c r="AN75">
        <f t="shared" si="68"/>
        <v>-0.75159615384614975</v>
      </c>
      <c r="AO75">
        <f t="shared" si="69"/>
        <v>-0.47840371334212772</v>
      </c>
      <c r="AP75">
        <v>-0.22309028823968799</v>
      </c>
      <c r="AQ75" t="s">
        <v>252</v>
      </c>
      <c r="AR75">
        <v>0</v>
      </c>
      <c r="AS75">
        <v>0</v>
      </c>
      <c r="AT75" t="e">
        <f t="shared" si="70"/>
        <v>#DIV/0!</v>
      </c>
      <c r="AU75">
        <v>0.5</v>
      </c>
      <c r="AV75">
        <f t="shared" si="71"/>
        <v>0</v>
      </c>
      <c r="AW75">
        <f t="shared" si="72"/>
        <v>-0.69889024950558043</v>
      </c>
      <c r="AX75" t="e">
        <f t="shared" si="73"/>
        <v>#DIV/0!</v>
      </c>
      <c r="AY75" t="e">
        <f t="shared" si="74"/>
        <v>#DIV/0!</v>
      </c>
      <c r="AZ75" t="e">
        <f t="shared" si="75"/>
        <v>#DIV/0!</v>
      </c>
      <c r="BA75" t="e">
        <f t="shared" si="76"/>
        <v>#DIV/0!</v>
      </c>
      <c r="BB75" t="s">
        <v>252</v>
      </c>
      <c r="BC75">
        <v>0</v>
      </c>
      <c r="BD75">
        <f t="shared" si="77"/>
        <v>0</v>
      </c>
      <c r="BE75" t="e">
        <f t="shared" si="78"/>
        <v>#DIV/0!</v>
      </c>
      <c r="BF75">
        <f t="shared" si="79"/>
        <v>1</v>
      </c>
      <c r="BG75">
        <f t="shared" si="80"/>
        <v>0</v>
      </c>
      <c r="BH75">
        <f t="shared" si="81"/>
        <v>-2.0902847785482295</v>
      </c>
      <c r="BI75">
        <f t="shared" si="82"/>
        <v>0</v>
      </c>
      <c r="BJ75">
        <f t="shared" si="83"/>
        <v>0</v>
      </c>
      <c r="BK75">
        <f t="shared" si="84"/>
        <v>0</v>
      </c>
      <c r="BL75">
        <f t="shared" si="85"/>
        <v>0</v>
      </c>
      <c r="BM75">
        <v>0.63841293650186204</v>
      </c>
      <c r="BN75">
        <v>0.5</v>
      </c>
      <c r="BO75" t="s">
        <v>253</v>
      </c>
      <c r="BP75">
        <v>1675423440.3</v>
      </c>
      <c r="BQ75">
        <v>400.03521875000001</v>
      </c>
      <c r="BR75">
        <v>400.06650000000002</v>
      </c>
      <c r="BS75">
        <v>16.128421875000001</v>
      </c>
      <c r="BT75">
        <v>15.832021875000001</v>
      </c>
      <c r="BU75">
        <v>500.01806249999998</v>
      </c>
      <c r="BV75">
        <v>96.968090625000002</v>
      </c>
      <c r="BW75">
        <v>0.1999755</v>
      </c>
      <c r="BX75">
        <v>28.796665624999999</v>
      </c>
      <c r="BY75">
        <v>28.241671875000002</v>
      </c>
      <c r="BZ75">
        <v>999.9</v>
      </c>
      <c r="CA75">
        <v>9998.4375</v>
      </c>
      <c r="CB75">
        <v>0</v>
      </c>
      <c r="CC75">
        <v>387.79471875000002</v>
      </c>
      <c r="CD75">
        <v>0</v>
      </c>
      <c r="CE75">
        <v>0</v>
      </c>
      <c r="CF75">
        <v>0</v>
      </c>
      <c r="CG75">
        <v>0</v>
      </c>
      <c r="CH75">
        <v>2.365140625</v>
      </c>
      <c r="CI75">
        <v>0</v>
      </c>
      <c r="CJ75">
        <v>-1.9500437500000001</v>
      </c>
      <c r="CK75">
        <v>-0.18622187500000001</v>
      </c>
      <c r="CL75">
        <v>39.710687499999999</v>
      </c>
      <c r="CM75">
        <v>43.902124999999998</v>
      </c>
      <c r="CN75">
        <v>41.921500000000002</v>
      </c>
      <c r="CO75">
        <v>41.921500000000002</v>
      </c>
      <c r="CP75">
        <v>40.136499999999998</v>
      </c>
      <c r="CQ75">
        <v>0</v>
      </c>
      <c r="CR75">
        <v>0</v>
      </c>
      <c r="CS75">
        <v>0</v>
      </c>
      <c r="CT75">
        <v>59.200000047683702</v>
      </c>
      <c r="CU75">
        <v>2.3226461538461498</v>
      </c>
      <c r="CV75">
        <v>0.59251966333235895</v>
      </c>
      <c r="CW75">
        <v>-1.3854188022134499</v>
      </c>
      <c r="CX75">
        <v>-1.9736269230769199</v>
      </c>
      <c r="CY75">
        <v>15</v>
      </c>
      <c r="CZ75">
        <v>1675419675.5999999</v>
      </c>
      <c r="DA75" t="s">
        <v>254</v>
      </c>
      <c r="DB75">
        <v>3</v>
      </c>
      <c r="DC75">
        <v>-3.86</v>
      </c>
      <c r="DD75">
        <v>0.378</v>
      </c>
      <c r="DE75">
        <v>401</v>
      </c>
      <c r="DF75">
        <v>15</v>
      </c>
      <c r="DG75">
        <v>1.54</v>
      </c>
      <c r="DH75">
        <v>0.44</v>
      </c>
      <c r="DI75">
        <v>-6.8466198269230796E-2</v>
      </c>
      <c r="DJ75">
        <v>0.41727904518289399</v>
      </c>
      <c r="DK75">
        <v>0.122816928135329</v>
      </c>
      <c r="DL75">
        <v>1</v>
      </c>
      <c r="DM75">
        <v>2.5179999999999998</v>
      </c>
      <c r="DN75">
        <v>0</v>
      </c>
      <c r="DO75">
        <v>0</v>
      </c>
      <c r="DP75">
        <v>0</v>
      </c>
      <c r="DQ75">
        <v>0.31359028846153802</v>
      </c>
      <c r="DR75">
        <v>-0.18030833663217399</v>
      </c>
      <c r="DS75">
        <v>2.68822000389853E-2</v>
      </c>
      <c r="DT75">
        <v>0</v>
      </c>
      <c r="DU75">
        <v>1</v>
      </c>
      <c r="DV75">
        <v>3</v>
      </c>
      <c r="DW75" t="s">
        <v>268</v>
      </c>
      <c r="DX75">
        <v>100</v>
      </c>
      <c r="DY75">
        <v>100</v>
      </c>
      <c r="DZ75">
        <v>-3.86</v>
      </c>
      <c r="EA75">
        <v>0.378</v>
      </c>
      <c r="EB75">
        <v>2</v>
      </c>
      <c r="EC75">
        <v>516.75900000000001</v>
      </c>
      <c r="ED75">
        <v>427.197</v>
      </c>
      <c r="EE75">
        <v>30.483799999999999</v>
      </c>
      <c r="EF75">
        <v>31.067</v>
      </c>
      <c r="EG75">
        <v>29.9999</v>
      </c>
      <c r="EH75">
        <v>31.359400000000001</v>
      </c>
      <c r="EI75">
        <v>31.410499999999999</v>
      </c>
      <c r="EJ75">
        <v>20.046600000000002</v>
      </c>
      <c r="EK75">
        <v>29.303699999999999</v>
      </c>
      <c r="EL75">
        <v>0</v>
      </c>
      <c r="EM75">
        <v>30.48</v>
      </c>
      <c r="EN75">
        <v>400.00900000000001</v>
      </c>
      <c r="EO75">
        <v>16.0107</v>
      </c>
      <c r="EP75">
        <v>100.20699999999999</v>
      </c>
      <c r="EQ75">
        <v>90.523600000000002</v>
      </c>
    </row>
    <row r="76" spans="1:147" x14ac:dyDescent="0.3">
      <c r="A76">
        <v>60</v>
      </c>
      <c r="B76">
        <v>1675423508.5999999</v>
      </c>
      <c r="C76">
        <v>3720.5</v>
      </c>
      <c r="D76" t="s">
        <v>432</v>
      </c>
      <c r="E76" t="s">
        <v>433</v>
      </c>
      <c r="F76">
        <v>1675423500.3468699</v>
      </c>
      <c r="G76">
        <f t="shared" si="43"/>
        <v>2.0645349778467092E-3</v>
      </c>
      <c r="H76">
        <f t="shared" si="44"/>
        <v>-0.52943098447468784</v>
      </c>
      <c r="I76">
        <f t="shared" si="45"/>
        <v>400.01071875000002</v>
      </c>
      <c r="J76">
        <f t="shared" si="46"/>
        <v>394.72908050821326</v>
      </c>
      <c r="K76">
        <f t="shared" si="47"/>
        <v>38.355217770674813</v>
      </c>
      <c r="L76">
        <f t="shared" si="48"/>
        <v>38.868426436955083</v>
      </c>
      <c r="M76">
        <f t="shared" si="49"/>
        <v>8.923974419412474E-2</v>
      </c>
      <c r="N76">
        <f t="shared" si="50"/>
        <v>3.3996800433520904</v>
      </c>
      <c r="O76">
        <f t="shared" si="51"/>
        <v>8.7958521641886708E-2</v>
      </c>
      <c r="P76">
        <f t="shared" si="52"/>
        <v>5.5087656354634362E-2</v>
      </c>
      <c r="Q76">
        <f t="shared" si="53"/>
        <v>0</v>
      </c>
      <c r="R76">
        <f t="shared" si="54"/>
        <v>28.155437506499489</v>
      </c>
      <c r="S76">
        <f t="shared" si="55"/>
        <v>28.076346874999999</v>
      </c>
      <c r="T76">
        <f t="shared" si="56"/>
        <v>3.8117624306524749</v>
      </c>
      <c r="U76">
        <f t="shared" si="57"/>
        <v>40.524541688756983</v>
      </c>
      <c r="V76">
        <f t="shared" si="58"/>
        <v>1.5945016716792926</v>
      </c>
      <c r="W76">
        <f t="shared" si="59"/>
        <v>3.9346568899548267</v>
      </c>
      <c r="X76">
        <f t="shared" si="60"/>
        <v>2.2172607589731825</v>
      </c>
      <c r="Y76">
        <f t="shared" si="61"/>
        <v>-91.045992523039871</v>
      </c>
      <c r="Z76">
        <f t="shared" si="62"/>
        <v>100.02413387836961</v>
      </c>
      <c r="AA76">
        <f t="shared" si="63"/>
        <v>6.4355920553279873</v>
      </c>
      <c r="AB76">
        <f t="shared" si="64"/>
        <v>15.413733410657727</v>
      </c>
      <c r="AC76">
        <v>-4.01647994899344E-2</v>
      </c>
      <c r="AD76">
        <v>4.5088506057139599E-2</v>
      </c>
      <c r="AE76">
        <v>3.3872649684030698</v>
      </c>
      <c r="AF76">
        <v>0</v>
      </c>
      <c r="AG76">
        <v>0</v>
      </c>
      <c r="AH76">
        <f t="shared" si="65"/>
        <v>1</v>
      </c>
      <c r="AI76">
        <f t="shared" si="66"/>
        <v>0</v>
      </c>
      <c r="AJ76">
        <f t="shared" si="67"/>
        <v>50943.394217517343</v>
      </c>
      <c r="AK76" t="s">
        <v>434</v>
      </c>
      <c r="AL76">
        <v>2.3112769230769201</v>
      </c>
      <c r="AM76">
        <v>1.42445</v>
      </c>
      <c r="AN76">
        <f t="shared" si="68"/>
        <v>-0.88682692307692013</v>
      </c>
      <c r="AO76">
        <f t="shared" si="69"/>
        <v>-0.62257497495659386</v>
      </c>
      <c r="AP76">
        <v>-0.16899779473677901</v>
      </c>
      <c r="AQ76" t="s">
        <v>252</v>
      </c>
      <c r="AR76">
        <v>0</v>
      </c>
      <c r="AS76">
        <v>0</v>
      </c>
      <c r="AT76" t="e">
        <f t="shared" si="70"/>
        <v>#DIV/0!</v>
      </c>
      <c r="AU76">
        <v>0.5</v>
      </c>
      <c r="AV76">
        <f t="shared" si="71"/>
        <v>0</v>
      </c>
      <c r="AW76">
        <f t="shared" si="72"/>
        <v>-0.52943098447468784</v>
      </c>
      <c r="AX76" t="e">
        <f t="shared" si="73"/>
        <v>#DIV/0!</v>
      </c>
      <c r="AY76" t="e">
        <f t="shared" si="74"/>
        <v>#DIV/0!</v>
      </c>
      <c r="AZ76" t="e">
        <f t="shared" si="75"/>
        <v>#DIV/0!</v>
      </c>
      <c r="BA76" t="e">
        <f t="shared" si="76"/>
        <v>#DIV/0!</v>
      </c>
      <c r="BB76" t="s">
        <v>252</v>
      </c>
      <c r="BC76">
        <v>0</v>
      </c>
      <c r="BD76">
        <f t="shared" si="77"/>
        <v>0</v>
      </c>
      <c r="BE76" t="e">
        <f t="shared" si="78"/>
        <v>#DIV/0!</v>
      </c>
      <c r="BF76">
        <f t="shared" si="79"/>
        <v>1</v>
      </c>
      <c r="BG76">
        <f t="shared" si="80"/>
        <v>0</v>
      </c>
      <c r="BH76">
        <f t="shared" si="81"/>
        <v>-1.6062322454732787</v>
      </c>
      <c r="BI76">
        <f t="shared" si="82"/>
        <v>0</v>
      </c>
      <c r="BJ76">
        <f t="shared" si="83"/>
        <v>0</v>
      </c>
      <c r="BK76">
        <f t="shared" si="84"/>
        <v>0</v>
      </c>
      <c r="BL76">
        <f t="shared" si="85"/>
        <v>0</v>
      </c>
      <c r="BM76">
        <v>0.63841293650186204</v>
      </c>
      <c r="BN76">
        <v>0.5</v>
      </c>
      <c r="BO76" t="s">
        <v>253</v>
      </c>
      <c r="BP76">
        <v>1675423500.3468699</v>
      </c>
      <c r="BQ76">
        <v>400.01071875000002</v>
      </c>
      <c r="BR76">
        <v>400.0485625</v>
      </c>
      <c r="BS76">
        <v>16.4096625</v>
      </c>
      <c r="BT76">
        <v>16.150396874999998</v>
      </c>
      <c r="BU76">
        <v>500.02674999999999</v>
      </c>
      <c r="BV76">
        <v>96.968456250000003</v>
      </c>
      <c r="BW76">
        <v>0.20000603124999999</v>
      </c>
      <c r="BX76">
        <v>28.622081250000001</v>
      </c>
      <c r="BY76">
        <v>28.076346874999999</v>
      </c>
      <c r="BZ76">
        <v>999.9</v>
      </c>
      <c r="CA76">
        <v>9988.75</v>
      </c>
      <c r="CB76">
        <v>0</v>
      </c>
      <c r="CC76">
        <v>387.94693749999999</v>
      </c>
      <c r="CD76">
        <v>0</v>
      </c>
      <c r="CE76">
        <v>0</v>
      </c>
      <c r="CF76">
        <v>0</v>
      </c>
      <c r="CG76">
        <v>0</v>
      </c>
      <c r="CH76">
        <v>2.3143343750000001</v>
      </c>
      <c r="CI76">
        <v>0</v>
      </c>
      <c r="CJ76">
        <v>-3.8348125</v>
      </c>
      <c r="CK76">
        <v>-0.36374687500000003</v>
      </c>
      <c r="CL76">
        <v>39.312249999999999</v>
      </c>
      <c r="CM76">
        <v>43.753875000000001</v>
      </c>
      <c r="CN76">
        <v>41.601374999999997</v>
      </c>
      <c r="CO76">
        <v>41.796500000000002</v>
      </c>
      <c r="CP76">
        <v>39.816000000000003</v>
      </c>
      <c r="CQ76">
        <v>0</v>
      </c>
      <c r="CR76">
        <v>0</v>
      </c>
      <c r="CS76">
        <v>0</v>
      </c>
      <c r="CT76">
        <v>59.600000143051098</v>
      </c>
      <c r="CU76">
        <v>2.3112769230769201</v>
      </c>
      <c r="CV76">
        <v>-0.62568888729967098</v>
      </c>
      <c r="CW76">
        <v>-1.9336717955859799</v>
      </c>
      <c r="CX76">
        <v>-3.8399346153846099</v>
      </c>
      <c r="CY76">
        <v>15</v>
      </c>
      <c r="CZ76">
        <v>1675419675.5999999</v>
      </c>
      <c r="DA76" t="s">
        <v>254</v>
      </c>
      <c r="DB76">
        <v>3</v>
      </c>
      <c r="DC76">
        <v>-3.86</v>
      </c>
      <c r="DD76">
        <v>0.378</v>
      </c>
      <c r="DE76">
        <v>401</v>
      </c>
      <c r="DF76">
        <v>15</v>
      </c>
      <c r="DG76">
        <v>1.54</v>
      </c>
      <c r="DH76">
        <v>0.44</v>
      </c>
      <c r="DI76">
        <v>-3.1461833269230799E-2</v>
      </c>
      <c r="DJ76">
        <v>-9.6276332407238999E-2</v>
      </c>
      <c r="DK76">
        <v>9.5852399988370598E-2</v>
      </c>
      <c r="DL76">
        <v>1</v>
      </c>
      <c r="DM76">
        <v>2.0760999999999998</v>
      </c>
      <c r="DN76">
        <v>0</v>
      </c>
      <c r="DO76">
        <v>0</v>
      </c>
      <c r="DP76">
        <v>0</v>
      </c>
      <c r="DQ76">
        <v>0.242932173076923</v>
      </c>
      <c r="DR76">
        <v>0.237023862715592</v>
      </c>
      <c r="DS76">
        <v>3.3465399512447702E-2</v>
      </c>
      <c r="DT76">
        <v>0</v>
      </c>
      <c r="DU76">
        <v>1</v>
      </c>
      <c r="DV76">
        <v>3</v>
      </c>
      <c r="DW76" t="s">
        <v>268</v>
      </c>
      <c r="DX76">
        <v>100</v>
      </c>
      <c r="DY76">
        <v>100</v>
      </c>
      <c r="DZ76">
        <v>-3.86</v>
      </c>
      <c r="EA76">
        <v>0.378</v>
      </c>
      <c r="EB76">
        <v>2</v>
      </c>
      <c r="EC76">
        <v>516.95000000000005</v>
      </c>
      <c r="ED76">
        <v>427.27600000000001</v>
      </c>
      <c r="EE76">
        <v>26.8187</v>
      </c>
      <c r="EF76">
        <v>31.048100000000002</v>
      </c>
      <c r="EG76">
        <v>29.9998</v>
      </c>
      <c r="EH76">
        <v>31.334900000000001</v>
      </c>
      <c r="EI76">
        <v>31.386099999999999</v>
      </c>
      <c r="EJ76">
        <v>20.048400000000001</v>
      </c>
      <c r="EK76">
        <v>29.836300000000001</v>
      </c>
      <c r="EL76">
        <v>0</v>
      </c>
      <c r="EM76">
        <v>26.8612</v>
      </c>
      <c r="EN76">
        <v>400.13299999999998</v>
      </c>
      <c r="EO76">
        <v>15.897399999999999</v>
      </c>
      <c r="EP76">
        <v>100.21599999999999</v>
      </c>
      <c r="EQ76">
        <v>90.526700000000005</v>
      </c>
    </row>
    <row r="77" spans="1:147" x14ac:dyDescent="0.3">
      <c r="A77">
        <v>61</v>
      </c>
      <c r="B77">
        <v>1675423568.5999999</v>
      </c>
      <c r="C77">
        <v>3780.5</v>
      </c>
      <c r="D77" t="s">
        <v>435</v>
      </c>
      <c r="E77" t="s">
        <v>436</v>
      </c>
      <c r="F77">
        <v>1675423560.3499999</v>
      </c>
      <c r="G77">
        <f t="shared" si="43"/>
        <v>2.0229643314942885E-3</v>
      </c>
      <c r="H77">
        <f t="shared" si="44"/>
        <v>-0.48193731592946881</v>
      </c>
      <c r="I77">
        <f t="shared" si="45"/>
        <v>399.9958125</v>
      </c>
      <c r="J77">
        <f t="shared" si="46"/>
        <v>394.0886431723622</v>
      </c>
      <c r="K77">
        <f t="shared" si="47"/>
        <v>38.292194467005714</v>
      </c>
      <c r="L77">
        <f t="shared" si="48"/>
        <v>38.866173140490361</v>
      </c>
      <c r="M77">
        <f t="shared" si="49"/>
        <v>8.8087971075781563E-2</v>
      </c>
      <c r="N77">
        <f t="shared" si="50"/>
        <v>3.4011881512235553</v>
      </c>
      <c r="O77">
        <f t="shared" si="51"/>
        <v>8.6839902995240706E-2</v>
      </c>
      <c r="P77">
        <f t="shared" si="52"/>
        <v>5.4385600151507299E-2</v>
      </c>
      <c r="Q77">
        <f t="shared" si="53"/>
        <v>0</v>
      </c>
      <c r="R77">
        <f t="shared" si="54"/>
        <v>27.913442402957934</v>
      </c>
      <c r="S77">
        <f t="shared" si="55"/>
        <v>27.869921874999999</v>
      </c>
      <c r="T77">
        <f t="shared" si="56"/>
        <v>3.7661580152087462</v>
      </c>
      <c r="U77">
        <f t="shared" si="57"/>
        <v>40.352985959493992</v>
      </c>
      <c r="V77">
        <f t="shared" si="58"/>
        <v>1.5647256978394413</v>
      </c>
      <c r="W77">
        <f t="shared" si="59"/>
        <v>3.8775958225497873</v>
      </c>
      <c r="X77">
        <f t="shared" si="60"/>
        <v>2.2014323173693047</v>
      </c>
      <c r="Y77">
        <f t="shared" si="61"/>
        <v>-89.212727018898121</v>
      </c>
      <c r="Z77">
        <f t="shared" si="62"/>
        <v>91.801041945354285</v>
      </c>
      <c r="AA77">
        <f t="shared" si="63"/>
        <v>5.8904480160040951</v>
      </c>
      <c r="AB77">
        <f t="shared" si="64"/>
        <v>8.4787629424602642</v>
      </c>
      <c r="AC77">
        <v>-4.0187215732678097E-2</v>
      </c>
      <c r="AD77">
        <v>4.5113670253390102E-2</v>
      </c>
      <c r="AE77">
        <v>3.3887661473383202</v>
      </c>
      <c r="AF77">
        <v>0</v>
      </c>
      <c r="AG77">
        <v>0</v>
      </c>
      <c r="AH77">
        <f t="shared" si="65"/>
        <v>1</v>
      </c>
      <c r="AI77">
        <f t="shared" si="66"/>
        <v>0</v>
      </c>
      <c r="AJ77">
        <f t="shared" si="67"/>
        <v>51013.164731843011</v>
      </c>
      <c r="AK77" t="s">
        <v>437</v>
      </c>
      <c r="AL77">
        <v>2.2851115384615399</v>
      </c>
      <c r="AM77">
        <v>1.7407999999999999</v>
      </c>
      <c r="AN77">
        <f t="shared" si="68"/>
        <v>-0.54431153846154001</v>
      </c>
      <c r="AO77">
        <f t="shared" si="69"/>
        <v>-0.31267896281108687</v>
      </c>
      <c r="AP77">
        <v>-0.153837508536037</v>
      </c>
      <c r="AQ77" t="s">
        <v>252</v>
      </c>
      <c r="AR77">
        <v>0</v>
      </c>
      <c r="AS77">
        <v>0</v>
      </c>
      <c r="AT77" t="e">
        <f t="shared" si="70"/>
        <v>#DIV/0!</v>
      </c>
      <c r="AU77">
        <v>0.5</v>
      </c>
      <c r="AV77">
        <f t="shared" si="71"/>
        <v>0</v>
      </c>
      <c r="AW77">
        <f t="shared" si="72"/>
        <v>-0.48193731592946881</v>
      </c>
      <c r="AX77" t="e">
        <f t="shared" si="73"/>
        <v>#DIV/0!</v>
      </c>
      <c r="AY77" t="e">
        <f t="shared" si="74"/>
        <v>#DIV/0!</v>
      </c>
      <c r="AZ77" t="e">
        <f t="shared" si="75"/>
        <v>#DIV/0!</v>
      </c>
      <c r="BA77" t="e">
        <f t="shared" si="76"/>
        <v>#DIV/0!</v>
      </c>
      <c r="BB77" t="s">
        <v>252</v>
      </c>
      <c r="BC77">
        <v>0</v>
      </c>
      <c r="BD77">
        <f t="shared" si="77"/>
        <v>0</v>
      </c>
      <c r="BE77" t="e">
        <f t="shared" si="78"/>
        <v>#DIV/0!</v>
      </c>
      <c r="BF77">
        <f t="shared" si="79"/>
        <v>1</v>
      </c>
      <c r="BG77">
        <f t="shared" si="80"/>
        <v>0</v>
      </c>
      <c r="BH77">
        <f t="shared" si="81"/>
        <v>-3.1981684696970674</v>
      </c>
      <c r="BI77">
        <f t="shared" si="82"/>
        <v>0</v>
      </c>
      <c r="BJ77">
        <f t="shared" si="83"/>
        <v>0</v>
      </c>
      <c r="BK77">
        <f t="shared" si="84"/>
        <v>0</v>
      </c>
      <c r="BL77">
        <f t="shared" si="85"/>
        <v>0</v>
      </c>
      <c r="BM77">
        <v>0.63841293650186204</v>
      </c>
      <c r="BN77">
        <v>0.5</v>
      </c>
      <c r="BO77" t="s">
        <v>253</v>
      </c>
      <c r="BP77">
        <v>1675423560.3499999</v>
      </c>
      <c r="BQ77">
        <v>399.9958125</v>
      </c>
      <c r="BR77">
        <v>400.03759374999998</v>
      </c>
      <c r="BS77">
        <v>16.103559375</v>
      </c>
      <c r="BT77">
        <v>15.84943125</v>
      </c>
      <c r="BU77">
        <v>500.01906250000002</v>
      </c>
      <c r="BV77">
        <v>96.966453125000001</v>
      </c>
      <c r="BW77">
        <v>0.1999969375</v>
      </c>
      <c r="BX77">
        <v>28.37056875</v>
      </c>
      <c r="BY77">
        <v>27.869921874999999</v>
      </c>
      <c r="BZ77">
        <v>999.9</v>
      </c>
      <c r="CA77">
        <v>9994.53125</v>
      </c>
      <c r="CB77">
        <v>0</v>
      </c>
      <c r="CC77">
        <v>387.94287500000002</v>
      </c>
      <c r="CD77">
        <v>0</v>
      </c>
      <c r="CE77">
        <v>0</v>
      </c>
      <c r="CF77">
        <v>0</v>
      </c>
      <c r="CG77">
        <v>0</v>
      </c>
      <c r="CH77">
        <v>2.2618187500000002</v>
      </c>
      <c r="CI77">
        <v>0</v>
      </c>
      <c r="CJ77">
        <v>-5.5941124999999996</v>
      </c>
      <c r="CK77">
        <v>-0.57490937499999994</v>
      </c>
      <c r="CL77">
        <v>38.970468750000002</v>
      </c>
      <c r="CM77">
        <v>43.565937499999997</v>
      </c>
      <c r="CN77">
        <v>41.294562499999998</v>
      </c>
      <c r="CO77">
        <v>41.628875000000001</v>
      </c>
      <c r="CP77">
        <v>39.529062500000002</v>
      </c>
      <c r="CQ77">
        <v>0</v>
      </c>
      <c r="CR77">
        <v>0</v>
      </c>
      <c r="CS77">
        <v>0</v>
      </c>
      <c r="CT77">
        <v>59.400000095367403</v>
      </c>
      <c r="CU77">
        <v>2.2851115384615399</v>
      </c>
      <c r="CV77">
        <v>0.92215725674805904</v>
      </c>
      <c r="CW77">
        <v>-1.7001128184621399</v>
      </c>
      <c r="CX77">
        <v>-5.6382500000000002</v>
      </c>
      <c r="CY77">
        <v>15</v>
      </c>
      <c r="CZ77">
        <v>1675419675.5999999</v>
      </c>
      <c r="DA77" t="s">
        <v>254</v>
      </c>
      <c r="DB77">
        <v>3</v>
      </c>
      <c r="DC77">
        <v>-3.86</v>
      </c>
      <c r="DD77">
        <v>0.378</v>
      </c>
      <c r="DE77">
        <v>401</v>
      </c>
      <c r="DF77">
        <v>15</v>
      </c>
      <c r="DG77">
        <v>1.54</v>
      </c>
      <c r="DH77">
        <v>0.44</v>
      </c>
      <c r="DI77">
        <v>-3.7957405769230797E-2</v>
      </c>
      <c r="DJ77">
        <v>-0.23008521253308201</v>
      </c>
      <c r="DK77">
        <v>9.9797384936863701E-2</v>
      </c>
      <c r="DL77">
        <v>1</v>
      </c>
      <c r="DM77">
        <v>2.4016000000000002</v>
      </c>
      <c r="DN77">
        <v>0</v>
      </c>
      <c r="DO77">
        <v>0</v>
      </c>
      <c r="DP77">
        <v>0</v>
      </c>
      <c r="DQ77">
        <v>0.24847890384615401</v>
      </c>
      <c r="DR77">
        <v>7.3932975326559805E-2</v>
      </c>
      <c r="DS77">
        <v>1.2706506163954001E-2</v>
      </c>
      <c r="DT77">
        <v>1</v>
      </c>
      <c r="DU77">
        <v>2</v>
      </c>
      <c r="DV77">
        <v>3</v>
      </c>
      <c r="DW77" t="s">
        <v>255</v>
      </c>
      <c r="DX77">
        <v>100</v>
      </c>
      <c r="DY77">
        <v>100</v>
      </c>
      <c r="DZ77">
        <v>-3.86</v>
      </c>
      <c r="EA77">
        <v>0.378</v>
      </c>
      <c r="EB77">
        <v>2</v>
      </c>
      <c r="EC77">
        <v>516.82100000000003</v>
      </c>
      <c r="ED77">
        <v>426.75900000000001</v>
      </c>
      <c r="EE77">
        <v>27.233599999999999</v>
      </c>
      <c r="EF77">
        <v>31.0535</v>
      </c>
      <c r="EG77">
        <v>30.0002</v>
      </c>
      <c r="EH77">
        <v>31.3186</v>
      </c>
      <c r="EI77">
        <v>31.367100000000001</v>
      </c>
      <c r="EJ77">
        <v>20.0471</v>
      </c>
      <c r="EK77">
        <v>30.6739</v>
      </c>
      <c r="EL77">
        <v>0</v>
      </c>
      <c r="EM77">
        <v>27.268799999999999</v>
      </c>
      <c r="EN77">
        <v>399.971</v>
      </c>
      <c r="EO77">
        <v>15.736800000000001</v>
      </c>
      <c r="EP77">
        <v>100.22</v>
      </c>
      <c r="EQ77">
        <v>90.527799999999999</v>
      </c>
    </row>
    <row r="78" spans="1:147" x14ac:dyDescent="0.3">
      <c r="A78">
        <v>62</v>
      </c>
      <c r="B78">
        <v>1675423628.5999999</v>
      </c>
      <c r="C78">
        <v>3840.5</v>
      </c>
      <c r="D78" t="s">
        <v>438</v>
      </c>
      <c r="E78" t="s">
        <v>439</v>
      </c>
      <c r="F78">
        <v>1675423620.3499999</v>
      </c>
      <c r="G78">
        <f t="shared" si="43"/>
        <v>1.8899115532151863E-3</v>
      </c>
      <c r="H78">
        <f t="shared" si="44"/>
        <v>-0.72686308750372342</v>
      </c>
      <c r="I78">
        <f t="shared" si="45"/>
        <v>400.01287500000001</v>
      </c>
      <c r="J78">
        <f t="shared" si="46"/>
        <v>399.44664364331038</v>
      </c>
      <c r="K78">
        <f t="shared" si="47"/>
        <v>38.812595302880958</v>
      </c>
      <c r="L78">
        <f t="shared" si="48"/>
        <v>38.8676136860486</v>
      </c>
      <c r="M78">
        <f t="shared" si="49"/>
        <v>8.1711017983041798E-2</v>
      </c>
      <c r="N78">
        <f t="shared" si="50"/>
        <v>3.4028626896856542</v>
      </c>
      <c r="O78">
        <f t="shared" si="51"/>
        <v>8.0636444240701849E-2</v>
      </c>
      <c r="P78">
        <f t="shared" si="52"/>
        <v>5.0493146422251819E-2</v>
      </c>
      <c r="Q78">
        <f t="shared" si="53"/>
        <v>0</v>
      </c>
      <c r="R78">
        <f t="shared" si="54"/>
        <v>27.915982869205919</v>
      </c>
      <c r="S78">
        <f t="shared" si="55"/>
        <v>27.879590624999999</v>
      </c>
      <c r="T78">
        <f t="shared" si="56"/>
        <v>3.7682834065242363</v>
      </c>
      <c r="U78">
        <f t="shared" si="57"/>
        <v>40.12360393427015</v>
      </c>
      <c r="V78">
        <f t="shared" si="58"/>
        <v>1.5533260668695068</v>
      </c>
      <c r="W78">
        <f t="shared" si="59"/>
        <v>3.871352307769115</v>
      </c>
      <c r="X78">
        <f t="shared" si="60"/>
        <v>2.2149573396547293</v>
      </c>
      <c r="Y78">
        <f t="shared" si="61"/>
        <v>-83.345099496789715</v>
      </c>
      <c r="Z78">
        <f t="shared" si="62"/>
        <v>84.987883702590807</v>
      </c>
      <c r="AA78">
        <f t="shared" si="63"/>
        <v>5.4501051119528405</v>
      </c>
      <c r="AB78">
        <f t="shared" si="64"/>
        <v>7.0928893177539294</v>
      </c>
      <c r="AC78">
        <v>-4.0212110623164703E-2</v>
      </c>
      <c r="AD78">
        <v>4.5141616948873399E-2</v>
      </c>
      <c r="AE78">
        <v>3.3904329907058299</v>
      </c>
      <c r="AF78">
        <v>0</v>
      </c>
      <c r="AG78">
        <v>0</v>
      </c>
      <c r="AH78">
        <f t="shared" si="65"/>
        <v>1</v>
      </c>
      <c r="AI78">
        <f t="shared" si="66"/>
        <v>0</v>
      </c>
      <c r="AJ78">
        <f t="shared" si="67"/>
        <v>51048.158212585462</v>
      </c>
      <c r="AK78" t="s">
        <v>440</v>
      </c>
      <c r="AL78">
        <v>2.3335576923076902</v>
      </c>
      <c r="AM78">
        <v>1.6075999999999999</v>
      </c>
      <c r="AN78">
        <f t="shared" si="68"/>
        <v>-0.72595769230769025</v>
      </c>
      <c r="AO78">
        <f t="shared" si="69"/>
        <v>-0.45157855953451748</v>
      </c>
      <c r="AP78">
        <v>-0.23201939906417299</v>
      </c>
      <c r="AQ78" t="s">
        <v>252</v>
      </c>
      <c r="AR78">
        <v>0</v>
      </c>
      <c r="AS78">
        <v>0</v>
      </c>
      <c r="AT78" t="e">
        <f t="shared" si="70"/>
        <v>#DIV/0!</v>
      </c>
      <c r="AU78">
        <v>0.5</v>
      </c>
      <c r="AV78">
        <f t="shared" si="71"/>
        <v>0</v>
      </c>
      <c r="AW78">
        <f t="shared" si="72"/>
        <v>-0.72686308750372342</v>
      </c>
      <c r="AX78" t="e">
        <f t="shared" si="73"/>
        <v>#DIV/0!</v>
      </c>
      <c r="AY78" t="e">
        <f t="shared" si="74"/>
        <v>#DIV/0!</v>
      </c>
      <c r="AZ78" t="e">
        <f t="shared" si="75"/>
        <v>#DIV/0!</v>
      </c>
      <c r="BA78" t="e">
        <f t="shared" si="76"/>
        <v>#DIV/0!</v>
      </c>
      <c r="BB78" t="s">
        <v>252</v>
      </c>
      <c r="BC78">
        <v>0</v>
      </c>
      <c r="BD78">
        <f t="shared" si="77"/>
        <v>0</v>
      </c>
      <c r="BE78" t="e">
        <f t="shared" si="78"/>
        <v>#DIV/0!</v>
      </c>
      <c r="BF78">
        <f t="shared" si="79"/>
        <v>1</v>
      </c>
      <c r="BG78">
        <f t="shared" si="80"/>
        <v>0</v>
      </c>
      <c r="BH78">
        <f t="shared" si="81"/>
        <v>-2.2144541163132052</v>
      </c>
      <c r="BI78">
        <f t="shared" si="82"/>
        <v>0</v>
      </c>
      <c r="BJ78">
        <f t="shared" si="83"/>
        <v>0</v>
      </c>
      <c r="BK78">
        <f t="shared" si="84"/>
        <v>0</v>
      </c>
      <c r="BL78">
        <f t="shared" si="85"/>
        <v>0</v>
      </c>
      <c r="BM78">
        <v>0.63841293650186204</v>
      </c>
      <c r="BN78">
        <v>0.5</v>
      </c>
      <c r="BO78" t="s">
        <v>253</v>
      </c>
      <c r="BP78">
        <v>1675423620.3499999</v>
      </c>
      <c r="BQ78">
        <v>400.01287500000001</v>
      </c>
      <c r="BR78">
        <v>400.01659375000003</v>
      </c>
      <c r="BS78">
        <v>15.986328125</v>
      </c>
      <c r="BT78">
        <v>15.748884374999999</v>
      </c>
      <c r="BU78">
        <v>500.01559374999999</v>
      </c>
      <c r="BV78">
        <v>96.965884375000002</v>
      </c>
      <c r="BW78">
        <v>0.20002231249999999</v>
      </c>
      <c r="BX78">
        <v>28.342853125000001</v>
      </c>
      <c r="BY78">
        <v>27.879590624999999</v>
      </c>
      <c r="BZ78">
        <v>999.9</v>
      </c>
      <c r="CA78">
        <v>10000.78125</v>
      </c>
      <c r="CB78">
        <v>0</v>
      </c>
      <c r="CC78">
        <v>387.93487499999998</v>
      </c>
      <c r="CD78">
        <v>0</v>
      </c>
      <c r="CE78">
        <v>0</v>
      </c>
      <c r="CF78">
        <v>0</v>
      </c>
      <c r="CG78">
        <v>0</v>
      </c>
      <c r="CH78">
        <v>2.3433562499999998</v>
      </c>
      <c r="CI78">
        <v>0</v>
      </c>
      <c r="CJ78">
        <v>-7.2279687499999996</v>
      </c>
      <c r="CK78">
        <v>-0.73439062499999996</v>
      </c>
      <c r="CL78">
        <v>38.66765625</v>
      </c>
      <c r="CM78">
        <v>43.380812499999998</v>
      </c>
      <c r="CN78">
        <v>41.025187500000001</v>
      </c>
      <c r="CO78">
        <v>41.478343750000001</v>
      </c>
      <c r="CP78">
        <v>39.261593750000003</v>
      </c>
      <c r="CQ78">
        <v>0</v>
      </c>
      <c r="CR78">
        <v>0</v>
      </c>
      <c r="CS78">
        <v>0</v>
      </c>
      <c r="CT78">
        <v>59.400000095367403</v>
      </c>
      <c r="CU78">
        <v>2.3335576923076902</v>
      </c>
      <c r="CV78">
        <v>0.53938802347104198</v>
      </c>
      <c r="CW78">
        <v>-0.77328888867656298</v>
      </c>
      <c r="CX78">
        <v>-7.1781423076923101</v>
      </c>
      <c r="CY78">
        <v>15</v>
      </c>
      <c r="CZ78">
        <v>1675419675.5999999</v>
      </c>
      <c r="DA78" t="s">
        <v>254</v>
      </c>
      <c r="DB78">
        <v>3</v>
      </c>
      <c r="DC78">
        <v>-3.86</v>
      </c>
      <c r="DD78">
        <v>0.378</v>
      </c>
      <c r="DE78">
        <v>401</v>
      </c>
      <c r="DF78">
        <v>15</v>
      </c>
      <c r="DG78">
        <v>1.54</v>
      </c>
      <c r="DH78">
        <v>0.44</v>
      </c>
      <c r="DI78">
        <v>-2.6380091153846201E-2</v>
      </c>
      <c r="DJ78">
        <v>0.13444467886964401</v>
      </c>
      <c r="DK78">
        <v>8.4618048206097501E-2</v>
      </c>
      <c r="DL78">
        <v>1</v>
      </c>
      <c r="DM78">
        <v>2.3431000000000002</v>
      </c>
      <c r="DN78">
        <v>0</v>
      </c>
      <c r="DO78">
        <v>0</v>
      </c>
      <c r="DP78">
        <v>0</v>
      </c>
      <c r="DQ78">
        <v>0.23841224999999999</v>
      </c>
      <c r="DR78">
        <v>-8.1648715102873807E-3</v>
      </c>
      <c r="DS78">
        <v>2.7545980781441401E-3</v>
      </c>
      <c r="DT78">
        <v>1</v>
      </c>
      <c r="DU78">
        <v>2</v>
      </c>
      <c r="DV78">
        <v>3</v>
      </c>
      <c r="DW78" t="s">
        <v>255</v>
      </c>
      <c r="DX78">
        <v>100</v>
      </c>
      <c r="DY78">
        <v>100</v>
      </c>
      <c r="DZ78">
        <v>-3.86</v>
      </c>
      <c r="EA78">
        <v>0.378</v>
      </c>
      <c r="EB78">
        <v>2</v>
      </c>
      <c r="EC78">
        <v>516.99099999999999</v>
      </c>
      <c r="ED78">
        <v>426.40800000000002</v>
      </c>
      <c r="EE78">
        <v>28.101500000000001</v>
      </c>
      <c r="EF78">
        <v>31.050799999999999</v>
      </c>
      <c r="EG78">
        <v>30</v>
      </c>
      <c r="EH78">
        <v>31.3078</v>
      </c>
      <c r="EI78">
        <v>31.3535</v>
      </c>
      <c r="EJ78">
        <v>20.046900000000001</v>
      </c>
      <c r="EK78">
        <v>30.9452</v>
      </c>
      <c r="EL78">
        <v>0</v>
      </c>
      <c r="EM78">
        <v>28.119</v>
      </c>
      <c r="EN78">
        <v>399.923</v>
      </c>
      <c r="EO78">
        <v>15.7552</v>
      </c>
      <c r="EP78">
        <v>100.224</v>
      </c>
      <c r="EQ78">
        <v>90.528199999999998</v>
      </c>
    </row>
    <row r="79" spans="1:147" x14ac:dyDescent="0.3">
      <c r="A79">
        <v>63</v>
      </c>
      <c r="B79">
        <v>1675423688.5999999</v>
      </c>
      <c r="C79">
        <v>3900.5</v>
      </c>
      <c r="D79" t="s">
        <v>441</v>
      </c>
      <c r="E79" t="s">
        <v>442</v>
      </c>
      <c r="F79">
        <v>1675423680.3499999</v>
      </c>
      <c r="G79">
        <f t="shared" si="43"/>
        <v>1.8501995240705811E-3</v>
      </c>
      <c r="H79">
        <f t="shared" si="44"/>
        <v>-0.46301975233492759</v>
      </c>
      <c r="I79">
        <f t="shared" si="45"/>
        <v>400.00396875000001</v>
      </c>
      <c r="J79">
        <f t="shared" si="46"/>
        <v>394.44386367604682</v>
      </c>
      <c r="K79">
        <f t="shared" si="47"/>
        <v>38.326039612665475</v>
      </c>
      <c r="L79">
        <f t="shared" si="48"/>
        <v>38.866285835103675</v>
      </c>
      <c r="M79">
        <f t="shared" si="49"/>
        <v>7.9114385953029123E-2</v>
      </c>
      <c r="N79">
        <f t="shared" si="50"/>
        <v>3.4037583438968642</v>
      </c>
      <c r="O79">
        <f t="shared" si="51"/>
        <v>7.8106830467583377E-2</v>
      </c>
      <c r="P79">
        <f t="shared" si="52"/>
        <v>4.8906224752066491E-2</v>
      </c>
      <c r="Q79">
        <f t="shared" si="53"/>
        <v>0</v>
      </c>
      <c r="R79">
        <f t="shared" si="54"/>
        <v>28.026290664793375</v>
      </c>
      <c r="S79">
        <f t="shared" si="55"/>
        <v>27.981015625000001</v>
      </c>
      <c r="T79">
        <f t="shared" si="56"/>
        <v>3.7906418669425137</v>
      </c>
      <c r="U79">
        <f t="shared" si="57"/>
        <v>39.861360648212788</v>
      </c>
      <c r="V79">
        <f t="shared" si="58"/>
        <v>1.5522788523800812</v>
      </c>
      <c r="W79">
        <f t="shared" si="59"/>
        <v>3.8941943454448511</v>
      </c>
      <c r="X79">
        <f t="shared" si="60"/>
        <v>2.2383630145624327</v>
      </c>
      <c r="Y79">
        <f t="shared" si="61"/>
        <v>-81.59379901151263</v>
      </c>
      <c r="Z79">
        <f t="shared" si="62"/>
        <v>84.970685106950469</v>
      </c>
      <c r="AA79">
        <f t="shared" si="63"/>
        <v>5.4530691666097644</v>
      </c>
      <c r="AB79">
        <f t="shared" si="64"/>
        <v>8.8299552620476049</v>
      </c>
      <c r="AC79">
        <v>-4.0225428158901198E-2</v>
      </c>
      <c r="AD79">
        <v>4.5156567049417999E-2</v>
      </c>
      <c r="AE79">
        <v>3.3913245284218401</v>
      </c>
      <c r="AF79">
        <v>0</v>
      </c>
      <c r="AG79">
        <v>0</v>
      </c>
      <c r="AH79">
        <f t="shared" si="65"/>
        <v>1</v>
      </c>
      <c r="AI79">
        <f t="shared" si="66"/>
        <v>0</v>
      </c>
      <c r="AJ79">
        <f t="shared" si="67"/>
        <v>51047.201343986329</v>
      </c>
      <c r="AK79" t="s">
        <v>443</v>
      </c>
      <c r="AL79">
        <v>2.31267692307692</v>
      </c>
      <c r="AM79">
        <v>1.1983999999999999</v>
      </c>
      <c r="AN79">
        <f t="shared" si="68"/>
        <v>-1.1142769230769201</v>
      </c>
      <c r="AO79">
        <f t="shared" si="69"/>
        <v>-0.92980384101879188</v>
      </c>
      <c r="AP79">
        <v>-0.14779889987325301</v>
      </c>
      <c r="AQ79" t="s">
        <v>252</v>
      </c>
      <c r="AR79">
        <v>0</v>
      </c>
      <c r="AS79">
        <v>0</v>
      </c>
      <c r="AT79" t="e">
        <f t="shared" si="70"/>
        <v>#DIV/0!</v>
      </c>
      <c r="AU79">
        <v>0.5</v>
      </c>
      <c r="AV79">
        <f t="shared" si="71"/>
        <v>0</v>
      </c>
      <c r="AW79">
        <f t="shared" si="72"/>
        <v>-0.46301975233492759</v>
      </c>
      <c r="AX79" t="e">
        <f t="shared" si="73"/>
        <v>#DIV/0!</v>
      </c>
      <c r="AY79" t="e">
        <f t="shared" si="74"/>
        <v>#DIV/0!</v>
      </c>
      <c r="AZ79" t="e">
        <f t="shared" si="75"/>
        <v>#DIV/0!</v>
      </c>
      <c r="BA79" t="e">
        <f t="shared" si="76"/>
        <v>#DIV/0!</v>
      </c>
      <c r="BB79" t="s">
        <v>252</v>
      </c>
      <c r="BC79">
        <v>0</v>
      </c>
      <c r="BD79">
        <f t="shared" si="77"/>
        <v>0</v>
      </c>
      <c r="BE79" t="e">
        <f t="shared" si="78"/>
        <v>#DIV/0!</v>
      </c>
      <c r="BF79">
        <f t="shared" si="79"/>
        <v>1</v>
      </c>
      <c r="BG79">
        <f t="shared" si="80"/>
        <v>0</v>
      </c>
      <c r="BH79">
        <f t="shared" si="81"/>
        <v>-1.0754956646600791</v>
      </c>
      <c r="BI79">
        <f t="shared" si="82"/>
        <v>0</v>
      </c>
      <c r="BJ79">
        <f t="shared" si="83"/>
        <v>0</v>
      </c>
      <c r="BK79">
        <f t="shared" si="84"/>
        <v>0</v>
      </c>
      <c r="BL79">
        <f t="shared" si="85"/>
        <v>0</v>
      </c>
      <c r="BM79">
        <v>0.63841293650186204</v>
      </c>
      <c r="BN79">
        <v>0.5</v>
      </c>
      <c r="BO79" t="s">
        <v>253</v>
      </c>
      <c r="BP79">
        <v>1675423680.3499999</v>
      </c>
      <c r="BQ79">
        <v>400.00396875000001</v>
      </c>
      <c r="BR79">
        <v>400.03934375</v>
      </c>
      <c r="BS79">
        <v>15.975740625</v>
      </c>
      <c r="BT79">
        <v>15.743287499999999</v>
      </c>
      <c r="BU79">
        <v>500.02378125000001</v>
      </c>
      <c r="BV79">
        <v>96.964668750000001</v>
      </c>
      <c r="BW79">
        <v>0.20008178125000001</v>
      </c>
      <c r="BX79">
        <v>28.444062500000001</v>
      </c>
      <c r="BY79">
        <v>27.981015625000001</v>
      </c>
      <c r="BZ79">
        <v>999.9</v>
      </c>
      <c r="CA79">
        <v>10004.21875</v>
      </c>
      <c r="CB79">
        <v>0</v>
      </c>
      <c r="CC79">
        <v>387.97325000000001</v>
      </c>
      <c r="CD79">
        <v>0</v>
      </c>
      <c r="CE79">
        <v>0</v>
      </c>
      <c r="CF79">
        <v>0</v>
      </c>
      <c r="CG79">
        <v>0</v>
      </c>
      <c r="CH79">
        <v>2.3251843750000001</v>
      </c>
      <c r="CI79">
        <v>0</v>
      </c>
      <c r="CJ79">
        <v>-8.3517062499999994</v>
      </c>
      <c r="CK79">
        <v>-0.92168125000000001</v>
      </c>
      <c r="CL79">
        <v>38.42546875</v>
      </c>
      <c r="CM79">
        <v>43.19290625</v>
      </c>
      <c r="CN79">
        <v>40.779062500000002</v>
      </c>
      <c r="CO79">
        <v>41.329718749999998</v>
      </c>
      <c r="CP79">
        <v>39.036812500000003</v>
      </c>
      <c r="CQ79">
        <v>0</v>
      </c>
      <c r="CR79">
        <v>0</v>
      </c>
      <c r="CS79">
        <v>0</v>
      </c>
      <c r="CT79">
        <v>59.200000047683702</v>
      </c>
      <c r="CU79">
        <v>2.31267692307692</v>
      </c>
      <c r="CV79">
        <v>2.3883758911930598E-2</v>
      </c>
      <c r="CW79">
        <v>-0.52262224101490895</v>
      </c>
      <c r="CX79">
        <v>-8.3430653846153806</v>
      </c>
      <c r="CY79">
        <v>15</v>
      </c>
      <c r="CZ79">
        <v>1675419675.5999999</v>
      </c>
      <c r="DA79" t="s">
        <v>254</v>
      </c>
      <c r="DB79">
        <v>3</v>
      </c>
      <c r="DC79">
        <v>-3.86</v>
      </c>
      <c r="DD79">
        <v>0.378</v>
      </c>
      <c r="DE79">
        <v>401</v>
      </c>
      <c r="DF79">
        <v>15</v>
      </c>
      <c r="DG79">
        <v>1.54</v>
      </c>
      <c r="DH79">
        <v>0.44</v>
      </c>
      <c r="DI79">
        <v>-3.5548861346153801E-2</v>
      </c>
      <c r="DJ79">
        <v>0.101615159139417</v>
      </c>
      <c r="DK79">
        <v>7.9510037359650398E-2</v>
      </c>
      <c r="DL79">
        <v>1</v>
      </c>
      <c r="DM79">
        <v>2.4325000000000001</v>
      </c>
      <c r="DN79">
        <v>0</v>
      </c>
      <c r="DO79">
        <v>0</v>
      </c>
      <c r="DP79">
        <v>0</v>
      </c>
      <c r="DQ79">
        <v>0.23314453846153799</v>
      </c>
      <c r="DR79">
        <v>-4.2708443609661998E-3</v>
      </c>
      <c r="DS79">
        <v>2.8831796314108199E-3</v>
      </c>
      <c r="DT79">
        <v>1</v>
      </c>
      <c r="DU79">
        <v>2</v>
      </c>
      <c r="DV79">
        <v>3</v>
      </c>
      <c r="DW79" t="s">
        <v>255</v>
      </c>
      <c r="DX79">
        <v>100</v>
      </c>
      <c r="DY79">
        <v>100</v>
      </c>
      <c r="DZ79">
        <v>-3.86</v>
      </c>
      <c r="EA79">
        <v>0.378</v>
      </c>
      <c r="EB79">
        <v>2</v>
      </c>
      <c r="EC79">
        <v>517.03399999999999</v>
      </c>
      <c r="ED79">
        <v>425.93200000000002</v>
      </c>
      <c r="EE79">
        <v>28.345300000000002</v>
      </c>
      <c r="EF79">
        <v>31.037199999999999</v>
      </c>
      <c r="EG79">
        <v>30</v>
      </c>
      <c r="EH79">
        <v>31.296399999999998</v>
      </c>
      <c r="EI79">
        <v>31.34</v>
      </c>
      <c r="EJ79">
        <v>20.049900000000001</v>
      </c>
      <c r="EK79">
        <v>30.9452</v>
      </c>
      <c r="EL79">
        <v>0</v>
      </c>
      <c r="EM79">
        <v>28.2334</v>
      </c>
      <c r="EN79">
        <v>400.029</v>
      </c>
      <c r="EO79">
        <v>15.7552</v>
      </c>
      <c r="EP79">
        <v>100.226</v>
      </c>
      <c r="EQ79">
        <v>90.531300000000002</v>
      </c>
    </row>
    <row r="80" spans="1:147" x14ac:dyDescent="0.3">
      <c r="A80">
        <v>64</v>
      </c>
      <c r="B80">
        <v>1675423748.5999999</v>
      </c>
      <c r="C80">
        <v>3960.5</v>
      </c>
      <c r="D80" t="s">
        <v>444</v>
      </c>
      <c r="E80" t="s">
        <v>445</v>
      </c>
      <c r="F80">
        <v>1675423740.3499999</v>
      </c>
      <c r="G80">
        <f t="shared" si="43"/>
        <v>1.5164740697414388E-3</v>
      </c>
      <c r="H80">
        <f t="shared" si="44"/>
        <v>-0.38877719264953048</v>
      </c>
      <c r="I80">
        <f t="shared" si="45"/>
        <v>400.01118750000001</v>
      </c>
      <c r="J80">
        <f t="shared" si="46"/>
        <v>394.70141949713474</v>
      </c>
      <c r="K80">
        <f t="shared" si="47"/>
        <v>38.350471563188393</v>
      </c>
      <c r="L80">
        <f t="shared" si="48"/>
        <v>38.866385863827212</v>
      </c>
      <c r="M80">
        <f t="shared" si="49"/>
        <v>6.5011116645819433E-2</v>
      </c>
      <c r="N80">
        <f t="shared" si="50"/>
        <v>3.4007185537907287</v>
      </c>
      <c r="O80">
        <f t="shared" si="51"/>
        <v>6.4328492315473149E-2</v>
      </c>
      <c r="P80">
        <f t="shared" si="52"/>
        <v>4.0266041367341084E-2</v>
      </c>
      <c r="Q80">
        <f t="shared" si="53"/>
        <v>0</v>
      </c>
      <c r="R80">
        <f t="shared" si="54"/>
        <v>28.130666900962908</v>
      </c>
      <c r="S80">
        <f t="shared" si="55"/>
        <v>28.006887500000001</v>
      </c>
      <c r="T80">
        <f t="shared" si="56"/>
        <v>3.7963636413437603</v>
      </c>
      <c r="U80">
        <f t="shared" si="57"/>
        <v>40.224477539266651</v>
      </c>
      <c r="V80">
        <f t="shared" si="58"/>
        <v>1.569088366916183</v>
      </c>
      <c r="W80">
        <f t="shared" si="59"/>
        <v>3.9008297009810948</v>
      </c>
      <c r="X80">
        <f t="shared" si="60"/>
        <v>2.2272752744275772</v>
      </c>
      <c r="Y80">
        <f t="shared" si="61"/>
        <v>-66.876506475597452</v>
      </c>
      <c r="Z80">
        <f t="shared" si="62"/>
        <v>85.523884238063275</v>
      </c>
      <c r="AA80">
        <f t="shared" si="63"/>
        <v>5.494986863009566</v>
      </c>
      <c r="AB80">
        <f t="shared" si="64"/>
        <v>24.142364625475388</v>
      </c>
      <c r="AC80">
        <v>-4.0180235277322902E-2</v>
      </c>
      <c r="AD80">
        <v>4.5105834080732501E-2</v>
      </c>
      <c r="AE80">
        <v>3.3882987075877802</v>
      </c>
      <c r="AF80">
        <v>0</v>
      </c>
      <c r="AG80">
        <v>0</v>
      </c>
      <c r="AH80">
        <f t="shared" si="65"/>
        <v>1</v>
      </c>
      <c r="AI80">
        <f t="shared" si="66"/>
        <v>0</v>
      </c>
      <c r="AJ80">
        <f t="shared" si="67"/>
        <v>50987.204470571334</v>
      </c>
      <c r="AK80" t="s">
        <v>446</v>
      </c>
      <c r="AL80">
        <v>2.27841153846154</v>
      </c>
      <c r="AM80">
        <v>1.474</v>
      </c>
      <c r="AN80">
        <f t="shared" si="68"/>
        <v>-0.80441153846154001</v>
      </c>
      <c r="AO80">
        <f t="shared" si="69"/>
        <v>-0.54573374386807327</v>
      </c>
      <c r="AP80">
        <v>-0.12410019460216801</v>
      </c>
      <c r="AQ80" t="s">
        <v>252</v>
      </c>
      <c r="AR80">
        <v>0</v>
      </c>
      <c r="AS80">
        <v>0</v>
      </c>
      <c r="AT80" t="e">
        <f t="shared" si="70"/>
        <v>#DIV/0!</v>
      </c>
      <c r="AU80">
        <v>0.5</v>
      </c>
      <c r="AV80">
        <f t="shared" si="71"/>
        <v>0</v>
      </c>
      <c r="AW80">
        <f t="shared" si="72"/>
        <v>-0.38877719264953048</v>
      </c>
      <c r="AX80" t="e">
        <f t="shared" si="73"/>
        <v>#DIV/0!</v>
      </c>
      <c r="AY80" t="e">
        <f t="shared" si="74"/>
        <v>#DIV/0!</v>
      </c>
      <c r="AZ80" t="e">
        <f t="shared" si="75"/>
        <v>#DIV/0!</v>
      </c>
      <c r="BA80" t="e">
        <f t="shared" si="76"/>
        <v>#DIV/0!</v>
      </c>
      <c r="BB80" t="s">
        <v>252</v>
      </c>
      <c r="BC80">
        <v>0</v>
      </c>
      <c r="BD80">
        <f t="shared" si="77"/>
        <v>0</v>
      </c>
      <c r="BE80" t="e">
        <f t="shared" si="78"/>
        <v>#DIV/0!</v>
      </c>
      <c r="BF80">
        <f t="shared" si="79"/>
        <v>1</v>
      </c>
      <c r="BG80">
        <f t="shared" si="80"/>
        <v>0</v>
      </c>
      <c r="BH80">
        <f t="shared" si="81"/>
        <v>-1.8323953965392727</v>
      </c>
      <c r="BI80">
        <f t="shared" si="82"/>
        <v>0</v>
      </c>
      <c r="BJ80">
        <f t="shared" si="83"/>
        <v>0</v>
      </c>
      <c r="BK80">
        <f t="shared" si="84"/>
        <v>0</v>
      </c>
      <c r="BL80">
        <f t="shared" si="85"/>
        <v>0</v>
      </c>
      <c r="BM80">
        <v>0.63841293650186204</v>
      </c>
      <c r="BN80">
        <v>0.5</v>
      </c>
      <c r="BO80" t="s">
        <v>253</v>
      </c>
      <c r="BP80">
        <v>1675423740.3499999</v>
      </c>
      <c r="BQ80">
        <v>400.01118750000001</v>
      </c>
      <c r="BR80">
        <v>400.03899999999999</v>
      </c>
      <c r="BS80">
        <v>16.148990625</v>
      </c>
      <c r="BT80">
        <v>15.958493750000001</v>
      </c>
      <c r="BU80">
        <v>500.00937499999998</v>
      </c>
      <c r="BV80">
        <v>96.963253124999994</v>
      </c>
      <c r="BW80">
        <v>0.19999400000000001</v>
      </c>
      <c r="BX80">
        <v>28.473365625</v>
      </c>
      <c r="BY80">
        <v>28.006887500000001</v>
      </c>
      <c r="BZ80">
        <v>999.9</v>
      </c>
      <c r="CA80">
        <v>9993.125</v>
      </c>
      <c r="CB80">
        <v>0</v>
      </c>
      <c r="CC80">
        <v>387.67015624999999</v>
      </c>
      <c r="CD80">
        <v>0</v>
      </c>
      <c r="CE80">
        <v>0</v>
      </c>
      <c r="CF80">
        <v>0</v>
      </c>
      <c r="CG80">
        <v>0</v>
      </c>
      <c r="CH80">
        <v>2.2635718749999998</v>
      </c>
      <c r="CI80">
        <v>0</v>
      </c>
      <c r="CJ80">
        <v>-9.5010812500000004</v>
      </c>
      <c r="CK80">
        <v>-0.99973124999999996</v>
      </c>
      <c r="CL80">
        <v>38.204718749999998</v>
      </c>
      <c r="CM80">
        <v>43.015500000000003</v>
      </c>
      <c r="CN80">
        <v>40.544562499999998</v>
      </c>
      <c r="CO80">
        <v>41.179250000000003</v>
      </c>
      <c r="CP80">
        <v>38.837593750000003</v>
      </c>
      <c r="CQ80">
        <v>0</v>
      </c>
      <c r="CR80">
        <v>0</v>
      </c>
      <c r="CS80">
        <v>0</v>
      </c>
      <c r="CT80">
        <v>59.600000143051098</v>
      </c>
      <c r="CU80">
        <v>2.27841153846154</v>
      </c>
      <c r="CV80">
        <v>-1.17614016348272</v>
      </c>
      <c r="CW80">
        <v>1.5895179345027399</v>
      </c>
      <c r="CX80">
        <v>-9.5176384615384606</v>
      </c>
      <c r="CY80">
        <v>15</v>
      </c>
      <c r="CZ80">
        <v>1675419675.5999999</v>
      </c>
      <c r="DA80" t="s">
        <v>254</v>
      </c>
      <c r="DB80">
        <v>3</v>
      </c>
      <c r="DC80">
        <v>-3.86</v>
      </c>
      <c r="DD80">
        <v>0.378</v>
      </c>
      <c r="DE80">
        <v>401</v>
      </c>
      <c r="DF80">
        <v>15</v>
      </c>
      <c r="DG80">
        <v>1.54</v>
      </c>
      <c r="DH80">
        <v>0.44</v>
      </c>
      <c r="DI80">
        <v>-3.2529399230769203E-2</v>
      </c>
      <c r="DJ80">
        <v>2.4828949304147901E-2</v>
      </c>
      <c r="DK80">
        <v>9.6961906256108996E-2</v>
      </c>
      <c r="DL80">
        <v>1</v>
      </c>
      <c r="DM80">
        <v>2.5303</v>
      </c>
      <c r="DN80">
        <v>0</v>
      </c>
      <c r="DO80">
        <v>0</v>
      </c>
      <c r="DP80">
        <v>0</v>
      </c>
      <c r="DQ80">
        <v>0.18387692307692299</v>
      </c>
      <c r="DR80">
        <v>7.0225971143174401E-2</v>
      </c>
      <c r="DS80">
        <v>9.6797916336564798E-3</v>
      </c>
      <c r="DT80">
        <v>1</v>
      </c>
      <c r="DU80">
        <v>2</v>
      </c>
      <c r="DV80">
        <v>3</v>
      </c>
      <c r="DW80" t="s">
        <v>255</v>
      </c>
      <c r="DX80">
        <v>100</v>
      </c>
      <c r="DY80">
        <v>100</v>
      </c>
      <c r="DZ80">
        <v>-3.86</v>
      </c>
      <c r="EA80">
        <v>0.378</v>
      </c>
      <c r="EB80">
        <v>2</v>
      </c>
      <c r="EC80">
        <v>516.92600000000004</v>
      </c>
      <c r="ED80">
        <v>426.23399999999998</v>
      </c>
      <c r="EE80">
        <v>28.026299999999999</v>
      </c>
      <c r="EF80">
        <v>31.026399999999999</v>
      </c>
      <c r="EG80">
        <v>30</v>
      </c>
      <c r="EH80">
        <v>31.283300000000001</v>
      </c>
      <c r="EI80">
        <v>31.3292</v>
      </c>
      <c r="EJ80">
        <v>20.054500000000001</v>
      </c>
      <c r="EK80">
        <v>29.439499999999999</v>
      </c>
      <c r="EL80">
        <v>0</v>
      </c>
      <c r="EM80">
        <v>28.028500000000001</v>
      </c>
      <c r="EN80">
        <v>399.92200000000003</v>
      </c>
      <c r="EO80">
        <v>15.8546</v>
      </c>
      <c r="EP80">
        <v>100.229</v>
      </c>
      <c r="EQ80">
        <v>90.528999999999996</v>
      </c>
    </row>
    <row r="81" spans="1:147" x14ac:dyDescent="0.3">
      <c r="A81">
        <v>65</v>
      </c>
      <c r="B81">
        <v>1675423808.5999999</v>
      </c>
      <c r="C81">
        <v>4020.5</v>
      </c>
      <c r="D81" t="s">
        <v>447</v>
      </c>
      <c r="E81" t="s">
        <v>448</v>
      </c>
      <c r="F81">
        <v>1675423800.3499999</v>
      </c>
      <c r="G81">
        <f t="shared" ref="G81:G93" si="86">BU81*AH81*(BS81-BT81)/(100*BM81*(1000-AH81*BS81))</f>
        <v>1.667785236263757E-3</v>
      </c>
      <c r="H81">
        <f t="shared" ref="H81:H93" si="87">BU81*AH81*(BR81-BQ81*(1000-AH81*BT81)/(1000-AH81*BS81))/(100*BM81)</f>
        <v>-0.6906363226894966</v>
      </c>
      <c r="I81">
        <f t="shared" ref="I81:I112" si="88">BQ81 - IF(AH81&gt;1, H81*BM81*100/(AJ81*CA81), 0)</f>
        <v>400.01565625000001</v>
      </c>
      <c r="J81">
        <f t="shared" ref="J81:J112" si="89">((P81-G81/2)*I81-H81)/(P81+G81/2)</f>
        <v>400.53660330661967</v>
      </c>
      <c r="K81">
        <f t="shared" ref="K81:K112" si="90">J81*(BV81+BW81)/1000</f>
        <v>38.917105913669779</v>
      </c>
      <c r="L81">
        <f t="shared" ref="L81:L93" si="91">(BQ81 - IF(AH81&gt;1, H81*BM81*100/(AJ81*CA81), 0))*(BV81+BW81)/1000</f>
        <v>38.86648943664742</v>
      </c>
      <c r="M81">
        <f t="shared" ref="M81:M112" si="92">2/((1/O81-1/N81)+SIGN(O81)*SQRT((1/O81-1/N81)*(1/O81-1/N81) + 4*BN81/((BN81+1)*(BN81+1))*(2*1/O81*1/N81-1/N81*1/N81)))</f>
        <v>7.1538382824840055E-2</v>
      </c>
      <c r="N81">
        <f t="shared" ref="N81:N93" si="93">AE81+AD81*BM81+AC81*BM81*BM81</f>
        <v>3.4003575999434523</v>
      </c>
      <c r="O81">
        <f t="shared" ref="O81:O93" si="94">G81*(1000-(1000*0.61365*EXP(17.502*S81/(240.97+S81))/(BV81+BW81)+BS81)/2)/(1000*0.61365*EXP(17.502*S81/(240.97+S81))/(BV81+BW81)-BS81)</f>
        <v>7.0712655495394725E-2</v>
      </c>
      <c r="P81">
        <f t="shared" ref="P81:P93" si="95">1/((BN81+1)/(M81/1.6)+1/(N81/1.37)) + BN81/((BN81+1)/(M81/1.6) + BN81/(N81/1.37))</f>
        <v>4.4268803755368076E-2</v>
      </c>
      <c r="Q81">
        <f t="shared" ref="Q81:Q93" si="96">(BJ81*BL81)</f>
        <v>0</v>
      </c>
      <c r="R81">
        <f t="shared" ref="R81:R112" si="97">(BX81+(Q81+2*0.95*0.0000000567*(((BX81+$B$7)+273)^4-(BX81+273)^4)-44100*G81)/(1.84*29.3*N81+8*0.95*0.0000000567*(BX81+273)^3))</f>
        <v>28.075565066049549</v>
      </c>
      <c r="S81">
        <f t="shared" ref="S81:S112" si="98">($C$7*BY81+$D$7*BZ81+$E$7*R81)</f>
        <v>27.996700000000001</v>
      </c>
      <c r="T81">
        <f t="shared" ref="T81:T112" si="99">0.61365*EXP(17.502*S81/(240.97+S81))</f>
        <v>3.7941096945958268</v>
      </c>
      <c r="U81">
        <f t="shared" ref="U81:U112" si="100">(V81/W81*100)</f>
        <v>40.186381464951836</v>
      </c>
      <c r="V81">
        <f t="shared" ref="V81:V93" si="101">BS81*(BV81+BW81)/1000</f>
        <v>1.5657031796436081</v>
      </c>
      <c r="W81">
        <f t="shared" ref="W81:W93" si="102">0.61365*EXP(17.502*BX81/(240.97+BX81))</f>
        <v>3.8961039102491002</v>
      </c>
      <c r="X81">
        <f t="shared" ref="X81:X93" si="103">(T81-BS81*(BV81+BW81)/1000)</f>
        <v>2.2284065149522188</v>
      </c>
      <c r="Y81">
        <f t="shared" ref="Y81:Y93" si="104">(-G81*44100)</f>
        <v>-73.549328919231684</v>
      </c>
      <c r="Z81">
        <f t="shared" ref="Z81:Z93" si="105">2*29.3*N81*0.92*(BX81-S81)</f>
        <v>83.557291975451406</v>
      </c>
      <c r="AA81">
        <f t="shared" ref="AA81:AA93" si="106">2*0.95*0.0000000567*(((BX81+$B$7)+273)^4-(S81+273)^4)</f>
        <v>5.3683710991376277</v>
      </c>
      <c r="AB81">
        <f t="shared" ref="AB81:AB112" si="107">Q81+AA81+Y81+Z81</f>
        <v>15.376334155357355</v>
      </c>
      <c r="AC81">
        <v>-4.0174870056275701E-2</v>
      </c>
      <c r="AD81">
        <v>4.50998111500878E-2</v>
      </c>
      <c r="AE81">
        <v>3.3879394121484201</v>
      </c>
      <c r="AF81">
        <v>0</v>
      </c>
      <c r="AG81">
        <v>0</v>
      </c>
      <c r="AH81">
        <f t="shared" ref="AH81:AH93" si="108">IF(AF81*$H$13&gt;=AJ81,1,(AJ81/(AJ81-AF81*$H$13)))</f>
        <v>1</v>
      </c>
      <c r="AI81">
        <f t="shared" ref="AI81:AI112" si="109">(AH81-1)*100</f>
        <v>0</v>
      </c>
      <c r="AJ81">
        <f t="shared" ref="AJ81:AJ93" si="110">MAX(0,($B$13+$C$13*CA81)/(1+$D$13*CA81)*BV81/(BX81+273)*$E$13)</f>
        <v>50984.184440542325</v>
      </c>
      <c r="AK81" t="s">
        <v>449</v>
      </c>
      <c r="AL81">
        <v>2.2780961538461502</v>
      </c>
      <c r="AM81">
        <v>1.4563999999999999</v>
      </c>
      <c r="AN81">
        <f t="shared" ref="AN81:AN112" si="111">AM81-AL81</f>
        <v>-0.82169615384615025</v>
      </c>
      <c r="AO81">
        <f t="shared" ref="AO81:AO112" si="112">AN81/AM81</f>
        <v>-0.56419675490672228</v>
      </c>
      <c r="AP81">
        <v>-0.22045558141166699</v>
      </c>
      <c r="AQ81" t="s">
        <v>252</v>
      </c>
      <c r="AR81">
        <v>0</v>
      </c>
      <c r="AS81">
        <v>0</v>
      </c>
      <c r="AT81" t="e">
        <f t="shared" ref="AT81:AT112" si="113">1-AR81/AS81</f>
        <v>#DIV/0!</v>
      </c>
      <c r="AU81">
        <v>0.5</v>
      </c>
      <c r="AV81">
        <f t="shared" ref="AV81:AV93" si="114">BJ81</f>
        <v>0</v>
      </c>
      <c r="AW81">
        <f t="shared" ref="AW81:AW93" si="115">H81</f>
        <v>-0.6906363226894966</v>
      </c>
      <c r="AX81" t="e">
        <f t="shared" ref="AX81:AX93" si="116">AT81*AU81*AV81</f>
        <v>#DIV/0!</v>
      </c>
      <c r="AY81" t="e">
        <f t="shared" ref="AY81:AY93" si="117">BD81/AS81</f>
        <v>#DIV/0!</v>
      </c>
      <c r="AZ81" t="e">
        <f t="shared" ref="AZ81:AZ93" si="118">(AW81-AP81)/AV81</f>
        <v>#DIV/0!</v>
      </c>
      <c r="BA81" t="e">
        <f t="shared" ref="BA81:BA93" si="119">(AM81-AS81)/AS81</f>
        <v>#DIV/0!</v>
      </c>
      <c r="BB81" t="s">
        <v>252</v>
      </c>
      <c r="BC81">
        <v>0</v>
      </c>
      <c r="BD81">
        <f t="shared" ref="BD81:BD112" si="120">AS81-BC81</f>
        <v>0</v>
      </c>
      <c r="BE81" t="e">
        <f t="shared" ref="BE81:BE93" si="121">(AS81-AR81)/(AS81-BC81)</f>
        <v>#DIV/0!</v>
      </c>
      <c r="BF81">
        <f t="shared" ref="BF81:BF93" si="122">(AM81-AS81)/(AM81-BC81)</f>
        <v>1</v>
      </c>
      <c r="BG81">
        <f t="shared" ref="BG81:BG93" si="123">(AS81-AR81)/(AS81-AL81)</f>
        <v>0</v>
      </c>
      <c r="BH81">
        <f t="shared" ref="BH81:BH93" si="124">(AM81-AS81)/(AM81-AL81)</f>
        <v>-1.7724313217032388</v>
      </c>
      <c r="BI81">
        <f t="shared" ref="BI81:BI93" si="125">$B$11*CB81+$C$11*CC81+$F$11*CD81</f>
        <v>0</v>
      </c>
      <c r="BJ81">
        <f t="shared" ref="BJ81:BJ112" si="126">BI81*BK81</f>
        <v>0</v>
      </c>
      <c r="BK81">
        <f t="shared" ref="BK81:BK93" si="127">($B$11*$D$9+$C$11*$D$9+$F$11*((CQ81+CI81)/MAX(CQ81+CI81+CR81, 0.1)*$I$9+CR81/MAX(CQ81+CI81+CR81, 0.1)*$J$9))/($B$11+$C$11+$F$11)</f>
        <v>0</v>
      </c>
      <c r="BL81">
        <f t="shared" ref="BL81:BL93" si="128">($B$11*$K$9+$C$11*$K$9+$F$11*((CQ81+CI81)/MAX(CQ81+CI81+CR81, 0.1)*$P$9+CR81/MAX(CQ81+CI81+CR81, 0.1)*$Q$9))/($B$11+$C$11+$F$11)</f>
        <v>0</v>
      </c>
      <c r="BM81">
        <v>0.63841293650186204</v>
      </c>
      <c r="BN81">
        <v>0.5</v>
      </c>
      <c r="BO81" t="s">
        <v>253</v>
      </c>
      <c r="BP81">
        <v>1675423800.3499999</v>
      </c>
      <c r="BQ81">
        <v>400.01565625000001</v>
      </c>
      <c r="BR81">
        <v>400.01265625000002</v>
      </c>
      <c r="BS81">
        <v>16.1142875</v>
      </c>
      <c r="BT81">
        <v>15.904775000000001</v>
      </c>
      <c r="BU81">
        <v>500.00749999999999</v>
      </c>
      <c r="BV81">
        <v>96.962434375000001</v>
      </c>
      <c r="BW81">
        <v>0.19998621875</v>
      </c>
      <c r="BX81">
        <v>28.452500000000001</v>
      </c>
      <c r="BY81">
        <v>27.996700000000001</v>
      </c>
      <c r="BZ81">
        <v>999.9</v>
      </c>
      <c r="CA81">
        <v>9991.875</v>
      </c>
      <c r="CB81">
        <v>0</v>
      </c>
      <c r="CC81">
        <v>387.90753124999998</v>
      </c>
      <c r="CD81">
        <v>0</v>
      </c>
      <c r="CE81">
        <v>0</v>
      </c>
      <c r="CF81">
        <v>0</v>
      </c>
      <c r="CG81">
        <v>0</v>
      </c>
      <c r="CH81">
        <v>2.2581250000000002</v>
      </c>
      <c r="CI81">
        <v>0</v>
      </c>
      <c r="CJ81">
        <v>-10.499521874999999</v>
      </c>
      <c r="CK81">
        <v>-1.1635249999999999</v>
      </c>
      <c r="CL81">
        <v>37.990156249999998</v>
      </c>
      <c r="CM81">
        <v>42.823812500000003</v>
      </c>
      <c r="CN81">
        <v>40.335625</v>
      </c>
      <c r="CO81">
        <v>41.048437499999999</v>
      </c>
      <c r="CP81">
        <v>38.652124999999998</v>
      </c>
      <c r="CQ81">
        <v>0</v>
      </c>
      <c r="CR81">
        <v>0</v>
      </c>
      <c r="CS81">
        <v>0</v>
      </c>
      <c r="CT81">
        <v>59.400000095367403</v>
      </c>
      <c r="CU81">
        <v>2.2780961538461502</v>
      </c>
      <c r="CV81">
        <v>0.25121707918139202</v>
      </c>
      <c r="CW81">
        <v>-1.14687178603105</v>
      </c>
      <c r="CX81">
        <v>-10.5273</v>
      </c>
      <c r="CY81">
        <v>15</v>
      </c>
      <c r="CZ81">
        <v>1675419675.5999999</v>
      </c>
      <c r="DA81" t="s">
        <v>254</v>
      </c>
      <c r="DB81">
        <v>3</v>
      </c>
      <c r="DC81">
        <v>-3.86</v>
      </c>
      <c r="DD81">
        <v>0.378</v>
      </c>
      <c r="DE81">
        <v>401</v>
      </c>
      <c r="DF81">
        <v>15</v>
      </c>
      <c r="DG81">
        <v>1.54</v>
      </c>
      <c r="DH81">
        <v>0.44</v>
      </c>
      <c r="DI81">
        <v>-2.0943281346153801E-2</v>
      </c>
      <c r="DJ81">
        <v>0.246849122530477</v>
      </c>
      <c r="DK81">
        <v>9.9211050104758405E-2</v>
      </c>
      <c r="DL81">
        <v>1</v>
      </c>
      <c r="DM81">
        <v>2.1795</v>
      </c>
      <c r="DN81">
        <v>0</v>
      </c>
      <c r="DO81">
        <v>0</v>
      </c>
      <c r="DP81">
        <v>0</v>
      </c>
      <c r="DQ81">
        <v>0.20654400000000001</v>
      </c>
      <c r="DR81">
        <v>4.3175452915561602E-2</v>
      </c>
      <c r="DS81">
        <v>7.1218450882856504E-3</v>
      </c>
      <c r="DT81">
        <v>1</v>
      </c>
      <c r="DU81">
        <v>2</v>
      </c>
      <c r="DV81">
        <v>3</v>
      </c>
      <c r="DW81" t="s">
        <v>255</v>
      </c>
      <c r="DX81">
        <v>100</v>
      </c>
      <c r="DY81">
        <v>100</v>
      </c>
      <c r="DZ81">
        <v>-3.86</v>
      </c>
      <c r="EA81">
        <v>0.378</v>
      </c>
      <c r="EB81">
        <v>2</v>
      </c>
      <c r="EC81">
        <v>517.11800000000005</v>
      </c>
      <c r="ED81">
        <v>426.17500000000001</v>
      </c>
      <c r="EE81">
        <v>27.9117</v>
      </c>
      <c r="EF81">
        <v>31.021000000000001</v>
      </c>
      <c r="EG81">
        <v>30.0001</v>
      </c>
      <c r="EH81">
        <v>31.275200000000002</v>
      </c>
      <c r="EI81">
        <v>31.321000000000002</v>
      </c>
      <c r="EJ81">
        <v>20.057700000000001</v>
      </c>
      <c r="EK81">
        <v>30.018599999999999</v>
      </c>
      <c r="EL81">
        <v>0</v>
      </c>
      <c r="EM81">
        <v>27.93</v>
      </c>
      <c r="EN81">
        <v>400.05700000000002</v>
      </c>
      <c r="EO81">
        <v>15.8378</v>
      </c>
      <c r="EP81">
        <v>100.23399999999999</v>
      </c>
      <c r="EQ81">
        <v>90.531099999999995</v>
      </c>
    </row>
    <row r="82" spans="1:147" x14ac:dyDescent="0.3">
      <c r="A82">
        <v>66</v>
      </c>
      <c r="B82">
        <v>1675423868.5999999</v>
      </c>
      <c r="C82">
        <v>4080.5</v>
      </c>
      <c r="D82" t="s">
        <v>450</v>
      </c>
      <c r="E82" t="s">
        <v>451</v>
      </c>
      <c r="F82">
        <v>1675423860.3499999</v>
      </c>
      <c r="G82">
        <f t="shared" si="86"/>
        <v>1.6116291438081805E-3</v>
      </c>
      <c r="H82">
        <f t="shared" si="87"/>
        <v>-0.30613354476453974</v>
      </c>
      <c r="I82">
        <f t="shared" si="88"/>
        <v>399.98918750000001</v>
      </c>
      <c r="J82">
        <f t="shared" si="89"/>
        <v>392.21665903461763</v>
      </c>
      <c r="K82">
        <f t="shared" si="90"/>
        <v>38.108709288836224</v>
      </c>
      <c r="L82">
        <f t="shared" si="91"/>
        <v>38.863906756622306</v>
      </c>
      <c r="M82">
        <f t="shared" si="92"/>
        <v>6.9052246665097364E-2</v>
      </c>
      <c r="N82">
        <f t="shared" si="93"/>
        <v>3.4007379067399577</v>
      </c>
      <c r="O82">
        <f t="shared" si="94"/>
        <v>6.8282666227163946E-2</v>
      </c>
      <c r="P82">
        <f t="shared" si="95"/>
        <v>4.2745095344507891E-2</v>
      </c>
      <c r="Q82">
        <f t="shared" si="96"/>
        <v>0</v>
      </c>
      <c r="R82">
        <f t="shared" si="97"/>
        <v>28.059026218018147</v>
      </c>
      <c r="S82">
        <f t="shared" si="98"/>
        <v>27.982278125000001</v>
      </c>
      <c r="T82">
        <f t="shared" si="99"/>
        <v>3.7909209043107897</v>
      </c>
      <c r="U82">
        <f t="shared" si="100"/>
        <v>40.129223442202182</v>
      </c>
      <c r="V82">
        <f t="shared" si="101"/>
        <v>1.56082002612927</v>
      </c>
      <c r="W82">
        <f t="shared" si="102"/>
        <v>3.8894847501280636</v>
      </c>
      <c r="X82">
        <f t="shared" si="103"/>
        <v>2.2301008781815197</v>
      </c>
      <c r="Y82">
        <f t="shared" si="104"/>
        <v>-71.072845241940755</v>
      </c>
      <c r="Z82">
        <f t="shared" si="105"/>
        <v>80.845748463275427</v>
      </c>
      <c r="AA82">
        <f t="shared" si="106"/>
        <v>5.192449674924732</v>
      </c>
      <c r="AB82">
        <f t="shared" si="107"/>
        <v>14.965352896259404</v>
      </c>
      <c r="AC82">
        <v>-4.0180522946425698E-2</v>
      </c>
      <c r="AD82">
        <v>4.5106157014501498E-2</v>
      </c>
      <c r="AE82">
        <v>3.38831797161752</v>
      </c>
      <c r="AF82">
        <v>0</v>
      </c>
      <c r="AG82">
        <v>0</v>
      </c>
      <c r="AH82">
        <f t="shared" si="108"/>
        <v>1</v>
      </c>
      <c r="AI82">
        <f t="shared" si="109"/>
        <v>0</v>
      </c>
      <c r="AJ82">
        <f t="shared" si="110"/>
        <v>50996.016528798813</v>
      </c>
      <c r="AK82" t="s">
        <v>452</v>
      </c>
      <c r="AL82">
        <v>2.37118846153846</v>
      </c>
      <c r="AM82">
        <v>2.1143999999999998</v>
      </c>
      <c r="AN82">
        <f t="shared" si="111"/>
        <v>-0.25678846153846013</v>
      </c>
      <c r="AO82">
        <f t="shared" si="112"/>
        <v>-0.12144743735265803</v>
      </c>
      <c r="AP82">
        <v>-9.7719807637284897E-2</v>
      </c>
      <c r="AQ82" t="s">
        <v>252</v>
      </c>
      <c r="AR82">
        <v>0</v>
      </c>
      <c r="AS82">
        <v>0</v>
      </c>
      <c r="AT82" t="e">
        <f t="shared" si="113"/>
        <v>#DIV/0!</v>
      </c>
      <c r="AU82">
        <v>0.5</v>
      </c>
      <c r="AV82">
        <f t="shared" si="114"/>
        <v>0</v>
      </c>
      <c r="AW82">
        <f t="shared" si="115"/>
        <v>-0.30613354476453974</v>
      </c>
      <c r="AX82" t="e">
        <f t="shared" si="116"/>
        <v>#DIV/0!</v>
      </c>
      <c r="AY82" t="e">
        <f t="shared" si="117"/>
        <v>#DIV/0!</v>
      </c>
      <c r="AZ82" t="e">
        <f t="shared" si="118"/>
        <v>#DIV/0!</v>
      </c>
      <c r="BA82" t="e">
        <f t="shared" si="119"/>
        <v>#DIV/0!</v>
      </c>
      <c r="BB82" t="s">
        <v>252</v>
      </c>
      <c r="BC82">
        <v>0</v>
      </c>
      <c r="BD82">
        <f t="shared" si="120"/>
        <v>0</v>
      </c>
      <c r="BE82" t="e">
        <f t="shared" si="121"/>
        <v>#DIV/0!</v>
      </c>
      <c r="BF82">
        <f t="shared" si="122"/>
        <v>1</v>
      </c>
      <c r="BG82">
        <f t="shared" si="123"/>
        <v>0</v>
      </c>
      <c r="BH82">
        <f t="shared" si="124"/>
        <v>-8.2340148281285543</v>
      </c>
      <c r="BI82">
        <f t="shared" si="125"/>
        <v>0</v>
      </c>
      <c r="BJ82">
        <f t="shared" si="126"/>
        <v>0</v>
      </c>
      <c r="BK82">
        <f t="shared" si="127"/>
        <v>0</v>
      </c>
      <c r="BL82">
        <f t="shared" si="128"/>
        <v>0</v>
      </c>
      <c r="BM82">
        <v>0.63841293650186204</v>
      </c>
      <c r="BN82">
        <v>0.5</v>
      </c>
      <c r="BO82" t="s">
        <v>253</v>
      </c>
      <c r="BP82">
        <v>1675423860.3499999</v>
      </c>
      <c r="BQ82">
        <v>399.98918750000001</v>
      </c>
      <c r="BR82">
        <v>400.03240625000001</v>
      </c>
      <c r="BS82">
        <v>16.064034374999999</v>
      </c>
      <c r="BT82">
        <v>15.861571874999999</v>
      </c>
      <c r="BU82">
        <v>500.02190624999997</v>
      </c>
      <c r="BV82">
        <v>96.962431249999995</v>
      </c>
      <c r="BW82">
        <v>0.19996206250000001</v>
      </c>
      <c r="BX82">
        <v>28.423237499999999</v>
      </c>
      <c r="BY82">
        <v>27.982278125000001</v>
      </c>
      <c r="BZ82">
        <v>999.9</v>
      </c>
      <c r="CA82">
        <v>9993.28125</v>
      </c>
      <c r="CB82">
        <v>0</v>
      </c>
      <c r="CC82">
        <v>387.98871874999998</v>
      </c>
      <c r="CD82">
        <v>0</v>
      </c>
      <c r="CE82">
        <v>0</v>
      </c>
      <c r="CF82">
        <v>0</v>
      </c>
      <c r="CG82">
        <v>0</v>
      </c>
      <c r="CH82">
        <v>2.3807687500000001</v>
      </c>
      <c r="CI82">
        <v>0</v>
      </c>
      <c r="CJ82">
        <v>-11.21446875</v>
      </c>
      <c r="CK82">
        <v>-1.302675</v>
      </c>
      <c r="CL82">
        <v>37.812125000000002</v>
      </c>
      <c r="CM82">
        <v>42.686999999999998</v>
      </c>
      <c r="CN82">
        <v>40.144374999999997</v>
      </c>
      <c r="CO82">
        <v>40.878875000000001</v>
      </c>
      <c r="CP82">
        <v>38.488187500000002</v>
      </c>
      <c r="CQ82">
        <v>0</v>
      </c>
      <c r="CR82">
        <v>0</v>
      </c>
      <c r="CS82">
        <v>0</v>
      </c>
      <c r="CT82">
        <v>59.400000095367403</v>
      </c>
      <c r="CU82">
        <v>2.37118846153846</v>
      </c>
      <c r="CV82">
        <v>-0.52461880581575504</v>
      </c>
      <c r="CW82">
        <v>0.60182221880292297</v>
      </c>
      <c r="CX82">
        <v>-11.205257692307701</v>
      </c>
      <c r="CY82">
        <v>15</v>
      </c>
      <c r="CZ82">
        <v>1675419675.5999999</v>
      </c>
      <c r="DA82" t="s">
        <v>254</v>
      </c>
      <c r="DB82">
        <v>3</v>
      </c>
      <c r="DC82">
        <v>-3.86</v>
      </c>
      <c r="DD82">
        <v>0.378</v>
      </c>
      <c r="DE82">
        <v>401</v>
      </c>
      <c r="DF82">
        <v>15</v>
      </c>
      <c r="DG82">
        <v>1.54</v>
      </c>
      <c r="DH82">
        <v>0.44</v>
      </c>
      <c r="DI82">
        <v>-3.2223637499999999E-2</v>
      </c>
      <c r="DJ82">
        <v>-0.136268711602514</v>
      </c>
      <c r="DK82">
        <v>9.2266387136689595E-2</v>
      </c>
      <c r="DL82">
        <v>1</v>
      </c>
      <c r="DM82">
        <v>2.6006</v>
      </c>
      <c r="DN82">
        <v>0</v>
      </c>
      <c r="DO82">
        <v>0</v>
      </c>
      <c r="DP82">
        <v>0</v>
      </c>
      <c r="DQ82">
        <v>0.20315136538461501</v>
      </c>
      <c r="DR82">
        <v>-1.0219819004525101E-2</v>
      </c>
      <c r="DS82">
        <v>2.91761129923387E-3</v>
      </c>
      <c r="DT82">
        <v>1</v>
      </c>
      <c r="DU82">
        <v>2</v>
      </c>
      <c r="DV82">
        <v>3</v>
      </c>
      <c r="DW82" t="s">
        <v>255</v>
      </c>
      <c r="DX82">
        <v>100</v>
      </c>
      <c r="DY82">
        <v>100</v>
      </c>
      <c r="DZ82">
        <v>-3.86</v>
      </c>
      <c r="EA82">
        <v>0.378</v>
      </c>
      <c r="EB82">
        <v>2</v>
      </c>
      <c r="EC82">
        <v>516.79700000000003</v>
      </c>
      <c r="ED82">
        <v>425.738</v>
      </c>
      <c r="EE82">
        <v>27.930299999999999</v>
      </c>
      <c r="EF82">
        <v>31.0183</v>
      </c>
      <c r="EG82">
        <v>30</v>
      </c>
      <c r="EH82">
        <v>31.266999999999999</v>
      </c>
      <c r="EI82">
        <v>31.312999999999999</v>
      </c>
      <c r="EJ82">
        <v>20.057099999999998</v>
      </c>
      <c r="EK82">
        <v>30.290600000000001</v>
      </c>
      <c r="EL82">
        <v>0</v>
      </c>
      <c r="EM82">
        <v>27.939900000000002</v>
      </c>
      <c r="EN82">
        <v>399.99900000000002</v>
      </c>
      <c r="EO82">
        <v>15.830500000000001</v>
      </c>
      <c r="EP82">
        <v>100.23699999999999</v>
      </c>
      <c r="EQ82">
        <v>90.531099999999995</v>
      </c>
    </row>
    <row r="83" spans="1:147" x14ac:dyDescent="0.3">
      <c r="A83">
        <v>67</v>
      </c>
      <c r="B83">
        <v>1675423928.5999999</v>
      </c>
      <c r="C83">
        <v>4140.5</v>
      </c>
      <c r="D83" t="s">
        <v>453</v>
      </c>
      <c r="E83" t="s">
        <v>454</v>
      </c>
      <c r="F83">
        <v>1675423920.3499999</v>
      </c>
      <c r="G83">
        <f t="shared" si="86"/>
        <v>1.5688417377063447E-3</v>
      </c>
      <c r="H83">
        <f t="shared" si="87"/>
        <v>-0.38181120883819147</v>
      </c>
      <c r="I83">
        <f t="shared" si="88"/>
        <v>400.00640625</v>
      </c>
      <c r="J83">
        <f t="shared" si="89"/>
        <v>394.21705070204166</v>
      </c>
      <c r="K83">
        <f t="shared" si="90"/>
        <v>38.302663561790325</v>
      </c>
      <c r="L83">
        <f t="shared" si="91"/>
        <v>38.865165202442682</v>
      </c>
      <c r="M83">
        <f t="shared" si="92"/>
        <v>6.7285199387323871E-2</v>
      </c>
      <c r="N83">
        <f t="shared" si="93"/>
        <v>3.4028638495620021</v>
      </c>
      <c r="O83">
        <f t="shared" si="94"/>
        <v>6.655472855068903E-2</v>
      </c>
      <c r="P83">
        <f t="shared" si="95"/>
        <v>4.166167431412246E-2</v>
      </c>
      <c r="Q83">
        <f t="shared" si="96"/>
        <v>0</v>
      </c>
      <c r="R83">
        <f t="shared" si="97"/>
        <v>28.047164828623334</v>
      </c>
      <c r="S83">
        <f t="shared" si="98"/>
        <v>27.965253125</v>
      </c>
      <c r="T83">
        <f t="shared" si="99"/>
        <v>3.7871595521556558</v>
      </c>
      <c r="U83">
        <f t="shared" si="100"/>
        <v>40.155559742640456</v>
      </c>
      <c r="V83">
        <f t="shared" si="101"/>
        <v>1.5598727536420263</v>
      </c>
      <c r="W83">
        <f t="shared" si="102"/>
        <v>3.8845747977100813</v>
      </c>
      <c r="X83">
        <f t="shared" si="103"/>
        <v>2.2272867985136298</v>
      </c>
      <c r="Y83">
        <f t="shared" si="104"/>
        <v>-69.1859206328498</v>
      </c>
      <c r="Z83">
        <f t="shared" si="105"/>
        <v>80.032329192872396</v>
      </c>
      <c r="AA83">
        <f t="shared" si="106"/>
        <v>5.1360035973340867</v>
      </c>
      <c r="AB83">
        <f t="shared" si="107"/>
        <v>15.982412157356677</v>
      </c>
      <c r="AC83">
        <v>-4.02121278684896E-2</v>
      </c>
      <c r="AD83">
        <v>4.5141636308261401E-2</v>
      </c>
      <c r="AE83">
        <v>3.3904341452515898</v>
      </c>
      <c r="AF83">
        <v>0</v>
      </c>
      <c r="AG83">
        <v>0</v>
      </c>
      <c r="AH83">
        <f t="shared" si="108"/>
        <v>1</v>
      </c>
      <c r="AI83">
        <f t="shared" si="109"/>
        <v>0</v>
      </c>
      <c r="AJ83">
        <f t="shared" si="110"/>
        <v>51038.148758910909</v>
      </c>
      <c r="AK83" t="s">
        <v>455</v>
      </c>
      <c r="AL83">
        <v>2.3122538461538502</v>
      </c>
      <c r="AM83">
        <v>1.8236600000000001</v>
      </c>
      <c r="AN83">
        <f t="shared" si="111"/>
        <v>-0.48859384615385015</v>
      </c>
      <c r="AO83">
        <f t="shared" si="112"/>
        <v>-0.2679193743098221</v>
      </c>
      <c r="AP83">
        <v>-0.12187660751214199</v>
      </c>
      <c r="AQ83" t="s">
        <v>252</v>
      </c>
      <c r="AR83">
        <v>0</v>
      </c>
      <c r="AS83">
        <v>0</v>
      </c>
      <c r="AT83" t="e">
        <f t="shared" si="113"/>
        <v>#DIV/0!</v>
      </c>
      <c r="AU83">
        <v>0.5</v>
      </c>
      <c r="AV83">
        <f t="shared" si="114"/>
        <v>0</v>
      </c>
      <c r="AW83">
        <f t="shared" si="115"/>
        <v>-0.38181120883819147</v>
      </c>
      <c r="AX83" t="e">
        <f t="shared" si="116"/>
        <v>#DIV/0!</v>
      </c>
      <c r="AY83" t="e">
        <f t="shared" si="117"/>
        <v>#DIV/0!</v>
      </c>
      <c r="AZ83" t="e">
        <f t="shared" si="118"/>
        <v>#DIV/0!</v>
      </c>
      <c r="BA83" t="e">
        <f t="shared" si="119"/>
        <v>#DIV/0!</v>
      </c>
      <c r="BB83" t="s">
        <v>252</v>
      </c>
      <c r="BC83">
        <v>0</v>
      </c>
      <c r="BD83">
        <f t="shared" si="120"/>
        <v>0</v>
      </c>
      <c r="BE83" t="e">
        <f t="shared" si="121"/>
        <v>#DIV/0!</v>
      </c>
      <c r="BF83">
        <f t="shared" si="122"/>
        <v>1</v>
      </c>
      <c r="BG83">
        <f t="shared" si="123"/>
        <v>0</v>
      </c>
      <c r="BH83">
        <f t="shared" si="124"/>
        <v>-3.7324661666445951</v>
      </c>
      <c r="BI83">
        <f t="shared" si="125"/>
        <v>0</v>
      </c>
      <c r="BJ83">
        <f t="shared" si="126"/>
        <v>0</v>
      </c>
      <c r="BK83">
        <f t="shared" si="127"/>
        <v>0</v>
      </c>
      <c r="BL83">
        <f t="shared" si="128"/>
        <v>0</v>
      </c>
      <c r="BM83">
        <v>0.63841293650186204</v>
      </c>
      <c r="BN83">
        <v>0.5</v>
      </c>
      <c r="BO83" t="s">
        <v>253</v>
      </c>
      <c r="BP83">
        <v>1675423920.3499999</v>
      </c>
      <c r="BQ83">
        <v>400.00640625</v>
      </c>
      <c r="BR83">
        <v>400.03778125000002</v>
      </c>
      <c r="BS83">
        <v>16.054456250000001</v>
      </c>
      <c r="BT83">
        <v>15.857365625</v>
      </c>
      <c r="BU83">
        <v>500.01831249999998</v>
      </c>
      <c r="BV83">
        <v>96.961381250000002</v>
      </c>
      <c r="BW83">
        <v>0.19997565624999999</v>
      </c>
      <c r="BX83">
        <v>28.401503125000001</v>
      </c>
      <c r="BY83">
        <v>27.965253125</v>
      </c>
      <c r="BZ83">
        <v>999.9</v>
      </c>
      <c r="CA83">
        <v>10001.25</v>
      </c>
      <c r="CB83">
        <v>0</v>
      </c>
      <c r="CC83">
        <v>387.94428125000002</v>
      </c>
      <c r="CD83">
        <v>0</v>
      </c>
      <c r="CE83">
        <v>0</v>
      </c>
      <c r="CF83">
        <v>0</v>
      </c>
      <c r="CG83">
        <v>0</v>
      </c>
      <c r="CH83">
        <v>2.3319843750000002</v>
      </c>
      <c r="CI83">
        <v>0</v>
      </c>
      <c r="CJ83">
        <v>-12.434946875</v>
      </c>
      <c r="CK83">
        <v>-1.4117031250000001</v>
      </c>
      <c r="CL83">
        <v>37.648249999999997</v>
      </c>
      <c r="CM83">
        <v>42.534875</v>
      </c>
      <c r="CN83">
        <v>39.968499999999999</v>
      </c>
      <c r="CO83">
        <v>40.761625000000002</v>
      </c>
      <c r="CP83">
        <v>38.335625</v>
      </c>
      <c r="CQ83">
        <v>0</v>
      </c>
      <c r="CR83">
        <v>0</v>
      </c>
      <c r="CS83">
        <v>0</v>
      </c>
      <c r="CT83">
        <v>59.400000095367403</v>
      </c>
      <c r="CU83">
        <v>2.3122538461538502</v>
      </c>
      <c r="CV83">
        <v>6.2905977997433193E-2</v>
      </c>
      <c r="CW83">
        <v>0.81702906462565095</v>
      </c>
      <c r="CX83">
        <v>-12.443673076923099</v>
      </c>
      <c r="CY83">
        <v>15</v>
      </c>
      <c r="CZ83">
        <v>1675419675.5999999</v>
      </c>
      <c r="DA83" t="s">
        <v>254</v>
      </c>
      <c r="DB83">
        <v>3</v>
      </c>
      <c r="DC83">
        <v>-3.86</v>
      </c>
      <c r="DD83">
        <v>0.378</v>
      </c>
      <c r="DE83">
        <v>401</v>
      </c>
      <c r="DF83">
        <v>15</v>
      </c>
      <c r="DG83">
        <v>1.54</v>
      </c>
      <c r="DH83">
        <v>0.44</v>
      </c>
      <c r="DI83">
        <v>-3.7419251365384598E-2</v>
      </c>
      <c r="DJ83">
        <v>0.107223834022039</v>
      </c>
      <c r="DK83">
        <v>0.10491869964919801</v>
      </c>
      <c r="DL83">
        <v>1</v>
      </c>
      <c r="DM83">
        <v>2.7170999999999998</v>
      </c>
      <c r="DN83">
        <v>0</v>
      </c>
      <c r="DO83">
        <v>0</v>
      </c>
      <c r="DP83">
        <v>0</v>
      </c>
      <c r="DQ83">
        <v>0.197063596153846</v>
      </c>
      <c r="DR83">
        <v>-3.8074259369920999E-3</v>
      </c>
      <c r="DS83">
        <v>2.5500464872053401E-3</v>
      </c>
      <c r="DT83">
        <v>1</v>
      </c>
      <c r="DU83">
        <v>2</v>
      </c>
      <c r="DV83">
        <v>3</v>
      </c>
      <c r="DW83" t="s">
        <v>255</v>
      </c>
      <c r="DX83">
        <v>100</v>
      </c>
      <c r="DY83">
        <v>100</v>
      </c>
      <c r="DZ83">
        <v>-3.86</v>
      </c>
      <c r="EA83">
        <v>0.378</v>
      </c>
      <c r="EB83">
        <v>2</v>
      </c>
      <c r="EC83">
        <v>517.01</v>
      </c>
      <c r="ED83">
        <v>425.44600000000003</v>
      </c>
      <c r="EE83">
        <v>27.994299999999999</v>
      </c>
      <c r="EF83">
        <v>31.015599999999999</v>
      </c>
      <c r="EG83">
        <v>30</v>
      </c>
      <c r="EH83">
        <v>31.261600000000001</v>
      </c>
      <c r="EI83">
        <v>31.307500000000001</v>
      </c>
      <c r="EJ83">
        <v>20.060500000000001</v>
      </c>
      <c r="EK83">
        <v>30.290600000000001</v>
      </c>
      <c r="EL83">
        <v>0</v>
      </c>
      <c r="EM83">
        <v>28.0105</v>
      </c>
      <c r="EN83">
        <v>400.041</v>
      </c>
      <c r="EO83">
        <v>15.8415</v>
      </c>
      <c r="EP83">
        <v>100.23699999999999</v>
      </c>
      <c r="EQ83">
        <v>90.532200000000003</v>
      </c>
    </row>
    <row r="84" spans="1:147" x14ac:dyDescent="0.3">
      <c r="A84">
        <v>68</v>
      </c>
      <c r="B84">
        <v>1675423988.5999999</v>
      </c>
      <c r="C84">
        <v>4200.5</v>
      </c>
      <c r="D84" t="s">
        <v>456</v>
      </c>
      <c r="E84" t="s">
        <v>457</v>
      </c>
      <c r="F84">
        <v>1675423980.3499999</v>
      </c>
      <c r="G84">
        <f t="shared" si="86"/>
        <v>1.5337303612213899E-3</v>
      </c>
      <c r="H84">
        <f t="shared" si="87"/>
        <v>-0.26102397422107837</v>
      </c>
      <c r="I84">
        <f t="shared" si="88"/>
        <v>399.99178124999997</v>
      </c>
      <c r="J84">
        <f t="shared" si="89"/>
        <v>391.49952746884844</v>
      </c>
      <c r="K84">
        <f t="shared" si="90"/>
        <v>38.036688948131783</v>
      </c>
      <c r="L84">
        <f t="shared" si="91"/>
        <v>38.861765845748117</v>
      </c>
      <c r="M84">
        <f t="shared" si="92"/>
        <v>6.5777361857177002E-2</v>
      </c>
      <c r="N84">
        <f t="shared" si="93"/>
        <v>3.4007809906831254</v>
      </c>
      <c r="O84">
        <f t="shared" si="94"/>
        <v>6.5078657334668499E-2</v>
      </c>
      <c r="P84">
        <f t="shared" si="95"/>
        <v>4.0736318073679251E-2</v>
      </c>
      <c r="Q84">
        <f t="shared" si="96"/>
        <v>0</v>
      </c>
      <c r="R84">
        <f t="shared" si="97"/>
        <v>28.043705908931525</v>
      </c>
      <c r="S84">
        <f t="shared" si="98"/>
        <v>27.958237499999999</v>
      </c>
      <c r="T84">
        <f t="shared" si="99"/>
        <v>3.785610529915608</v>
      </c>
      <c r="U84">
        <f t="shared" si="100"/>
        <v>40.155867096443927</v>
      </c>
      <c r="V84">
        <f t="shared" si="101"/>
        <v>1.5588706655101832</v>
      </c>
      <c r="W84">
        <f t="shared" si="102"/>
        <v>3.8820495689115169</v>
      </c>
      <c r="X84">
        <f t="shared" si="103"/>
        <v>2.2267398644054248</v>
      </c>
      <c r="Y84">
        <f t="shared" si="104"/>
        <v>-67.637508929863301</v>
      </c>
      <c r="Z84">
        <f t="shared" si="105"/>
        <v>79.218458524949341</v>
      </c>
      <c r="AA84">
        <f t="shared" si="106"/>
        <v>5.0864265997775178</v>
      </c>
      <c r="AB84">
        <f t="shared" si="107"/>
        <v>16.667376194863557</v>
      </c>
      <c r="AC84">
        <v>-4.018116336389E-2</v>
      </c>
      <c r="AD84">
        <v>4.5106875939208799E-2</v>
      </c>
      <c r="AE84">
        <v>3.3883608576054902</v>
      </c>
      <c r="AF84">
        <v>0</v>
      </c>
      <c r="AG84">
        <v>0</v>
      </c>
      <c r="AH84">
        <f t="shared" si="108"/>
        <v>1</v>
      </c>
      <c r="AI84">
        <f t="shared" si="109"/>
        <v>0</v>
      </c>
      <c r="AJ84">
        <f t="shared" si="110"/>
        <v>51002.237528736114</v>
      </c>
      <c r="AK84" t="s">
        <v>458</v>
      </c>
      <c r="AL84">
        <v>2.27227692307692</v>
      </c>
      <c r="AM84">
        <v>1.5808</v>
      </c>
      <c r="AN84">
        <f t="shared" si="111"/>
        <v>-0.69147692307691999</v>
      </c>
      <c r="AO84">
        <f t="shared" si="112"/>
        <v>-0.43742214263469131</v>
      </c>
      <c r="AP84">
        <v>-8.33205409400746E-2</v>
      </c>
      <c r="AQ84" t="s">
        <v>252</v>
      </c>
      <c r="AR84">
        <v>0</v>
      </c>
      <c r="AS84">
        <v>0</v>
      </c>
      <c r="AT84" t="e">
        <f t="shared" si="113"/>
        <v>#DIV/0!</v>
      </c>
      <c r="AU84">
        <v>0.5</v>
      </c>
      <c r="AV84">
        <f t="shared" si="114"/>
        <v>0</v>
      </c>
      <c r="AW84">
        <f t="shared" si="115"/>
        <v>-0.26102397422107837</v>
      </c>
      <c r="AX84" t="e">
        <f t="shared" si="116"/>
        <v>#DIV/0!</v>
      </c>
      <c r="AY84" t="e">
        <f t="shared" si="117"/>
        <v>#DIV/0!</v>
      </c>
      <c r="AZ84" t="e">
        <f t="shared" si="118"/>
        <v>#DIV/0!</v>
      </c>
      <c r="BA84" t="e">
        <f t="shared" si="119"/>
        <v>#DIV/0!</v>
      </c>
      <c r="BB84" t="s">
        <v>252</v>
      </c>
      <c r="BC84">
        <v>0</v>
      </c>
      <c r="BD84">
        <f t="shared" si="120"/>
        <v>0</v>
      </c>
      <c r="BE84" t="e">
        <f t="shared" si="121"/>
        <v>#DIV/0!</v>
      </c>
      <c r="BF84">
        <f t="shared" si="122"/>
        <v>1</v>
      </c>
      <c r="BG84">
        <f t="shared" si="123"/>
        <v>0</v>
      </c>
      <c r="BH84">
        <f t="shared" si="124"/>
        <v>-2.2861211231255387</v>
      </c>
      <c r="BI84">
        <f t="shared" si="125"/>
        <v>0</v>
      </c>
      <c r="BJ84">
        <f t="shared" si="126"/>
        <v>0</v>
      </c>
      <c r="BK84">
        <f t="shared" si="127"/>
        <v>0</v>
      </c>
      <c r="BL84">
        <f t="shared" si="128"/>
        <v>0</v>
      </c>
      <c r="BM84">
        <v>0.63841293650186204</v>
      </c>
      <c r="BN84">
        <v>0.5</v>
      </c>
      <c r="BO84" t="s">
        <v>253</v>
      </c>
      <c r="BP84">
        <v>1675423980.3499999</v>
      </c>
      <c r="BQ84">
        <v>399.99178124999997</v>
      </c>
      <c r="BR84">
        <v>400.03678124999999</v>
      </c>
      <c r="BS84">
        <v>16.044959375000001</v>
      </c>
      <c r="BT84">
        <v>15.852281250000001</v>
      </c>
      <c r="BU84">
        <v>500.02709375000001</v>
      </c>
      <c r="BV84">
        <v>96.956396874999996</v>
      </c>
      <c r="BW84">
        <v>0.200014</v>
      </c>
      <c r="BX84">
        <v>28.390315624999999</v>
      </c>
      <c r="BY84">
        <v>27.958237499999999</v>
      </c>
      <c r="BZ84">
        <v>999.9</v>
      </c>
      <c r="CA84">
        <v>9994.0625</v>
      </c>
      <c r="CB84">
        <v>0</v>
      </c>
      <c r="CC84">
        <v>388.14634375000003</v>
      </c>
      <c r="CD84">
        <v>0</v>
      </c>
      <c r="CE84">
        <v>0</v>
      </c>
      <c r="CF84">
        <v>0</v>
      </c>
      <c r="CG84">
        <v>0</v>
      </c>
      <c r="CH84">
        <v>2.2632249999999998</v>
      </c>
      <c r="CI84">
        <v>0</v>
      </c>
      <c r="CJ84">
        <v>-13.218628125</v>
      </c>
      <c r="CK84">
        <v>-1.518146875</v>
      </c>
      <c r="CL84">
        <v>37.484250000000003</v>
      </c>
      <c r="CM84">
        <v>42.405999999999999</v>
      </c>
      <c r="CN84">
        <v>39.815937499999997</v>
      </c>
      <c r="CO84">
        <v>40.625</v>
      </c>
      <c r="CP84">
        <v>38.190937499999997</v>
      </c>
      <c r="CQ84">
        <v>0</v>
      </c>
      <c r="CR84">
        <v>0</v>
      </c>
      <c r="CS84">
        <v>0</v>
      </c>
      <c r="CT84">
        <v>59.200000047683702</v>
      </c>
      <c r="CU84">
        <v>2.27227692307692</v>
      </c>
      <c r="CV84">
        <v>-0.98300171104469403</v>
      </c>
      <c r="CW84">
        <v>-2.8404888973076998</v>
      </c>
      <c r="CX84">
        <v>-13.2581423076923</v>
      </c>
      <c r="CY84">
        <v>15</v>
      </c>
      <c r="CZ84">
        <v>1675419675.5999999</v>
      </c>
      <c r="DA84" t="s">
        <v>254</v>
      </c>
      <c r="DB84">
        <v>3</v>
      </c>
      <c r="DC84">
        <v>-3.86</v>
      </c>
      <c r="DD84">
        <v>0.378</v>
      </c>
      <c r="DE84">
        <v>401</v>
      </c>
      <c r="DF84">
        <v>15</v>
      </c>
      <c r="DG84">
        <v>1.54</v>
      </c>
      <c r="DH84">
        <v>0.44</v>
      </c>
      <c r="DI84">
        <v>-4.95869409423077E-2</v>
      </c>
      <c r="DJ84">
        <v>-3.2327217336280203E-2</v>
      </c>
      <c r="DK84">
        <v>0.117837744647925</v>
      </c>
      <c r="DL84">
        <v>1</v>
      </c>
      <c r="DM84">
        <v>1.7403</v>
      </c>
      <c r="DN84">
        <v>0</v>
      </c>
      <c r="DO84">
        <v>0</v>
      </c>
      <c r="DP84">
        <v>0</v>
      </c>
      <c r="DQ84">
        <v>0.192808961538462</v>
      </c>
      <c r="DR84">
        <v>-1.0525945530604E-3</v>
      </c>
      <c r="DS84">
        <v>2.5897982172773601E-3</v>
      </c>
      <c r="DT84">
        <v>1</v>
      </c>
      <c r="DU84">
        <v>2</v>
      </c>
      <c r="DV84">
        <v>3</v>
      </c>
      <c r="DW84" t="s">
        <v>255</v>
      </c>
      <c r="DX84">
        <v>100</v>
      </c>
      <c r="DY84">
        <v>100</v>
      </c>
      <c r="DZ84">
        <v>-3.86</v>
      </c>
      <c r="EA84">
        <v>0.378</v>
      </c>
      <c r="EB84">
        <v>2</v>
      </c>
      <c r="EC84">
        <v>516.60500000000002</v>
      </c>
      <c r="ED84">
        <v>425.28100000000001</v>
      </c>
      <c r="EE84">
        <v>28.133199999999999</v>
      </c>
      <c r="EF84">
        <v>31.012899999999998</v>
      </c>
      <c r="EG84">
        <v>30.0001</v>
      </c>
      <c r="EH84">
        <v>31.258900000000001</v>
      </c>
      <c r="EI84">
        <v>31.302099999999999</v>
      </c>
      <c r="EJ84">
        <v>20.0624</v>
      </c>
      <c r="EK84">
        <v>30.290600000000001</v>
      </c>
      <c r="EL84">
        <v>0</v>
      </c>
      <c r="EM84">
        <v>28.142099999999999</v>
      </c>
      <c r="EN84">
        <v>400.053</v>
      </c>
      <c r="EO84">
        <v>15.7987</v>
      </c>
      <c r="EP84">
        <v>100.23699999999999</v>
      </c>
      <c r="EQ84">
        <v>90.533799999999999</v>
      </c>
    </row>
    <row r="85" spans="1:147" x14ac:dyDescent="0.3">
      <c r="A85">
        <v>69</v>
      </c>
      <c r="B85">
        <v>1675424048.5999999</v>
      </c>
      <c r="C85">
        <v>4260.5</v>
      </c>
      <c r="D85" t="s">
        <v>459</v>
      </c>
      <c r="E85" t="s">
        <v>460</v>
      </c>
      <c r="F85">
        <v>1675424040.3499999</v>
      </c>
      <c r="G85">
        <f t="shared" si="86"/>
        <v>1.4777103723237323E-3</v>
      </c>
      <c r="H85">
        <f t="shared" si="87"/>
        <v>-0.56418998610941351</v>
      </c>
      <c r="I85">
        <f t="shared" si="88"/>
        <v>400.0198125</v>
      </c>
      <c r="J85">
        <f t="shared" si="89"/>
        <v>399.3457663008582</v>
      </c>
      <c r="K85">
        <f t="shared" si="90"/>
        <v>38.797953418708907</v>
      </c>
      <c r="L85">
        <f t="shared" si="91"/>
        <v>38.863439559399978</v>
      </c>
      <c r="M85">
        <f t="shared" si="92"/>
        <v>6.3281881921203431E-2</v>
      </c>
      <c r="N85">
        <f t="shared" si="93"/>
        <v>3.3985107874929743</v>
      </c>
      <c r="O85">
        <f t="shared" si="94"/>
        <v>6.2634478359081924E-2</v>
      </c>
      <c r="P85">
        <f t="shared" si="95"/>
        <v>3.9204163543281947E-2</v>
      </c>
      <c r="Q85">
        <f t="shared" si="96"/>
        <v>0</v>
      </c>
      <c r="R85">
        <f t="shared" si="97"/>
        <v>28.064601804633419</v>
      </c>
      <c r="S85">
        <f t="shared" si="98"/>
        <v>27.964959374999999</v>
      </c>
      <c r="T85">
        <f t="shared" si="99"/>
        <v>3.7870946822271265</v>
      </c>
      <c r="U85">
        <f t="shared" si="100"/>
        <v>40.114692834203403</v>
      </c>
      <c r="V85">
        <f t="shared" si="101"/>
        <v>1.5580367581691508</v>
      </c>
      <c r="W85">
        <f t="shared" si="102"/>
        <v>3.8839553492497538</v>
      </c>
      <c r="X85">
        <f t="shared" si="103"/>
        <v>2.229057924057976</v>
      </c>
      <c r="Y85">
        <f t="shared" si="104"/>
        <v>-65.167027419476597</v>
      </c>
      <c r="Z85">
        <f t="shared" si="105"/>
        <v>79.481058788974636</v>
      </c>
      <c r="AA85">
        <f t="shared" si="106"/>
        <v>5.107082275858505</v>
      </c>
      <c r="AB85">
        <f t="shared" si="107"/>
        <v>19.421113645356542</v>
      </c>
      <c r="AC85">
        <v>-4.01474227316823E-2</v>
      </c>
      <c r="AD85">
        <v>4.5068999123713899E-2</v>
      </c>
      <c r="AE85">
        <v>3.3861010837585201</v>
      </c>
      <c r="AF85">
        <v>0</v>
      </c>
      <c r="AG85">
        <v>0</v>
      </c>
      <c r="AH85">
        <f t="shared" si="108"/>
        <v>1</v>
      </c>
      <c r="AI85">
        <f t="shared" si="109"/>
        <v>0</v>
      </c>
      <c r="AJ85">
        <f t="shared" si="110"/>
        <v>50959.666668529673</v>
      </c>
      <c r="AK85" t="s">
        <v>461</v>
      </c>
      <c r="AL85">
        <v>2.30298076923077</v>
      </c>
      <c r="AM85">
        <v>1.6459999999999999</v>
      </c>
      <c r="AN85">
        <f t="shared" si="111"/>
        <v>-0.65698076923077009</v>
      </c>
      <c r="AO85">
        <f t="shared" si="112"/>
        <v>-0.39913776988503652</v>
      </c>
      <c r="AP85">
        <v>-0.18009309288867001</v>
      </c>
      <c r="AQ85" t="s">
        <v>252</v>
      </c>
      <c r="AR85">
        <v>0</v>
      </c>
      <c r="AS85">
        <v>0</v>
      </c>
      <c r="AT85" t="e">
        <f t="shared" si="113"/>
        <v>#DIV/0!</v>
      </c>
      <c r="AU85">
        <v>0.5</v>
      </c>
      <c r="AV85">
        <f t="shared" si="114"/>
        <v>0</v>
      </c>
      <c r="AW85">
        <f t="shared" si="115"/>
        <v>-0.56418998610941351</v>
      </c>
      <c r="AX85" t="e">
        <f t="shared" si="116"/>
        <v>#DIV/0!</v>
      </c>
      <c r="AY85" t="e">
        <f t="shared" si="117"/>
        <v>#DIV/0!</v>
      </c>
      <c r="AZ85" t="e">
        <f t="shared" si="118"/>
        <v>#DIV/0!</v>
      </c>
      <c r="BA85" t="e">
        <f t="shared" si="119"/>
        <v>#DIV/0!</v>
      </c>
      <c r="BB85" t="s">
        <v>252</v>
      </c>
      <c r="BC85">
        <v>0</v>
      </c>
      <c r="BD85">
        <f t="shared" si="120"/>
        <v>0</v>
      </c>
      <c r="BE85" t="e">
        <f t="shared" si="121"/>
        <v>#DIV/0!</v>
      </c>
      <c r="BF85">
        <f t="shared" si="122"/>
        <v>1</v>
      </c>
      <c r="BG85">
        <f t="shared" si="123"/>
        <v>0</v>
      </c>
      <c r="BH85">
        <f t="shared" si="124"/>
        <v>-2.5054005795743901</v>
      </c>
      <c r="BI85">
        <f t="shared" si="125"/>
        <v>0</v>
      </c>
      <c r="BJ85">
        <f t="shared" si="126"/>
        <v>0</v>
      </c>
      <c r="BK85">
        <f t="shared" si="127"/>
        <v>0</v>
      </c>
      <c r="BL85">
        <f t="shared" si="128"/>
        <v>0</v>
      </c>
      <c r="BM85">
        <v>0.63841293650186204</v>
      </c>
      <c r="BN85">
        <v>0.5</v>
      </c>
      <c r="BO85" t="s">
        <v>253</v>
      </c>
      <c r="BP85">
        <v>1675424040.3499999</v>
      </c>
      <c r="BQ85">
        <v>400.0198125</v>
      </c>
      <c r="BR85">
        <v>400.02325000000002</v>
      </c>
      <c r="BS85">
        <v>16.036809375000001</v>
      </c>
      <c r="BT85">
        <v>15.851165625</v>
      </c>
      <c r="BU85">
        <v>500.02246874999997</v>
      </c>
      <c r="BV85">
        <v>96.953803124999993</v>
      </c>
      <c r="BW85">
        <v>0.199983625</v>
      </c>
      <c r="BX85">
        <v>28.398759375000001</v>
      </c>
      <c r="BY85">
        <v>27.964959374999999</v>
      </c>
      <c r="BZ85">
        <v>999.9</v>
      </c>
      <c r="CA85">
        <v>9985.9375</v>
      </c>
      <c r="CB85">
        <v>0</v>
      </c>
      <c r="CC85">
        <v>388.14434375000002</v>
      </c>
      <c r="CD85">
        <v>0</v>
      </c>
      <c r="CE85">
        <v>0</v>
      </c>
      <c r="CF85">
        <v>0</v>
      </c>
      <c r="CG85">
        <v>0</v>
      </c>
      <c r="CH85">
        <v>2.2965218749999998</v>
      </c>
      <c r="CI85">
        <v>0</v>
      </c>
      <c r="CJ85">
        <v>-13.746734375000001</v>
      </c>
      <c r="CK85">
        <v>-1.627415625</v>
      </c>
      <c r="CL85">
        <v>37.331687500000001</v>
      </c>
      <c r="CM85">
        <v>42.25</v>
      </c>
      <c r="CN85">
        <v>39.667625000000001</v>
      </c>
      <c r="CO85">
        <v>40.496062500000001</v>
      </c>
      <c r="CP85">
        <v>38.054250000000003</v>
      </c>
      <c r="CQ85">
        <v>0</v>
      </c>
      <c r="CR85">
        <v>0</v>
      </c>
      <c r="CS85">
        <v>0</v>
      </c>
      <c r="CT85">
        <v>59.600000143051098</v>
      </c>
      <c r="CU85">
        <v>2.30298076923077</v>
      </c>
      <c r="CV85">
        <v>0.50575384350835395</v>
      </c>
      <c r="CW85">
        <v>-0.48968545886821901</v>
      </c>
      <c r="CX85">
        <v>-13.807065384615401</v>
      </c>
      <c r="CY85">
        <v>15</v>
      </c>
      <c r="CZ85">
        <v>1675419675.5999999</v>
      </c>
      <c r="DA85" t="s">
        <v>254</v>
      </c>
      <c r="DB85">
        <v>3</v>
      </c>
      <c r="DC85">
        <v>-3.86</v>
      </c>
      <c r="DD85">
        <v>0.378</v>
      </c>
      <c r="DE85">
        <v>401</v>
      </c>
      <c r="DF85">
        <v>15</v>
      </c>
      <c r="DG85">
        <v>1.54</v>
      </c>
      <c r="DH85">
        <v>0.44</v>
      </c>
      <c r="DI85">
        <v>-1.6062220667307701E-2</v>
      </c>
      <c r="DJ85">
        <v>0.176186770979082</v>
      </c>
      <c r="DK85">
        <v>8.7986972704013303E-2</v>
      </c>
      <c r="DL85">
        <v>1</v>
      </c>
      <c r="DM85">
        <v>2.2766000000000002</v>
      </c>
      <c r="DN85">
        <v>0</v>
      </c>
      <c r="DO85">
        <v>0</v>
      </c>
      <c r="DP85">
        <v>0</v>
      </c>
      <c r="DQ85">
        <v>0.18705065384615399</v>
      </c>
      <c r="DR85">
        <v>-1.3361082557841899E-2</v>
      </c>
      <c r="DS85">
        <v>2.8231805773781499E-3</v>
      </c>
      <c r="DT85">
        <v>1</v>
      </c>
      <c r="DU85">
        <v>2</v>
      </c>
      <c r="DV85">
        <v>3</v>
      </c>
      <c r="DW85" t="s">
        <v>255</v>
      </c>
      <c r="DX85">
        <v>100</v>
      </c>
      <c r="DY85">
        <v>100</v>
      </c>
      <c r="DZ85">
        <v>-3.86</v>
      </c>
      <c r="EA85">
        <v>0.378</v>
      </c>
      <c r="EB85">
        <v>2</v>
      </c>
      <c r="EC85">
        <v>516.43299999999999</v>
      </c>
      <c r="ED85">
        <v>425.11599999999999</v>
      </c>
      <c r="EE85">
        <v>28.2349</v>
      </c>
      <c r="EF85">
        <v>31.004799999999999</v>
      </c>
      <c r="EG85">
        <v>30</v>
      </c>
      <c r="EH85">
        <v>31.253499999999999</v>
      </c>
      <c r="EI85">
        <v>31.296700000000001</v>
      </c>
      <c r="EJ85">
        <v>20.062000000000001</v>
      </c>
      <c r="EK85">
        <v>30.290600000000001</v>
      </c>
      <c r="EL85">
        <v>0</v>
      </c>
      <c r="EM85">
        <v>28.2469</v>
      </c>
      <c r="EN85">
        <v>400.14600000000002</v>
      </c>
      <c r="EO85">
        <v>15.827</v>
      </c>
      <c r="EP85">
        <v>100.241</v>
      </c>
      <c r="EQ85">
        <v>90.534499999999994</v>
      </c>
    </row>
    <row r="86" spans="1:147" x14ac:dyDescent="0.3">
      <c r="A86">
        <v>70</v>
      </c>
      <c r="B86">
        <v>1675424108.5999999</v>
      </c>
      <c r="C86">
        <v>4320.5</v>
      </c>
      <c r="D86" t="s">
        <v>462</v>
      </c>
      <c r="E86" t="s">
        <v>463</v>
      </c>
      <c r="F86">
        <v>1675424100.3531201</v>
      </c>
      <c r="G86">
        <f t="shared" si="86"/>
        <v>1.4601233377140527E-3</v>
      </c>
      <c r="H86">
        <f t="shared" si="87"/>
        <v>-0.34833298390822787</v>
      </c>
      <c r="I86">
        <f t="shared" si="88"/>
        <v>399.99271874999999</v>
      </c>
      <c r="J86">
        <f t="shared" si="89"/>
        <v>393.99613590192621</v>
      </c>
      <c r="K86">
        <f t="shared" si="90"/>
        <v>38.27829116844562</v>
      </c>
      <c r="L86">
        <f t="shared" si="91"/>
        <v>38.86088303511157</v>
      </c>
      <c r="M86">
        <f t="shared" si="92"/>
        <v>6.2260121366874012E-2</v>
      </c>
      <c r="N86">
        <f t="shared" si="93"/>
        <v>3.3983458742774437</v>
      </c>
      <c r="O86">
        <f t="shared" si="94"/>
        <v>6.1633313433775996E-2</v>
      </c>
      <c r="P86">
        <f t="shared" si="95"/>
        <v>3.8576611085619716E-2</v>
      </c>
      <c r="Q86">
        <f t="shared" si="96"/>
        <v>0</v>
      </c>
      <c r="R86">
        <f t="shared" si="97"/>
        <v>28.104570901263838</v>
      </c>
      <c r="S86">
        <f t="shared" si="98"/>
        <v>28.007559375</v>
      </c>
      <c r="T86">
        <f t="shared" si="99"/>
        <v>3.7965123322596446</v>
      </c>
      <c r="U86">
        <f t="shared" si="100"/>
        <v>40.038037456288663</v>
      </c>
      <c r="V86">
        <f t="shared" si="101"/>
        <v>1.5583163798644677</v>
      </c>
      <c r="W86">
        <f t="shared" si="102"/>
        <v>3.8920898197514102</v>
      </c>
      <c r="X86">
        <f t="shared" si="103"/>
        <v>2.2381959523951771</v>
      </c>
      <c r="Y86">
        <f t="shared" si="104"/>
        <v>-64.391439193189726</v>
      </c>
      <c r="Z86">
        <f t="shared" si="105"/>
        <v>78.268005249072104</v>
      </c>
      <c r="AA86">
        <f t="shared" si="106"/>
        <v>5.0313501305312185</v>
      </c>
      <c r="AB86">
        <f t="shared" si="107"/>
        <v>18.907916186413594</v>
      </c>
      <c r="AC86">
        <v>-4.0144972093548101E-2</v>
      </c>
      <c r="AD86">
        <v>4.5066248067720603E-2</v>
      </c>
      <c r="AE86">
        <v>3.3859369280434999</v>
      </c>
      <c r="AF86">
        <v>0</v>
      </c>
      <c r="AG86">
        <v>0</v>
      </c>
      <c r="AH86">
        <f t="shared" si="108"/>
        <v>1</v>
      </c>
      <c r="AI86">
        <f t="shared" si="109"/>
        <v>0</v>
      </c>
      <c r="AJ86">
        <f t="shared" si="110"/>
        <v>50950.599596696993</v>
      </c>
      <c r="AK86" t="s">
        <v>464</v>
      </c>
      <c r="AL86">
        <v>2.3626884615384598</v>
      </c>
      <c r="AM86">
        <v>1.5731999999999999</v>
      </c>
      <c r="AN86">
        <f t="shared" si="111"/>
        <v>-0.78948846153845986</v>
      </c>
      <c r="AO86">
        <f t="shared" si="112"/>
        <v>-0.50183604216784894</v>
      </c>
      <c r="AP86">
        <v>-0.11119014156865401</v>
      </c>
      <c r="AQ86" t="s">
        <v>252</v>
      </c>
      <c r="AR86">
        <v>0</v>
      </c>
      <c r="AS86">
        <v>0</v>
      </c>
      <c r="AT86" t="e">
        <f t="shared" si="113"/>
        <v>#DIV/0!</v>
      </c>
      <c r="AU86">
        <v>0.5</v>
      </c>
      <c r="AV86">
        <f t="shared" si="114"/>
        <v>0</v>
      </c>
      <c r="AW86">
        <f t="shared" si="115"/>
        <v>-0.34833298390822787</v>
      </c>
      <c r="AX86" t="e">
        <f t="shared" si="116"/>
        <v>#DIV/0!</v>
      </c>
      <c r="AY86" t="e">
        <f t="shared" si="117"/>
        <v>#DIV/0!</v>
      </c>
      <c r="AZ86" t="e">
        <f t="shared" si="118"/>
        <v>#DIV/0!</v>
      </c>
      <c r="BA86" t="e">
        <f t="shared" si="119"/>
        <v>#DIV/0!</v>
      </c>
      <c r="BB86" t="s">
        <v>252</v>
      </c>
      <c r="BC86">
        <v>0</v>
      </c>
      <c r="BD86">
        <f t="shared" si="120"/>
        <v>0</v>
      </c>
      <c r="BE86" t="e">
        <f t="shared" si="121"/>
        <v>#DIV/0!</v>
      </c>
      <c r="BF86">
        <f t="shared" si="122"/>
        <v>1</v>
      </c>
      <c r="BG86">
        <f t="shared" si="123"/>
        <v>0</v>
      </c>
      <c r="BH86">
        <f t="shared" si="124"/>
        <v>-1.9926827010673944</v>
      </c>
      <c r="BI86">
        <f t="shared" si="125"/>
        <v>0</v>
      </c>
      <c r="BJ86">
        <f t="shared" si="126"/>
        <v>0</v>
      </c>
      <c r="BK86">
        <f t="shared" si="127"/>
        <v>0</v>
      </c>
      <c r="BL86">
        <f t="shared" si="128"/>
        <v>0</v>
      </c>
      <c r="BM86">
        <v>0.63841293650186204</v>
      </c>
      <c r="BN86">
        <v>0.5</v>
      </c>
      <c r="BO86" t="s">
        <v>253</v>
      </c>
      <c r="BP86">
        <v>1675424100.3531201</v>
      </c>
      <c r="BQ86">
        <v>399.99271874999999</v>
      </c>
      <c r="BR86">
        <v>400.02281249999999</v>
      </c>
      <c r="BS86">
        <v>16.03965625</v>
      </c>
      <c r="BT86">
        <v>15.856225</v>
      </c>
      <c r="BU86">
        <v>500.02934375000001</v>
      </c>
      <c r="BV86">
        <v>96.953953124999998</v>
      </c>
      <c r="BW86">
        <v>0.20002296875</v>
      </c>
      <c r="BX86">
        <v>28.434759374999999</v>
      </c>
      <c r="BY86">
        <v>28.007559375</v>
      </c>
      <c r="BZ86">
        <v>999.9</v>
      </c>
      <c r="CA86">
        <v>9985.3125</v>
      </c>
      <c r="CB86">
        <v>0</v>
      </c>
      <c r="CC86">
        <v>388.15787499999999</v>
      </c>
      <c r="CD86">
        <v>0</v>
      </c>
      <c r="CE86">
        <v>0</v>
      </c>
      <c r="CF86">
        <v>0</v>
      </c>
      <c r="CG86">
        <v>0</v>
      </c>
      <c r="CH86">
        <v>2.3433812500000002</v>
      </c>
      <c r="CI86">
        <v>0</v>
      </c>
      <c r="CJ86">
        <v>-14.708600000000001</v>
      </c>
      <c r="CK86">
        <v>-1.747371875</v>
      </c>
      <c r="CL86">
        <v>37.19290625</v>
      </c>
      <c r="CM86">
        <v>42.130812499999998</v>
      </c>
      <c r="CN86">
        <v>39.525187500000001</v>
      </c>
      <c r="CO86">
        <v>40.375</v>
      </c>
      <c r="CP86">
        <v>37.933124999999997</v>
      </c>
      <c r="CQ86">
        <v>0</v>
      </c>
      <c r="CR86">
        <v>0</v>
      </c>
      <c r="CS86">
        <v>0</v>
      </c>
      <c r="CT86">
        <v>59.400000095367403</v>
      </c>
      <c r="CU86">
        <v>2.3626884615384598</v>
      </c>
      <c r="CV86">
        <v>0.31247521459664201</v>
      </c>
      <c r="CW86">
        <v>-2.2083931687987399</v>
      </c>
      <c r="CX86">
        <v>-14.7246961538462</v>
      </c>
      <c r="CY86">
        <v>15</v>
      </c>
      <c r="CZ86">
        <v>1675419675.5999999</v>
      </c>
      <c r="DA86" t="s">
        <v>254</v>
      </c>
      <c r="DB86">
        <v>3</v>
      </c>
      <c r="DC86">
        <v>-3.86</v>
      </c>
      <c r="DD86">
        <v>0.378</v>
      </c>
      <c r="DE86">
        <v>401</v>
      </c>
      <c r="DF86">
        <v>15</v>
      </c>
      <c r="DG86">
        <v>1.54</v>
      </c>
      <c r="DH86">
        <v>0.44</v>
      </c>
      <c r="DI86">
        <v>-3.02194117307692E-2</v>
      </c>
      <c r="DJ86">
        <v>-3.99051423368115E-2</v>
      </c>
      <c r="DK86">
        <v>0.10336549481366</v>
      </c>
      <c r="DL86">
        <v>1</v>
      </c>
      <c r="DM86">
        <v>2.4093</v>
      </c>
      <c r="DN86">
        <v>0</v>
      </c>
      <c r="DO86">
        <v>0</v>
      </c>
      <c r="DP86">
        <v>0</v>
      </c>
      <c r="DQ86">
        <v>0.18376724999999999</v>
      </c>
      <c r="DR86">
        <v>-4.6423130828903598E-3</v>
      </c>
      <c r="DS86">
        <v>2.32142635923394E-3</v>
      </c>
      <c r="DT86">
        <v>1</v>
      </c>
      <c r="DU86">
        <v>2</v>
      </c>
      <c r="DV86">
        <v>3</v>
      </c>
      <c r="DW86" t="s">
        <v>255</v>
      </c>
      <c r="DX86">
        <v>100</v>
      </c>
      <c r="DY86">
        <v>100</v>
      </c>
      <c r="DZ86">
        <v>-3.86</v>
      </c>
      <c r="EA86">
        <v>0.378</v>
      </c>
      <c r="EB86">
        <v>2</v>
      </c>
      <c r="EC86">
        <v>516.75400000000002</v>
      </c>
      <c r="ED86">
        <v>425.43700000000001</v>
      </c>
      <c r="EE86">
        <v>28.211099999999998</v>
      </c>
      <c r="EF86">
        <v>30.996700000000001</v>
      </c>
      <c r="EG86">
        <v>30.0001</v>
      </c>
      <c r="EH86">
        <v>31.2454</v>
      </c>
      <c r="EI86">
        <v>31.288599999999999</v>
      </c>
      <c r="EJ86">
        <v>20.0642</v>
      </c>
      <c r="EK86">
        <v>30.290600000000001</v>
      </c>
      <c r="EL86">
        <v>0</v>
      </c>
      <c r="EM86">
        <v>28.197099999999999</v>
      </c>
      <c r="EN86">
        <v>400.00299999999999</v>
      </c>
      <c r="EO86">
        <v>15.9297</v>
      </c>
      <c r="EP86">
        <v>100.24299999999999</v>
      </c>
      <c r="EQ86">
        <v>90.5381</v>
      </c>
    </row>
    <row r="87" spans="1:147" x14ac:dyDescent="0.3">
      <c r="A87">
        <v>71</v>
      </c>
      <c r="B87">
        <v>1675424168.5999999</v>
      </c>
      <c r="C87">
        <v>4380.5</v>
      </c>
      <c r="D87" t="s">
        <v>465</v>
      </c>
      <c r="E87" t="s">
        <v>466</v>
      </c>
      <c r="F87">
        <v>1675424160.3499999</v>
      </c>
      <c r="G87">
        <f t="shared" si="86"/>
        <v>1.3140684817887082E-3</v>
      </c>
      <c r="H87">
        <f t="shared" si="87"/>
        <v>-0.21136110041256997</v>
      </c>
      <c r="I87">
        <f t="shared" si="88"/>
        <v>400.00493749999998</v>
      </c>
      <c r="J87">
        <f t="shared" si="89"/>
        <v>391.14984039394085</v>
      </c>
      <c r="K87">
        <f t="shared" si="90"/>
        <v>38.001813666687639</v>
      </c>
      <c r="L87">
        <f t="shared" si="91"/>
        <v>38.862122723406088</v>
      </c>
      <c r="M87">
        <f t="shared" si="92"/>
        <v>5.6170873174778674E-2</v>
      </c>
      <c r="N87">
        <f t="shared" si="93"/>
        <v>3.4044789279446457</v>
      </c>
      <c r="O87">
        <f t="shared" si="94"/>
        <v>5.5661045836946803E-2</v>
      </c>
      <c r="P87">
        <f t="shared" si="95"/>
        <v>3.4833573795577479E-2</v>
      </c>
      <c r="Q87">
        <f t="shared" si="96"/>
        <v>0</v>
      </c>
      <c r="R87">
        <f t="shared" si="97"/>
        <v>28.125368823406568</v>
      </c>
      <c r="S87">
        <f t="shared" si="98"/>
        <v>27.994865624999999</v>
      </c>
      <c r="T87">
        <f t="shared" si="99"/>
        <v>3.7937039699646804</v>
      </c>
      <c r="U87">
        <f t="shared" si="100"/>
        <v>40.195436323068414</v>
      </c>
      <c r="V87">
        <f t="shared" si="101"/>
        <v>1.5632854923271582</v>
      </c>
      <c r="W87">
        <f t="shared" si="102"/>
        <v>3.8892114014196655</v>
      </c>
      <c r="X87">
        <f t="shared" si="103"/>
        <v>2.2304184776375222</v>
      </c>
      <c r="Y87">
        <f t="shared" si="104"/>
        <v>-57.95042004688203</v>
      </c>
      <c r="Z87">
        <f t="shared" si="105"/>
        <v>78.402374038895502</v>
      </c>
      <c r="AA87">
        <f t="shared" si="106"/>
        <v>5.0302715392770692</v>
      </c>
      <c r="AB87">
        <f t="shared" si="107"/>
        <v>25.482225531290538</v>
      </c>
      <c r="AC87">
        <v>-4.02361436275551E-2</v>
      </c>
      <c r="AD87">
        <v>4.5168596101708598E-2</v>
      </c>
      <c r="AE87">
        <v>3.3920418002821302</v>
      </c>
      <c r="AF87">
        <v>0</v>
      </c>
      <c r="AG87">
        <v>0</v>
      </c>
      <c r="AH87">
        <f t="shared" si="108"/>
        <v>1</v>
      </c>
      <c r="AI87">
        <f t="shared" si="109"/>
        <v>0</v>
      </c>
      <c r="AJ87">
        <f t="shared" si="110"/>
        <v>51063.747187940717</v>
      </c>
      <c r="AK87" t="s">
        <v>467</v>
      </c>
      <c r="AL87">
        <v>2.2864423076923099</v>
      </c>
      <c r="AM87">
        <v>1.492</v>
      </c>
      <c r="AN87">
        <f t="shared" si="111"/>
        <v>-0.79444230769230995</v>
      </c>
      <c r="AO87">
        <f t="shared" si="112"/>
        <v>-0.53246803464632031</v>
      </c>
      <c r="AP87">
        <v>-6.7467830388326905E-2</v>
      </c>
      <c r="AQ87" t="s">
        <v>252</v>
      </c>
      <c r="AR87">
        <v>0</v>
      </c>
      <c r="AS87">
        <v>0</v>
      </c>
      <c r="AT87" t="e">
        <f t="shared" si="113"/>
        <v>#DIV/0!</v>
      </c>
      <c r="AU87">
        <v>0.5</v>
      </c>
      <c r="AV87">
        <f t="shared" si="114"/>
        <v>0</v>
      </c>
      <c r="AW87">
        <f t="shared" si="115"/>
        <v>-0.21136110041256997</v>
      </c>
      <c r="AX87" t="e">
        <f t="shared" si="116"/>
        <v>#DIV/0!</v>
      </c>
      <c r="AY87" t="e">
        <f t="shared" si="117"/>
        <v>#DIV/0!</v>
      </c>
      <c r="AZ87" t="e">
        <f t="shared" si="118"/>
        <v>#DIV/0!</v>
      </c>
      <c r="BA87" t="e">
        <f t="shared" si="119"/>
        <v>#DIV/0!</v>
      </c>
      <c r="BB87" t="s">
        <v>252</v>
      </c>
      <c r="BC87">
        <v>0</v>
      </c>
      <c r="BD87">
        <f t="shared" si="120"/>
        <v>0</v>
      </c>
      <c r="BE87" t="e">
        <f t="shared" si="121"/>
        <v>#DIV/0!</v>
      </c>
      <c r="BF87">
        <f t="shared" si="122"/>
        <v>1</v>
      </c>
      <c r="BG87">
        <f t="shared" si="123"/>
        <v>0</v>
      </c>
      <c r="BH87">
        <f t="shared" si="124"/>
        <v>-1.878047009271133</v>
      </c>
      <c r="BI87">
        <f t="shared" si="125"/>
        <v>0</v>
      </c>
      <c r="BJ87">
        <f t="shared" si="126"/>
        <v>0</v>
      </c>
      <c r="BK87">
        <f t="shared" si="127"/>
        <v>0</v>
      </c>
      <c r="BL87">
        <f t="shared" si="128"/>
        <v>0</v>
      </c>
      <c r="BM87">
        <v>0.63841293650186204</v>
      </c>
      <c r="BN87">
        <v>0.5</v>
      </c>
      <c r="BO87" t="s">
        <v>253</v>
      </c>
      <c r="BP87">
        <v>1675424160.3499999</v>
      </c>
      <c r="BQ87">
        <v>400.00493749999998</v>
      </c>
      <c r="BR87">
        <v>400.04506249999997</v>
      </c>
      <c r="BS87">
        <v>16.090781249999999</v>
      </c>
      <c r="BT87">
        <v>15.925706249999999</v>
      </c>
      <c r="BU87">
        <v>500.02693749999997</v>
      </c>
      <c r="BV87">
        <v>96.954156249999997</v>
      </c>
      <c r="BW87">
        <v>0.19995131250000001</v>
      </c>
      <c r="BX87">
        <v>28.422028125000001</v>
      </c>
      <c r="BY87">
        <v>27.994865624999999</v>
      </c>
      <c r="BZ87">
        <v>999.9</v>
      </c>
      <c r="CA87">
        <v>10007.96875</v>
      </c>
      <c r="CB87">
        <v>0</v>
      </c>
      <c r="CC87">
        <v>387.81168750000001</v>
      </c>
      <c r="CD87">
        <v>0</v>
      </c>
      <c r="CE87">
        <v>0</v>
      </c>
      <c r="CF87">
        <v>0</v>
      </c>
      <c r="CG87">
        <v>0</v>
      </c>
      <c r="CH87">
        <v>2.2972937500000001</v>
      </c>
      <c r="CI87">
        <v>0</v>
      </c>
      <c r="CJ87">
        <v>-15.229796875</v>
      </c>
      <c r="CK87">
        <v>-1.826734375</v>
      </c>
      <c r="CL87">
        <v>37.079718749999998</v>
      </c>
      <c r="CM87">
        <v>42.025187500000001</v>
      </c>
      <c r="CN87">
        <v>39.396312500000001</v>
      </c>
      <c r="CO87">
        <v>40.290687499999997</v>
      </c>
      <c r="CP87">
        <v>37.81790625</v>
      </c>
      <c r="CQ87">
        <v>0</v>
      </c>
      <c r="CR87">
        <v>0</v>
      </c>
      <c r="CS87">
        <v>0</v>
      </c>
      <c r="CT87">
        <v>59.200000047683702</v>
      </c>
      <c r="CU87">
        <v>2.2864423076923099</v>
      </c>
      <c r="CV87">
        <v>0.170232476576819</v>
      </c>
      <c r="CW87">
        <v>-0.85114530274701605</v>
      </c>
      <c r="CX87">
        <v>-15.2202384615385</v>
      </c>
      <c r="CY87">
        <v>15</v>
      </c>
      <c r="CZ87">
        <v>1675419675.5999999</v>
      </c>
      <c r="DA87" t="s">
        <v>254</v>
      </c>
      <c r="DB87">
        <v>3</v>
      </c>
      <c r="DC87">
        <v>-3.86</v>
      </c>
      <c r="DD87">
        <v>0.378</v>
      </c>
      <c r="DE87">
        <v>401</v>
      </c>
      <c r="DF87">
        <v>15</v>
      </c>
      <c r="DG87">
        <v>1.54</v>
      </c>
      <c r="DH87">
        <v>0.44</v>
      </c>
      <c r="DI87">
        <v>-3.8919886769230798E-2</v>
      </c>
      <c r="DJ87">
        <v>-7.6474538116630797E-2</v>
      </c>
      <c r="DK87">
        <v>0.103527266049435</v>
      </c>
      <c r="DL87">
        <v>1</v>
      </c>
      <c r="DM87">
        <v>2.3525999999999998</v>
      </c>
      <c r="DN87">
        <v>0</v>
      </c>
      <c r="DO87">
        <v>0</v>
      </c>
      <c r="DP87">
        <v>0</v>
      </c>
      <c r="DQ87">
        <v>0.161881461538462</v>
      </c>
      <c r="DR87">
        <v>3.4651303679671799E-2</v>
      </c>
      <c r="DS87">
        <v>5.1166528740120799E-3</v>
      </c>
      <c r="DT87">
        <v>1</v>
      </c>
      <c r="DU87">
        <v>2</v>
      </c>
      <c r="DV87">
        <v>3</v>
      </c>
      <c r="DW87" t="s">
        <v>255</v>
      </c>
      <c r="DX87">
        <v>100</v>
      </c>
      <c r="DY87">
        <v>100</v>
      </c>
      <c r="DZ87">
        <v>-3.86</v>
      </c>
      <c r="EA87">
        <v>0.378</v>
      </c>
      <c r="EB87">
        <v>2</v>
      </c>
      <c r="EC87">
        <v>516.58299999999997</v>
      </c>
      <c r="ED87">
        <v>425.27199999999999</v>
      </c>
      <c r="EE87">
        <v>28.099599999999999</v>
      </c>
      <c r="EF87">
        <v>30.991299999999999</v>
      </c>
      <c r="EG87">
        <v>30.0001</v>
      </c>
      <c r="EH87">
        <v>31.24</v>
      </c>
      <c r="EI87">
        <v>31.283200000000001</v>
      </c>
      <c r="EJ87">
        <v>20.062899999999999</v>
      </c>
      <c r="EK87">
        <v>29.427900000000001</v>
      </c>
      <c r="EL87">
        <v>0</v>
      </c>
      <c r="EM87">
        <v>28.089400000000001</v>
      </c>
      <c r="EN87">
        <v>400.01</v>
      </c>
      <c r="EO87">
        <v>15.8781</v>
      </c>
      <c r="EP87">
        <v>100.245</v>
      </c>
      <c r="EQ87">
        <v>90.539500000000004</v>
      </c>
    </row>
    <row r="88" spans="1:147" x14ac:dyDescent="0.3">
      <c r="A88">
        <v>72</v>
      </c>
      <c r="B88">
        <v>1675424228.5999999</v>
      </c>
      <c r="C88">
        <v>4440.5</v>
      </c>
      <c r="D88" t="s">
        <v>468</v>
      </c>
      <c r="E88" t="s">
        <v>469</v>
      </c>
      <c r="F88">
        <v>1675424220.3499999</v>
      </c>
      <c r="G88">
        <f t="shared" si="86"/>
        <v>1.4516262510462521E-3</v>
      </c>
      <c r="H88">
        <f t="shared" si="87"/>
        <v>-0.54837176817409794</v>
      </c>
      <c r="I88">
        <f t="shared" si="88"/>
        <v>400.02012500000001</v>
      </c>
      <c r="J88">
        <f t="shared" si="89"/>
        <v>399.19621385163288</v>
      </c>
      <c r="K88">
        <f t="shared" si="90"/>
        <v>38.739003859572037</v>
      </c>
      <c r="L88">
        <f t="shared" si="91"/>
        <v>38.818958268078532</v>
      </c>
      <c r="M88">
        <f t="shared" si="92"/>
        <v>6.2113796290869099E-2</v>
      </c>
      <c r="N88">
        <f t="shared" si="93"/>
        <v>3.4020413946461288</v>
      </c>
      <c r="O88">
        <f t="shared" si="94"/>
        <v>6.1490585609809349E-2</v>
      </c>
      <c r="P88">
        <f t="shared" si="95"/>
        <v>3.8487087788288174E-2</v>
      </c>
      <c r="Q88">
        <f t="shared" si="96"/>
        <v>0</v>
      </c>
      <c r="R88">
        <f t="shared" si="97"/>
        <v>28.075318095472376</v>
      </c>
      <c r="S88">
        <f t="shared" si="98"/>
        <v>27.978368750000001</v>
      </c>
      <c r="T88">
        <f t="shared" si="99"/>
        <v>3.7900569135961688</v>
      </c>
      <c r="U88">
        <f t="shared" si="100"/>
        <v>40.214551214364242</v>
      </c>
      <c r="V88">
        <f t="shared" si="101"/>
        <v>1.5623235079932594</v>
      </c>
      <c r="W88">
        <f t="shared" si="102"/>
        <v>3.8849706407645122</v>
      </c>
      <c r="X88">
        <f t="shared" si="103"/>
        <v>2.2277334056029092</v>
      </c>
      <c r="Y88">
        <f t="shared" si="104"/>
        <v>-64.016717671139716</v>
      </c>
      <c r="Z88">
        <f t="shared" si="105"/>
        <v>77.928979937705662</v>
      </c>
      <c r="AA88">
        <f t="shared" si="106"/>
        <v>5.0026023399575354</v>
      </c>
      <c r="AB88">
        <f t="shared" si="107"/>
        <v>18.91486460652348</v>
      </c>
      <c r="AC88">
        <v>-4.0199900023346502E-2</v>
      </c>
      <c r="AD88">
        <v>4.5127909480870303E-2</v>
      </c>
      <c r="AE88">
        <v>3.3896154700038799</v>
      </c>
      <c r="AF88">
        <v>0</v>
      </c>
      <c r="AG88">
        <v>0</v>
      </c>
      <c r="AH88">
        <f t="shared" si="108"/>
        <v>1</v>
      </c>
      <c r="AI88">
        <f t="shared" si="109"/>
        <v>0</v>
      </c>
      <c r="AJ88">
        <f t="shared" si="110"/>
        <v>51020.404159804777</v>
      </c>
      <c r="AK88" t="s">
        <v>470</v>
      </c>
      <c r="AL88">
        <v>2.3563230769230801</v>
      </c>
      <c r="AM88">
        <v>1.9732499999999999</v>
      </c>
      <c r="AN88">
        <f t="shared" si="111"/>
        <v>-0.38307307692308012</v>
      </c>
      <c r="AO88">
        <f t="shared" si="112"/>
        <v>-0.19413306824937546</v>
      </c>
      <c r="AP88">
        <v>-0.17504381540751399</v>
      </c>
      <c r="AQ88" t="s">
        <v>252</v>
      </c>
      <c r="AR88">
        <v>0</v>
      </c>
      <c r="AS88">
        <v>0</v>
      </c>
      <c r="AT88" t="e">
        <f t="shared" si="113"/>
        <v>#DIV/0!</v>
      </c>
      <c r="AU88">
        <v>0.5</v>
      </c>
      <c r="AV88">
        <f t="shared" si="114"/>
        <v>0</v>
      </c>
      <c r="AW88">
        <f t="shared" si="115"/>
        <v>-0.54837176817409794</v>
      </c>
      <c r="AX88" t="e">
        <f t="shared" si="116"/>
        <v>#DIV/0!</v>
      </c>
      <c r="AY88" t="e">
        <f t="shared" si="117"/>
        <v>#DIV/0!</v>
      </c>
      <c r="AZ88" t="e">
        <f t="shared" si="118"/>
        <v>#DIV/0!</v>
      </c>
      <c r="BA88" t="e">
        <f t="shared" si="119"/>
        <v>#DIV/0!</v>
      </c>
      <c r="BB88" t="s">
        <v>252</v>
      </c>
      <c r="BC88">
        <v>0</v>
      </c>
      <c r="BD88">
        <f t="shared" si="120"/>
        <v>0</v>
      </c>
      <c r="BE88" t="e">
        <f t="shared" si="121"/>
        <v>#DIV/0!</v>
      </c>
      <c r="BF88">
        <f t="shared" si="122"/>
        <v>1</v>
      </c>
      <c r="BG88">
        <f t="shared" si="123"/>
        <v>0</v>
      </c>
      <c r="BH88">
        <f t="shared" si="124"/>
        <v>-5.1511059347984993</v>
      </c>
      <c r="BI88">
        <f t="shared" si="125"/>
        <v>0</v>
      </c>
      <c r="BJ88">
        <f t="shared" si="126"/>
        <v>0</v>
      </c>
      <c r="BK88">
        <f t="shared" si="127"/>
        <v>0</v>
      </c>
      <c r="BL88">
        <f t="shared" si="128"/>
        <v>0</v>
      </c>
      <c r="BM88">
        <v>0.63841293650186204</v>
      </c>
      <c r="BN88">
        <v>0.5</v>
      </c>
      <c r="BO88" t="s">
        <v>253</v>
      </c>
      <c r="BP88">
        <v>1675424220.3499999</v>
      </c>
      <c r="BQ88">
        <v>400.02012500000001</v>
      </c>
      <c r="BR88">
        <v>400.02424999999999</v>
      </c>
      <c r="BS88">
        <v>16.099371874999999</v>
      </c>
      <c r="BT88">
        <v>15.917015624999999</v>
      </c>
      <c r="BU88">
        <v>500.01965625000003</v>
      </c>
      <c r="BV88">
        <v>96.842631249999997</v>
      </c>
      <c r="BW88">
        <v>0.19988196875</v>
      </c>
      <c r="BX88">
        <v>28.403256249999998</v>
      </c>
      <c r="BY88">
        <v>27.978368750000001</v>
      </c>
      <c r="BZ88">
        <v>999.9</v>
      </c>
      <c r="CA88">
        <v>10010.46875</v>
      </c>
      <c r="CB88">
        <v>0</v>
      </c>
      <c r="CC88">
        <v>392.09037499999999</v>
      </c>
      <c r="CD88">
        <v>0</v>
      </c>
      <c r="CE88">
        <v>0</v>
      </c>
      <c r="CF88">
        <v>0</v>
      </c>
      <c r="CG88">
        <v>0</v>
      </c>
      <c r="CH88">
        <v>2.3554843750000001</v>
      </c>
      <c r="CI88">
        <v>0</v>
      </c>
      <c r="CJ88">
        <v>-15.497921874999999</v>
      </c>
      <c r="CK88">
        <v>-1.9051843749999999</v>
      </c>
      <c r="CL88">
        <v>36.966531250000003</v>
      </c>
      <c r="CM88">
        <v>41.94290625</v>
      </c>
      <c r="CN88">
        <v>39.308124999999997</v>
      </c>
      <c r="CO88">
        <v>40.194875000000003</v>
      </c>
      <c r="CP88">
        <v>37.708656249999997</v>
      </c>
      <c r="CQ88">
        <v>0</v>
      </c>
      <c r="CR88">
        <v>0</v>
      </c>
      <c r="CS88">
        <v>0</v>
      </c>
      <c r="CT88">
        <v>59.600000143051098</v>
      </c>
      <c r="CU88">
        <v>2.3563230769230801</v>
      </c>
      <c r="CV88">
        <v>1.1072205109876101</v>
      </c>
      <c r="CW88">
        <v>0.88882051043499299</v>
      </c>
      <c r="CX88">
        <v>-15.5197076923077</v>
      </c>
      <c r="CY88">
        <v>15</v>
      </c>
      <c r="CZ88">
        <v>1675419675.5999999</v>
      </c>
      <c r="DA88" t="s">
        <v>254</v>
      </c>
      <c r="DB88">
        <v>3</v>
      </c>
      <c r="DC88">
        <v>-3.86</v>
      </c>
      <c r="DD88">
        <v>0.378</v>
      </c>
      <c r="DE88">
        <v>401</v>
      </c>
      <c r="DF88">
        <v>15</v>
      </c>
      <c r="DG88">
        <v>1.54</v>
      </c>
      <c r="DH88">
        <v>0.44</v>
      </c>
      <c r="DI88">
        <v>-4.5383205384615398E-2</v>
      </c>
      <c r="DJ88">
        <v>0.47115595225816698</v>
      </c>
      <c r="DK88">
        <v>0.120273326692535</v>
      </c>
      <c r="DL88">
        <v>1</v>
      </c>
      <c r="DM88">
        <v>2.3837000000000002</v>
      </c>
      <c r="DN88">
        <v>0</v>
      </c>
      <c r="DO88">
        <v>0</v>
      </c>
      <c r="DP88">
        <v>0</v>
      </c>
      <c r="DQ88">
        <v>0.174720480769231</v>
      </c>
      <c r="DR88">
        <v>6.08794997011824E-2</v>
      </c>
      <c r="DS88">
        <v>1.00012820168416E-2</v>
      </c>
      <c r="DT88">
        <v>1</v>
      </c>
      <c r="DU88">
        <v>2</v>
      </c>
      <c r="DV88">
        <v>3</v>
      </c>
      <c r="DW88" t="s">
        <v>255</v>
      </c>
      <c r="DX88">
        <v>100</v>
      </c>
      <c r="DY88">
        <v>100</v>
      </c>
      <c r="DZ88">
        <v>-3.86</v>
      </c>
      <c r="EA88">
        <v>0.378</v>
      </c>
      <c r="EB88">
        <v>2</v>
      </c>
      <c r="EC88">
        <v>516.54</v>
      </c>
      <c r="ED88">
        <v>423.971</v>
      </c>
      <c r="EE88">
        <v>28.043500000000002</v>
      </c>
      <c r="EF88">
        <v>30.991299999999999</v>
      </c>
      <c r="EG88">
        <v>30.0001</v>
      </c>
      <c r="EH88">
        <v>31.2346</v>
      </c>
      <c r="EI88">
        <v>31.277799999999999</v>
      </c>
      <c r="EJ88">
        <v>20.065799999999999</v>
      </c>
      <c r="EK88">
        <v>30.272400000000001</v>
      </c>
      <c r="EL88">
        <v>0</v>
      </c>
      <c r="EM88">
        <v>28.046600000000002</v>
      </c>
      <c r="EN88">
        <v>400.08</v>
      </c>
      <c r="EO88">
        <v>15.8253</v>
      </c>
      <c r="EP88">
        <v>100.248</v>
      </c>
      <c r="EQ88">
        <v>90.538499999999999</v>
      </c>
    </row>
    <row r="89" spans="1:147" x14ac:dyDescent="0.3">
      <c r="A89">
        <v>73</v>
      </c>
      <c r="B89">
        <v>1675424288.5999999</v>
      </c>
      <c r="C89">
        <v>4500.5</v>
      </c>
      <c r="D89" t="s">
        <v>471</v>
      </c>
      <c r="E89" t="s">
        <v>472</v>
      </c>
      <c r="F89">
        <v>1675424280.35625</v>
      </c>
      <c r="G89">
        <f t="shared" si="86"/>
        <v>1.3568898160512294E-3</v>
      </c>
      <c r="H89">
        <f t="shared" si="87"/>
        <v>-0.30556137502230635</v>
      </c>
      <c r="I89">
        <f t="shared" si="88"/>
        <v>399.9849375</v>
      </c>
      <c r="J89">
        <f t="shared" si="89"/>
        <v>393.49419664072366</v>
      </c>
      <c r="K89">
        <f t="shared" si="90"/>
        <v>38.185666246283198</v>
      </c>
      <c r="L89">
        <f t="shared" si="91"/>
        <v>38.81554405962676</v>
      </c>
      <c r="M89">
        <f t="shared" si="92"/>
        <v>5.7843149535595675E-2</v>
      </c>
      <c r="N89">
        <f t="shared" si="93"/>
        <v>3.4000137704626394</v>
      </c>
      <c r="O89">
        <f t="shared" si="94"/>
        <v>5.7301968885283459E-2</v>
      </c>
      <c r="P89">
        <f t="shared" si="95"/>
        <v>3.586193135832446E-2</v>
      </c>
      <c r="Q89">
        <f t="shared" si="96"/>
        <v>0</v>
      </c>
      <c r="R89">
        <f t="shared" si="97"/>
        <v>28.092791392913647</v>
      </c>
      <c r="S89">
        <f t="shared" si="98"/>
        <v>27.990865625000001</v>
      </c>
      <c r="T89">
        <f t="shared" si="99"/>
        <v>3.7928193865271651</v>
      </c>
      <c r="U89">
        <f t="shared" si="100"/>
        <v>40.118288649050662</v>
      </c>
      <c r="V89">
        <f t="shared" si="101"/>
        <v>1.5582434958961959</v>
      </c>
      <c r="W89">
        <f t="shared" si="102"/>
        <v>3.8841225495122647</v>
      </c>
      <c r="X89">
        <f t="shared" si="103"/>
        <v>2.2345758906309694</v>
      </c>
      <c r="Y89">
        <f t="shared" si="104"/>
        <v>-59.83884088785922</v>
      </c>
      <c r="Z89">
        <f t="shared" si="105"/>
        <v>74.903311212373552</v>
      </c>
      <c r="AA89">
        <f t="shared" si="106"/>
        <v>4.8114481874662252</v>
      </c>
      <c r="AB89">
        <f t="shared" si="107"/>
        <v>19.875918511980558</v>
      </c>
      <c r="AC89">
        <v>-4.0169759592570797E-2</v>
      </c>
      <c r="AD89">
        <v>4.5094074206877797E-2</v>
      </c>
      <c r="AE89">
        <v>3.3875971623291701</v>
      </c>
      <c r="AF89">
        <v>0</v>
      </c>
      <c r="AG89">
        <v>0</v>
      </c>
      <c r="AH89">
        <f t="shared" si="108"/>
        <v>1</v>
      </c>
      <c r="AI89">
        <f t="shared" si="109"/>
        <v>0</v>
      </c>
      <c r="AJ89">
        <f t="shared" si="110"/>
        <v>50984.354288480201</v>
      </c>
      <c r="AK89" t="s">
        <v>473</v>
      </c>
      <c r="AL89">
        <v>2.34732692307692</v>
      </c>
      <c r="AM89">
        <v>1.2951999999999999</v>
      </c>
      <c r="AN89">
        <f t="shared" si="111"/>
        <v>-1.0521269230769201</v>
      </c>
      <c r="AO89">
        <f t="shared" si="112"/>
        <v>-0.81232776642751714</v>
      </c>
      <c r="AP89">
        <v>-9.7537167354626503E-2</v>
      </c>
      <c r="AQ89" t="s">
        <v>252</v>
      </c>
      <c r="AR89">
        <v>0</v>
      </c>
      <c r="AS89">
        <v>0</v>
      </c>
      <c r="AT89" t="e">
        <f t="shared" si="113"/>
        <v>#DIV/0!</v>
      </c>
      <c r="AU89">
        <v>0.5</v>
      </c>
      <c r="AV89">
        <f t="shared" si="114"/>
        <v>0</v>
      </c>
      <c r="AW89">
        <f t="shared" si="115"/>
        <v>-0.30556137502230635</v>
      </c>
      <c r="AX89" t="e">
        <f t="shared" si="116"/>
        <v>#DIV/0!</v>
      </c>
      <c r="AY89" t="e">
        <f t="shared" si="117"/>
        <v>#DIV/0!</v>
      </c>
      <c r="AZ89" t="e">
        <f t="shared" si="118"/>
        <v>#DIV/0!</v>
      </c>
      <c r="BA89" t="e">
        <f t="shared" si="119"/>
        <v>#DIV/0!</v>
      </c>
      <c r="BB89" t="s">
        <v>252</v>
      </c>
      <c r="BC89">
        <v>0</v>
      </c>
      <c r="BD89">
        <f t="shared" si="120"/>
        <v>0</v>
      </c>
      <c r="BE89" t="e">
        <f t="shared" si="121"/>
        <v>#DIV/0!</v>
      </c>
      <c r="BF89">
        <f t="shared" si="122"/>
        <v>1</v>
      </c>
      <c r="BG89">
        <f t="shared" si="123"/>
        <v>0</v>
      </c>
      <c r="BH89">
        <f t="shared" si="124"/>
        <v>-1.2310301842787355</v>
      </c>
      <c r="BI89">
        <f t="shared" si="125"/>
        <v>0</v>
      </c>
      <c r="BJ89">
        <f t="shared" si="126"/>
        <v>0</v>
      </c>
      <c r="BK89">
        <f t="shared" si="127"/>
        <v>0</v>
      </c>
      <c r="BL89">
        <f t="shared" si="128"/>
        <v>0</v>
      </c>
      <c r="BM89">
        <v>0.63841293650186204</v>
      </c>
      <c r="BN89">
        <v>0.5</v>
      </c>
      <c r="BO89" t="s">
        <v>253</v>
      </c>
      <c r="BP89">
        <v>1675424280.35625</v>
      </c>
      <c r="BQ89">
        <v>399.9849375</v>
      </c>
      <c r="BR89">
        <v>400.01521874999997</v>
      </c>
      <c r="BS89">
        <v>16.057328125000002</v>
      </c>
      <c r="BT89">
        <v>15.88686875</v>
      </c>
      <c r="BU89">
        <v>500.02896874999999</v>
      </c>
      <c r="BV89">
        <v>96.842578125000003</v>
      </c>
      <c r="BW89">
        <v>0.19993628124999999</v>
      </c>
      <c r="BX89">
        <v>28.3995</v>
      </c>
      <c r="BY89">
        <v>27.990865625000001</v>
      </c>
      <c r="BZ89">
        <v>999.9</v>
      </c>
      <c r="CA89">
        <v>10002.96875</v>
      </c>
      <c r="CB89">
        <v>0</v>
      </c>
      <c r="CC89">
        <v>391.94618750000001</v>
      </c>
      <c r="CD89">
        <v>0</v>
      </c>
      <c r="CE89">
        <v>0</v>
      </c>
      <c r="CF89">
        <v>0</v>
      </c>
      <c r="CG89">
        <v>0</v>
      </c>
      <c r="CH89">
        <v>2.3493499999999998</v>
      </c>
      <c r="CI89">
        <v>0</v>
      </c>
      <c r="CJ89">
        <v>-16.212878125</v>
      </c>
      <c r="CK89">
        <v>-1.955559375</v>
      </c>
      <c r="CL89">
        <v>36.882750000000001</v>
      </c>
      <c r="CM89">
        <v>41.875</v>
      </c>
      <c r="CN89">
        <v>39.186999999999998</v>
      </c>
      <c r="CO89">
        <v>40.125</v>
      </c>
      <c r="CP89">
        <v>37.628875000000001</v>
      </c>
      <c r="CQ89">
        <v>0</v>
      </c>
      <c r="CR89">
        <v>0</v>
      </c>
      <c r="CS89">
        <v>0</v>
      </c>
      <c r="CT89">
        <v>59.400000095367403</v>
      </c>
      <c r="CU89">
        <v>2.34732692307692</v>
      </c>
      <c r="CV89">
        <v>0.22522051058527301</v>
      </c>
      <c r="CW89">
        <v>-1.0971965863058499</v>
      </c>
      <c r="CX89">
        <v>-16.238623076923101</v>
      </c>
      <c r="CY89">
        <v>15</v>
      </c>
      <c r="CZ89">
        <v>1675419675.5999999</v>
      </c>
      <c r="DA89" t="s">
        <v>254</v>
      </c>
      <c r="DB89">
        <v>3</v>
      </c>
      <c r="DC89">
        <v>-3.86</v>
      </c>
      <c r="DD89">
        <v>0.378</v>
      </c>
      <c r="DE89">
        <v>401</v>
      </c>
      <c r="DF89">
        <v>15</v>
      </c>
      <c r="DG89">
        <v>1.54</v>
      </c>
      <c r="DH89">
        <v>0.44</v>
      </c>
      <c r="DI89">
        <v>-1.8588705000000001E-2</v>
      </c>
      <c r="DJ89">
        <v>-0.28187981921086103</v>
      </c>
      <c r="DK89">
        <v>0.104863620192514</v>
      </c>
      <c r="DL89">
        <v>1</v>
      </c>
      <c r="DM89">
        <v>2.1555</v>
      </c>
      <c r="DN89">
        <v>0</v>
      </c>
      <c r="DO89">
        <v>0</v>
      </c>
      <c r="DP89">
        <v>0</v>
      </c>
      <c r="DQ89">
        <v>0.17061721153846199</v>
      </c>
      <c r="DR89">
        <v>-2.4121169247951E-3</v>
      </c>
      <c r="DS89">
        <v>2.5412771950683701E-3</v>
      </c>
      <c r="DT89">
        <v>1</v>
      </c>
      <c r="DU89">
        <v>2</v>
      </c>
      <c r="DV89">
        <v>3</v>
      </c>
      <c r="DW89" t="s">
        <v>255</v>
      </c>
      <c r="DX89">
        <v>100</v>
      </c>
      <c r="DY89">
        <v>100</v>
      </c>
      <c r="DZ89">
        <v>-3.86</v>
      </c>
      <c r="EA89">
        <v>0.378</v>
      </c>
      <c r="EB89">
        <v>2</v>
      </c>
      <c r="EC89">
        <v>516.28399999999999</v>
      </c>
      <c r="ED89">
        <v>423.82600000000002</v>
      </c>
      <c r="EE89">
        <v>28.027200000000001</v>
      </c>
      <c r="EF89">
        <v>30.991299999999999</v>
      </c>
      <c r="EG89">
        <v>30</v>
      </c>
      <c r="EH89">
        <v>31.2346</v>
      </c>
      <c r="EI89">
        <v>31.275099999999998</v>
      </c>
      <c r="EJ89">
        <v>20.068200000000001</v>
      </c>
      <c r="EK89">
        <v>30.272400000000001</v>
      </c>
      <c r="EL89">
        <v>0</v>
      </c>
      <c r="EM89">
        <v>28.025600000000001</v>
      </c>
      <c r="EN89">
        <v>399.952</v>
      </c>
      <c r="EO89">
        <v>15.855399999999999</v>
      </c>
      <c r="EP89">
        <v>100.251</v>
      </c>
      <c r="EQ89">
        <v>90.5398</v>
      </c>
    </row>
    <row r="90" spans="1:147" x14ac:dyDescent="0.3">
      <c r="A90">
        <v>74</v>
      </c>
      <c r="B90">
        <v>1675424348.5999999</v>
      </c>
      <c r="C90">
        <v>4560.5</v>
      </c>
      <c r="D90" t="s">
        <v>474</v>
      </c>
      <c r="E90" t="s">
        <v>475</v>
      </c>
      <c r="F90">
        <v>1675424340.3499999</v>
      </c>
      <c r="G90">
        <f t="shared" si="86"/>
        <v>1.3001683783205227E-3</v>
      </c>
      <c r="H90">
        <f t="shared" si="87"/>
        <v>-0.51737651074193647</v>
      </c>
      <c r="I90">
        <f t="shared" si="88"/>
        <v>400.001125</v>
      </c>
      <c r="J90">
        <f t="shared" si="89"/>
        <v>399.92426654821941</v>
      </c>
      <c r="K90">
        <f t="shared" si="90"/>
        <v>38.810348791796279</v>
      </c>
      <c r="L90">
        <f t="shared" si="91"/>
        <v>38.817807462276434</v>
      </c>
      <c r="M90">
        <f t="shared" si="92"/>
        <v>5.543361520730148E-2</v>
      </c>
      <c r="N90">
        <f t="shared" si="93"/>
        <v>3.3968095085480399</v>
      </c>
      <c r="O90">
        <f t="shared" si="94"/>
        <v>5.4935909086938635E-2</v>
      </c>
      <c r="P90">
        <f t="shared" si="95"/>
        <v>3.4379287510683053E-2</v>
      </c>
      <c r="Q90">
        <f t="shared" si="96"/>
        <v>0</v>
      </c>
      <c r="R90">
        <f t="shared" si="97"/>
        <v>28.097044420546414</v>
      </c>
      <c r="S90">
        <f t="shared" si="98"/>
        <v>27.987996875</v>
      </c>
      <c r="T90">
        <f t="shared" si="99"/>
        <v>3.7921850851576364</v>
      </c>
      <c r="U90">
        <f t="shared" si="100"/>
        <v>40.150939696056966</v>
      </c>
      <c r="V90">
        <f t="shared" si="101"/>
        <v>1.558758943483832</v>
      </c>
      <c r="W90">
        <f t="shared" si="102"/>
        <v>3.8822477264135129</v>
      </c>
      <c r="X90">
        <f t="shared" si="103"/>
        <v>2.2334261416738044</v>
      </c>
      <c r="Y90">
        <f t="shared" si="104"/>
        <v>-57.33742548393505</v>
      </c>
      <c r="Z90">
        <f t="shared" si="105"/>
        <v>73.836957553974131</v>
      </c>
      <c r="AA90">
        <f t="shared" si="106"/>
        <v>4.7471603108798863</v>
      </c>
      <c r="AB90">
        <f t="shared" si="107"/>
        <v>21.246692380918965</v>
      </c>
      <c r="AC90">
        <v>-4.0122143817709101E-2</v>
      </c>
      <c r="AD90">
        <v>4.5040621328224603E-2</v>
      </c>
      <c r="AE90">
        <v>3.3844076186111298</v>
      </c>
      <c r="AF90">
        <v>0</v>
      </c>
      <c r="AG90">
        <v>0</v>
      </c>
      <c r="AH90">
        <f t="shared" si="108"/>
        <v>1</v>
      </c>
      <c r="AI90">
        <f t="shared" si="109"/>
        <v>0</v>
      </c>
      <c r="AJ90">
        <f t="shared" si="110"/>
        <v>50927.823310633758</v>
      </c>
      <c r="AK90" t="s">
        <v>476</v>
      </c>
      <c r="AL90">
        <v>2.3661384615384602</v>
      </c>
      <c r="AM90">
        <v>1.8188</v>
      </c>
      <c r="AN90">
        <f t="shared" si="111"/>
        <v>-0.54733846153846022</v>
      </c>
      <c r="AO90">
        <f t="shared" si="112"/>
        <v>-0.30093383634179693</v>
      </c>
      <c r="AP90">
        <v>-0.16514992874992299</v>
      </c>
      <c r="AQ90" t="s">
        <v>252</v>
      </c>
      <c r="AR90">
        <v>0</v>
      </c>
      <c r="AS90">
        <v>0</v>
      </c>
      <c r="AT90" t="e">
        <f t="shared" si="113"/>
        <v>#DIV/0!</v>
      </c>
      <c r="AU90">
        <v>0.5</v>
      </c>
      <c r="AV90">
        <f t="shared" si="114"/>
        <v>0</v>
      </c>
      <c r="AW90">
        <f t="shared" si="115"/>
        <v>-0.51737651074193647</v>
      </c>
      <c r="AX90" t="e">
        <f t="shared" si="116"/>
        <v>#DIV/0!</v>
      </c>
      <c r="AY90" t="e">
        <f t="shared" si="117"/>
        <v>#DIV/0!</v>
      </c>
      <c r="AZ90" t="e">
        <f t="shared" si="118"/>
        <v>#DIV/0!</v>
      </c>
      <c r="BA90" t="e">
        <f t="shared" si="119"/>
        <v>#DIV/0!</v>
      </c>
      <c r="BB90" t="s">
        <v>252</v>
      </c>
      <c r="BC90">
        <v>0</v>
      </c>
      <c r="BD90">
        <f t="shared" si="120"/>
        <v>0</v>
      </c>
      <c r="BE90" t="e">
        <f t="shared" si="121"/>
        <v>#DIV/0!</v>
      </c>
      <c r="BF90">
        <f t="shared" si="122"/>
        <v>1</v>
      </c>
      <c r="BG90">
        <f t="shared" si="123"/>
        <v>0</v>
      </c>
      <c r="BH90">
        <f t="shared" si="124"/>
        <v>-3.3229895719144471</v>
      </c>
      <c r="BI90">
        <f t="shared" si="125"/>
        <v>0</v>
      </c>
      <c r="BJ90">
        <f t="shared" si="126"/>
        <v>0</v>
      </c>
      <c r="BK90">
        <f t="shared" si="127"/>
        <v>0</v>
      </c>
      <c r="BL90">
        <f t="shared" si="128"/>
        <v>0</v>
      </c>
      <c r="BM90">
        <v>0.63841293650186204</v>
      </c>
      <c r="BN90">
        <v>0.5</v>
      </c>
      <c r="BO90" t="s">
        <v>253</v>
      </c>
      <c r="BP90">
        <v>1675424340.3499999</v>
      </c>
      <c r="BQ90">
        <v>400.001125</v>
      </c>
      <c r="BR90">
        <v>400.00146875000002</v>
      </c>
      <c r="BS90">
        <v>16.062353125000001</v>
      </c>
      <c r="BT90">
        <v>15.899015625000001</v>
      </c>
      <c r="BU90">
        <v>500.01490625000002</v>
      </c>
      <c r="BV90">
        <v>96.844265625000006</v>
      </c>
      <c r="BW90">
        <v>0.19998009375</v>
      </c>
      <c r="BX90">
        <v>28.391193749999999</v>
      </c>
      <c r="BY90">
        <v>27.987996875</v>
      </c>
      <c r="BZ90">
        <v>999.9</v>
      </c>
      <c r="CA90">
        <v>9990.9375</v>
      </c>
      <c r="CB90">
        <v>0</v>
      </c>
      <c r="CC90">
        <v>391.97415625000002</v>
      </c>
      <c r="CD90">
        <v>0</v>
      </c>
      <c r="CE90">
        <v>0</v>
      </c>
      <c r="CF90">
        <v>0</v>
      </c>
      <c r="CG90">
        <v>0</v>
      </c>
      <c r="CH90">
        <v>2.4056843749999999</v>
      </c>
      <c r="CI90">
        <v>0</v>
      </c>
      <c r="CJ90">
        <v>-16.376121874999999</v>
      </c>
      <c r="CK90">
        <v>-1.98820625</v>
      </c>
      <c r="CL90">
        <v>36.810062500000001</v>
      </c>
      <c r="CM90">
        <v>41.759687499999998</v>
      </c>
      <c r="CN90">
        <v>39.125</v>
      </c>
      <c r="CO90">
        <v>40.081687500000001</v>
      </c>
      <c r="CP90">
        <v>37.569875000000003</v>
      </c>
      <c r="CQ90">
        <v>0</v>
      </c>
      <c r="CR90">
        <v>0</v>
      </c>
      <c r="CS90">
        <v>0</v>
      </c>
      <c r="CT90">
        <v>59.200000047683702</v>
      </c>
      <c r="CU90">
        <v>2.3661384615384602</v>
      </c>
      <c r="CV90">
        <v>0.48901880374752099</v>
      </c>
      <c r="CW90">
        <v>0.21807520797570901</v>
      </c>
      <c r="CX90">
        <v>-16.3724730769231</v>
      </c>
      <c r="CY90">
        <v>15</v>
      </c>
      <c r="CZ90">
        <v>1675419675.5999999</v>
      </c>
      <c r="DA90" t="s">
        <v>254</v>
      </c>
      <c r="DB90">
        <v>3</v>
      </c>
      <c r="DC90">
        <v>-3.86</v>
      </c>
      <c r="DD90">
        <v>0.378</v>
      </c>
      <c r="DE90">
        <v>401</v>
      </c>
      <c r="DF90">
        <v>15</v>
      </c>
      <c r="DG90">
        <v>1.54</v>
      </c>
      <c r="DH90">
        <v>0.44</v>
      </c>
      <c r="DI90">
        <v>-1.59393417307692E-3</v>
      </c>
      <c r="DJ90">
        <v>0.143763293914453</v>
      </c>
      <c r="DK90">
        <v>9.9034085605797295E-2</v>
      </c>
      <c r="DL90">
        <v>1</v>
      </c>
      <c r="DM90">
        <v>2.6520999999999999</v>
      </c>
      <c r="DN90">
        <v>0</v>
      </c>
      <c r="DO90">
        <v>0</v>
      </c>
      <c r="DP90">
        <v>0</v>
      </c>
      <c r="DQ90">
        <v>0.163637211538462</v>
      </c>
      <c r="DR90">
        <v>-2.6142388798775901E-3</v>
      </c>
      <c r="DS90">
        <v>2.85100547942529E-3</v>
      </c>
      <c r="DT90">
        <v>1</v>
      </c>
      <c r="DU90">
        <v>2</v>
      </c>
      <c r="DV90">
        <v>3</v>
      </c>
      <c r="DW90" t="s">
        <v>255</v>
      </c>
      <c r="DX90">
        <v>100</v>
      </c>
      <c r="DY90">
        <v>100</v>
      </c>
      <c r="DZ90">
        <v>-3.86</v>
      </c>
      <c r="EA90">
        <v>0.378</v>
      </c>
      <c r="EB90">
        <v>2</v>
      </c>
      <c r="EC90">
        <v>516.81700000000001</v>
      </c>
      <c r="ED90">
        <v>423.71899999999999</v>
      </c>
      <c r="EE90">
        <v>27.994900000000001</v>
      </c>
      <c r="EF90">
        <v>30.999400000000001</v>
      </c>
      <c r="EG90">
        <v>30.0001</v>
      </c>
      <c r="EH90">
        <v>31.237300000000001</v>
      </c>
      <c r="EI90">
        <v>31.277799999999999</v>
      </c>
      <c r="EJ90">
        <v>20.0686</v>
      </c>
      <c r="EK90">
        <v>30.272400000000001</v>
      </c>
      <c r="EL90">
        <v>0</v>
      </c>
      <c r="EM90">
        <v>27.993099999999998</v>
      </c>
      <c r="EN90">
        <v>399.94299999999998</v>
      </c>
      <c r="EO90">
        <v>15.8489</v>
      </c>
      <c r="EP90">
        <v>100.251</v>
      </c>
      <c r="EQ90">
        <v>90.539699999999996</v>
      </c>
    </row>
    <row r="91" spans="1:147" x14ac:dyDescent="0.3">
      <c r="A91">
        <v>75</v>
      </c>
      <c r="B91">
        <v>1675424408.5999999</v>
      </c>
      <c r="C91">
        <v>4620.5</v>
      </c>
      <c r="D91" t="s">
        <v>477</v>
      </c>
      <c r="E91" t="s">
        <v>478</v>
      </c>
      <c r="F91">
        <v>1675424400.3499999</v>
      </c>
      <c r="G91">
        <f t="shared" si="86"/>
        <v>1.4271387237133467E-3</v>
      </c>
      <c r="H91">
        <f t="shared" si="87"/>
        <v>-0.29722273349996786</v>
      </c>
      <c r="I91">
        <f t="shared" si="88"/>
        <v>400.00121875000002</v>
      </c>
      <c r="J91">
        <f t="shared" si="89"/>
        <v>392.87710941398478</v>
      </c>
      <c r="K91">
        <f t="shared" si="90"/>
        <v>38.12603833774552</v>
      </c>
      <c r="L91">
        <f t="shared" si="91"/>
        <v>38.817384458857916</v>
      </c>
      <c r="M91">
        <f t="shared" si="92"/>
        <v>6.0826478075855776E-2</v>
      </c>
      <c r="N91">
        <f t="shared" si="93"/>
        <v>3.4011722923629275</v>
      </c>
      <c r="O91">
        <f t="shared" si="94"/>
        <v>6.0228546747519589E-2</v>
      </c>
      <c r="P91">
        <f t="shared" si="95"/>
        <v>3.7696073500775751E-2</v>
      </c>
      <c r="Q91">
        <f t="shared" si="96"/>
        <v>0</v>
      </c>
      <c r="R91">
        <f t="shared" si="97"/>
        <v>28.076387464534747</v>
      </c>
      <c r="S91">
        <f t="shared" si="98"/>
        <v>28.004371875</v>
      </c>
      <c r="T91">
        <f t="shared" si="99"/>
        <v>3.7958069600147244</v>
      </c>
      <c r="U91">
        <f t="shared" si="100"/>
        <v>40.159390286902998</v>
      </c>
      <c r="V91">
        <f t="shared" si="101"/>
        <v>1.5597829865963053</v>
      </c>
      <c r="W91">
        <f t="shared" si="102"/>
        <v>3.883980746353588</v>
      </c>
      <c r="X91">
        <f t="shared" si="103"/>
        <v>2.2360239734184191</v>
      </c>
      <c r="Y91">
        <f t="shared" si="104"/>
        <v>-62.936817715758593</v>
      </c>
      <c r="Z91">
        <f t="shared" si="105"/>
        <v>72.33709824690591</v>
      </c>
      <c r="AA91">
        <f t="shared" si="106"/>
        <v>4.6453213561570408</v>
      </c>
      <c r="AB91">
        <f t="shared" si="107"/>
        <v>14.045601887304358</v>
      </c>
      <c r="AC91">
        <v>-4.0186979987893501E-2</v>
      </c>
      <c r="AD91">
        <v>4.5113405609216999E-2</v>
      </c>
      <c r="AE91">
        <v>3.3887503613472001</v>
      </c>
      <c r="AF91">
        <v>0</v>
      </c>
      <c r="AG91">
        <v>0</v>
      </c>
      <c r="AH91">
        <f t="shared" si="108"/>
        <v>1</v>
      </c>
      <c r="AI91">
        <f t="shared" si="109"/>
        <v>0</v>
      </c>
      <c r="AJ91">
        <f t="shared" si="110"/>
        <v>51005.435410886465</v>
      </c>
      <c r="AK91" t="s">
        <v>479</v>
      </c>
      <c r="AL91">
        <v>2.3671115384615402</v>
      </c>
      <c r="AM91">
        <v>1.3584000000000001</v>
      </c>
      <c r="AN91">
        <f t="shared" si="111"/>
        <v>-1.0087115384615402</v>
      </c>
      <c r="AO91">
        <f t="shared" si="112"/>
        <v>-0.74257327625260605</v>
      </c>
      <c r="AP91">
        <v>-9.4875419044412407E-2</v>
      </c>
      <c r="AQ91" t="s">
        <v>252</v>
      </c>
      <c r="AR91">
        <v>0</v>
      </c>
      <c r="AS91">
        <v>0</v>
      </c>
      <c r="AT91" t="e">
        <f t="shared" si="113"/>
        <v>#DIV/0!</v>
      </c>
      <c r="AU91">
        <v>0.5</v>
      </c>
      <c r="AV91">
        <f t="shared" si="114"/>
        <v>0</v>
      </c>
      <c r="AW91">
        <f t="shared" si="115"/>
        <v>-0.29722273349996786</v>
      </c>
      <c r="AX91" t="e">
        <f t="shared" si="116"/>
        <v>#DIV/0!</v>
      </c>
      <c r="AY91" t="e">
        <f t="shared" si="117"/>
        <v>#DIV/0!</v>
      </c>
      <c r="AZ91" t="e">
        <f t="shared" si="118"/>
        <v>#DIV/0!</v>
      </c>
      <c r="BA91" t="e">
        <f t="shared" si="119"/>
        <v>#DIV/0!</v>
      </c>
      <c r="BB91" t="s">
        <v>252</v>
      </c>
      <c r="BC91">
        <v>0</v>
      </c>
      <c r="BD91">
        <f t="shared" si="120"/>
        <v>0</v>
      </c>
      <c r="BE91" t="e">
        <f t="shared" si="121"/>
        <v>#DIV/0!</v>
      </c>
      <c r="BF91">
        <f t="shared" si="122"/>
        <v>1</v>
      </c>
      <c r="BG91">
        <f t="shared" si="123"/>
        <v>0</v>
      </c>
      <c r="BH91">
        <f t="shared" si="124"/>
        <v>-1.3466684460374028</v>
      </c>
      <c r="BI91">
        <f t="shared" si="125"/>
        <v>0</v>
      </c>
      <c r="BJ91">
        <f t="shared" si="126"/>
        <v>0</v>
      </c>
      <c r="BK91">
        <f t="shared" si="127"/>
        <v>0</v>
      </c>
      <c r="BL91">
        <f t="shared" si="128"/>
        <v>0</v>
      </c>
      <c r="BM91">
        <v>0.63841293650186204</v>
      </c>
      <c r="BN91">
        <v>0.5</v>
      </c>
      <c r="BO91" t="s">
        <v>253</v>
      </c>
      <c r="BP91">
        <v>1675424400.3499999</v>
      </c>
      <c r="BQ91">
        <v>400.00121875000002</v>
      </c>
      <c r="BR91">
        <v>400.03615624999998</v>
      </c>
      <c r="BS91">
        <v>16.073084375000001</v>
      </c>
      <c r="BT91">
        <v>15.893796875</v>
      </c>
      <c r="BU91">
        <v>500.01231250000001</v>
      </c>
      <c r="BV91">
        <v>96.843249999999998</v>
      </c>
      <c r="BW91">
        <v>0.19991546874999999</v>
      </c>
      <c r="BX91">
        <v>28.398871875000001</v>
      </c>
      <c r="BY91">
        <v>28.004371875</v>
      </c>
      <c r="BZ91">
        <v>999.9</v>
      </c>
      <c r="CA91">
        <v>10007.1875</v>
      </c>
      <c r="CB91">
        <v>0</v>
      </c>
      <c r="CC91">
        <v>392.06471875</v>
      </c>
      <c r="CD91">
        <v>0</v>
      </c>
      <c r="CE91">
        <v>0</v>
      </c>
      <c r="CF91">
        <v>0</v>
      </c>
      <c r="CG91">
        <v>0</v>
      </c>
      <c r="CH91">
        <v>2.391065625</v>
      </c>
      <c r="CI91">
        <v>0</v>
      </c>
      <c r="CJ91">
        <v>-16.673012499999999</v>
      </c>
      <c r="CK91">
        <v>-2.0588500000000001</v>
      </c>
      <c r="CL91">
        <v>36.75</v>
      </c>
      <c r="CM91">
        <v>41.742125000000001</v>
      </c>
      <c r="CN91">
        <v>39.061999999999998</v>
      </c>
      <c r="CO91">
        <v>40.061999999999998</v>
      </c>
      <c r="CP91">
        <v>37.507750000000001</v>
      </c>
      <c r="CQ91">
        <v>0</v>
      </c>
      <c r="CR91">
        <v>0</v>
      </c>
      <c r="CS91">
        <v>0</v>
      </c>
      <c r="CT91">
        <v>59.600000143051098</v>
      </c>
      <c r="CU91">
        <v>2.3671115384615402</v>
      </c>
      <c r="CV91">
        <v>-0.396475195351285</v>
      </c>
      <c r="CW91">
        <v>1.3108307756234701</v>
      </c>
      <c r="CX91">
        <v>-16.670200000000001</v>
      </c>
      <c r="CY91">
        <v>15</v>
      </c>
      <c r="CZ91">
        <v>1675419675.5999999</v>
      </c>
      <c r="DA91" t="s">
        <v>254</v>
      </c>
      <c r="DB91">
        <v>3</v>
      </c>
      <c r="DC91">
        <v>-3.86</v>
      </c>
      <c r="DD91">
        <v>0.378</v>
      </c>
      <c r="DE91">
        <v>401</v>
      </c>
      <c r="DF91">
        <v>15</v>
      </c>
      <c r="DG91">
        <v>1.54</v>
      </c>
      <c r="DH91">
        <v>0.44</v>
      </c>
      <c r="DI91">
        <v>-4.0040849807692298E-2</v>
      </c>
      <c r="DJ91">
        <v>-7.7152023478143705E-2</v>
      </c>
      <c r="DK91">
        <v>0.105472607157443</v>
      </c>
      <c r="DL91">
        <v>1</v>
      </c>
      <c r="DM91">
        <v>2.4731999999999998</v>
      </c>
      <c r="DN91">
        <v>0</v>
      </c>
      <c r="DO91">
        <v>0</v>
      </c>
      <c r="DP91">
        <v>0</v>
      </c>
      <c r="DQ91">
        <v>0.1719205</v>
      </c>
      <c r="DR91">
        <v>0.10347883889694399</v>
      </c>
      <c r="DS91">
        <v>1.6585526648603501E-2</v>
      </c>
      <c r="DT91">
        <v>0</v>
      </c>
      <c r="DU91">
        <v>1</v>
      </c>
      <c r="DV91">
        <v>3</v>
      </c>
      <c r="DW91" t="s">
        <v>268</v>
      </c>
      <c r="DX91">
        <v>100</v>
      </c>
      <c r="DY91">
        <v>100</v>
      </c>
      <c r="DZ91">
        <v>-3.86</v>
      </c>
      <c r="EA91">
        <v>0.378</v>
      </c>
      <c r="EB91">
        <v>2</v>
      </c>
      <c r="EC91">
        <v>516.60400000000004</v>
      </c>
      <c r="ED91">
        <v>423.12799999999999</v>
      </c>
      <c r="EE91">
        <v>27.931100000000001</v>
      </c>
      <c r="EF91">
        <v>31.012899999999998</v>
      </c>
      <c r="EG91">
        <v>30.0001</v>
      </c>
      <c r="EH91">
        <v>31.243200000000002</v>
      </c>
      <c r="EI91">
        <v>31.283200000000001</v>
      </c>
      <c r="EJ91">
        <v>20.066400000000002</v>
      </c>
      <c r="EK91">
        <v>30.543299999999999</v>
      </c>
      <c r="EL91">
        <v>0</v>
      </c>
      <c r="EM91">
        <v>27.927399999999999</v>
      </c>
      <c r="EN91">
        <v>400.01400000000001</v>
      </c>
      <c r="EO91">
        <v>15.8565</v>
      </c>
      <c r="EP91">
        <v>100.249</v>
      </c>
      <c r="EQ91">
        <v>90.535899999999998</v>
      </c>
    </row>
    <row r="92" spans="1:147" x14ac:dyDescent="0.3">
      <c r="A92">
        <v>76</v>
      </c>
      <c r="B92">
        <v>1675424468.5999999</v>
      </c>
      <c r="C92">
        <v>4680.5</v>
      </c>
      <c r="D92" t="s">
        <v>480</v>
      </c>
      <c r="E92" t="s">
        <v>481</v>
      </c>
      <c r="F92">
        <v>1675424460.3812499</v>
      </c>
      <c r="G92">
        <f t="shared" si="86"/>
        <v>1.2437502847085587E-3</v>
      </c>
      <c r="H92">
        <f t="shared" si="87"/>
        <v>-0.35676258345784895</v>
      </c>
      <c r="I92">
        <f t="shared" si="88"/>
        <v>399.99534375000002</v>
      </c>
      <c r="J92">
        <f t="shared" si="89"/>
        <v>395.78877594608724</v>
      </c>
      <c r="K92">
        <f t="shared" si="90"/>
        <v>38.409573940980309</v>
      </c>
      <c r="L92">
        <f t="shared" si="91"/>
        <v>38.81780299375199</v>
      </c>
      <c r="M92">
        <f t="shared" si="92"/>
        <v>5.2922353301758575E-2</v>
      </c>
      <c r="N92">
        <f t="shared" si="93"/>
        <v>3.3980727251369931</v>
      </c>
      <c r="O92">
        <f t="shared" si="94"/>
        <v>5.2468688036709211E-2</v>
      </c>
      <c r="P92">
        <f t="shared" si="95"/>
        <v>3.2833365750805921E-2</v>
      </c>
      <c r="Q92">
        <f t="shared" si="96"/>
        <v>0</v>
      </c>
      <c r="R92">
        <f t="shared" si="97"/>
        <v>28.086327698502782</v>
      </c>
      <c r="S92">
        <f t="shared" si="98"/>
        <v>27.993606249999999</v>
      </c>
      <c r="T92">
        <f t="shared" si="99"/>
        <v>3.793425444986219</v>
      </c>
      <c r="U92">
        <f t="shared" si="100"/>
        <v>40.14524450644172</v>
      </c>
      <c r="V92">
        <f t="shared" si="101"/>
        <v>1.5564033718663639</v>
      </c>
      <c r="W92">
        <f t="shared" si="102"/>
        <v>3.8769308569452678</v>
      </c>
      <c r="X92">
        <f t="shared" si="103"/>
        <v>2.2370220731198551</v>
      </c>
      <c r="Y92">
        <f t="shared" si="104"/>
        <v>-54.849387555647439</v>
      </c>
      <c r="Z92">
        <f t="shared" si="105"/>
        <v>68.517929348546332</v>
      </c>
      <c r="AA92">
        <f t="shared" si="106"/>
        <v>4.4031549845516524</v>
      </c>
      <c r="AB92">
        <f t="shared" si="107"/>
        <v>18.071696777450548</v>
      </c>
      <c r="AC92">
        <v>-4.0140913160208999E-2</v>
      </c>
      <c r="AD92">
        <v>4.5061691559465399E-2</v>
      </c>
      <c r="AE92">
        <v>3.3856650335330301</v>
      </c>
      <c r="AF92">
        <v>0</v>
      </c>
      <c r="AG92">
        <v>0</v>
      </c>
      <c r="AH92">
        <f t="shared" si="108"/>
        <v>1</v>
      </c>
      <c r="AI92">
        <f t="shared" si="109"/>
        <v>0</v>
      </c>
      <c r="AJ92">
        <f t="shared" si="110"/>
        <v>50954.692813504887</v>
      </c>
      <c r="AK92" t="s">
        <v>482</v>
      </c>
      <c r="AL92">
        <v>2.3850730769230801</v>
      </c>
      <c r="AM92">
        <v>1.5556000000000001</v>
      </c>
      <c r="AN92">
        <f t="shared" si="111"/>
        <v>-0.82947307692308003</v>
      </c>
      <c r="AO92">
        <f t="shared" si="112"/>
        <v>-0.53321745752319361</v>
      </c>
      <c r="AP92">
        <v>-0.113880924269658</v>
      </c>
      <c r="AQ92" t="s">
        <v>252</v>
      </c>
      <c r="AR92">
        <v>0</v>
      </c>
      <c r="AS92">
        <v>0</v>
      </c>
      <c r="AT92" t="e">
        <f t="shared" si="113"/>
        <v>#DIV/0!</v>
      </c>
      <c r="AU92">
        <v>0.5</v>
      </c>
      <c r="AV92">
        <f t="shared" si="114"/>
        <v>0</v>
      </c>
      <c r="AW92">
        <f t="shared" si="115"/>
        <v>-0.35676258345784895</v>
      </c>
      <c r="AX92" t="e">
        <f t="shared" si="116"/>
        <v>#DIV/0!</v>
      </c>
      <c r="AY92" t="e">
        <f t="shared" si="117"/>
        <v>#DIV/0!</v>
      </c>
      <c r="AZ92" t="e">
        <f t="shared" si="118"/>
        <v>#DIV/0!</v>
      </c>
      <c r="BA92" t="e">
        <f t="shared" si="119"/>
        <v>#DIV/0!</v>
      </c>
      <c r="BB92" t="s">
        <v>252</v>
      </c>
      <c r="BC92">
        <v>0</v>
      </c>
      <c r="BD92">
        <f t="shared" si="120"/>
        <v>0</v>
      </c>
      <c r="BE92" t="e">
        <f t="shared" si="121"/>
        <v>#DIV/0!</v>
      </c>
      <c r="BF92">
        <f t="shared" si="122"/>
        <v>1</v>
      </c>
      <c r="BG92">
        <f t="shared" si="123"/>
        <v>0</v>
      </c>
      <c r="BH92">
        <f t="shared" si="124"/>
        <v>-1.875407464423654</v>
      </c>
      <c r="BI92">
        <f t="shared" si="125"/>
        <v>0</v>
      </c>
      <c r="BJ92">
        <f t="shared" si="126"/>
        <v>0</v>
      </c>
      <c r="BK92">
        <f t="shared" si="127"/>
        <v>0</v>
      </c>
      <c r="BL92">
        <f t="shared" si="128"/>
        <v>0</v>
      </c>
      <c r="BM92">
        <v>0.63841293650186204</v>
      </c>
      <c r="BN92">
        <v>0.5</v>
      </c>
      <c r="BO92" t="s">
        <v>253</v>
      </c>
      <c r="BP92">
        <v>1675424460.3812499</v>
      </c>
      <c r="BQ92">
        <v>399.99534375000002</v>
      </c>
      <c r="BR92">
        <v>400.01331249999998</v>
      </c>
      <c r="BS92">
        <v>16.037849999999999</v>
      </c>
      <c r="BT92">
        <v>15.88159375</v>
      </c>
      <c r="BU92">
        <v>500.00675000000001</v>
      </c>
      <c r="BV92">
        <v>96.845646875</v>
      </c>
      <c r="BW92">
        <v>0.19999028125000001</v>
      </c>
      <c r="BX92">
        <v>28.367618749999998</v>
      </c>
      <c r="BY92">
        <v>27.993606249999999</v>
      </c>
      <c r="BZ92">
        <v>999.9</v>
      </c>
      <c r="CA92">
        <v>9995.46875</v>
      </c>
      <c r="CB92">
        <v>0</v>
      </c>
      <c r="CC92">
        <v>392.05121874999998</v>
      </c>
      <c r="CD92">
        <v>0</v>
      </c>
      <c r="CE92">
        <v>0</v>
      </c>
      <c r="CF92">
        <v>0</v>
      </c>
      <c r="CG92">
        <v>0</v>
      </c>
      <c r="CH92">
        <v>2.3652093750000001</v>
      </c>
      <c r="CI92">
        <v>0</v>
      </c>
      <c r="CJ92">
        <v>-16.771065624999999</v>
      </c>
      <c r="CK92">
        <v>-2.0749343750000002</v>
      </c>
      <c r="CL92">
        <v>36.7145625</v>
      </c>
      <c r="CM92">
        <v>41.686999999999998</v>
      </c>
      <c r="CN92">
        <v>39</v>
      </c>
      <c r="CO92">
        <v>40.050375000000003</v>
      </c>
      <c r="CP92">
        <v>37.496062500000001</v>
      </c>
      <c r="CQ92">
        <v>0</v>
      </c>
      <c r="CR92">
        <v>0</v>
      </c>
      <c r="CS92">
        <v>0</v>
      </c>
      <c r="CT92">
        <v>59.300000190734899</v>
      </c>
      <c r="CU92">
        <v>2.3850730769230801</v>
      </c>
      <c r="CV92">
        <v>0.59923077668939495</v>
      </c>
      <c r="CW92">
        <v>-0.15504615580051201</v>
      </c>
      <c r="CX92">
        <v>-16.763926923076902</v>
      </c>
      <c r="CY92">
        <v>15</v>
      </c>
      <c r="CZ92">
        <v>1675419675.5999999</v>
      </c>
      <c r="DA92" t="s">
        <v>254</v>
      </c>
      <c r="DB92">
        <v>3</v>
      </c>
      <c r="DC92">
        <v>-3.86</v>
      </c>
      <c r="DD92">
        <v>0.378</v>
      </c>
      <c r="DE92">
        <v>401</v>
      </c>
      <c r="DF92">
        <v>15</v>
      </c>
      <c r="DG92">
        <v>1.54</v>
      </c>
      <c r="DH92">
        <v>0.44</v>
      </c>
      <c r="DI92">
        <v>-2.32074282692308E-2</v>
      </c>
      <c r="DJ92">
        <v>0.10754505105013</v>
      </c>
      <c r="DK92">
        <v>0.114166352221896</v>
      </c>
      <c r="DL92">
        <v>1</v>
      </c>
      <c r="DM92">
        <v>2.5554000000000001</v>
      </c>
      <c r="DN92">
        <v>0</v>
      </c>
      <c r="DO92">
        <v>0</v>
      </c>
      <c r="DP92">
        <v>0</v>
      </c>
      <c r="DQ92">
        <v>0.15801563461538501</v>
      </c>
      <c r="DR92">
        <v>-1.9853154929729201E-2</v>
      </c>
      <c r="DS92">
        <v>3.5564706253253101E-3</v>
      </c>
      <c r="DT92">
        <v>1</v>
      </c>
      <c r="DU92">
        <v>2</v>
      </c>
      <c r="DV92">
        <v>3</v>
      </c>
      <c r="DW92" t="s">
        <v>255</v>
      </c>
      <c r="DX92">
        <v>100</v>
      </c>
      <c r="DY92">
        <v>100</v>
      </c>
      <c r="DZ92">
        <v>-3.86</v>
      </c>
      <c r="EA92">
        <v>0.378</v>
      </c>
      <c r="EB92">
        <v>2</v>
      </c>
      <c r="EC92">
        <v>516.98900000000003</v>
      </c>
      <c r="ED92">
        <v>423.24400000000003</v>
      </c>
      <c r="EE92">
        <v>27.8004</v>
      </c>
      <c r="EF92">
        <v>31.0351</v>
      </c>
      <c r="EG92">
        <v>30.000599999999999</v>
      </c>
      <c r="EH92">
        <v>31.258900000000001</v>
      </c>
      <c r="EI92">
        <v>31.299399999999999</v>
      </c>
      <c r="EJ92">
        <v>20.072199999999999</v>
      </c>
      <c r="EK92">
        <v>30.543299999999999</v>
      </c>
      <c r="EL92">
        <v>0</v>
      </c>
      <c r="EM92">
        <v>27.8049</v>
      </c>
      <c r="EN92">
        <v>400.084</v>
      </c>
      <c r="EO92">
        <v>15.821300000000001</v>
      </c>
      <c r="EP92">
        <v>100.247</v>
      </c>
      <c r="EQ92">
        <v>90.531899999999993</v>
      </c>
    </row>
    <row r="93" spans="1:147" x14ac:dyDescent="0.3">
      <c r="A93">
        <v>77</v>
      </c>
      <c r="B93">
        <v>1675424528.5999999</v>
      </c>
      <c r="C93">
        <v>4740.5</v>
      </c>
      <c r="D93" t="s">
        <v>483</v>
      </c>
      <c r="E93" t="s">
        <v>484</v>
      </c>
      <c r="F93">
        <v>1675424520.40625</v>
      </c>
      <c r="G93">
        <f t="shared" si="86"/>
        <v>1.2732149305467299E-3</v>
      </c>
      <c r="H93">
        <f t="shared" si="87"/>
        <v>1.2538488077340726E-2</v>
      </c>
      <c r="I93">
        <f t="shared" si="88"/>
        <v>399.99193750000001</v>
      </c>
      <c r="J93">
        <f t="shared" si="89"/>
        <v>384.75655572873177</v>
      </c>
      <c r="K93">
        <f t="shared" si="90"/>
        <v>37.337174018218398</v>
      </c>
      <c r="L93">
        <f t="shared" si="91"/>
        <v>38.81563121916313</v>
      </c>
      <c r="M93">
        <f t="shared" si="92"/>
        <v>5.4189222227904399E-2</v>
      </c>
      <c r="N93">
        <f t="shared" si="93"/>
        <v>3.3996755188366263</v>
      </c>
      <c r="O93">
        <f t="shared" si="94"/>
        <v>5.3713904448754256E-2</v>
      </c>
      <c r="P93">
        <f t="shared" si="95"/>
        <v>3.3613548050010378E-2</v>
      </c>
      <c r="Q93">
        <f t="shared" si="96"/>
        <v>0</v>
      </c>
      <c r="R93">
        <f t="shared" si="97"/>
        <v>28.071346204822778</v>
      </c>
      <c r="S93">
        <f t="shared" si="98"/>
        <v>27.992606250000001</v>
      </c>
      <c r="T93">
        <f t="shared" si="99"/>
        <v>3.7932042964205066</v>
      </c>
      <c r="U93">
        <f t="shared" si="100"/>
        <v>40.164382479872835</v>
      </c>
      <c r="V93">
        <f t="shared" si="101"/>
        <v>1.556381100687412</v>
      </c>
      <c r="W93">
        <f t="shared" si="102"/>
        <v>3.8750280835696786</v>
      </c>
      <c r="X93">
        <f t="shared" si="103"/>
        <v>2.2368231957330948</v>
      </c>
      <c r="Y93">
        <f t="shared" si="104"/>
        <v>-56.148778437110785</v>
      </c>
      <c r="Z93">
        <f t="shared" si="105"/>
        <v>67.185932585788777</v>
      </c>
      <c r="AA93">
        <f t="shared" si="106"/>
        <v>4.3153185530844826</v>
      </c>
      <c r="AB93">
        <f t="shared" si="107"/>
        <v>15.352472701762473</v>
      </c>
      <c r="AC93">
        <v>-4.0164732244584903E-2</v>
      </c>
      <c r="AD93">
        <v>4.5088430568343801E-2</v>
      </c>
      <c r="AE93">
        <v>3.3872604646733699</v>
      </c>
      <c r="AF93">
        <v>0</v>
      </c>
      <c r="AG93">
        <v>0</v>
      </c>
      <c r="AH93">
        <f t="shared" si="108"/>
        <v>1</v>
      </c>
      <c r="AI93">
        <f t="shared" si="109"/>
        <v>0</v>
      </c>
      <c r="AJ93">
        <f t="shared" si="110"/>
        <v>50985.023046307433</v>
      </c>
      <c r="AK93" t="s">
        <v>485</v>
      </c>
      <c r="AL93">
        <v>2.3287923076923098</v>
      </c>
      <c r="AM93">
        <v>1.9325600000000001</v>
      </c>
      <c r="AN93">
        <f t="shared" si="111"/>
        <v>-0.39623230769230977</v>
      </c>
      <c r="AO93">
        <f t="shared" si="112"/>
        <v>-0.20502975726099565</v>
      </c>
      <c r="AP93">
        <v>4.00236649665856E-3</v>
      </c>
      <c r="AQ93" t="s">
        <v>252</v>
      </c>
      <c r="AR93">
        <v>0</v>
      </c>
      <c r="AS93">
        <v>0</v>
      </c>
      <c r="AT93" t="e">
        <f t="shared" si="113"/>
        <v>#DIV/0!</v>
      </c>
      <c r="AU93">
        <v>0.5</v>
      </c>
      <c r="AV93">
        <f t="shared" si="114"/>
        <v>0</v>
      </c>
      <c r="AW93">
        <f t="shared" si="115"/>
        <v>1.2538488077340726E-2</v>
      </c>
      <c r="AX93" t="e">
        <f t="shared" si="116"/>
        <v>#DIV/0!</v>
      </c>
      <c r="AY93" t="e">
        <f t="shared" si="117"/>
        <v>#DIV/0!</v>
      </c>
      <c r="AZ93" t="e">
        <f t="shared" si="118"/>
        <v>#DIV/0!</v>
      </c>
      <c r="BA93" t="e">
        <f t="shared" si="119"/>
        <v>#DIV/0!</v>
      </c>
      <c r="BB93" t="s">
        <v>252</v>
      </c>
      <c r="BC93">
        <v>0</v>
      </c>
      <c r="BD93">
        <f t="shared" si="120"/>
        <v>0</v>
      </c>
      <c r="BE93" t="e">
        <f t="shared" si="121"/>
        <v>#DIV/0!</v>
      </c>
      <c r="BF93">
        <f t="shared" si="122"/>
        <v>1</v>
      </c>
      <c r="BG93">
        <f t="shared" si="123"/>
        <v>0</v>
      </c>
      <c r="BH93">
        <f t="shared" si="124"/>
        <v>-4.8773407985214323</v>
      </c>
      <c r="BI93">
        <f t="shared" si="125"/>
        <v>0</v>
      </c>
      <c r="BJ93">
        <f t="shared" si="126"/>
        <v>0</v>
      </c>
      <c r="BK93">
        <f t="shared" si="127"/>
        <v>0</v>
      </c>
      <c r="BL93">
        <f t="shared" si="128"/>
        <v>0</v>
      </c>
      <c r="BM93">
        <v>0.63841293650186204</v>
      </c>
      <c r="BN93">
        <v>0.5</v>
      </c>
      <c r="BO93" t="s">
        <v>253</v>
      </c>
      <c r="BP93">
        <v>1675424520.40625</v>
      </c>
      <c r="BQ93">
        <v>399.99193750000001</v>
      </c>
      <c r="BR93">
        <v>400.05856249999999</v>
      </c>
      <c r="BS93">
        <v>16.03838125</v>
      </c>
      <c r="BT93">
        <v>15.878425</v>
      </c>
      <c r="BU93">
        <v>500.01190624999998</v>
      </c>
      <c r="BV93">
        <v>96.841046875000004</v>
      </c>
      <c r="BW93">
        <v>0.19998715624999999</v>
      </c>
      <c r="BX93">
        <v>28.359175</v>
      </c>
      <c r="BY93">
        <v>27.992606250000001</v>
      </c>
      <c r="BZ93">
        <v>999.9</v>
      </c>
      <c r="CA93">
        <v>10001.875</v>
      </c>
      <c r="CB93">
        <v>0</v>
      </c>
      <c r="CC93">
        <v>392.02153125000001</v>
      </c>
      <c r="CD93">
        <v>0</v>
      </c>
      <c r="CE93">
        <v>0</v>
      </c>
      <c r="CF93">
        <v>0</v>
      </c>
      <c r="CG93">
        <v>0</v>
      </c>
      <c r="CH93">
        <v>2.3498687500000002</v>
      </c>
      <c r="CI93">
        <v>0</v>
      </c>
      <c r="CJ93">
        <v>-17.038140625</v>
      </c>
      <c r="CK93">
        <v>-2.1443062500000001</v>
      </c>
      <c r="CL93">
        <v>36.686999999999998</v>
      </c>
      <c r="CM93">
        <v>41.675375000000003</v>
      </c>
      <c r="CN93">
        <v>38.936999999999998</v>
      </c>
      <c r="CO93">
        <v>40.046500000000002</v>
      </c>
      <c r="CP93">
        <v>37.440937499999997</v>
      </c>
      <c r="CQ93">
        <v>0</v>
      </c>
      <c r="CR93">
        <v>0</v>
      </c>
      <c r="CS93">
        <v>0</v>
      </c>
      <c r="CT93">
        <v>59.400000095367403</v>
      </c>
      <c r="CU93">
        <v>2.3287923076923098</v>
      </c>
      <c r="CV93">
        <v>-0.48633163537372598</v>
      </c>
      <c r="CW93">
        <v>-0.42470767088421302</v>
      </c>
      <c r="CX93">
        <v>-17.048465384615401</v>
      </c>
      <c r="CY93">
        <v>15</v>
      </c>
      <c r="CZ93">
        <v>1675419675.5999999</v>
      </c>
      <c r="DA93" t="s">
        <v>254</v>
      </c>
      <c r="DB93">
        <v>3</v>
      </c>
      <c r="DC93">
        <v>-3.86</v>
      </c>
      <c r="DD93">
        <v>0.378</v>
      </c>
      <c r="DE93">
        <v>401</v>
      </c>
      <c r="DF93">
        <v>15</v>
      </c>
      <c r="DG93">
        <v>1.54</v>
      </c>
      <c r="DH93">
        <v>0.44</v>
      </c>
      <c r="DI93">
        <v>-2.453263E-2</v>
      </c>
      <c r="DJ93">
        <v>-0.19988314396013501</v>
      </c>
      <c r="DK93">
        <v>0.11507571800222501</v>
      </c>
      <c r="DL93">
        <v>1</v>
      </c>
      <c r="DM93">
        <v>2.1825000000000001</v>
      </c>
      <c r="DN93">
        <v>0</v>
      </c>
      <c r="DO93">
        <v>0</v>
      </c>
      <c r="DP93">
        <v>0</v>
      </c>
      <c r="DQ93">
        <v>0.16564269230769199</v>
      </c>
      <c r="DR93">
        <v>-5.9299675689753799E-2</v>
      </c>
      <c r="DS93">
        <v>8.2258418824188596E-3</v>
      </c>
      <c r="DT93">
        <v>1</v>
      </c>
      <c r="DU93">
        <v>2</v>
      </c>
      <c r="DV93">
        <v>3</v>
      </c>
      <c r="DW93" t="s">
        <v>255</v>
      </c>
      <c r="DX93">
        <v>100</v>
      </c>
      <c r="DY93">
        <v>100</v>
      </c>
      <c r="DZ93">
        <v>-3.86</v>
      </c>
      <c r="EA93">
        <v>0.378</v>
      </c>
      <c r="EB93">
        <v>2</v>
      </c>
      <c r="EC93">
        <v>516.28499999999997</v>
      </c>
      <c r="ED93">
        <v>423.02</v>
      </c>
      <c r="EE93">
        <v>27.733499999999999</v>
      </c>
      <c r="EF93">
        <v>31.069800000000001</v>
      </c>
      <c r="EG93">
        <v>30.000399999999999</v>
      </c>
      <c r="EH93">
        <v>31.283300000000001</v>
      </c>
      <c r="EI93">
        <v>31.321000000000002</v>
      </c>
      <c r="EJ93">
        <v>20.071200000000001</v>
      </c>
      <c r="EK93">
        <v>30.822900000000001</v>
      </c>
      <c r="EL93">
        <v>0</v>
      </c>
      <c r="EM93">
        <v>27.723600000000001</v>
      </c>
      <c r="EN93">
        <v>400.08600000000001</v>
      </c>
      <c r="EO93">
        <v>15.837400000000001</v>
      </c>
      <c r="EP93">
        <v>100.24299999999999</v>
      </c>
      <c r="EQ93">
        <v>90.526799999999994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Lea</cp:lastModifiedBy>
  <dcterms:created xsi:type="dcterms:W3CDTF">2023-02-03T12:44:38Z</dcterms:created>
  <dcterms:modified xsi:type="dcterms:W3CDTF">2023-02-08T20:51:29Z</dcterms:modified>
</cp:coreProperties>
</file>