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A552D851-991A-4F91-8B7C-1D53C692E2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Q93" i="1" s="1"/>
  <c r="BH93" i="1"/>
  <c r="BG93" i="1"/>
  <c r="BF93" i="1"/>
  <c r="BE93" i="1"/>
  <c r="BD93" i="1"/>
  <c r="BA93" i="1"/>
  <c r="AY93" i="1"/>
  <c r="AV93" i="1"/>
  <c r="AX93" i="1" s="1"/>
  <c r="AT93" i="1"/>
  <c r="AN93" i="1"/>
  <c r="AO93" i="1" s="1"/>
  <c r="AJ93" i="1"/>
  <c r="AH93" i="1" s="1"/>
  <c r="W93" i="1"/>
  <c r="U93" i="1" s="1"/>
  <c r="V93" i="1"/>
  <c r="N93" i="1"/>
  <c r="BL92" i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H92" i="1" s="1"/>
  <c r="AI92" i="1"/>
  <c r="W92" i="1"/>
  <c r="V92" i="1"/>
  <c r="U92" i="1" s="1"/>
  <c r="N92" i="1"/>
  <c r="BL91" i="1"/>
  <c r="BK91" i="1"/>
  <c r="BI91" i="1"/>
  <c r="BJ91" i="1" s="1"/>
  <c r="AV91" i="1" s="1"/>
  <c r="BH91" i="1"/>
  <c r="BG91" i="1"/>
  <c r="BF91" i="1"/>
  <c r="BE91" i="1"/>
  <c r="BD91" i="1"/>
  <c r="AY91" i="1" s="1"/>
  <c r="BA91" i="1"/>
  <c r="AT91" i="1"/>
  <c r="AX91" i="1" s="1"/>
  <c r="AO91" i="1"/>
  <c r="AN91" i="1"/>
  <c r="AJ91" i="1"/>
  <c r="AH91" i="1"/>
  <c r="G91" i="1" s="1"/>
  <c r="Y91" i="1" s="1"/>
  <c r="W91" i="1"/>
  <c r="V91" i="1"/>
  <c r="U91" i="1"/>
  <c r="Q91" i="1"/>
  <c r="N91" i="1"/>
  <c r="I91" i="1"/>
  <c r="BL90" i="1"/>
  <c r="BK90" i="1"/>
  <c r="BI90" i="1"/>
  <c r="BJ90" i="1" s="1"/>
  <c r="BH90" i="1"/>
  <c r="BG90" i="1"/>
  <c r="BF90" i="1"/>
  <c r="BE90" i="1"/>
  <c r="BD90" i="1"/>
  <c r="BA90" i="1"/>
  <c r="AY90" i="1"/>
  <c r="AT90" i="1"/>
  <c r="AN90" i="1"/>
  <c r="AO90" i="1" s="1"/>
  <c r="AJ90" i="1"/>
  <c r="AH90" i="1"/>
  <c r="I90" i="1" s="1"/>
  <c r="W90" i="1"/>
  <c r="V90" i="1"/>
  <c r="U90" i="1"/>
  <c r="N90" i="1"/>
  <c r="L90" i="1"/>
  <c r="BL89" i="1"/>
  <c r="BK89" i="1"/>
  <c r="BJ89" i="1"/>
  <c r="BI89" i="1"/>
  <c r="BH89" i="1"/>
  <c r="BG89" i="1"/>
  <c r="BF89" i="1"/>
  <c r="BE89" i="1"/>
  <c r="BD89" i="1"/>
  <c r="AY89" i="1" s="1"/>
  <c r="BA89" i="1"/>
  <c r="AT89" i="1"/>
  <c r="AN89" i="1"/>
  <c r="AO89" i="1" s="1"/>
  <c r="AJ89" i="1"/>
  <c r="AH89" i="1" s="1"/>
  <c r="W89" i="1"/>
  <c r="V89" i="1"/>
  <c r="N89" i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O88" i="1"/>
  <c r="AN88" i="1"/>
  <c r="AJ88" i="1"/>
  <c r="AI88" i="1"/>
  <c r="AH88" i="1"/>
  <c r="H88" i="1" s="1"/>
  <c r="AW88" i="1" s="1"/>
  <c r="W88" i="1"/>
  <c r="V88" i="1"/>
  <c r="U88" i="1" s="1"/>
  <c r="N88" i="1"/>
  <c r="L88" i="1"/>
  <c r="I88" i="1"/>
  <c r="BL87" i="1"/>
  <c r="BK87" i="1"/>
  <c r="BI87" i="1"/>
  <c r="BJ87" i="1" s="1"/>
  <c r="BH87" i="1"/>
  <c r="BG87" i="1"/>
  <c r="BF87" i="1"/>
  <c r="BE87" i="1"/>
  <c r="BD87" i="1"/>
  <c r="BA87" i="1"/>
  <c r="AY87" i="1"/>
  <c r="AT87" i="1"/>
  <c r="AO87" i="1"/>
  <c r="AN87" i="1"/>
  <c r="AJ87" i="1"/>
  <c r="AH87" i="1"/>
  <c r="W87" i="1"/>
  <c r="V87" i="1"/>
  <c r="U87" i="1"/>
  <c r="N87" i="1"/>
  <c r="BL86" i="1"/>
  <c r="BK86" i="1"/>
  <c r="BJ86" i="1" s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V86" i="1"/>
  <c r="U86" i="1" s="1"/>
  <c r="N86" i="1"/>
  <c r="BL85" i="1"/>
  <c r="BK85" i="1"/>
  <c r="BJ85" i="1"/>
  <c r="Q85" i="1" s="1"/>
  <c r="BI85" i="1"/>
  <c r="BH85" i="1"/>
  <c r="BG85" i="1"/>
  <c r="BF85" i="1"/>
  <c r="BE85" i="1"/>
  <c r="BD85" i="1"/>
  <c r="BA85" i="1"/>
  <c r="AY85" i="1"/>
  <c r="AV85" i="1"/>
  <c r="AX85" i="1" s="1"/>
  <c r="AT85" i="1"/>
  <c r="AO85" i="1"/>
  <c r="AN85" i="1"/>
  <c r="AJ85" i="1"/>
  <c r="AH85" i="1"/>
  <c r="I85" i="1" s="1"/>
  <c r="W85" i="1"/>
  <c r="V85" i="1"/>
  <c r="U85" i="1"/>
  <c r="N85" i="1"/>
  <c r="L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N84" i="1"/>
  <c r="AO84" i="1" s="1"/>
  <c r="AJ84" i="1"/>
  <c r="AH84" i="1" s="1"/>
  <c r="AI84" i="1" s="1"/>
  <c r="W84" i="1"/>
  <c r="V84" i="1"/>
  <c r="N84" i="1"/>
  <c r="BL83" i="1"/>
  <c r="BK83" i="1"/>
  <c r="BI83" i="1"/>
  <c r="BJ83" i="1" s="1"/>
  <c r="AV83" i="1" s="1"/>
  <c r="BH83" i="1"/>
  <c r="BG83" i="1"/>
  <c r="BF83" i="1"/>
  <c r="BE83" i="1"/>
  <c r="BD83" i="1"/>
  <c r="AY83" i="1" s="1"/>
  <c r="BA83" i="1"/>
  <c r="AT83" i="1"/>
  <c r="AX83" i="1" s="1"/>
  <c r="AO83" i="1"/>
  <c r="AN83" i="1"/>
  <c r="AJ83" i="1"/>
  <c r="AH83" i="1"/>
  <c r="G83" i="1" s="1"/>
  <c r="Y83" i="1"/>
  <c r="W83" i="1"/>
  <c r="V83" i="1"/>
  <c r="U83" i="1"/>
  <c r="Q83" i="1"/>
  <c r="N83" i="1"/>
  <c r="I83" i="1"/>
  <c r="BL82" i="1"/>
  <c r="BK82" i="1"/>
  <c r="BI82" i="1"/>
  <c r="BJ82" i="1" s="1"/>
  <c r="BH82" i="1"/>
  <c r="BG82" i="1"/>
  <c r="BF82" i="1"/>
  <c r="BE82" i="1"/>
  <c r="BD82" i="1"/>
  <c r="BA82" i="1"/>
  <c r="AY82" i="1"/>
  <c r="AT82" i="1"/>
  <c r="AN82" i="1"/>
  <c r="AO82" i="1" s="1"/>
  <c r="AJ82" i="1"/>
  <c r="AH82" i="1"/>
  <c r="W82" i="1"/>
  <c r="V82" i="1"/>
  <c r="U82" i="1"/>
  <c r="N82" i="1"/>
  <c r="L82" i="1"/>
  <c r="BL81" i="1"/>
  <c r="BK81" i="1"/>
  <c r="BJ81" i="1" s="1"/>
  <c r="BI81" i="1"/>
  <c r="BH81" i="1"/>
  <c r="BG81" i="1"/>
  <c r="BF81" i="1"/>
  <c r="BE81" i="1"/>
  <c r="BD81" i="1"/>
  <c r="AY81" i="1" s="1"/>
  <c r="BA81" i="1"/>
  <c r="AT81" i="1"/>
  <c r="AN81" i="1"/>
  <c r="AO81" i="1" s="1"/>
  <c r="AJ81" i="1"/>
  <c r="AH81" i="1" s="1"/>
  <c r="W81" i="1"/>
  <c r="V81" i="1"/>
  <c r="N81" i="1"/>
  <c r="H81" i="1"/>
  <c r="AW81" i="1" s="1"/>
  <c r="G81" i="1"/>
  <c r="Y81" i="1" s="1"/>
  <c r="BL80" i="1"/>
  <c r="BK80" i="1"/>
  <c r="BI80" i="1"/>
  <c r="BJ80" i="1" s="1"/>
  <c r="Q80" i="1" s="1"/>
  <c r="BH80" i="1"/>
  <c r="BG80" i="1"/>
  <c r="BF80" i="1"/>
  <c r="BE80" i="1"/>
  <c r="BD80" i="1"/>
  <c r="BA80" i="1"/>
  <c r="AY80" i="1"/>
  <c r="AV80" i="1"/>
  <c r="AT80" i="1"/>
  <c r="AX80" i="1" s="1"/>
  <c r="AO80" i="1"/>
  <c r="AN80" i="1"/>
  <c r="AJ80" i="1"/>
  <c r="AI80" i="1"/>
  <c r="AH80" i="1"/>
  <c r="H80" i="1" s="1"/>
  <c r="AW80" i="1" s="1"/>
  <c r="W80" i="1"/>
  <c r="V80" i="1"/>
  <c r="U80" i="1" s="1"/>
  <c r="N80" i="1"/>
  <c r="L80" i="1"/>
  <c r="I80" i="1"/>
  <c r="BL79" i="1"/>
  <c r="BK79" i="1"/>
  <c r="BI79" i="1"/>
  <c r="BJ79" i="1" s="1"/>
  <c r="BH79" i="1"/>
  <c r="BG79" i="1"/>
  <c r="BF79" i="1"/>
  <c r="BE79" i="1"/>
  <c r="BD79" i="1"/>
  <c r="BA79" i="1"/>
  <c r="AY79" i="1"/>
  <c r="AT79" i="1"/>
  <c r="AO79" i="1"/>
  <c r="AN79" i="1"/>
  <c r="AJ79" i="1"/>
  <c r="AI79" i="1"/>
  <c r="AH79" i="1"/>
  <c r="W79" i="1"/>
  <c r="V79" i="1"/>
  <c r="U79" i="1" s="1"/>
  <c r="N79" i="1"/>
  <c r="BL78" i="1"/>
  <c r="BK78" i="1"/>
  <c r="BJ78" i="1" s="1"/>
  <c r="AV78" i="1" s="1"/>
  <c r="BI78" i="1"/>
  <c r="BH78" i="1"/>
  <c r="BG78" i="1"/>
  <c r="BF78" i="1"/>
  <c r="BE78" i="1"/>
  <c r="BD78" i="1"/>
  <c r="AY78" i="1" s="1"/>
  <c r="BA78" i="1"/>
  <c r="AT78" i="1"/>
  <c r="AX78" i="1" s="1"/>
  <c r="AN78" i="1"/>
  <c r="AO78" i="1" s="1"/>
  <c r="AJ78" i="1"/>
  <c r="AH78" i="1" s="1"/>
  <c r="W78" i="1"/>
  <c r="V78" i="1"/>
  <c r="U78" i="1" s="1"/>
  <c r="Q78" i="1"/>
  <c r="N78" i="1"/>
  <c r="BL77" i="1"/>
  <c r="BK77" i="1"/>
  <c r="BJ77" i="1"/>
  <c r="Q77" i="1" s="1"/>
  <c r="BI77" i="1"/>
  <c r="BH77" i="1"/>
  <c r="BG77" i="1"/>
  <c r="BF77" i="1"/>
  <c r="BE77" i="1"/>
  <c r="BD77" i="1"/>
  <c r="BA77" i="1"/>
  <c r="AY77" i="1"/>
  <c r="AV77" i="1"/>
  <c r="AX77" i="1" s="1"/>
  <c r="AT77" i="1"/>
  <c r="AO77" i="1"/>
  <c r="AN77" i="1"/>
  <c r="AJ77" i="1"/>
  <c r="AH77" i="1"/>
  <c r="W77" i="1"/>
  <c r="V77" i="1"/>
  <c r="U77" i="1"/>
  <c r="N77" i="1"/>
  <c r="L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N76" i="1"/>
  <c r="AO76" i="1" s="1"/>
  <c r="AJ76" i="1"/>
  <c r="AH76" i="1" s="1"/>
  <c r="AI76" i="1" s="1"/>
  <c r="W76" i="1"/>
  <c r="V76" i="1"/>
  <c r="N76" i="1"/>
  <c r="H76" i="1"/>
  <c r="AW76" i="1" s="1"/>
  <c r="BL75" i="1"/>
  <c r="Q75" i="1" s="1"/>
  <c r="BK75" i="1"/>
  <c r="BI75" i="1"/>
  <c r="BJ75" i="1" s="1"/>
  <c r="BH75" i="1"/>
  <c r="BG75" i="1"/>
  <c r="BF75" i="1"/>
  <c r="BE75" i="1"/>
  <c r="BD75" i="1"/>
  <c r="AY75" i="1" s="1"/>
  <c r="BA75" i="1"/>
  <c r="AV75" i="1"/>
  <c r="AT75" i="1"/>
  <c r="AO75" i="1"/>
  <c r="AN75" i="1"/>
  <c r="AJ75" i="1"/>
  <c r="AH75" i="1"/>
  <c r="G75" i="1" s="1"/>
  <c r="Y75" i="1"/>
  <c r="W75" i="1"/>
  <c r="V75" i="1"/>
  <c r="U75" i="1"/>
  <c r="N75" i="1"/>
  <c r="I75" i="1"/>
  <c r="BL74" i="1"/>
  <c r="BK74" i="1"/>
  <c r="BI74" i="1"/>
  <c r="BJ74" i="1" s="1"/>
  <c r="BH74" i="1"/>
  <c r="BG74" i="1"/>
  <c r="BF74" i="1"/>
  <c r="BE74" i="1"/>
  <c r="BD74" i="1"/>
  <c r="BA74" i="1"/>
  <c r="AY74" i="1"/>
  <c r="AT74" i="1"/>
  <c r="AN74" i="1"/>
  <c r="AO74" i="1" s="1"/>
  <c r="AJ74" i="1"/>
  <c r="AH74" i="1"/>
  <c r="W74" i="1"/>
  <c r="V74" i="1"/>
  <c r="U74" i="1"/>
  <c r="N74" i="1"/>
  <c r="L74" i="1"/>
  <c r="BL73" i="1"/>
  <c r="BK73" i="1"/>
  <c r="BJ73" i="1" s="1"/>
  <c r="AV73" i="1" s="1"/>
  <c r="BI73" i="1"/>
  <c r="BH73" i="1"/>
  <c r="BG73" i="1"/>
  <c r="BF73" i="1"/>
  <c r="BE73" i="1"/>
  <c r="BD73" i="1"/>
  <c r="AY73" i="1" s="1"/>
  <c r="BA73" i="1"/>
  <c r="AT73" i="1"/>
  <c r="AX73" i="1" s="1"/>
  <c r="AO73" i="1"/>
  <c r="AN73" i="1"/>
  <c r="AJ73" i="1"/>
  <c r="AH73" i="1" s="1"/>
  <c r="W73" i="1"/>
  <c r="V73" i="1"/>
  <c r="Q73" i="1"/>
  <c r="N73" i="1"/>
  <c r="I73" i="1"/>
  <c r="H73" i="1"/>
  <c r="AW73" i="1" s="1"/>
  <c r="AZ73" i="1" s="1"/>
  <c r="G73" i="1"/>
  <c r="BL72" i="1"/>
  <c r="BK72" i="1"/>
  <c r="BI72" i="1"/>
  <c r="BJ72" i="1" s="1"/>
  <c r="BH72" i="1"/>
  <c r="BG72" i="1"/>
  <c r="BF72" i="1"/>
  <c r="BE72" i="1"/>
  <c r="BD72" i="1"/>
  <c r="BA72" i="1"/>
  <c r="AY72" i="1"/>
  <c r="AW72" i="1"/>
  <c r="AT72" i="1"/>
  <c r="AO72" i="1"/>
  <c r="AN72" i="1"/>
  <c r="AJ72" i="1"/>
  <c r="AI72" i="1"/>
  <c r="AH72" i="1"/>
  <c r="H72" i="1" s="1"/>
  <c r="W72" i="1"/>
  <c r="V72" i="1"/>
  <c r="U72" i="1" s="1"/>
  <c r="N72" i="1"/>
  <c r="L72" i="1"/>
  <c r="I72" i="1"/>
  <c r="BL71" i="1"/>
  <c r="BK71" i="1"/>
  <c r="BJ71" i="1"/>
  <c r="BI71" i="1"/>
  <c r="BH71" i="1"/>
  <c r="BG71" i="1"/>
  <c r="BF71" i="1"/>
  <c r="BE71" i="1"/>
  <c r="BD71" i="1"/>
  <c r="BA71" i="1"/>
  <c r="AY71" i="1"/>
  <c r="AT71" i="1"/>
  <c r="AO71" i="1"/>
  <c r="AN71" i="1"/>
  <c r="AJ71" i="1"/>
  <c r="AH71" i="1"/>
  <c r="W71" i="1"/>
  <c r="V71" i="1"/>
  <c r="U71" i="1"/>
  <c r="N71" i="1"/>
  <c r="BL70" i="1"/>
  <c r="BK70" i="1"/>
  <c r="BJ70" i="1" s="1"/>
  <c r="AV70" i="1" s="1"/>
  <c r="BI70" i="1"/>
  <c r="BH70" i="1"/>
  <c r="BG70" i="1"/>
  <c r="BF70" i="1"/>
  <c r="BE70" i="1"/>
  <c r="BD70" i="1"/>
  <c r="AY70" i="1" s="1"/>
  <c r="BA70" i="1"/>
  <c r="AT70" i="1"/>
  <c r="AX70" i="1" s="1"/>
  <c r="AO70" i="1"/>
  <c r="AN70" i="1"/>
  <c r="AJ70" i="1"/>
  <c r="AH70" i="1" s="1"/>
  <c r="W70" i="1"/>
  <c r="V70" i="1"/>
  <c r="N70" i="1"/>
  <c r="BL69" i="1"/>
  <c r="BK69" i="1"/>
  <c r="BI69" i="1"/>
  <c r="BJ69" i="1" s="1"/>
  <c r="BH69" i="1"/>
  <c r="BG69" i="1"/>
  <c r="BF69" i="1"/>
  <c r="BE69" i="1"/>
  <c r="BD69" i="1"/>
  <c r="BA69" i="1"/>
  <c r="AY69" i="1"/>
  <c r="AT69" i="1"/>
  <c r="AO69" i="1"/>
  <c r="AN69" i="1"/>
  <c r="AJ69" i="1"/>
  <c r="AI69" i="1"/>
  <c r="AH69" i="1"/>
  <c r="W69" i="1"/>
  <c r="V69" i="1"/>
  <c r="U69" i="1" s="1"/>
  <c r="N69" i="1"/>
  <c r="BL68" i="1"/>
  <c r="BK68" i="1"/>
  <c r="BI68" i="1"/>
  <c r="BJ68" i="1" s="1"/>
  <c r="BH68" i="1"/>
  <c r="BG68" i="1"/>
  <c r="BF68" i="1"/>
  <c r="BE68" i="1"/>
  <c r="BD68" i="1"/>
  <c r="BA68" i="1"/>
  <c r="AY68" i="1"/>
  <c r="AT68" i="1"/>
  <c r="AN68" i="1"/>
  <c r="AO68" i="1" s="1"/>
  <c r="AJ68" i="1"/>
  <c r="AI68" i="1"/>
  <c r="AH68" i="1"/>
  <c r="W68" i="1"/>
  <c r="V68" i="1"/>
  <c r="U68" i="1"/>
  <c r="N68" i="1"/>
  <c r="BL67" i="1"/>
  <c r="BK67" i="1"/>
  <c r="BI67" i="1"/>
  <c r="BH67" i="1"/>
  <c r="BG67" i="1"/>
  <c r="BF67" i="1"/>
  <c r="BE67" i="1"/>
  <c r="BD67" i="1"/>
  <c r="AY67" i="1" s="1"/>
  <c r="BA67" i="1"/>
  <c r="AT67" i="1"/>
  <c r="AO67" i="1"/>
  <c r="AN67" i="1"/>
  <c r="AJ67" i="1"/>
  <c r="AH67" i="1"/>
  <c r="G67" i="1" s="1"/>
  <c r="Y67" i="1" s="1"/>
  <c r="W67" i="1"/>
  <c r="V67" i="1"/>
  <c r="U67" i="1"/>
  <c r="N67" i="1"/>
  <c r="L67" i="1"/>
  <c r="I67" i="1"/>
  <c r="H67" i="1"/>
  <c r="AW67" i="1" s="1"/>
  <c r="BL66" i="1"/>
  <c r="BK66" i="1"/>
  <c r="BI66" i="1"/>
  <c r="BJ66" i="1" s="1"/>
  <c r="Q66" i="1" s="1"/>
  <c r="BH66" i="1"/>
  <c r="BG66" i="1"/>
  <c r="BF66" i="1"/>
  <c r="BE66" i="1"/>
  <c r="BD66" i="1"/>
  <c r="BA66" i="1"/>
  <c r="AY66" i="1"/>
  <c r="AV66" i="1"/>
  <c r="AX66" i="1" s="1"/>
  <c r="AT66" i="1"/>
  <c r="AN66" i="1"/>
  <c r="AO66" i="1" s="1"/>
  <c r="AJ66" i="1"/>
  <c r="AH66" i="1" s="1"/>
  <c r="W66" i="1"/>
  <c r="V66" i="1"/>
  <c r="U66" i="1" s="1"/>
  <c r="N66" i="1"/>
  <c r="L66" i="1"/>
  <c r="BL65" i="1"/>
  <c r="BK65" i="1"/>
  <c r="BI65" i="1"/>
  <c r="BJ65" i="1" s="1"/>
  <c r="BH65" i="1"/>
  <c r="BG65" i="1"/>
  <c r="BF65" i="1"/>
  <c r="BE65" i="1"/>
  <c r="BD65" i="1"/>
  <c r="BA65" i="1"/>
  <c r="AY65" i="1"/>
  <c r="AT65" i="1"/>
  <c r="AO65" i="1"/>
  <c r="AN65" i="1"/>
  <c r="AJ65" i="1"/>
  <c r="AH65" i="1" s="1"/>
  <c r="AI65" i="1"/>
  <c r="W65" i="1"/>
  <c r="V65" i="1"/>
  <c r="U65" i="1" s="1"/>
  <c r="N65" i="1"/>
  <c r="BL64" i="1"/>
  <c r="BK64" i="1"/>
  <c r="BI64" i="1"/>
  <c r="BJ64" i="1" s="1"/>
  <c r="BH64" i="1"/>
  <c r="BG64" i="1"/>
  <c r="BF64" i="1"/>
  <c r="BE64" i="1"/>
  <c r="BD64" i="1"/>
  <c r="AY64" i="1" s="1"/>
  <c r="BA64" i="1"/>
  <c r="AT64" i="1"/>
  <c r="AO64" i="1"/>
  <c r="AN64" i="1"/>
  <c r="AJ64" i="1"/>
  <c r="AH64" i="1"/>
  <c r="H64" i="1" s="1"/>
  <c r="AW64" i="1" s="1"/>
  <c r="W64" i="1"/>
  <c r="V64" i="1"/>
  <c r="U64" i="1"/>
  <c r="N64" i="1"/>
  <c r="L64" i="1"/>
  <c r="I64" i="1"/>
  <c r="BL63" i="1"/>
  <c r="BK63" i="1"/>
  <c r="BJ63" i="1"/>
  <c r="AV63" i="1" s="1"/>
  <c r="BI63" i="1"/>
  <c r="BH63" i="1"/>
  <c r="BG63" i="1"/>
  <c r="BF63" i="1"/>
  <c r="BE63" i="1"/>
  <c r="BD63" i="1"/>
  <c r="AY63" i="1" s="1"/>
  <c r="BA63" i="1"/>
  <c r="AX63" i="1"/>
  <c r="AT63" i="1"/>
  <c r="AN63" i="1"/>
  <c r="AO63" i="1" s="1"/>
  <c r="AJ63" i="1"/>
  <c r="AH63" i="1"/>
  <c r="W63" i="1"/>
  <c r="V63" i="1"/>
  <c r="U63" i="1"/>
  <c r="N63" i="1"/>
  <c r="L63" i="1"/>
  <c r="BL62" i="1"/>
  <c r="BK62" i="1"/>
  <c r="BJ62" i="1" s="1"/>
  <c r="BI62" i="1"/>
  <c r="BH62" i="1"/>
  <c r="BG62" i="1"/>
  <c r="BF62" i="1"/>
  <c r="BE62" i="1"/>
  <c r="BD62" i="1"/>
  <c r="AY62" i="1" s="1"/>
  <c r="BA62" i="1"/>
  <c r="AT62" i="1"/>
  <c r="AN62" i="1"/>
  <c r="AO62" i="1" s="1"/>
  <c r="AJ62" i="1"/>
  <c r="AH62" i="1" s="1"/>
  <c r="W62" i="1"/>
  <c r="V62" i="1"/>
  <c r="U62" i="1" s="1"/>
  <c r="N62" i="1"/>
  <c r="G62" i="1"/>
  <c r="Y62" i="1" s="1"/>
  <c r="BL61" i="1"/>
  <c r="BK61" i="1"/>
  <c r="BI61" i="1"/>
  <c r="BJ61" i="1" s="1"/>
  <c r="Q61" i="1" s="1"/>
  <c r="BH61" i="1"/>
  <c r="BG61" i="1"/>
  <c r="BF61" i="1"/>
  <c r="BE61" i="1"/>
  <c r="BD61" i="1"/>
  <c r="BA61" i="1"/>
  <c r="AY61" i="1"/>
  <c r="AV61" i="1"/>
  <c r="AT61" i="1"/>
  <c r="AN61" i="1"/>
  <c r="AO61" i="1" s="1"/>
  <c r="AJ61" i="1"/>
  <c r="AH61" i="1"/>
  <c r="I61" i="1" s="1"/>
  <c r="W61" i="1"/>
  <c r="V61" i="1"/>
  <c r="U61" i="1"/>
  <c r="N61" i="1"/>
  <c r="BL60" i="1"/>
  <c r="BK60" i="1"/>
  <c r="BI60" i="1"/>
  <c r="BJ60" i="1" s="1"/>
  <c r="BH60" i="1"/>
  <c r="BG60" i="1"/>
  <c r="BF60" i="1"/>
  <c r="BE60" i="1"/>
  <c r="BD60" i="1"/>
  <c r="BA60" i="1"/>
  <c r="AY60" i="1"/>
  <c r="AT60" i="1"/>
  <c r="AN60" i="1"/>
  <c r="AO60" i="1" s="1"/>
  <c r="AJ60" i="1"/>
  <c r="AI60" i="1"/>
  <c r="AH60" i="1"/>
  <c r="W60" i="1"/>
  <c r="V60" i="1"/>
  <c r="U60" i="1"/>
  <c r="N60" i="1"/>
  <c r="BL59" i="1"/>
  <c r="BK59" i="1"/>
  <c r="BI59" i="1"/>
  <c r="BH59" i="1"/>
  <c r="BG59" i="1"/>
  <c r="BF59" i="1"/>
  <c r="BE59" i="1"/>
  <c r="BD59" i="1"/>
  <c r="AY59" i="1" s="1"/>
  <c r="BA59" i="1"/>
  <c r="AT59" i="1"/>
  <c r="AO59" i="1"/>
  <c r="AN59" i="1"/>
  <c r="AJ59" i="1"/>
  <c r="AH59" i="1"/>
  <c r="G59" i="1" s="1"/>
  <c r="W59" i="1"/>
  <c r="V59" i="1"/>
  <c r="U59" i="1"/>
  <c r="N59" i="1"/>
  <c r="L59" i="1"/>
  <c r="I59" i="1"/>
  <c r="H59" i="1"/>
  <c r="AW59" i="1" s="1"/>
  <c r="BL58" i="1"/>
  <c r="BK58" i="1"/>
  <c r="BI58" i="1"/>
  <c r="BJ58" i="1" s="1"/>
  <c r="Q58" i="1" s="1"/>
  <c r="BH58" i="1"/>
  <c r="BG58" i="1"/>
  <c r="BF58" i="1"/>
  <c r="BE58" i="1"/>
  <c r="BD58" i="1"/>
  <c r="BA58" i="1"/>
  <c r="AY58" i="1"/>
  <c r="AV58" i="1"/>
  <c r="AX58" i="1" s="1"/>
  <c r="AT58" i="1"/>
  <c r="AN58" i="1"/>
  <c r="AO58" i="1" s="1"/>
  <c r="AJ58" i="1"/>
  <c r="AH58" i="1" s="1"/>
  <c r="W58" i="1"/>
  <c r="V58" i="1"/>
  <c r="U58" i="1" s="1"/>
  <c r="N58" i="1"/>
  <c r="L58" i="1"/>
  <c r="BL57" i="1"/>
  <c r="BK57" i="1"/>
  <c r="BI57" i="1"/>
  <c r="BJ57" i="1" s="1"/>
  <c r="BH57" i="1"/>
  <c r="BG57" i="1"/>
  <c r="BF57" i="1"/>
  <c r="BE57" i="1"/>
  <c r="BD57" i="1"/>
  <c r="BA57" i="1"/>
  <c r="AY57" i="1"/>
  <c r="AT57" i="1"/>
  <c r="AO57" i="1"/>
  <c r="AN57" i="1"/>
  <c r="AJ57" i="1"/>
  <c r="AH57" i="1" s="1"/>
  <c r="AI57" i="1"/>
  <c r="W57" i="1"/>
  <c r="V57" i="1"/>
  <c r="U57" i="1" s="1"/>
  <c r="N57" i="1"/>
  <c r="I57" i="1"/>
  <c r="G57" i="1"/>
  <c r="Y57" i="1" s="1"/>
  <c r="BL56" i="1"/>
  <c r="BK56" i="1"/>
  <c r="BI56" i="1"/>
  <c r="BJ56" i="1" s="1"/>
  <c r="AV56" i="1" s="1"/>
  <c r="BH56" i="1"/>
  <c r="BG56" i="1"/>
  <c r="BF56" i="1"/>
  <c r="BE56" i="1"/>
  <c r="BD56" i="1"/>
  <c r="AY56" i="1" s="1"/>
  <c r="BA56" i="1"/>
  <c r="AX56" i="1"/>
  <c r="AT56" i="1"/>
  <c r="AO56" i="1"/>
  <c r="AN56" i="1"/>
  <c r="AJ56" i="1"/>
  <c r="AH56" i="1"/>
  <c r="W56" i="1"/>
  <c r="V56" i="1"/>
  <c r="U56" i="1"/>
  <c r="Q56" i="1"/>
  <c r="N56" i="1"/>
  <c r="I56" i="1"/>
  <c r="BL55" i="1"/>
  <c r="BK55" i="1"/>
  <c r="BJ55" i="1"/>
  <c r="BI55" i="1"/>
  <c r="BH55" i="1"/>
  <c r="BG55" i="1"/>
  <c r="BF55" i="1"/>
  <c r="BE55" i="1"/>
  <c r="BD55" i="1"/>
  <c r="AY55" i="1" s="1"/>
  <c r="BA55" i="1"/>
  <c r="AT55" i="1"/>
  <c r="AN55" i="1"/>
  <c r="AO55" i="1" s="1"/>
  <c r="AJ55" i="1"/>
  <c r="AH55" i="1" s="1"/>
  <c r="W55" i="1"/>
  <c r="U55" i="1" s="1"/>
  <c r="V55" i="1"/>
  <c r="N55" i="1"/>
  <c r="L55" i="1"/>
  <c r="BL54" i="1"/>
  <c r="BK54" i="1"/>
  <c r="BJ54" i="1" s="1"/>
  <c r="BI54" i="1"/>
  <c r="BH54" i="1"/>
  <c r="BG54" i="1"/>
  <c r="BF54" i="1"/>
  <c r="BE54" i="1"/>
  <c r="BD54" i="1"/>
  <c r="AY54" i="1" s="1"/>
  <c r="BA54" i="1"/>
  <c r="AT54" i="1"/>
  <c r="AN54" i="1"/>
  <c r="AO54" i="1" s="1"/>
  <c r="AJ54" i="1"/>
  <c r="AH54" i="1" s="1"/>
  <c r="W54" i="1"/>
  <c r="V54" i="1"/>
  <c r="U54" i="1" s="1"/>
  <c r="N54" i="1"/>
  <c r="H54" i="1"/>
  <c r="AW54" i="1" s="1"/>
  <c r="G54" i="1"/>
  <c r="BL53" i="1"/>
  <c r="BK53" i="1"/>
  <c r="BI53" i="1"/>
  <c r="BJ53" i="1" s="1"/>
  <c r="BH53" i="1"/>
  <c r="BG53" i="1"/>
  <c r="BF53" i="1"/>
  <c r="BE53" i="1"/>
  <c r="BD53" i="1"/>
  <c r="BA53" i="1"/>
  <c r="AY53" i="1"/>
  <c r="AT53" i="1"/>
  <c r="AN53" i="1"/>
  <c r="AO53" i="1" s="1"/>
  <c r="AJ53" i="1"/>
  <c r="AH53" i="1"/>
  <c r="W53" i="1"/>
  <c r="V53" i="1"/>
  <c r="U53" i="1" s="1"/>
  <c r="N53" i="1"/>
  <c r="L53" i="1"/>
  <c r="G53" i="1"/>
  <c r="Y53" i="1" s="1"/>
  <c r="BL52" i="1"/>
  <c r="BK52" i="1"/>
  <c r="BI52" i="1"/>
  <c r="BJ52" i="1" s="1"/>
  <c r="BH52" i="1"/>
  <c r="BG52" i="1"/>
  <c r="BF52" i="1"/>
  <c r="BE52" i="1"/>
  <c r="BD52" i="1"/>
  <c r="BA52" i="1"/>
  <c r="AY52" i="1"/>
  <c r="AT52" i="1"/>
  <c r="AO52" i="1"/>
  <c r="AN52" i="1"/>
  <c r="AJ52" i="1"/>
  <c r="AH52" i="1"/>
  <c r="W52" i="1"/>
  <c r="V52" i="1"/>
  <c r="U52" i="1"/>
  <c r="N52" i="1"/>
  <c r="BL51" i="1"/>
  <c r="BK51" i="1"/>
  <c r="BJ51" i="1" s="1"/>
  <c r="AV51" i="1" s="1"/>
  <c r="BI51" i="1"/>
  <c r="BH51" i="1"/>
  <c r="BG51" i="1"/>
  <c r="BF51" i="1"/>
  <c r="BE51" i="1"/>
  <c r="BD51" i="1"/>
  <c r="AY51" i="1" s="1"/>
  <c r="BA51" i="1"/>
  <c r="AT51" i="1"/>
  <c r="AX51" i="1" s="1"/>
  <c r="AO51" i="1"/>
  <c r="AN51" i="1"/>
  <c r="AJ51" i="1"/>
  <c r="AH51" i="1"/>
  <c r="G51" i="1" s="1"/>
  <c r="Y51" i="1" s="1"/>
  <c r="W51" i="1"/>
  <c r="V51" i="1"/>
  <c r="U51" i="1"/>
  <c r="N51" i="1"/>
  <c r="L51" i="1"/>
  <c r="I51" i="1"/>
  <c r="H51" i="1"/>
  <c r="AW51" i="1" s="1"/>
  <c r="AZ51" i="1" s="1"/>
  <c r="BL50" i="1"/>
  <c r="BK50" i="1"/>
  <c r="BJ50" i="1"/>
  <c r="Q50" i="1" s="1"/>
  <c r="BI50" i="1"/>
  <c r="BH50" i="1"/>
  <c r="BG50" i="1"/>
  <c r="BF50" i="1"/>
  <c r="BE50" i="1"/>
  <c r="BD50" i="1"/>
  <c r="BA50" i="1"/>
  <c r="AY50" i="1"/>
  <c r="AV50" i="1"/>
  <c r="AX50" i="1" s="1"/>
  <c r="AT50" i="1"/>
  <c r="AN50" i="1"/>
  <c r="AO50" i="1" s="1"/>
  <c r="AJ50" i="1"/>
  <c r="AH50" i="1" s="1"/>
  <c r="W50" i="1"/>
  <c r="U50" i="1" s="1"/>
  <c r="V50" i="1"/>
  <c r="N50" i="1"/>
  <c r="L50" i="1"/>
  <c r="BL49" i="1"/>
  <c r="BK49" i="1"/>
  <c r="BI49" i="1"/>
  <c r="BJ49" i="1" s="1"/>
  <c r="BH49" i="1"/>
  <c r="BG49" i="1"/>
  <c r="BF49" i="1"/>
  <c r="BE49" i="1"/>
  <c r="BD49" i="1"/>
  <c r="BA49" i="1"/>
  <c r="AY49" i="1"/>
  <c r="AT49" i="1"/>
  <c r="AN49" i="1"/>
  <c r="AO49" i="1" s="1"/>
  <c r="AJ49" i="1"/>
  <c r="AH49" i="1" s="1"/>
  <c r="AI49" i="1" s="1"/>
  <c r="W49" i="1"/>
  <c r="V49" i="1"/>
  <c r="N49" i="1"/>
  <c r="G49" i="1"/>
  <c r="BL48" i="1"/>
  <c r="BK48" i="1"/>
  <c r="BI48" i="1"/>
  <c r="BJ48" i="1" s="1"/>
  <c r="AV48" i="1" s="1"/>
  <c r="BH48" i="1"/>
  <c r="BG48" i="1"/>
  <c r="BF48" i="1"/>
  <c r="BE48" i="1"/>
  <c r="BD48" i="1"/>
  <c r="AY48" i="1" s="1"/>
  <c r="BA48" i="1"/>
  <c r="AT48" i="1"/>
  <c r="AX48" i="1" s="1"/>
  <c r="AO48" i="1"/>
  <c r="AN48" i="1"/>
  <c r="AJ48" i="1"/>
  <c r="AH48" i="1"/>
  <c r="H48" i="1" s="1"/>
  <c r="AW48" i="1" s="1"/>
  <c r="W48" i="1"/>
  <c r="V48" i="1"/>
  <c r="U48" i="1"/>
  <c r="N48" i="1"/>
  <c r="I48" i="1"/>
  <c r="BL47" i="1"/>
  <c r="BK47" i="1"/>
  <c r="BI47" i="1"/>
  <c r="BJ47" i="1" s="1"/>
  <c r="BH47" i="1"/>
  <c r="BG47" i="1"/>
  <c r="BF47" i="1"/>
  <c r="BE47" i="1"/>
  <c r="BD47" i="1"/>
  <c r="BA47" i="1"/>
  <c r="AY47" i="1"/>
  <c r="AT47" i="1"/>
  <c r="AN47" i="1"/>
  <c r="AO47" i="1" s="1"/>
  <c r="AJ47" i="1"/>
  <c r="AH47" i="1"/>
  <c r="W47" i="1"/>
  <c r="V47" i="1"/>
  <c r="U47" i="1"/>
  <c r="N47" i="1"/>
  <c r="BL46" i="1"/>
  <c r="BK46" i="1"/>
  <c r="BJ46" i="1" s="1"/>
  <c r="BI46" i="1"/>
  <c r="BH46" i="1"/>
  <c r="BG46" i="1"/>
  <c r="BF46" i="1"/>
  <c r="BE46" i="1"/>
  <c r="BD46" i="1"/>
  <c r="AY46" i="1" s="1"/>
  <c r="BA46" i="1"/>
  <c r="AT46" i="1"/>
  <c r="AN46" i="1"/>
  <c r="AO46" i="1" s="1"/>
  <c r="AJ46" i="1"/>
  <c r="AH46" i="1" s="1"/>
  <c r="W46" i="1"/>
  <c r="V46" i="1"/>
  <c r="N46" i="1"/>
  <c r="G46" i="1"/>
  <c r="Y46" i="1" s="1"/>
  <c r="BL45" i="1"/>
  <c r="BK45" i="1"/>
  <c r="BI45" i="1"/>
  <c r="BJ45" i="1" s="1"/>
  <c r="Q45" i="1" s="1"/>
  <c r="BH45" i="1"/>
  <c r="BG45" i="1"/>
  <c r="BF45" i="1"/>
  <c r="BE45" i="1"/>
  <c r="BD45" i="1"/>
  <c r="BA45" i="1"/>
  <c r="AY45" i="1"/>
  <c r="AV45" i="1"/>
  <c r="AT45" i="1"/>
  <c r="AX45" i="1" s="1"/>
  <c r="AO45" i="1"/>
  <c r="AN45" i="1"/>
  <c r="AJ45" i="1"/>
  <c r="AH45" i="1" s="1"/>
  <c r="W45" i="1"/>
  <c r="V45" i="1"/>
  <c r="U45" i="1" s="1"/>
  <c r="N45" i="1"/>
  <c r="BL44" i="1"/>
  <c r="BK44" i="1"/>
  <c r="BI44" i="1"/>
  <c r="BJ44" i="1" s="1"/>
  <c r="BH44" i="1"/>
  <c r="BG44" i="1"/>
  <c r="BF44" i="1"/>
  <c r="BE44" i="1"/>
  <c r="BD44" i="1"/>
  <c r="BA44" i="1"/>
  <c r="AY44" i="1"/>
  <c r="AT44" i="1"/>
  <c r="AO44" i="1"/>
  <c r="AN44" i="1"/>
  <c r="AJ44" i="1"/>
  <c r="AH44" i="1"/>
  <c r="W44" i="1"/>
  <c r="V44" i="1"/>
  <c r="U44" i="1"/>
  <c r="N44" i="1"/>
  <c r="BL43" i="1"/>
  <c r="BK43" i="1"/>
  <c r="BI43" i="1"/>
  <c r="BJ43" i="1" s="1"/>
  <c r="AV43" i="1" s="1"/>
  <c r="BH43" i="1"/>
  <c r="BG43" i="1"/>
  <c r="BF43" i="1"/>
  <c r="BE43" i="1"/>
  <c r="BD43" i="1"/>
  <c r="AY43" i="1" s="1"/>
  <c r="BA43" i="1"/>
  <c r="AT43" i="1"/>
  <c r="AO43" i="1"/>
  <c r="AN43" i="1"/>
  <c r="AJ43" i="1"/>
  <c r="AH43" i="1"/>
  <c r="G43" i="1" s="1"/>
  <c r="Y43" i="1" s="1"/>
  <c r="W43" i="1"/>
  <c r="V43" i="1"/>
  <c r="U43" i="1"/>
  <c r="Q43" i="1"/>
  <c r="N43" i="1"/>
  <c r="L43" i="1"/>
  <c r="I43" i="1"/>
  <c r="H43" i="1"/>
  <c r="AW43" i="1" s="1"/>
  <c r="BL42" i="1"/>
  <c r="BK42" i="1"/>
  <c r="BJ42" i="1"/>
  <c r="Q42" i="1" s="1"/>
  <c r="BI42" i="1"/>
  <c r="BH42" i="1"/>
  <c r="BG42" i="1"/>
  <c r="BF42" i="1"/>
  <c r="BE42" i="1"/>
  <c r="BD42" i="1"/>
  <c r="BA42" i="1"/>
  <c r="AY42" i="1"/>
  <c r="AV42" i="1"/>
  <c r="AX42" i="1" s="1"/>
  <c r="AT42" i="1"/>
  <c r="AN42" i="1"/>
  <c r="AO42" i="1" s="1"/>
  <c r="AJ42" i="1"/>
  <c r="AH42" i="1" s="1"/>
  <c r="W42" i="1"/>
  <c r="U42" i="1" s="1"/>
  <c r="V42" i="1"/>
  <c r="N42" i="1"/>
  <c r="L42" i="1"/>
  <c r="BL41" i="1"/>
  <c r="BK41" i="1"/>
  <c r="BI41" i="1"/>
  <c r="BJ41" i="1" s="1"/>
  <c r="BH41" i="1"/>
  <c r="BG41" i="1"/>
  <c r="BF41" i="1"/>
  <c r="BE41" i="1"/>
  <c r="BD41" i="1"/>
  <c r="BA41" i="1"/>
  <c r="AY41" i="1"/>
  <c r="AT41" i="1"/>
  <c r="AN41" i="1"/>
  <c r="AO41" i="1" s="1"/>
  <c r="AJ41" i="1"/>
  <c r="AH41" i="1" s="1"/>
  <c r="AI41" i="1" s="1"/>
  <c r="W41" i="1"/>
  <c r="V41" i="1"/>
  <c r="N41" i="1"/>
  <c r="BL40" i="1"/>
  <c r="BK40" i="1"/>
  <c r="BI40" i="1"/>
  <c r="BJ40" i="1" s="1"/>
  <c r="AV40" i="1" s="1"/>
  <c r="BH40" i="1"/>
  <c r="BG40" i="1"/>
  <c r="BF40" i="1"/>
  <c r="BE40" i="1"/>
  <c r="BD40" i="1"/>
  <c r="AY40" i="1" s="1"/>
  <c r="BA40" i="1"/>
  <c r="AT40" i="1"/>
  <c r="AX40" i="1" s="1"/>
  <c r="AO40" i="1"/>
  <c r="AN40" i="1"/>
  <c r="AJ40" i="1"/>
  <c r="AH40" i="1"/>
  <c r="H40" i="1" s="1"/>
  <c r="AW40" i="1" s="1"/>
  <c r="W40" i="1"/>
  <c r="V40" i="1"/>
  <c r="U40" i="1"/>
  <c r="Q40" i="1"/>
  <c r="N40" i="1"/>
  <c r="I40" i="1"/>
  <c r="BL39" i="1"/>
  <c r="BK39" i="1"/>
  <c r="BI39" i="1"/>
  <c r="BJ39" i="1" s="1"/>
  <c r="BH39" i="1"/>
  <c r="BG39" i="1"/>
  <c r="BF39" i="1"/>
  <c r="BE39" i="1"/>
  <c r="BD39" i="1"/>
  <c r="AY39" i="1" s="1"/>
  <c r="BA39" i="1"/>
  <c r="AT39" i="1"/>
  <c r="AN39" i="1"/>
  <c r="AO39" i="1" s="1"/>
  <c r="AJ39" i="1"/>
  <c r="AH39" i="1"/>
  <c r="W39" i="1"/>
  <c r="V39" i="1"/>
  <c r="U39" i="1"/>
  <c r="N39" i="1"/>
  <c r="L39" i="1"/>
  <c r="BL38" i="1"/>
  <c r="BK38" i="1"/>
  <c r="BJ38" i="1"/>
  <c r="BI38" i="1"/>
  <c r="BH38" i="1"/>
  <c r="BG38" i="1"/>
  <c r="BF38" i="1"/>
  <c r="BE38" i="1"/>
  <c r="BD38" i="1"/>
  <c r="AY38" i="1" s="1"/>
  <c r="BA38" i="1"/>
  <c r="AT38" i="1"/>
  <c r="AN38" i="1"/>
  <c r="AO38" i="1" s="1"/>
  <c r="AJ38" i="1"/>
  <c r="AH38" i="1" s="1"/>
  <c r="W38" i="1"/>
  <c r="V38" i="1"/>
  <c r="N38" i="1"/>
  <c r="H38" i="1"/>
  <c r="AW38" i="1" s="1"/>
  <c r="BL37" i="1"/>
  <c r="BK37" i="1"/>
  <c r="BI37" i="1"/>
  <c r="BJ37" i="1" s="1"/>
  <c r="Q37" i="1" s="1"/>
  <c r="BH37" i="1"/>
  <c r="BG37" i="1"/>
  <c r="BF37" i="1"/>
  <c r="BE37" i="1"/>
  <c r="BD37" i="1"/>
  <c r="BA37" i="1"/>
  <c r="AY37" i="1"/>
  <c r="AV37" i="1"/>
  <c r="AT37" i="1"/>
  <c r="AX37" i="1" s="1"/>
  <c r="AO37" i="1"/>
  <c r="AN37" i="1"/>
  <c r="AJ37" i="1"/>
  <c r="AH37" i="1" s="1"/>
  <c r="W37" i="1"/>
  <c r="V37" i="1"/>
  <c r="U37" i="1" s="1"/>
  <c r="N37" i="1"/>
  <c r="BL36" i="1"/>
  <c r="BK36" i="1"/>
  <c r="BI36" i="1"/>
  <c r="BJ36" i="1" s="1"/>
  <c r="AV36" i="1" s="1"/>
  <c r="BH36" i="1"/>
  <c r="BG36" i="1"/>
  <c r="BF36" i="1"/>
  <c r="BE36" i="1"/>
  <c r="BD36" i="1"/>
  <c r="BA36" i="1"/>
  <c r="AY36" i="1"/>
  <c r="AX36" i="1"/>
  <c r="AT36" i="1"/>
  <c r="AO36" i="1"/>
  <c r="AN36" i="1"/>
  <c r="AJ36" i="1"/>
  <c r="AH36" i="1"/>
  <c r="I36" i="1" s="1"/>
  <c r="W36" i="1"/>
  <c r="V36" i="1"/>
  <c r="U36" i="1" s="1"/>
  <c r="Q36" i="1"/>
  <c r="N36" i="1"/>
  <c r="BL35" i="1"/>
  <c r="BK35" i="1"/>
  <c r="BI35" i="1"/>
  <c r="BJ35" i="1" s="1"/>
  <c r="BH35" i="1"/>
  <c r="BG35" i="1"/>
  <c r="BF35" i="1"/>
  <c r="BE35" i="1"/>
  <c r="BD35" i="1"/>
  <c r="AY35" i="1" s="1"/>
  <c r="BA35" i="1"/>
  <c r="AT35" i="1"/>
  <c r="AO35" i="1"/>
  <c r="AN35" i="1"/>
  <c r="AJ35" i="1"/>
  <c r="AH35" i="1"/>
  <c r="G35" i="1" s="1"/>
  <c r="Y35" i="1" s="1"/>
  <c r="W35" i="1"/>
  <c r="V35" i="1"/>
  <c r="U35" i="1"/>
  <c r="N35" i="1"/>
  <c r="L35" i="1"/>
  <c r="I35" i="1"/>
  <c r="H35" i="1"/>
  <c r="AW35" i="1" s="1"/>
  <c r="BL34" i="1"/>
  <c r="BK34" i="1"/>
  <c r="BI34" i="1"/>
  <c r="BH34" i="1"/>
  <c r="BG34" i="1"/>
  <c r="BF34" i="1"/>
  <c r="BE34" i="1"/>
  <c r="BD34" i="1"/>
  <c r="BA34" i="1"/>
  <c r="AY34" i="1"/>
  <c r="AT34" i="1"/>
  <c r="AN34" i="1"/>
  <c r="AO34" i="1" s="1"/>
  <c r="AJ34" i="1"/>
  <c r="AH34" i="1" s="1"/>
  <c r="L34" i="1" s="1"/>
  <c r="W34" i="1"/>
  <c r="V34" i="1"/>
  <c r="U34" i="1"/>
  <c r="N34" i="1"/>
  <c r="BL33" i="1"/>
  <c r="BK33" i="1"/>
  <c r="BI33" i="1"/>
  <c r="BJ33" i="1" s="1"/>
  <c r="Q33" i="1" s="1"/>
  <c r="BH33" i="1"/>
  <c r="BG33" i="1"/>
  <c r="BF33" i="1"/>
  <c r="BE33" i="1"/>
  <c r="BD33" i="1"/>
  <c r="BA33" i="1"/>
  <c r="AY33" i="1"/>
  <c r="AV33" i="1"/>
  <c r="AT33" i="1"/>
  <c r="AN33" i="1"/>
  <c r="AO33" i="1" s="1"/>
  <c r="AJ33" i="1"/>
  <c r="AH33" i="1" s="1"/>
  <c r="L33" i="1" s="1"/>
  <c r="AI33" i="1"/>
  <c r="W33" i="1"/>
  <c r="V33" i="1"/>
  <c r="U33" i="1" s="1"/>
  <c r="N33" i="1"/>
  <c r="I33" i="1"/>
  <c r="H33" i="1"/>
  <c r="AW33" i="1" s="1"/>
  <c r="G33" i="1"/>
  <c r="Y33" i="1" s="1"/>
  <c r="BL32" i="1"/>
  <c r="BK32" i="1"/>
  <c r="BI32" i="1"/>
  <c r="BJ32" i="1" s="1"/>
  <c r="BH32" i="1"/>
  <c r="BG32" i="1"/>
  <c r="BF32" i="1"/>
  <c r="BE32" i="1"/>
  <c r="BD32" i="1"/>
  <c r="BA32" i="1"/>
  <c r="AY32" i="1"/>
  <c r="AT32" i="1"/>
  <c r="AO32" i="1"/>
  <c r="AN32" i="1"/>
  <c r="AJ32" i="1"/>
  <c r="AI32" i="1"/>
  <c r="AH32" i="1"/>
  <c r="W32" i="1"/>
  <c r="V32" i="1"/>
  <c r="U32" i="1"/>
  <c r="N32" i="1"/>
  <c r="BL31" i="1"/>
  <c r="BK31" i="1"/>
  <c r="BJ31" i="1" s="1"/>
  <c r="BI31" i="1"/>
  <c r="BH31" i="1"/>
  <c r="BG31" i="1"/>
  <c r="BF31" i="1"/>
  <c r="BE31" i="1"/>
  <c r="BD31" i="1"/>
  <c r="AY31" i="1" s="1"/>
  <c r="BA31" i="1"/>
  <c r="AT31" i="1"/>
  <c r="AN31" i="1"/>
  <c r="AO31" i="1" s="1"/>
  <c r="AJ31" i="1"/>
  <c r="AH31" i="1" s="1"/>
  <c r="W31" i="1"/>
  <c r="V31" i="1"/>
  <c r="U31" i="1" s="1"/>
  <c r="N31" i="1"/>
  <c r="BL30" i="1"/>
  <c r="BK30" i="1"/>
  <c r="BJ30" i="1" s="1"/>
  <c r="BI30" i="1"/>
  <c r="BH30" i="1"/>
  <c r="BG30" i="1"/>
  <c r="BF30" i="1"/>
  <c r="BE30" i="1"/>
  <c r="BD30" i="1"/>
  <c r="AY30" i="1" s="1"/>
  <c r="BA30" i="1"/>
  <c r="AT30" i="1"/>
  <c r="AN30" i="1"/>
  <c r="AO30" i="1" s="1"/>
  <c r="AJ30" i="1"/>
  <c r="AH30" i="1" s="1"/>
  <c r="W30" i="1"/>
  <c r="U30" i="1" s="1"/>
  <c r="V30" i="1"/>
  <c r="N30" i="1"/>
  <c r="H30" i="1"/>
  <c r="AW30" i="1" s="1"/>
  <c r="G30" i="1"/>
  <c r="Y30" i="1" s="1"/>
  <c r="BL29" i="1"/>
  <c r="BK29" i="1"/>
  <c r="BJ29" i="1" s="1"/>
  <c r="Q29" i="1" s="1"/>
  <c r="BI29" i="1"/>
  <c r="BH29" i="1"/>
  <c r="BG29" i="1"/>
  <c r="BF29" i="1"/>
  <c r="BE29" i="1"/>
  <c r="BD29" i="1"/>
  <c r="BA29" i="1"/>
  <c r="AY29" i="1"/>
  <c r="AT29" i="1"/>
  <c r="AN29" i="1"/>
  <c r="AO29" i="1" s="1"/>
  <c r="AJ29" i="1"/>
  <c r="AH29" i="1" s="1"/>
  <c r="W29" i="1"/>
  <c r="V29" i="1"/>
  <c r="U29" i="1" s="1"/>
  <c r="N29" i="1"/>
  <c r="BL28" i="1"/>
  <c r="BK28" i="1"/>
  <c r="BI28" i="1"/>
  <c r="BJ28" i="1" s="1"/>
  <c r="BH28" i="1"/>
  <c r="BG28" i="1"/>
  <c r="BF28" i="1"/>
  <c r="BE28" i="1"/>
  <c r="BD28" i="1"/>
  <c r="BA28" i="1"/>
  <c r="AY28" i="1"/>
  <c r="AT28" i="1"/>
  <c r="AO28" i="1"/>
  <c r="AN28" i="1"/>
  <c r="AJ28" i="1"/>
  <c r="AI28" i="1"/>
  <c r="AH28" i="1"/>
  <c r="W28" i="1"/>
  <c r="V28" i="1"/>
  <c r="U28" i="1" s="1"/>
  <c r="N28" i="1"/>
  <c r="BL27" i="1"/>
  <c r="BK27" i="1"/>
  <c r="BI27" i="1"/>
  <c r="BH27" i="1"/>
  <c r="BG27" i="1"/>
  <c r="BF27" i="1"/>
  <c r="BE27" i="1"/>
  <c r="BD27" i="1"/>
  <c r="AY27" i="1" s="1"/>
  <c r="BA27" i="1"/>
  <c r="AT27" i="1"/>
  <c r="AN27" i="1"/>
  <c r="AO27" i="1" s="1"/>
  <c r="AJ27" i="1"/>
  <c r="AI27" i="1"/>
  <c r="AH27" i="1"/>
  <c r="G27" i="1" s="1"/>
  <c r="Y27" i="1" s="1"/>
  <c r="W27" i="1"/>
  <c r="V27" i="1"/>
  <c r="U27" i="1" s="1"/>
  <c r="N27" i="1"/>
  <c r="I27" i="1"/>
  <c r="H27" i="1"/>
  <c r="AW27" i="1" s="1"/>
  <c r="BL26" i="1"/>
  <c r="BK26" i="1"/>
  <c r="BJ26" i="1" s="1"/>
  <c r="Q26" i="1" s="1"/>
  <c r="BI26" i="1"/>
  <c r="BH26" i="1"/>
  <c r="BG26" i="1"/>
  <c r="BF26" i="1"/>
  <c r="BE26" i="1"/>
  <c r="BD26" i="1"/>
  <c r="AY26" i="1" s="1"/>
  <c r="BA26" i="1"/>
  <c r="AT26" i="1"/>
  <c r="AO26" i="1"/>
  <c r="AN26" i="1"/>
  <c r="AJ26" i="1"/>
  <c r="AH26" i="1" s="1"/>
  <c r="W26" i="1"/>
  <c r="U26" i="1" s="1"/>
  <c r="V26" i="1"/>
  <c r="N26" i="1"/>
  <c r="L26" i="1"/>
  <c r="BL25" i="1"/>
  <c r="BK25" i="1"/>
  <c r="BI25" i="1"/>
  <c r="BJ25" i="1" s="1"/>
  <c r="BH25" i="1"/>
  <c r="BG25" i="1"/>
  <c r="BF25" i="1"/>
  <c r="BE25" i="1"/>
  <c r="BD25" i="1"/>
  <c r="BA25" i="1"/>
  <c r="AY25" i="1"/>
  <c r="AT25" i="1"/>
  <c r="AN25" i="1"/>
  <c r="AO25" i="1" s="1"/>
  <c r="AJ25" i="1"/>
  <c r="AH25" i="1" s="1"/>
  <c r="AI25" i="1" s="1"/>
  <c r="W25" i="1"/>
  <c r="V25" i="1"/>
  <c r="N25" i="1"/>
  <c r="G25" i="1"/>
  <c r="Y25" i="1" s="1"/>
  <c r="BL24" i="1"/>
  <c r="BK24" i="1"/>
  <c r="BJ24" i="1"/>
  <c r="AV24" i="1" s="1"/>
  <c r="BI24" i="1"/>
  <c r="BH24" i="1"/>
  <c r="BG24" i="1"/>
  <c r="BF24" i="1"/>
  <c r="BE24" i="1"/>
  <c r="BD24" i="1"/>
  <c r="AY24" i="1" s="1"/>
  <c r="BA24" i="1"/>
  <c r="AT24" i="1"/>
  <c r="AX24" i="1" s="1"/>
  <c r="AO24" i="1"/>
  <c r="AN24" i="1"/>
  <c r="AJ24" i="1"/>
  <c r="AH24" i="1" s="1"/>
  <c r="W24" i="1"/>
  <c r="V24" i="1"/>
  <c r="U24" i="1" s="1"/>
  <c r="Q24" i="1"/>
  <c r="N24" i="1"/>
  <c r="I24" i="1"/>
  <c r="BL23" i="1"/>
  <c r="BK23" i="1"/>
  <c r="BI23" i="1"/>
  <c r="BJ23" i="1" s="1"/>
  <c r="BH23" i="1"/>
  <c r="BG23" i="1"/>
  <c r="BF23" i="1"/>
  <c r="BE23" i="1"/>
  <c r="BD23" i="1"/>
  <c r="AY23" i="1" s="1"/>
  <c r="BA23" i="1"/>
  <c r="AT23" i="1"/>
  <c r="AO23" i="1"/>
  <c r="AN23" i="1"/>
  <c r="AJ23" i="1"/>
  <c r="AH23" i="1"/>
  <c r="W23" i="1"/>
  <c r="V23" i="1"/>
  <c r="U23" i="1"/>
  <c r="N23" i="1"/>
  <c r="BL22" i="1"/>
  <c r="BK22" i="1"/>
  <c r="BJ22" i="1"/>
  <c r="BI22" i="1"/>
  <c r="BH22" i="1"/>
  <c r="BG22" i="1"/>
  <c r="BF22" i="1"/>
  <c r="BE22" i="1"/>
  <c r="BD22" i="1"/>
  <c r="AY22" i="1" s="1"/>
  <c r="BA22" i="1"/>
  <c r="AT22" i="1"/>
  <c r="AN22" i="1"/>
  <c r="AO22" i="1" s="1"/>
  <c r="AJ22" i="1"/>
  <c r="AH22" i="1" s="1"/>
  <c r="W22" i="1"/>
  <c r="U22" i="1" s="1"/>
  <c r="V22" i="1"/>
  <c r="N22" i="1"/>
  <c r="H22" i="1"/>
  <c r="AW22" i="1" s="1"/>
  <c r="G22" i="1"/>
  <c r="Y22" i="1" s="1"/>
  <c r="BL21" i="1"/>
  <c r="BK21" i="1"/>
  <c r="BJ21" i="1" s="1"/>
  <c r="Q21" i="1" s="1"/>
  <c r="BI21" i="1"/>
  <c r="BH21" i="1"/>
  <c r="BG21" i="1"/>
  <c r="BF21" i="1"/>
  <c r="BE21" i="1"/>
  <c r="BD21" i="1"/>
  <c r="BA21" i="1"/>
  <c r="AY21" i="1"/>
  <c r="AT21" i="1"/>
  <c r="AN21" i="1"/>
  <c r="AO21" i="1" s="1"/>
  <c r="AJ21" i="1"/>
  <c r="AH21" i="1" s="1"/>
  <c r="W21" i="1"/>
  <c r="V21" i="1"/>
  <c r="U21" i="1" s="1"/>
  <c r="N21" i="1"/>
  <c r="BL20" i="1"/>
  <c r="BK20" i="1"/>
  <c r="BI20" i="1"/>
  <c r="BJ20" i="1" s="1"/>
  <c r="BH20" i="1"/>
  <c r="BG20" i="1"/>
  <c r="BF20" i="1"/>
  <c r="BE20" i="1"/>
  <c r="BD20" i="1"/>
  <c r="BA20" i="1"/>
  <c r="AY20" i="1"/>
  <c r="AT20" i="1"/>
  <c r="AO20" i="1"/>
  <c r="AN20" i="1"/>
  <c r="AJ20" i="1"/>
  <c r="AI20" i="1"/>
  <c r="AH20" i="1"/>
  <c r="W20" i="1"/>
  <c r="V20" i="1"/>
  <c r="U20" i="1" s="1"/>
  <c r="N20" i="1"/>
  <c r="BL19" i="1"/>
  <c r="BK19" i="1"/>
  <c r="BI19" i="1"/>
  <c r="BH19" i="1"/>
  <c r="BG19" i="1"/>
  <c r="BF19" i="1"/>
  <c r="BE19" i="1"/>
  <c r="BD19" i="1"/>
  <c r="AY19" i="1" s="1"/>
  <c r="BA19" i="1"/>
  <c r="AT19" i="1"/>
  <c r="AO19" i="1"/>
  <c r="AN19" i="1"/>
  <c r="AJ19" i="1"/>
  <c r="AI19" i="1"/>
  <c r="AH19" i="1"/>
  <c r="G19" i="1" s="1"/>
  <c r="Y19" i="1" s="1"/>
  <c r="W19" i="1"/>
  <c r="V19" i="1"/>
  <c r="U19" i="1" s="1"/>
  <c r="N19" i="1"/>
  <c r="L19" i="1"/>
  <c r="I19" i="1"/>
  <c r="H19" i="1"/>
  <c r="AW19" i="1" s="1"/>
  <c r="BL18" i="1"/>
  <c r="BK18" i="1"/>
  <c r="BJ18" i="1" s="1"/>
  <c r="Q18" i="1" s="1"/>
  <c r="BI18" i="1"/>
  <c r="BH18" i="1"/>
  <c r="BG18" i="1"/>
  <c r="BF18" i="1"/>
  <c r="BE18" i="1"/>
  <c r="BD18" i="1"/>
  <c r="AY18" i="1" s="1"/>
  <c r="BA18" i="1"/>
  <c r="AT18" i="1"/>
  <c r="AO18" i="1"/>
  <c r="AN18" i="1"/>
  <c r="AJ18" i="1"/>
  <c r="AH18" i="1" s="1"/>
  <c r="W18" i="1"/>
  <c r="U18" i="1" s="1"/>
  <c r="V18" i="1"/>
  <c r="N18" i="1"/>
  <c r="L18" i="1"/>
  <c r="BL17" i="1"/>
  <c r="BK17" i="1"/>
  <c r="BI17" i="1"/>
  <c r="BJ17" i="1" s="1"/>
  <c r="BH17" i="1"/>
  <c r="BG17" i="1"/>
  <c r="BF17" i="1"/>
  <c r="BE17" i="1"/>
  <c r="BD17" i="1"/>
  <c r="BA17" i="1"/>
  <c r="AY17" i="1"/>
  <c r="AT17" i="1"/>
  <c r="AN17" i="1"/>
  <c r="AO17" i="1" s="1"/>
  <c r="AJ17" i="1"/>
  <c r="AH17" i="1" s="1"/>
  <c r="AI17" i="1" s="1"/>
  <c r="W17" i="1"/>
  <c r="V17" i="1"/>
  <c r="N17" i="1"/>
  <c r="L17" i="1"/>
  <c r="AV17" i="1" l="1"/>
  <c r="Q17" i="1"/>
  <c r="AV25" i="1"/>
  <c r="AX25" i="1" s="1"/>
  <c r="Q25" i="1"/>
  <c r="AV30" i="1"/>
  <c r="AX30" i="1" s="1"/>
  <c r="Q30" i="1"/>
  <c r="I23" i="1"/>
  <c r="H23" i="1"/>
  <c r="AW23" i="1" s="1"/>
  <c r="G23" i="1"/>
  <c r="AI23" i="1"/>
  <c r="AX17" i="1"/>
  <c r="AV21" i="1"/>
  <c r="AX21" i="1" s="1"/>
  <c r="AV28" i="1"/>
  <c r="AX28" i="1" s="1"/>
  <c r="Q28" i="1"/>
  <c r="AV32" i="1"/>
  <c r="AX32" i="1" s="1"/>
  <c r="Q32" i="1"/>
  <c r="R33" i="1"/>
  <c r="S33" i="1" s="1"/>
  <c r="I37" i="1"/>
  <c r="H37" i="1"/>
  <c r="AW37" i="1" s="1"/>
  <c r="AZ37" i="1" s="1"/>
  <c r="G37" i="1"/>
  <c r="L37" i="1"/>
  <c r="AZ38" i="1"/>
  <c r="AV46" i="1"/>
  <c r="Q46" i="1"/>
  <c r="I47" i="1"/>
  <c r="H47" i="1"/>
  <c r="AW47" i="1" s="1"/>
  <c r="G47" i="1"/>
  <c r="AI47" i="1"/>
  <c r="U17" i="1"/>
  <c r="AV18" i="1"/>
  <c r="AX18" i="1" s="1"/>
  <c r="H24" i="1"/>
  <c r="AW24" i="1" s="1"/>
  <c r="AZ24" i="1" s="1"/>
  <c r="G24" i="1"/>
  <c r="R24" i="1" s="1"/>
  <c r="S24" i="1" s="1"/>
  <c r="AI24" i="1"/>
  <c r="L24" i="1"/>
  <c r="AV26" i="1"/>
  <c r="AX26" i="1" s="1"/>
  <c r="BJ27" i="1"/>
  <c r="L28" i="1"/>
  <c r="I28" i="1"/>
  <c r="H28" i="1"/>
  <c r="AW28" i="1" s="1"/>
  <c r="AZ28" i="1" s="1"/>
  <c r="G28" i="1"/>
  <c r="AI30" i="1"/>
  <c r="L30" i="1"/>
  <c r="I30" i="1"/>
  <c r="H32" i="1"/>
  <c r="AW32" i="1" s="1"/>
  <c r="AZ32" i="1" s="1"/>
  <c r="G32" i="1"/>
  <c r="I32" i="1"/>
  <c r="L32" i="1"/>
  <c r="U41" i="1"/>
  <c r="L47" i="1"/>
  <c r="AX49" i="1"/>
  <c r="AV49" i="1"/>
  <c r="Q49" i="1"/>
  <c r="AV71" i="1"/>
  <c r="AX71" i="1" s="1"/>
  <c r="Q71" i="1"/>
  <c r="BJ19" i="1"/>
  <c r="L20" i="1"/>
  <c r="I20" i="1"/>
  <c r="H20" i="1"/>
  <c r="AW20" i="1" s="1"/>
  <c r="G20" i="1"/>
  <c r="AI22" i="1"/>
  <c r="L22" i="1"/>
  <c r="I22" i="1"/>
  <c r="U25" i="1"/>
  <c r="BJ34" i="1"/>
  <c r="AV35" i="1"/>
  <c r="Q35" i="1"/>
  <c r="L23" i="1"/>
  <c r="AV31" i="1"/>
  <c r="AX31" i="1" s="1"/>
  <c r="Q31" i="1"/>
  <c r="R43" i="1"/>
  <c r="S43" i="1" s="1"/>
  <c r="I29" i="1"/>
  <c r="H29" i="1"/>
  <c r="AW29" i="1" s="1"/>
  <c r="G29" i="1"/>
  <c r="AI29" i="1"/>
  <c r="L29" i="1"/>
  <c r="AZ33" i="1"/>
  <c r="AX35" i="1"/>
  <c r="AI38" i="1"/>
  <c r="L38" i="1"/>
  <c r="I38" i="1"/>
  <c r="Y49" i="1"/>
  <c r="AV65" i="1"/>
  <c r="Q65" i="1"/>
  <c r="G17" i="1"/>
  <c r="I21" i="1"/>
  <c r="H21" i="1"/>
  <c r="AW21" i="1" s="1"/>
  <c r="G21" i="1"/>
  <c r="AI21" i="1"/>
  <c r="L21" i="1"/>
  <c r="I17" i="1"/>
  <c r="H17" i="1"/>
  <c r="AW17" i="1" s="1"/>
  <c r="AZ17" i="1" s="1"/>
  <c r="I18" i="1"/>
  <c r="H18" i="1"/>
  <c r="AW18" i="1" s="1"/>
  <c r="AZ18" i="1" s="1"/>
  <c r="G18" i="1"/>
  <c r="AI18" i="1"/>
  <c r="AV22" i="1"/>
  <c r="AX22" i="1" s="1"/>
  <c r="Q22" i="1"/>
  <c r="AV23" i="1"/>
  <c r="AX23" i="1" s="1"/>
  <c r="Q23" i="1"/>
  <c r="L25" i="1"/>
  <c r="I25" i="1"/>
  <c r="H25" i="1"/>
  <c r="AW25" i="1" s="1"/>
  <c r="AZ25" i="1" s="1"/>
  <c r="I26" i="1"/>
  <c r="H26" i="1"/>
  <c r="AW26" i="1" s="1"/>
  <c r="G26" i="1"/>
  <c r="R26" i="1" s="1"/>
  <c r="S26" i="1" s="1"/>
  <c r="AI26" i="1"/>
  <c r="R29" i="1"/>
  <c r="S29" i="1" s="1"/>
  <c r="L31" i="1"/>
  <c r="I31" i="1"/>
  <c r="AI31" i="1"/>
  <c r="H31" i="1"/>
  <c r="AW31" i="1" s="1"/>
  <c r="G31" i="1"/>
  <c r="Z33" i="1"/>
  <c r="AZ35" i="1"/>
  <c r="AV41" i="1"/>
  <c r="Q41" i="1"/>
  <c r="Y54" i="1"/>
  <c r="AV60" i="1"/>
  <c r="AX60" i="1" s="1"/>
  <c r="Q60" i="1"/>
  <c r="AV20" i="1"/>
  <c r="AX20" i="1" s="1"/>
  <c r="Q20" i="1"/>
  <c r="I34" i="1"/>
  <c r="AI34" i="1"/>
  <c r="H34" i="1"/>
  <c r="AW34" i="1" s="1"/>
  <c r="G34" i="1"/>
  <c r="R21" i="1"/>
  <c r="S21" i="1" s="1"/>
  <c r="AV29" i="1"/>
  <c r="AX29" i="1" s="1"/>
  <c r="AX33" i="1"/>
  <c r="AI37" i="1"/>
  <c r="G38" i="1"/>
  <c r="L44" i="1"/>
  <c r="I44" i="1"/>
  <c r="H44" i="1"/>
  <c r="AW44" i="1" s="1"/>
  <c r="G44" i="1"/>
  <c r="AI44" i="1"/>
  <c r="AV39" i="1"/>
  <c r="AX39" i="1" s="1"/>
  <c r="Q39" i="1"/>
  <c r="AX43" i="1"/>
  <c r="AI46" i="1"/>
  <c r="L46" i="1"/>
  <c r="I46" i="1"/>
  <c r="AZ48" i="1"/>
  <c r="AV52" i="1"/>
  <c r="AX52" i="1" s="1"/>
  <c r="Q52" i="1"/>
  <c r="Q54" i="1"/>
  <c r="AV54" i="1"/>
  <c r="AZ54" i="1" s="1"/>
  <c r="I55" i="1"/>
  <c r="AI55" i="1"/>
  <c r="H55" i="1"/>
  <c r="AW55" i="1" s="1"/>
  <c r="G55" i="1"/>
  <c r="Y59" i="1"/>
  <c r="AI78" i="1"/>
  <c r="L78" i="1"/>
  <c r="G78" i="1"/>
  <c r="H78" i="1"/>
  <c r="AW78" i="1" s="1"/>
  <c r="AZ78" i="1" s="1"/>
  <c r="I78" i="1"/>
  <c r="AV38" i="1"/>
  <c r="AX38" i="1" s="1"/>
  <c r="Q38" i="1"/>
  <c r="L41" i="1"/>
  <c r="I41" i="1"/>
  <c r="H41" i="1"/>
  <c r="AW41" i="1" s="1"/>
  <c r="AZ41" i="1" s="1"/>
  <c r="I42" i="1"/>
  <c r="H42" i="1"/>
  <c r="AW42" i="1" s="1"/>
  <c r="AZ42" i="1" s="1"/>
  <c r="G42" i="1"/>
  <c r="R42" i="1" s="1"/>
  <c r="S42" i="1" s="1"/>
  <c r="AI42" i="1"/>
  <c r="AZ43" i="1"/>
  <c r="I45" i="1"/>
  <c r="H45" i="1"/>
  <c r="AW45" i="1" s="1"/>
  <c r="AZ45" i="1" s="1"/>
  <c r="G45" i="1"/>
  <c r="AI45" i="1"/>
  <c r="L45" i="1"/>
  <c r="H46" i="1"/>
  <c r="AW46" i="1" s="1"/>
  <c r="AZ46" i="1" s="1"/>
  <c r="Q48" i="1"/>
  <c r="U49" i="1"/>
  <c r="Q51" i="1"/>
  <c r="AX57" i="1"/>
  <c r="AV57" i="1"/>
  <c r="Q57" i="1"/>
  <c r="AX61" i="1"/>
  <c r="L27" i="1"/>
  <c r="G36" i="1"/>
  <c r="AX46" i="1"/>
  <c r="L52" i="1"/>
  <c r="I52" i="1"/>
  <c r="H52" i="1"/>
  <c r="AW52" i="1" s="1"/>
  <c r="AZ52" i="1" s="1"/>
  <c r="G52" i="1"/>
  <c r="U38" i="1"/>
  <c r="G41" i="1"/>
  <c r="AX41" i="1"/>
  <c r="AV47" i="1"/>
  <c r="AX47" i="1" s="1"/>
  <c r="Q47" i="1"/>
  <c r="AI52" i="1"/>
  <c r="L65" i="1"/>
  <c r="I65" i="1"/>
  <c r="H65" i="1"/>
  <c r="AW65" i="1" s="1"/>
  <c r="AZ65" i="1" s="1"/>
  <c r="G65" i="1"/>
  <c r="R83" i="1"/>
  <c r="S83" i="1" s="1"/>
  <c r="L36" i="1"/>
  <c r="H36" i="1"/>
  <c r="AW36" i="1" s="1"/>
  <c r="AZ36" i="1" s="1"/>
  <c r="I39" i="1"/>
  <c r="H39" i="1"/>
  <c r="AW39" i="1" s="1"/>
  <c r="AZ39" i="1" s="1"/>
  <c r="G39" i="1"/>
  <c r="AI39" i="1"/>
  <c r="O43" i="1"/>
  <c r="M43" i="1" s="1"/>
  <c r="P43" i="1" s="1"/>
  <c r="J43" i="1" s="1"/>
  <c r="K43" i="1" s="1"/>
  <c r="L49" i="1"/>
  <c r="I49" i="1"/>
  <c r="H49" i="1"/>
  <c r="AW49" i="1" s="1"/>
  <c r="AZ49" i="1" s="1"/>
  <c r="I50" i="1"/>
  <c r="H50" i="1"/>
  <c r="AW50" i="1" s="1"/>
  <c r="AZ50" i="1" s="1"/>
  <c r="G50" i="1"/>
  <c r="R50" i="1" s="1"/>
  <c r="S50" i="1" s="1"/>
  <c r="Z50" i="1" s="1"/>
  <c r="AI50" i="1"/>
  <c r="AX53" i="1"/>
  <c r="Q53" i="1"/>
  <c r="AV53" i="1"/>
  <c r="AV55" i="1"/>
  <c r="AX55" i="1" s="1"/>
  <c r="Q55" i="1"/>
  <c r="AV62" i="1"/>
  <c r="Q62" i="1"/>
  <c r="AV64" i="1"/>
  <c r="AX64" i="1" s="1"/>
  <c r="Q64" i="1"/>
  <c r="AZ72" i="1"/>
  <c r="Q72" i="1"/>
  <c r="AV72" i="1"/>
  <c r="R73" i="1"/>
  <c r="S73" i="1" s="1"/>
  <c r="AV81" i="1"/>
  <c r="AX81" i="1" s="1"/>
  <c r="Q81" i="1"/>
  <c r="AI36" i="1"/>
  <c r="AZ40" i="1"/>
  <c r="AV44" i="1"/>
  <c r="AX44" i="1" s="1"/>
  <c r="Q44" i="1"/>
  <c r="U46" i="1"/>
  <c r="H56" i="1"/>
  <c r="AW56" i="1" s="1"/>
  <c r="AZ56" i="1" s="1"/>
  <c r="G56" i="1"/>
  <c r="R56" i="1" s="1"/>
  <c r="S56" i="1" s="1"/>
  <c r="AI56" i="1"/>
  <c r="I63" i="1"/>
  <c r="H63" i="1"/>
  <c r="AW63" i="1" s="1"/>
  <c r="AZ63" i="1" s="1"/>
  <c r="G63" i="1"/>
  <c r="AI63" i="1"/>
  <c r="I66" i="1"/>
  <c r="H66" i="1"/>
  <c r="AW66" i="1" s="1"/>
  <c r="AZ66" i="1" s="1"/>
  <c r="G66" i="1"/>
  <c r="R66" i="1" s="1"/>
  <c r="S66" i="1" s="1"/>
  <c r="AI66" i="1"/>
  <c r="AZ81" i="1"/>
  <c r="AV84" i="1"/>
  <c r="AX84" i="1" s="1"/>
  <c r="Q84" i="1"/>
  <c r="R91" i="1"/>
  <c r="S91" i="1" s="1"/>
  <c r="L40" i="1"/>
  <c r="L48" i="1"/>
  <c r="BJ59" i="1"/>
  <c r="L60" i="1"/>
  <c r="I60" i="1"/>
  <c r="H60" i="1"/>
  <c r="AW60" i="1" s="1"/>
  <c r="AZ60" i="1" s="1"/>
  <c r="G60" i="1"/>
  <c r="H71" i="1"/>
  <c r="AW71" i="1" s="1"/>
  <c r="AZ71" i="1" s="1"/>
  <c r="L71" i="1"/>
  <c r="G71" i="1"/>
  <c r="AI71" i="1"/>
  <c r="R75" i="1"/>
  <c r="S75" i="1" s="1"/>
  <c r="AV76" i="1"/>
  <c r="Q76" i="1"/>
  <c r="AX92" i="1"/>
  <c r="AV92" i="1"/>
  <c r="Q92" i="1"/>
  <c r="AI62" i="1"/>
  <c r="L62" i="1"/>
  <c r="I62" i="1"/>
  <c r="AX65" i="1"/>
  <c r="AV68" i="1"/>
  <c r="AX68" i="1" s="1"/>
  <c r="Q68" i="1"/>
  <c r="Q69" i="1"/>
  <c r="AV69" i="1"/>
  <c r="AX69" i="1" s="1"/>
  <c r="I71" i="1"/>
  <c r="AZ76" i="1"/>
  <c r="AI40" i="1"/>
  <c r="AI48" i="1"/>
  <c r="I53" i="1"/>
  <c r="H53" i="1"/>
  <c r="AW53" i="1" s="1"/>
  <c r="AZ53" i="1" s="1"/>
  <c r="L57" i="1"/>
  <c r="H57" i="1"/>
  <c r="AW57" i="1" s="1"/>
  <c r="AZ57" i="1" s="1"/>
  <c r="H62" i="1"/>
  <c r="AW62" i="1" s="1"/>
  <c r="AZ62" i="1" s="1"/>
  <c r="AI35" i="1"/>
  <c r="G40" i="1"/>
  <c r="AI43" i="1"/>
  <c r="G48" i="1"/>
  <c r="AI51" i="1"/>
  <c r="AI53" i="1"/>
  <c r="L56" i="1"/>
  <c r="I58" i="1"/>
  <c r="H58" i="1"/>
  <c r="AW58" i="1" s="1"/>
  <c r="AZ58" i="1" s="1"/>
  <c r="G58" i="1"/>
  <c r="R58" i="1" s="1"/>
  <c r="S58" i="1" s="1"/>
  <c r="AI58" i="1"/>
  <c r="AX62" i="1"/>
  <c r="I69" i="1"/>
  <c r="H69" i="1"/>
  <c r="AW69" i="1" s="1"/>
  <c r="AZ69" i="1" s="1"/>
  <c r="G69" i="1"/>
  <c r="L69" i="1"/>
  <c r="AV79" i="1"/>
  <c r="AX79" i="1" s="1"/>
  <c r="Q79" i="1"/>
  <c r="U84" i="1"/>
  <c r="U89" i="1"/>
  <c r="AI54" i="1"/>
  <c r="L54" i="1"/>
  <c r="I54" i="1"/>
  <c r="BJ67" i="1"/>
  <c r="L68" i="1"/>
  <c r="I68" i="1"/>
  <c r="H68" i="1"/>
  <c r="AW68" i="1" s="1"/>
  <c r="G68" i="1"/>
  <c r="AI70" i="1"/>
  <c r="I70" i="1"/>
  <c r="H70" i="1"/>
  <c r="AW70" i="1" s="1"/>
  <c r="AZ70" i="1" s="1"/>
  <c r="G70" i="1"/>
  <c r="L70" i="1"/>
  <c r="L61" i="1"/>
  <c r="U70" i="1"/>
  <c r="U73" i="1"/>
  <c r="G76" i="1"/>
  <c r="I79" i="1"/>
  <c r="H79" i="1"/>
  <c r="AW79" i="1" s="1"/>
  <c r="AZ79" i="1" s="1"/>
  <c r="G79" i="1"/>
  <c r="L79" i="1"/>
  <c r="Q82" i="1"/>
  <c r="AV82" i="1"/>
  <c r="AX82" i="1" s="1"/>
  <c r="AV87" i="1"/>
  <c r="AX87" i="1" s="1"/>
  <c r="Q87" i="1"/>
  <c r="AV88" i="1"/>
  <c r="AZ88" i="1" s="1"/>
  <c r="Q88" i="1"/>
  <c r="L89" i="1"/>
  <c r="I89" i="1"/>
  <c r="H89" i="1"/>
  <c r="AW89" i="1" s="1"/>
  <c r="AI89" i="1"/>
  <c r="I93" i="1"/>
  <c r="H93" i="1"/>
  <c r="AW93" i="1" s="1"/>
  <c r="AZ93" i="1" s="1"/>
  <c r="G93" i="1"/>
  <c r="AI93" i="1"/>
  <c r="L93" i="1"/>
  <c r="Q74" i="1"/>
  <c r="AV74" i="1"/>
  <c r="AX74" i="1" s="1"/>
  <c r="O75" i="1"/>
  <c r="M75" i="1" s="1"/>
  <c r="P75" i="1" s="1"/>
  <c r="L76" i="1"/>
  <c r="I76" i="1"/>
  <c r="R78" i="1"/>
  <c r="S78" i="1" s="1"/>
  <c r="L84" i="1"/>
  <c r="I84" i="1"/>
  <c r="H84" i="1"/>
  <c r="AW84" i="1" s="1"/>
  <c r="Q90" i="1"/>
  <c r="AV90" i="1"/>
  <c r="AX90" i="1" s="1"/>
  <c r="AI61" i="1"/>
  <c r="U81" i="1"/>
  <c r="AI86" i="1"/>
  <c r="L86" i="1"/>
  <c r="I86" i="1"/>
  <c r="G86" i="1"/>
  <c r="G61" i="1"/>
  <c r="R61" i="1" s="1"/>
  <c r="S61" i="1" s="1"/>
  <c r="Q63" i="1"/>
  <c r="AI64" i="1"/>
  <c r="Y73" i="1"/>
  <c r="I74" i="1"/>
  <c r="H74" i="1"/>
  <c r="AW74" i="1" s="1"/>
  <c r="AZ74" i="1" s="1"/>
  <c r="G74" i="1"/>
  <c r="AX76" i="1"/>
  <c r="I77" i="1"/>
  <c r="H77" i="1"/>
  <c r="AW77" i="1" s="1"/>
  <c r="AZ77" i="1" s="1"/>
  <c r="G77" i="1"/>
  <c r="AI77" i="1"/>
  <c r="I82" i="1"/>
  <c r="H82" i="1"/>
  <c r="AW82" i="1" s="1"/>
  <c r="AZ82" i="1" s="1"/>
  <c r="G82" i="1"/>
  <c r="AI82" i="1"/>
  <c r="G84" i="1"/>
  <c r="I87" i="1"/>
  <c r="H87" i="1"/>
  <c r="AW87" i="1" s="1"/>
  <c r="AZ87" i="1" s="1"/>
  <c r="G87" i="1"/>
  <c r="AI87" i="1"/>
  <c r="L87" i="1"/>
  <c r="G89" i="1"/>
  <c r="AV89" i="1"/>
  <c r="AX89" i="1" s="1"/>
  <c r="Q89" i="1"/>
  <c r="O91" i="1"/>
  <c r="M91" i="1" s="1"/>
  <c r="P91" i="1" s="1"/>
  <c r="J91" i="1" s="1"/>
  <c r="K91" i="1" s="1"/>
  <c r="AI59" i="1"/>
  <c r="H61" i="1"/>
  <c r="AW61" i="1" s="1"/>
  <c r="AZ61" i="1" s="1"/>
  <c r="G64" i="1"/>
  <c r="AI67" i="1"/>
  <c r="Q70" i="1"/>
  <c r="AX72" i="1"/>
  <c r="Z73" i="1"/>
  <c r="L73" i="1"/>
  <c r="AI73" i="1"/>
  <c r="AI74" i="1"/>
  <c r="AZ80" i="1"/>
  <c r="H86" i="1"/>
  <c r="AW86" i="1" s="1"/>
  <c r="AZ86" i="1" s="1"/>
  <c r="AX86" i="1"/>
  <c r="AV86" i="1"/>
  <c r="Q86" i="1"/>
  <c r="AX75" i="1"/>
  <c r="U76" i="1"/>
  <c r="L81" i="1"/>
  <c r="I81" i="1"/>
  <c r="AI81" i="1"/>
  <c r="L92" i="1"/>
  <c r="I92" i="1"/>
  <c r="H92" i="1"/>
  <c r="AW92" i="1" s="1"/>
  <c r="AZ92" i="1" s="1"/>
  <c r="G92" i="1"/>
  <c r="H75" i="1"/>
  <c r="AW75" i="1" s="1"/>
  <c r="AZ75" i="1" s="1"/>
  <c r="H83" i="1"/>
  <c r="AW83" i="1" s="1"/>
  <c r="AZ83" i="1" s="1"/>
  <c r="H91" i="1"/>
  <c r="AW91" i="1" s="1"/>
  <c r="AZ91" i="1" s="1"/>
  <c r="AI90" i="1"/>
  <c r="L75" i="1"/>
  <c r="L83" i="1"/>
  <c r="AI85" i="1"/>
  <c r="G90" i="1"/>
  <c r="L91" i="1"/>
  <c r="G85" i="1"/>
  <c r="H90" i="1"/>
  <c r="AW90" i="1" s="1"/>
  <c r="AZ90" i="1" s="1"/>
  <c r="G72" i="1"/>
  <c r="AI75" i="1"/>
  <c r="G80" i="1"/>
  <c r="AI83" i="1"/>
  <c r="H85" i="1"/>
  <c r="AW85" i="1" s="1"/>
  <c r="AZ85" i="1" s="1"/>
  <c r="G88" i="1"/>
  <c r="AI91" i="1"/>
  <c r="AA58" i="1" l="1"/>
  <c r="T58" i="1"/>
  <c r="X58" i="1" s="1"/>
  <c r="Z58" i="1"/>
  <c r="T66" i="1"/>
  <c r="X66" i="1" s="1"/>
  <c r="AA66" i="1"/>
  <c r="Z66" i="1"/>
  <c r="AA56" i="1"/>
  <c r="T56" i="1"/>
  <c r="X56" i="1" s="1"/>
  <c r="Z56" i="1"/>
  <c r="T42" i="1"/>
  <c r="X42" i="1" s="1"/>
  <c r="AA42" i="1"/>
  <c r="Z42" i="1"/>
  <c r="AA26" i="1"/>
  <c r="T26" i="1"/>
  <c r="X26" i="1" s="1"/>
  <c r="Z26" i="1"/>
  <c r="T78" i="1"/>
  <c r="X78" i="1" s="1"/>
  <c r="AA78" i="1"/>
  <c r="Z78" i="1"/>
  <c r="T83" i="1"/>
  <c r="X83" i="1" s="1"/>
  <c r="AA83" i="1"/>
  <c r="Z83" i="1"/>
  <c r="Y18" i="1"/>
  <c r="O18" i="1"/>
  <c r="M18" i="1" s="1"/>
  <c r="P18" i="1" s="1"/>
  <c r="J18" i="1" s="1"/>
  <c r="K18" i="1" s="1"/>
  <c r="Y92" i="1"/>
  <c r="R70" i="1"/>
  <c r="S70" i="1" s="1"/>
  <c r="Y93" i="1"/>
  <c r="Y29" i="1"/>
  <c r="O29" i="1"/>
  <c r="M29" i="1" s="1"/>
  <c r="P29" i="1" s="1"/>
  <c r="J29" i="1" s="1"/>
  <c r="K29" i="1" s="1"/>
  <c r="Y85" i="1"/>
  <c r="Y74" i="1"/>
  <c r="Y86" i="1"/>
  <c r="Y69" i="1"/>
  <c r="AZ64" i="1"/>
  <c r="R69" i="1"/>
  <c r="S69" i="1" s="1"/>
  <c r="O69" i="1" s="1"/>
  <c r="M69" i="1" s="1"/>
  <c r="P69" i="1" s="1"/>
  <c r="J69" i="1" s="1"/>
  <c r="K69" i="1" s="1"/>
  <c r="R84" i="1"/>
  <c r="S84" i="1" s="1"/>
  <c r="O84" i="1" s="1"/>
  <c r="M84" i="1" s="1"/>
  <c r="P84" i="1" s="1"/>
  <c r="J84" i="1" s="1"/>
  <c r="K84" i="1" s="1"/>
  <c r="Y63" i="1"/>
  <c r="R53" i="1"/>
  <c r="S53" i="1" s="1"/>
  <c r="R47" i="1"/>
  <c r="S47" i="1" s="1"/>
  <c r="O47" i="1" s="1"/>
  <c r="M47" i="1" s="1"/>
  <c r="P47" i="1" s="1"/>
  <c r="J47" i="1" s="1"/>
  <c r="K47" i="1" s="1"/>
  <c r="Y45" i="1"/>
  <c r="R45" i="1"/>
  <c r="S45" i="1" s="1"/>
  <c r="O45" i="1" s="1"/>
  <c r="M45" i="1" s="1"/>
  <c r="P45" i="1" s="1"/>
  <c r="J45" i="1" s="1"/>
  <c r="K45" i="1" s="1"/>
  <c r="O78" i="1"/>
  <c r="M78" i="1" s="1"/>
  <c r="P78" i="1" s="1"/>
  <c r="J78" i="1" s="1"/>
  <c r="K78" i="1" s="1"/>
  <c r="Y78" i="1"/>
  <c r="Y38" i="1"/>
  <c r="O38" i="1"/>
  <c r="M38" i="1" s="1"/>
  <c r="P38" i="1" s="1"/>
  <c r="J38" i="1" s="1"/>
  <c r="K38" i="1" s="1"/>
  <c r="R20" i="1"/>
  <c r="S20" i="1" s="1"/>
  <c r="O20" i="1" s="1"/>
  <c r="M20" i="1" s="1"/>
  <c r="P20" i="1" s="1"/>
  <c r="J20" i="1" s="1"/>
  <c r="K20" i="1" s="1"/>
  <c r="AZ21" i="1"/>
  <c r="R31" i="1"/>
  <c r="S31" i="1" s="1"/>
  <c r="Y32" i="1"/>
  <c r="T33" i="1"/>
  <c r="X33" i="1" s="1"/>
  <c r="AA33" i="1"/>
  <c r="AB33" i="1" s="1"/>
  <c r="O33" i="1"/>
  <c r="M33" i="1" s="1"/>
  <c r="P33" i="1" s="1"/>
  <c r="J33" i="1" s="1"/>
  <c r="K33" i="1" s="1"/>
  <c r="R30" i="1"/>
  <c r="S30" i="1" s="1"/>
  <c r="R25" i="1"/>
  <c r="S25" i="1" s="1"/>
  <c r="R89" i="1"/>
  <c r="S89" i="1" s="1"/>
  <c r="O89" i="1" s="1"/>
  <c r="M89" i="1" s="1"/>
  <c r="P89" i="1" s="1"/>
  <c r="J89" i="1" s="1"/>
  <c r="K89" i="1" s="1"/>
  <c r="Y77" i="1"/>
  <c r="AX88" i="1"/>
  <c r="AV59" i="1"/>
  <c r="Q59" i="1"/>
  <c r="R62" i="1"/>
  <c r="S62" i="1" s="1"/>
  <c r="Y50" i="1"/>
  <c r="O50" i="1"/>
  <c r="M50" i="1" s="1"/>
  <c r="P50" i="1" s="1"/>
  <c r="J50" i="1" s="1"/>
  <c r="K50" i="1" s="1"/>
  <c r="Y65" i="1"/>
  <c r="R38" i="1"/>
  <c r="S38" i="1" s="1"/>
  <c r="R54" i="1"/>
  <c r="S54" i="1" s="1"/>
  <c r="Y44" i="1"/>
  <c r="O31" i="1"/>
  <c r="M31" i="1" s="1"/>
  <c r="P31" i="1" s="1"/>
  <c r="J31" i="1" s="1"/>
  <c r="K31" i="1" s="1"/>
  <c r="Y31" i="1"/>
  <c r="R23" i="1"/>
  <c r="S23" i="1" s="1"/>
  <c r="O23" i="1" s="1"/>
  <c r="M23" i="1" s="1"/>
  <c r="P23" i="1" s="1"/>
  <c r="J23" i="1" s="1"/>
  <c r="K23" i="1" s="1"/>
  <c r="AZ29" i="1"/>
  <c r="R71" i="1"/>
  <c r="S71" i="1" s="1"/>
  <c r="Y37" i="1"/>
  <c r="R37" i="1"/>
  <c r="S37" i="1" s="1"/>
  <c r="Y79" i="1"/>
  <c r="AV67" i="1"/>
  <c r="Q67" i="1"/>
  <c r="R92" i="1"/>
  <c r="S92" i="1" s="1"/>
  <c r="O92" i="1" s="1"/>
  <c r="M92" i="1" s="1"/>
  <c r="P92" i="1" s="1"/>
  <c r="J92" i="1" s="1"/>
  <c r="K92" i="1" s="1"/>
  <c r="O80" i="1"/>
  <c r="M80" i="1" s="1"/>
  <c r="P80" i="1" s="1"/>
  <c r="J80" i="1" s="1"/>
  <c r="K80" i="1" s="1"/>
  <c r="Y80" i="1"/>
  <c r="R80" i="1"/>
  <c r="S80" i="1" s="1"/>
  <c r="Y64" i="1"/>
  <c r="R90" i="1"/>
  <c r="S90" i="1" s="1"/>
  <c r="R87" i="1"/>
  <c r="S87" i="1" s="1"/>
  <c r="O87" i="1" s="1"/>
  <c r="M87" i="1" s="1"/>
  <c r="P87" i="1" s="1"/>
  <c r="J87" i="1" s="1"/>
  <c r="K87" i="1" s="1"/>
  <c r="Y76" i="1"/>
  <c r="R79" i="1"/>
  <c r="S79" i="1" s="1"/>
  <c r="O48" i="1"/>
  <c r="M48" i="1" s="1"/>
  <c r="P48" i="1" s="1"/>
  <c r="J48" i="1" s="1"/>
  <c r="K48" i="1" s="1"/>
  <c r="Y48" i="1"/>
  <c r="Y66" i="1"/>
  <c r="O66" i="1"/>
  <c r="M66" i="1" s="1"/>
  <c r="P66" i="1" s="1"/>
  <c r="J66" i="1" s="1"/>
  <c r="K66" i="1" s="1"/>
  <c r="R44" i="1"/>
  <c r="S44" i="1" s="1"/>
  <c r="T73" i="1"/>
  <c r="X73" i="1" s="1"/>
  <c r="AA73" i="1"/>
  <c r="AB73" i="1" s="1"/>
  <c r="Y39" i="1"/>
  <c r="O39" i="1"/>
  <c r="M39" i="1" s="1"/>
  <c r="P39" i="1" s="1"/>
  <c r="J39" i="1" s="1"/>
  <c r="K39" i="1" s="1"/>
  <c r="Y52" i="1"/>
  <c r="R48" i="1"/>
  <c r="S48" i="1" s="1"/>
  <c r="AX54" i="1"/>
  <c r="AZ44" i="1"/>
  <c r="Y34" i="1"/>
  <c r="AZ31" i="1"/>
  <c r="T24" i="1"/>
  <c r="X24" i="1" s="1"/>
  <c r="AA24" i="1"/>
  <c r="Z24" i="1"/>
  <c r="Y17" i="1"/>
  <c r="Y47" i="1"/>
  <c r="R17" i="1"/>
  <c r="S17" i="1" s="1"/>
  <c r="O17" i="1" s="1"/>
  <c r="M17" i="1" s="1"/>
  <c r="P17" i="1" s="1"/>
  <c r="J17" i="1" s="1"/>
  <c r="K17" i="1" s="1"/>
  <c r="T29" i="1"/>
  <c r="X29" i="1" s="1"/>
  <c r="AA29" i="1"/>
  <c r="Z29" i="1"/>
  <c r="AV27" i="1"/>
  <c r="Q27" i="1"/>
  <c r="Y90" i="1"/>
  <c r="Y70" i="1"/>
  <c r="O70" i="1"/>
  <c r="M70" i="1" s="1"/>
  <c r="P70" i="1" s="1"/>
  <c r="J70" i="1" s="1"/>
  <c r="K70" i="1" s="1"/>
  <c r="Y36" i="1"/>
  <c r="R32" i="1"/>
  <c r="S32" i="1" s="1"/>
  <c r="O32" i="1" s="1"/>
  <c r="M32" i="1" s="1"/>
  <c r="P32" i="1" s="1"/>
  <c r="J32" i="1" s="1"/>
  <c r="K32" i="1" s="1"/>
  <c r="Y89" i="1"/>
  <c r="Y84" i="1"/>
  <c r="R63" i="1"/>
  <c r="S63" i="1" s="1"/>
  <c r="O63" i="1" s="1"/>
  <c r="M63" i="1" s="1"/>
  <c r="P63" i="1" s="1"/>
  <c r="J63" i="1" s="1"/>
  <c r="K63" i="1" s="1"/>
  <c r="R85" i="1"/>
  <c r="S85" i="1" s="1"/>
  <c r="J75" i="1"/>
  <c r="K75" i="1" s="1"/>
  <c r="O73" i="1"/>
  <c r="M73" i="1" s="1"/>
  <c r="P73" i="1" s="1"/>
  <c r="J73" i="1" s="1"/>
  <c r="K73" i="1" s="1"/>
  <c r="R76" i="1"/>
  <c r="S76" i="1" s="1"/>
  <c r="O76" i="1" s="1"/>
  <c r="M76" i="1" s="1"/>
  <c r="P76" i="1" s="1"/>
  <c r="J76" i="1" s="1"/>
  <c r="K76" i="1" s="1"/>
  <c r="O56" i="1"/>
  <c r="M56" i="1" s="1"/>
  <c r="P56" i="1" s="1"/>
  <c r="J56" i="1" s="1"/>
  <c r="K56" i="1" s="1"/>
  <c r="Y56" i="1"/>
  <c r="R55" i="1"/>
  <c r="S55" i="1" s="1"/>
  <c r="Y41" i="1"/>
  <c r="R57" i="1"/>
  <c r="S57" i="1" s="1"/>
  <c r="Y42" i="1"/>
  <c r="O42" i="1"/>
  <c r="M42" i="1" s="1"/>
  <c r="P42" i="1" s="1"/>
  <c r="J42" i="1" s="1"/>
  <c r="K42" i="1" s="1"/>
  <c r="Y26" i="1"/>
  <c r="O26" i="1"/>
  <c r="M26" i="1" s="1"/>
  <c r="P26" i="1" s="1"/>
  <c r="J26" i="1" s="1"/>
  <c r="K26" i="1" s="1"/>
  <c r="R22" i="1"/>
  <c r="S22" i="1" s="1"/>
  <c r="R35" i="1"/>
  <c r="S35" i="1" s="1"/>
  <c r="Y20" i="1"/>
  <c r="Y28" i="1"/>
  <c r="AZ47" i="1"/>
  <c r="Y23" i="1"/>
  <c r="Y87" i="1"/>
  <c r="R68" i="1"/>
  <c r="S68" i="1" s="1"/>
  <c r="O68" i="1" s="1"/>
  <c r="M68" i="1" s="1"/>
  <c r="P68" i="1" s="1"/>
  <c r="J68" i="1" s="1"/>
  <c r="K68" i="1" s="1"/>
  <c r="R64" i="1"/>
  <c r="S64" i="1" s="1"/>
  <c r="O64" i="1" s="1"/>
  <c r="M64" i="1" s="1"/>
  <c r="P64" i="1" s="1"/>
  <c r="J64" i="1" s="1"/>
  <c r="K64" i="1" s="1"/>
  <c r="R51" i="1"/>
  <c r="S51" i="1" s="1"/>
  <c r="AV19" i="1"/>
  <c r="Q19" i="1"/>
  <c r="T61" i="1"/>
  <c r="X61" i="1" s="1"/>
  <c r="AA61" i="1"/>
  <c r="Z61" i="1"/>
  <c r="R60" i="1"/>
  <c r="S60" i="1" s="1"/>
  <c r="R18" i="1"/>
  <c r="S18" i="1" s="1"/>
  <c r="O72" i="1"/>
  <c r="M72" i="1" s="1"/>
  <c r="P72" i="1" s="1"/>
  <c r="J72" i="1" s="1"/>
  <c r="K72" i="1" s="1"/>
  <c r="Y72" i="1"/>
  <c r="O83" i="1"/>
  <c r="M83" i="1" s="1"/>
  <c r="P83" i="1" s="1"/>
  <c r="J83" i="1" s="1"/>
  <c r="K83" i="1" s="1"/>
  <c r="R86" i="1"/>
  <c r="S86" i="1" s="1"/>
  <c r="O86" i="1" s="1"/>
  <c r="M86" i="1" s="1"/>
  <c r="P86" i="1" s="1"/>
  <c r="J86" i="1" s="1"/>
  <c r="K86" i="1" s="1"/>
  <c r="Y61" i="1"/>
  <c r="O61" i="1"/>
  <c r="M61" i="1" s="1"/>
  <c r="P61" i="1" s="1"/>
  <c r="J61" i="1" s="1"/>
  <c r="K61" i="1" s="1"/>
  <c r="AZ84" i="1"/>
  <c r="AZ89" i="1"/>
  <c r="Y68" i="1"/>
  <c r="Y58" i="1"/>
  <c r="O58" i="1"/>
  <c r="M58" i="1" s="1"/>
  <c r="P58" i="1" s="1"/>
  <c r="J58" i="1" s="1"/>
  <c r="K58" i="1" s="1"/>
  <c r="Y40" i="1"/>
  <c r="T91" i="1"/>
  <c r="X91" i="1" s="1"/>
  <c r="AA91" i="1"/>
  <c r="Z91" i="1"/>
  <c r="Y55" i="1"/>
  <c r="O55" i="1"/>
  <c r="M55" i="1" s="1"/>
  <c r="P55" i="1" s="1"/>
  <c r="J55" i="1" s="1"/>
  <c r="K55" i="1" s="1"/>
  <c r="R52" i="1"/>
  <c r="S52" i="1" s="1"/>
  <c r="O52" i="1" s="1"/>
  <c r="M52" i="1" s="1"/>
  <c r="P52" i="1" s="1"/>
  <c r="J52" i="1" s="1"/>
  <c r="K52" i="1" s="1"/>
  <c r="R39" i="1"/>
  <c r="S39" i="1" s="1"/>
  <c r="R41" i="1"/>
  <c r="S41" i="1" s="1"/>
  <c r="O41" i="1" s="1"/>
  <c r="M41" i="1" s="1"/>
  <c r="P41" i="1" s="1"/>
  <c r="J41" i="1" s="1"/>
  <c r="K41" i="1" s="1"/>
  <c r="AZ26" i="1"/>
  <c r="R65" i="1"/>
  <c r="S65" i="1" s="1"/>
  <c r="T43" i="1"/>
  <c r="X43" i="1" s="1"/>
  <c r="AA43" i="1"/>
  <c r="Z43" i="1"/>
  <c r="AZ20" i="1"/>
  <c r="R49" i="1"/>
  <c r="S49" i="1" s="1"/>
  <c r="O24" i="1"/>
  <c r="M24" i="1" s="1"/>
  <c r="P24" i="1" s="1"/>
  <c r="J24" i="1" s="1"/>
  <c r="K24" i="1" s="1"/>
  <c r="Y24" i="1"/>
  <c r="R36" i="1"/>
  <c r="S36" i="1" s="1"/>
  <c r="O36" i="1" s="1"/>
  <c r="M36" i="1" s="1"/>
  <c r="P36" i="1" s="1"/>
  <c r="J36" i="1" s="1"/>
  <c r="K36" i="1" s="1"/>
  <c r="R28" i="1"/>
  <c r="S28" i="1" s="1"/>
  <c r="O28" i="1" s="1"/>
  <c r="M28" i="1" s="1"/>
  <c r="P28" i="1" s="1"/>
  <c r="J28" i="1" s="1"/>
  <c r="K28" i="1" s="1"/>
  <c r="AZ23" i="1"/>
  <c r="AZ22" i="1"/>
  <c r="Y88" i="1"/>
  <c r="R88" i="1"/>
  <c r="S88" i="1" s="1"/>
  <c r="O88" i="1" s="1"/>
  <c r="M88" i="1" s="1"/>
  <c r="P88" i="1" s="1"/>
  <c r="J88" i="1" s="1"/>
  <c r="K88" i="1" s="1"/>
  <c r="R81" i="1"/>
  <c r="S81" i="1" s="1"/>
  <c r="Y71" i="1"/>
  <c r="AA50" i="1"/>
  <c r="T50" i="1"/>
  <c r="X50" i="1" s="1"/>
  <c r="R93" i="1"/>
  <c r="S93" i="1" s="1"/>
  <c r="O93" i="1" s="1"/>
  <c r="M93" i="1" s="1"/>
  <c r="P93" i="1" s="1"/>
  <c r="J93" i="1" s="1"/>
  <c r="K93" i="1" s="1"/>
  <c r="Y82" i="1"/>
  <c r="R77" i="1"/>
  <c r="S77" i="1" s="1"/>
  <c r="R74" i="1"/>
  <c r="S74" i="1" s="1"/>
  <c r="R82" i="1"/>
  <c r="S82" i="1" s="1"/>
  <c r="AZ68" i="1"/>
  <c r="T75" i="1"/>
  <c r="X75" i="1" s="1"/>
  <c r="AA75" i="1"/>
  <c r="Z75" i="1"/>
  <c r="Y60" i="1"/>
  <c r="O60" i="1"/>
  <c r="M60" i="1" s="1"/>
  <c r="P60" i="1" s="1"/>
  <c r="J60" i="1" s="1"/>
  <c r="K60" i="1" s="1"/>
  <c r="R72" i="1"/>
  <c r="S72" i="1" s="1"/>
  <c r="AZ55" i="1"/>
  <c r="R40" i="1"/>
  <c r="S40" i="1" s="1"/>
  <c r="T21" i="1"/>
  <c r="X21" i="1" s="1"/>
  <c r="AA21" i="1"/>
  <c r="Z21" i="1"/>
  <c r="Y21" i="1"/>
  <c r="O21" i="1"/>
  <c r="M21" i="1" s="1"/>
  <c r="P21" i="1" s="1"/>
  <c r="J21" i="1" s="1"/>
  <c r="K21" i="1" s="1"/>
  <c r="Q34" i="1"/>
  <c r="AV34" i="1"/>
  <c r="AX34" i="1" s="1"/>
  <c r="R46" i="1"/>
  <c r="S46" i="1" s="1"/>
  <c r="AZ30" i="1"/>
  <c r="AB29" i="1" l="1"/>
  <c r="AB56" i="1"/>
  <c r="AB91" i="1"/>
  <c r="AB83" i="1"/>
  <c r="AA71" i="1"/>
  <c r="T71" i="1"/>
  <c r="X71" i="1" s="1"/>
  <c r="Z71" i="1"/>
  <c r="AB61" i="1"/>
  <c r="AX27" i="1"/>
  <c r="AZ27" i="1"/>
  <c r="AA72" i="1"/>
  <c r="T72" i="1"/>
  <c r="X72" i="1" s="1"/>
  <c r="Z72" i="1"/>
  <c r="AA82" i="1"/>
  <c r="T82" i="1"/>
  <c r="X82" i="1" s="1"/>
  <c r="Z82" i="1"/>
  <c r="AB50" i="1"/>
  <c r="T49" i="1"/>
  <c r="X49" i="1" s="1"/>
  <c r="AA49" i="1"/>
  <c r="AB49" i="1" s="1"/>
  <c r="Z49" i="1"/>
  <c r="O49" i="1"/>
  <c r="M49" i="1" s="1"/>
  <c r="P49" i="1" s="1"/>
  <c r="J49" i="1" s="1"/>
  <c r="K49" i="1" s="1"/>
  <c r="AZ34" i="1"/>
  <c r="AA55" i="1"/>
  <c r="T55" i="1"/>
  <c r="X55" i="1" s="1"/>
  <c r="Z55" i="1"/>
  <c r="AA79" i="1"/>
  <c r="AB79" i="1" s="1"/>
  <c r="T79" i="1"/>
  <c r="X79" i="1" s="1"/>
  <c r="Z79" i="1"/>
  <c r="O79" i="1"/>
  <c r="M79" i="1" s="1"/>
  <c r="P79" i="1" s="1"/>
  <c r="J79" i="1" s="1"/>
  <c r="K79" i="1" s="1"/>
  <c r="T38" i="1"/>
  <c r="X38" i="1" s="1"/>
  <c r="AA38" i="1"/>
  <c r="Z38" i="1"/>
  <c r="R59" i="1"/>
  <c r="S59" i="1" s="1"/>
  <c r="R27" i="1"/>
  <c r="S27" i="1" s="1"/>
  <c r="R67" i="1"/>
  <c r="S67" i="1" s="1"/>
  <c r="AX67" i="1"/>
  <c r="AZ67" i="1"/>
  <c r="T41" i="1"/>
  <c r="X41" i="1" s="1"/>
  <c r="AA41" i="1"/>
  <c r="Z41" i="1"/>
  <c r="R19" i="1"/>
  <c r="S19" i="1" s="1"/>
  <c r="AA63" i="1"/>
  <c r="AB63" i="1" s="1"/>
  <c r="T63" i="1"/>
  <c r="X63" i="1" s="1"/>
  <c r="Z63" i="1"/>
  <c r="T48" i="1"/>
  <c r="X48" i="1" s="1"/>
  <c r="AA48" i="1"/>
  <c r="Z48" i="1"/>
  <c r="T44" i="1"/>
  <c r="X44" i="1" s="1"/>
  <c r="AA44" i="1"/>
  <c r="Z44" i="1"/>
  <c r="T80" i="1"/>
  <c r="X80" i="1" s="1"/>
  <c r="AA80" i="1"/>
  <c r="Z80" i="1"/>
  <c r="AA23" i="1"/>
  <c r="Z23" i="1"/>
  <c r="T23" i="1"/>
  <c r="X23" i="1" s="1"/>
  <c r="AX59" i="1"/>
  <c r="AZ59" i="1"/>
  <c r="T30" i="1"/>
  <c r="X30" i="1" s="1"/>
  <c r="AA30" i="1"/>
  <c r="Z30" i="1"/>
  <c r="O30" i="1"/>
  <c r="M30" i="1" s="1"/>
  <c r="P30" i="1" s="1"/>
  <c r="J30" i="1" s="1"/>
  <c r="K30" i="1" s="1"/>
  <c r="AA31" i="1"/>
  <c r="AB31" i="1" s="1"/>
  <c r="T31" i="1"/>
  <c r="X31" i="1" s="1"/>
  <c r="Z31" i="1"/>
  <c r="T45" i="1"/>
  <c r="X45" i="1" s="1"/>
  <c r="AA45" i="1"/>
  <c r="Z45" i="1"/>
  <c r="AB26" i="1"/>
  <c r="AB66" i="1"/>
  <c r="T93" i="1"/>
  <c r="X93" i="1" s="1"/>
  <c r="AA93" i="1"/>
  <c r="Z93" i="1"/>
  <c r="T65" i="1"/>
  <c r="X65" i="1" s="1"/>
  <c r="AA65" i="1"/>
  <c r="Z65" i="1"/>
  <c r="T62" i="1"/>
  <c r="X62" i="1" s="1"/>
  <c r="AA62" i="1"/>
  <c r="Z62" i="1"/>
  <c r="O62" i="1"/>
  <c r="M62" i="1" s="1"/>
  <c r="P62" i="1" s="1"/>
  <c r="J62" i="1" s="1"/>
  <c r="K62" i="1" s="1"/>
  <c r="T85" i="1"/>
  <c r="X85" i="1" s="1"/>
  <c r="AA85" i="1"/>
  <c r="Z85" i="1"/>
  <c r="AA35" i="1"/>
  <c r="T35" i="1"/>
  <c r="X35" i="1" s="1"/>
  <c r="Z35" i="1"/>
  <c r="O35" i="1"/>
  <c r="M35" i="1" s="1"/>
  <c r="P35" i="1" s="1"/>
  <c r="J35" i="1" s="1"/>
  <c r="K35" i="1" s="1"/>
  <c r="AB24" i="1"/>
  <c r="T37" i="1"/>
  <c r="X37" i="1" s="1"/>
  <c r="AA37" i="1"/>
  <c r="Z37" i="1"/>
  <c r="O65" i="1"/>
  <c r="M65" i="1" s="1"/>
  <c r="P65" i="1" s="1"/>
  <c r="J65" i="1" s="1"/>
  <c r="K65" i="1" s="1"/>
  <c r="T84" i="1"/>
  <c r="X84" i="1" s="1"/>
  <c r="AA84" i="1"/>
  <c r="Z84" i="1"/>
  <c r="T53" i="1"/>
  <c r="X53" i="1" s="1"/>
  <c r="AA53" i="1"/>
  <c r="O53" i="1"/>
  <c r="M53" i="1" s="1"/>
  <c r="P53" i="1" s="1"/>
  <c r="J53" i="1" s="1"/>
  <c r="K53" i="1" s="1"/>
  <c r="Z53" i="1"/>
  <c r="T25" i="1"/>
  <c r="X25" i="1" s="1"/>
  <c r="AA25" i="1"/>
  <c r="Z25" i="1"/>
  <c r="O25" i="1"/>
  <c r="M25" i="1" s="1"/>
  <c r="P25" i="1" s="1"/>
  <c r="J25" i="1" s="1"/>
  <c r="K25" i="1" s="1"/>
  <c r="AA74" i="1"/>
  <c r="AB74" i="1" s="1"/>
  <c r="T74" i="1"/>
  <c r="X74" i="1" s="1"/>
  <c r="Z74" i="1"/>
  <c r="AB21" i="1"/>
  <c r="T77" i="1"/>
  <c r="X77" i="1" s="1"/>
  <c r="AA77" i="1"/>
  <c r="Z77" i="1"/>
  <c r="T81" i="1"/>
  <c r="X81" i="1" s="1"/>
  <c r="AA81" i="1"/>
  <c r="AB81" i="1" s="1"/>
  <c r="Z81" i="1"/>
  <c r="O81" i="1"/>
  <c r="M81" i="1" s="1"/>
  <c r="P81" i="1" s="1"/>
  <c r="J81" i="1" s="1"/>
  <c r="K81" i="1" s="1"/>
  <c r="T28" i="1"/>
  <c r="X28" i="1" s="1"/>
  <c r="AA28" i="1"/>
  <c r="Z28" i="1"/>
  <c r="T18" i="1"/>
  <c r="X18" i="1" s="1"/>
  <c r="AA18" i="1"/>
  <c r="Z18" i="1"/>
  <c r="T51" i="1"/>
  <c r="X51" i="1" s="1"/>
  <c r="AA51" i="1"/>
  <c r="AB51" i="1" s="1"/>
  <c r="Z51" i="1"/>
  <c r="O51" i="1"/>
  <c r="M51" i="1" s="1"/>
  <c r="P51" i="1" s="1"/>
  <c r="J51" i="1" s="1"/>
  <c r="K51" i="1" s="1"/>
  <c r="T57" i="1"/>
  <c r="X57" i="1" s="1"/>
  <c r="AA57" i="1"/>
  <c r="O57" i="1"/>
  <c r="M57" i="1" s="1"/>
  <c r="P57" i="1" s="1"/>
  <c r="J57" i="1" s="1"/>
  <c r="K57" i="1" s="1"/>
  <c r="Z57" i="1"/>
  <c r="T76" i="1"/>
  <c r="X76" i="1" s="1"/>
  <c r="AA76" i="1"/>
  <c r="AB76" i="1" s="1"/>
  <c r="Z76" i="1"/>
  <c r="O37" i="1"/>
  <c r="M37" i="1" s="1"/>
  <c r="P37" i="1" s="1"/>
  <c r="J37" i="1" s="1"/>
  <c r="K37" i="1" s="1"/>
  <c r="O77" i="1"/>
  <c r="M77" i="1" s="1"/>
  <c r="P77" i="1" s="1"/>
  <c r="J77" i="1" s="1"/>
  <c r="K77" i="1" s="1"/>
  <c r="T20" i="1"/>
  <c r="X20" i="1" s="1"/>
  <c r="AA20" i="1"/>
  <c r="Z20" i="1"/>
  <c r="O74" i="1"/>
  <c r="M74" i="1" s="1"/>
  <c r="P74" i="1" s="1"/>
  <c r="J74" i="1" s="1"/>
  <c r="K74" i="1" s="1"/>
  <c r="AB42" i="1"/>
  <c r="AA90" i="1"/>
  <c r="T90" i="1"/>
  <c r="X90" i="1" s="1"/>
  <c r="Z90" i="1"/>
  <c r="R34" i="1"/>
  <c r="S34" i="1" s="1"/>
  <c r="T68" i="1"/>
  <c r="X68" i="1" s="1"/>
  <c r="AA68" i="1"/>
  <c r="AB68" i="1" s="1"/>
  <c r="Z68" i="1"/>
  <c r="O71" i="1"/>
  <c r="M71" i="1" s="1"/>
  <c r="P71" i="1" s="1"/>
  <c r="J71" i="1" s="1"/>
  <c r="K71" i="1" s="1"/>
  <c r="AX19" i="1"/>
  <c r="AZ19" i="1"/>
  <c r="T46" i="1"/>
  <c r="X46" i="1" s="1"/>
  <c r="AA46" i="1"/>
  <c r="Z46" i="1"/>
  <c r="O46" i="1"/>
  <c r="M46" i="1" s="1"/>
  <c r="P46" i="1" s="1"/>
  <c r="J46" i="1" s="1"/>
  <c r="K46" i="1" s="1"/>
  <c r="AB75" i="1"/>
  <c r="O82" i="1"/>
  <c r="M82" i="1" s="1"/>
  <c r="P82" i="1" s="1"/>
  <c r="J82" i="1" s="1"/>
  <c r="K82" i="1" s="1"/>
  <c r="AB43" i="1"/>
  <c r="AA39" i="1"/>
  <c r="T39" i="1"/>
  <c r="X39" i="1" s="1"/>
  <c r="Z39" i="1"/>
  <c r="T60" i="1"/>
  <c r="X60" i="1" s="1"/>
  <c r="AA60" i="1"/>
  <c r="AB60" i="1" s="1"/>
  <c r="Z60" i="1"/>
  <c r="T22" i="1"/>
  <c r="X22" i="1" s="1"/>
  <c r="AA22" i="1"/>
  <c r="Z22" i="1"/>
  <c r="O22" i="1"/>
  <c r="M22" i="1" s="1"/>
  <c r="P22" i="1" s="1"/>
  <c r="J22" i="1" s="1"/>
  <c r="K22" i="1" s="1"/>
  <c r="O90" i="1"/>
  <c r="M90" i="1" s="1"/>
  <c r="P90" i="1" s="1"/>
  <c r="J90" i="1" s="1"/>
  <c r="K90" i="1" s="1"/>
  <c r="AA17" i="1"/>
  <c r="T17" i="1"/>
  <c r="X17" i="1" s="1"/>
  <c r="Z17" i="1"/>
  <c r="AA87" i="1"/>
  <c r="AB87" i="1" s="1"/>
  <c r="T87" i="1"/>
  <c r="X87" i="1" s="1"/>
  <c r="Z87" i="1"/>
  <c r="T92" i="1"/>
  <c r="X92" i="1" s="1"/>
  <c r="AA92" i="1"/>
  <c r="AB92" i="1" s="1"/>
  <c r="Z92" i="1"/>
  <c r="O44" i="1"/>
  <c r="M44" i="1" s="1"/>
  <c r="P44" i="1" s="1"/>
  <c r="J44" i="1" s="1"/>
  <c r="K44" i="1" s="1"/>
  <c r="AA69" i="1"/>
  <c r="T69" i="1"/>
  <c r="X69" i="1" s="1"/>
  <c r="Z69" i="1"/>
  <c r="AA70" i="1"/>
  <c r="Z70" i="1"/>
  <c r="T70" i="1"/>
  <c r="X70" i="1" s="1"/>
  <c r="T86" i="1"/>
  <c r="X86" i="1" s="1"/>
  <c r="AA86" i="1"/>
  <c r="AB86" i="1" s="1"/>
  <c r="Z86" i="1"/>
  <c r="AA32" i="1"/>
  <c r="AB32" i="1" s="1"/>
  <c r="T32" i="1"/>
  <c r="X32" i="1" s="1"/>
  <c r="Z32" i="1"/>
  <c r="T54" i="1"/>
  <c r="X54" i="1" s="1"/>
  <c r="AA54" i="1"/>
  <c r="AB54" i="1" s="1"/>
  <c r="Z54" i="1"/>
  <c r="O54" i="1"/>
  <c r="M54" i="1" s="1"/>
  <c r="P54" i="1" s="1"/>
  <c r="J54" i="1" s="1"/>
  <c r="K54" i="1" s="1"/>
  <c r="T40" i="1"/>
  <c r="X40" i="1" s="1"/>
  <c r="AA40" i="1"/>
  <c r="Z40" i="1"/>
  <c r="T88" i="1"/>
  <c r="X88" i="1" s="1"/>
  <c r="AA88" i="1"/>
  <c r="Z88" i="1"/>
  <c r="T36" i="1"/>
  <c r="X36" i="1" s="1"/>
  <c r="AA36" i="1"/>
  <c r="AB36" i="1" s="1"/>
  <c r="Z36" i="1"/>
  <c r="T52" i="1"/>
  <c r="X52" i="1" s="1"/>
  <c r="AA52" i="1"/>
  <c r="Z52" i="1"/>
  <c r="O40" i="1"/>
  <c r="M40" i="1" s="1"/>
  <c r="P40" i="1" s="1"/>
  <c r="J40" i="1" s="1"/>
  <c r="K40" i="1" s="1"/>
  <c r="T64" i="1"/>
  <c r="X64" i="1" s="1"/>
  <c r="AA64" i="1"/>
  <c r="Z64" i="1"/>
  <c r="T89" i="1"/>
  <c r="X89" i="1" s="1"/>
  <c r="AA89" i="1"/>
  <c r="Z89" i="1"/>
  <c r="AA47" i="1"/>
  <c r="T47" i="1"/>
  <c r="X47" i="1" s="1"/>
  <c r="Z47" i="1"/>
  <c r="O85" i="1"/>
  <c r="M85" i="1" s="1"/>
  <c r="P85" i="1" s="1"/>
  <c r="J85" i="1" s="1"/>
  <c r="K85" i="1" s="1"/>
  <c r="AB78" i="1"/>
  <c r="AB58" i="1"/>
  <c r="AB20" i="1" l="1"/>
  <c r="AB46" i="1"/>
  <c r="AB57" i="1"/>
  <c r="AB28" i="1"/>
  <c r="AB52" i="1"/>
  <c r="AB22" i="1"/>
  <c r="AB72" i="1"/>
  <c r="AB37" i="1"/>
  <c r="AB85" i="1"/>
  <c r="AB53" i="1"/>
  <c r="AB44" i="1"/>
  <c r="AB18" i="1"/>
  <c r="AB64" i="1"/>
  <c r="AB17" i="1"/>
  <c r="AB93" i="1"/>
  <c r="T27" i="1"/>
  <c r="X27" i="1" s="1"/>
  <c r="AA27" i="1"/>
  <c r="Z27" i="1"/>
  <c r="O27" i="1"/>
  <c r="M27" i="1" s="1"/>
  <c r="P27" i="1" s="1"/>
  <c r="J27" i="1" s="1"/>
  <c r="K27" i="1" s="1"/>
  <c r="AB62" i="1"/>
  <c r="AB23" i="1"/>
  <c r="AB41" i="1"/>
  <c r="AB47" i="1"/>
  <c r="AB70" i="1"/>
  <c r="AB39" i="1"/>
  <c r="AB77" i="1"/>
  <c r="AB25" i="1"/>
  <c r="AB88" i="1"/>
  <c r="T34" i="1"/>
  <c r="X34" i="1" s="1"/>
  <c r="AA34" i="1"/>
  <c r="Z34" i="1"/>
  <c r="O34" i="1"/>
  <c r="M34" i="1" s="1"/>
  <c r="P34" i="1" s="1"/>
  <c r="J34" i="1" s="1"/>
  <c r="K34" i="1" s="1"/>
  <c r="AB84" i="1"/>
  <c r="T59" i="1"/>
  <c r="X59" i="1" s="1"/>
  <c r="AA59" i="1"/>
  <c r="Z59" i="1"/>
  <c r="O59" i="1"/>
  <c r="M59" i="1" s="1"/>
  <c r="P59" i="1" s="1"/>
  <c r="J59" i="1" s="1"/>
  <c r="K59" i="1" s="1"/>
  <c r="AB35" i="1"/>
  <c r="AB30" i="1"/>
  <c r="AB80" i="1"/>
  <c r="AB48" i="1"/>
  <c r="AB89" i="1"/>
  <c r="AB40" i="1"/>
  <c r="AB90" i="1"/>
  <c r="AB65" i="1"/>
  <c r="AB45" i="1"/>
  <c r="AB38" i="1"/>
  <c r="AB55" i="1"/>
  <c r="AB69" i="1"/>
  <c r="T67" i="1"/>
  <c r="X67" i="1" s="1"/>
  <c r="AA67" i="1"/>
  <c r="Z67" i="1"/>
  <c r="O67" i="1"/>
  <c r="M67" i="1" s="1"/>
  <c r="P67" i="1" s="1"/>
  <c r="J67" i="1" s="1"/>
  <c r="K67" i="1" s="1"/>
  <c r="AB82" i="1"/>
  <c r="T19" i="1"/>
  <c r="X19" i="1" s="1"/>
  <c r="AA19" i="1"/>
  <c r="O19" i="1"/>
  <c r="M19" i="1" s="1"/>
  <c r="P19" i="1" s="1"/>
  <c r="J19" i="1" s="1"/>
  <c r="K19" i="1" s="1"/>
  <c r="Z19" i="1"/>
  <c r="AB71" i="1"/>
  <c r="AB34" i="1" l="1"/>
  <c r="AB67" i="1"/>
  <c r="AB59" i="1"/>
  <c r="AB27" i="1"/>
  <c r="AB19" i="1"/>
</calcChain>
</file>

<file path=xl/sharedStrings.xml><?xml version="1.0" encoding="utf-8"?>
<sst xmlns="http://schemas.openxmlformats.org/spreadsheetml/2006/main" count="1086" uniqueCount="487">
  <si>
    <t>File opened</t>
  </si>
  <si>
    <t>2023-02-03 12:49:09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</si>
  <si>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</si>
  <si>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</si>
  <si>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</si>
  <si>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</si>
  <si>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</si>
  <si>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</si>
  <si>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</si>
  <si>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</si>
  <si>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</si>
  <si>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</si>
  <si>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</si>
  <si>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{"h2obzero": "1.10204", "tbzero": "0.305447", "co2bspan2b": "0.287104", "chamberpressurezero": "2.51199", "co2aspan2a": "0.288024", "co2aspan2b": "0.285496", "h2obspanconc2": "0", "co2aspan1": "0.999297", "h2obspan2a": "0.0692186", "co2bspanconc2": "301.5", "oxygen": "21", "h2obspan2": "0", "co2bspan2a": "0.289677", "h2obspan2b": "0.0691233", "h2obspan1": "0.998622", "co2bspan2": "-0.0282607", "h2oaspan2": "0", "ssb_ref": "34260.8", "h2oazero": "1.09778", "h2oaspan1": "1.00238", "h2oaspanconc2": "0", "tazero": "0.200024", "h2oaspan2b": "0.0690461", "co2bspan1": "0.999307", "ssa_ref": "34202.9", "co2bspanconc1": "2500", "co2aspanconc2": "301.5", "h2obspanconc1": "12.27", "co2azero": "0.956047", "co2aspanconc1": "2500", "co2bzero": "0.956083", "co2aspan2": "-0.0280352", "flowmeterzero": "0.987779", "h2oaspanconc1": "12.27", "h2oaspan2a": "0.0688822", "flowbzero": "0.28845", "flowazero": "0.31195"}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</si>
  <si>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</si>
  <si>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</si>
  <si>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</si>
  <si>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</si>
  <si>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</si>
  <si>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</si>
  <si>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</si>
  <si>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</si>
  <si>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</si>
  <si>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</si>
  <si>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12:49:09</t>
  </si>
  <si>
    <t>Stability Definition:	F (FlrLS): Slp&lt;1	ΔH2O (Meas2): Slp&lt;0.1	ΔCO2 (Meas2): Slp&lt;0.5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</si>
  <si>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</si>
  <si>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</si>
  <si>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</si>
  <si>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</si>
  <si>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</si>
  <si>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</si>
  <si>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</si>
  <si>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</si>
  <si>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</si>
  <si>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</si>
  <si>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</si>
  <si>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</si>
  <si>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</si>
  <si>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</si>
  <si>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</si>
  <si>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</si>
  <si>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</si>
  <si>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</si>
  <si>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</si>
  <si>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</si>
  <si>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</si>
  <si>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</si>
  <si>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</si>
  <si>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</si>
  <si>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</si>
  <si>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</si>
  <si>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</si>
  <si>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</si>
  <si>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</si>
  <si>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</si>
  <si>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</si>
  <si>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</si>
  <si>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</si>
  <si>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</si>
  <si>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</si>
  <si>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</si>
  <si>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</si>
  <si>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</si>
  <si>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</si>
  <si>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</si>
  <si>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</si>
  <si>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</si>
  <si>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</si>
  <si>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</si>
  <si>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</si>
  <si>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</si>
  <si>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</si>
  <si>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</si>
  <si>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</si>
  <si>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</si>
  <si>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</si>
  <si>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</si>
  <si>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</si>
  <si>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</si>
  <si>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</si>
  <si>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</si>
  <si>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</si>
  <si>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</si>
  <si>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</si>
  <si>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</si>
  <si>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</si>
  <si>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</si>
  <si>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</si>
  <si>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</si>
  <si>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</si>
  <si>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</si>
  <si>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</si>
  <si>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</si>
  <si>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</si>
  <si>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</si>
  <si>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</si>
  <si>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</si>
  <si>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</si>
  <si>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</si>
  <si>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</si>
  <si>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</si>
  <si>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</si>
  <si>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</si>
  <si>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</si>
  <si>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</si>
  <si>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</si>
  <si>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</si>
  <si>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</si>
  <si>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</si>
  <si>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</si>
  <si>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</si>
  <si>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</si>
  <si>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</si>
  <si>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</si>
  <si>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</si>
  <si>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</si>
  <si>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</si>
  <si>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</si>
  <si>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</si>
  <si>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</si>
  <si>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</si>
  <si>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</si>
  <si>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</si>
  <si>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</si>
  <si>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</si>
  <si>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</si>
  <si>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</si>
  <si>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</si>
  <si>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</si>
  <si>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</si>
  <si>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</si>
  <si>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</si>
  <si>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</si>
  <si>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</si>
  <si>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</si>
  <si>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</si>
  <si>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</si>
  <si>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</si>
  <si>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</si>
  <si>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</si>
  <si>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</si>
  <si>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</si>
  <si>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</si>
  <si>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</si>
  <si>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</si>
  <si>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</si>
  <si>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</si>
  <si>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</si>
  <si>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</si>
  <si>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</si>
  <si>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</si>
  <si>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</si>
  <si>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</si>
  <si>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</si>
  <si>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</si>
  <si>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</si>
  <si>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</si>
  <si>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</si>
  <si>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</si>
  <si>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</si>
  <si>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</si>
  <si>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</si>
  <si>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</si>
  <si>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</si>
  <si>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</si>
  <si>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</si>
  <si>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</si>
  <si>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</si>
  <si>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</si>
  <si>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</si>
  <si>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</si>
  <si>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</si>
  <si>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</si>
  <si>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</si>
  <si>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</si>
  <si>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</si>
  <si>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</si>
  <si>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</si>
  <si>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</si>
  <si>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</si>
  <si>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</si>
  <si>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</si>
  <si>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</si>
  <si>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</si>
  <si>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</si>
  <si>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</si>
  <si>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</si>
  <si>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</si>
  <si>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</si>
  <si>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</si>
  <si>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</si>
  <si>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</si>
  <si>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</si>
  <si>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</si>
  <si>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</si>
  <si>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</si>
  <si>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</si>
  <si>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</si>
  <si>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</si>
  <si>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</si>
  <si>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</si>
  <si>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</si>
  <si>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</si>
  <si>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</si>
  <si>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</si>
  <si>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</si>
  <si>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</si>
  <si>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</si>
  <si>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</si>
  <si>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</si>
  <si>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</si>
  <si>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</si>
  <si>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</si>
  <si>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</si>
  <si>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</si>
  <si>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</si>
  <si>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</si>
  <si>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</si>
  <si>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</si>
  <si>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</si>
  <si>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</si>
  <si>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</si>
  <si>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</si>
  <si>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</si>
  <si>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</si>
  <si>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</si>
  <si>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</si>
  <si>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</si>
  <si>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</si>
  <si>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</si>
  <si>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</si>
  <si>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</si>
  <si>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</si>
  <si>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</si>
  <si>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</si>
  <si>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</si>
  <si>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</si>
  <si>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</si>
  <si>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</si>
  <si>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</si>
  <si>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</si>
  <si>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</si>
  <si>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</si>
  <si>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</si>
  <si>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</si>
  <si>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</si>
  <si>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</si>
  <si>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</si>
  <si>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20230203 13:06:55</t>
  </si>
  <si>
    <t>13:06:55</t>
  </si>
  <si>
    <t>MPF-8695-20230203-12_42_10</t>
  </si>
  <si>
    <t>MPF-8696-20230203-13_06_56</t>
  </si>
  <si>
    <t>-</t>
  </si>
  <si>
    <t>0: Broadleaf</t>
  </si>
  <si>
    <t>13:05:28</t>
  </si>
  <si>
    <t>2/3</t>
  </si>
  <si>
    <t>20230203 13:07:55</t>
  </si>
  <si>
    <t>13:07:55</t>
  </si>
  <si>
    <t>MPF-8697-20230203-13_07_56</t>
  </si>
  <si>
    <t>1/3</t>
  </si>
  <si>
    <t>20230203 13:08:55</t>
  </si>
  <si>
    <t>13:08:55</t>
  </si>
  <si>
    <t>MPF-8698-20230203-13_08_56</t>
  </si>
  <si>
    <t>20230203 13:09:55</t>
  </si>
  <si>
    <t>13:09:55</t>
  </si>
  <si>
    <t>MPF-8699-20230203-13_09_56</t>
  </si>
  <si>
    <t>20230203 13:10:55</t>
  </si>
  <si>
    <t>13:10:55</t>
  </si>
  <si>
    <t>MPF-8700-20230203-13_10_56</t>
  </si>
  <si>
    <t>20230203 13:11:55</t>
  </si>
  <si>
    <t>13:11:55</t>
  </si>
  <si>
    <t>MPF-8701-20230203-13_11_56</t>
  </si>
  <si>
    <t>20230203 13:12:55</t>
  </si>
  <si>
    <t>13:12:55</t>
  </si>
  <si>
    <t>MPF-8702-20230203-13_12_56</t>
  </si>
  <si>
    <t>20230203 13:13:55</t>
  </si>
  <si>
    <t>13:13:55</t>
  </si>
  <si>
    <t>MPF-8703-20230203-13_13_57</t>
  </si>
  <si>
    <t>20230203 13:14:55</t>
  </si>
  <si>
    <t>13:14:55</t>
  </si>
  <si>
    <t>MPF-8704-20230203-13_14_57</t>
  </si>
  <si>
    <t>20230203 13:15:55</t>
  </si>
  <si>
    <t>13:15:55</t>
  </si>
  <si>
    <t>MPF-8705-20230203-13_15_57</t>
  </si>
  <si>
    <t>20230203 13:16:55</t>
  </si>
  <si>
    <t>13:16:55</t>
  </si>
  <si>
    <t>MPF-8706-20230203-13_16_57</t>
  </si>
  <si>
    <t>20230203 13:17:55</t>
  </si>
  <si>
    <t>13:17:55</t>
  </si>
  <si>
    <t>MPF-8707-20230203-13_17_57</t>
  </si>
  <si>
    <t>20230203 13:18:55</t>
  </si>
  <si>
    <t>13:18:55</t>
  </si>
  <si>
    <t>MPF-8708-20230203-13_18_57</t>
  </si>
  <si>
    <t>20230203 13:19:55</t>
  </si>
  <si>
    <t>13:19:55</t>
  </si>
  <si>
    <t>MPF-8709-20230203-13_19_57</t>
  </si>
  <si>
    <t>20230203 13:20:56</t>
  </si>
  <si>
    <t>13:20:56</t>
  </si>
  <si>
    <t>MPF-8710-20230203-13_20_57</t>
  </si>
  <si>
    <t>20230203 13:21:55</t>
  </si>
  <si>
    <t>13:21:55</t>
  </si>
  <si>
    <t>MPF-8711-20230203-13_21_57</t>
  </si>
  <si>
    <t>20230203 13:22:56</t>
  </si>
  <si>
    <t>13:22:56</t>
  </si>
  <si>
    <t>MPF-8712-20230203-13_22_57</t>
  </si>
  <si>
    <t>20230203 13:23:56</t>
  </si>
  <si>
    <t>13:23:56</t>
  </si>
  <si>
    <t>MPF-8713-20230203-13_23_57</t>
  </si>
  <si>
    <t>20230203 13:24:56</t>
  </si>
  <si>
    <t>13:24:56</t>
  </si>
  <si>
    <t>MPF-8714-20230203-13_24_57</t>
  </si>
  <si>
    <t>20230203 13:26:55</t>
  </si>
  <si>
    <t>13:26:55</t>
  </si>
  <si>
    <t>MPF-8715-20230203-13_26_57</t>
  </si>
  <si>
    <t>0/3</t>
  </si>
  <si>
    <t>20230203 13:27:55</t>
  </si>
  <si>
    <t>13:27:55</t>
  </si>
  <si>
    <t>MPF-8716-20230203-13_27_57</t>
  </si>
  <si>
    <t>20230203 13:28:55</t>
  </si>
  <si>
    <t>13:28:55</t>
  </si>
  <si>
    <t>MPF-8717-20230203-13_28_57</t>
  </si>
  <si>
    <t>20230203 13:29:55</t>
  </si>
  <si>
    <t>13:29:55</t>
  </si>
  <si>
    <t>MPF-8718-20230203-13_29_57</t>
  </si>
  <si>
    <t>20230203 13:30:55</t>
  </si>
  <si>
    <t>13:30:55</t>
  </si>
  <si>
    <t>MPF-8719-20230203-13_30_57</t>
  </si>
  <si>
    <t>20230203 13:31:55</t>
  </si>
  <si>
    <t>13:31:55</t>
  </si>
  <si>
    <t>MPF-8720-20230203-13_31_57</t>
  </si>
  <si>
    <t>20230203 13:32:55</t>
  </si>
  <si>
    <t>13:32:55</t>
  </si>
  <si>
    <t>MPF-8721-20230203-13_32_57</t>
  </si>
  <si>
    <t>20230203 13:33:55</t>
  </si>
  <si>
    <t>13:33:55</t>
  </si>
  <si>
    <t>MPF-8722-20230203-13_33_57</t>
  </si>
  <si>
    <t>20230203 13:34:55</t>
  </si>
  <si>
    <t>13:34:55</t>
  </si>
  <si>
    <t>MPF-8723-20230203-13_34_57</t>
  </si>
  <si>
    <t>20230203 13:35:55</t>
  </si>
  <si>
    <t>13:35:55</t>
  </si>
  <si>
    <t>MPF-8724-20230203-13_35_57</t>
  </si>
  <si>
    <t>20230203 13:36:55</t>
  </si>
  <si>
    <t>13:36:55</t>
  </si>
  <si>
    <t>MPF-8725-20230203-13_36_57</t>
  </si>
  <si>
    <t>20230203 13:37:55</t>
  </si>
  <si>
    <t>13:37:55</t>
  </si>
  <si>
    <t>MPF-8726-20230203-13_37_57</t>
  </si>
  <si>
    <t>20230203 13:38:55</t>
  </si>
  <si>
    <t>13:38:55</t>
  </si>
  <si>
    <t>MPF-8727-20230203-13_38_57</t>
  </si>
  <si>
    <t>20230203 13:39:55</t>
  </si>
  <si>
    <t>13:39:55</t>
  </si>
  <si>
    <t>MPF-8728-20230203-13_39_57</t>
  </si>
  <si>
    <t>20230203 13:40:55</t>
  </si>
  <si>
    <t>13:40:55</t>
  </si>
  <si>
    <t>MPF-8729-20230203-13_40_57</t>
  </si>
  <si>
    <t>20230203 13:41:56</t>
  </si>
  <si>
    <t>13:41:56</t>
  </si>
  <si>
    <t>MPF-8730-20230203-13_41_57</t>
  </si>
  <si>
    <t>20230203 13:42:56</t>
  </si>
  <si>
    <t>13:42:56</t>
  </si>
  <si>
    <t>MPF-8731-20230203-13_42_57</t>
  </si>
  <si>
    <t>20230203 13:43:56</t>
  </si>
  <si>
    <t>13:43:56</t>
  </si>
  <si>
    <t>MPF-8732-20230203-13_43_57</t>
  </si>
  <si>
    <t>20230203 13:44:56</t>
  </si>
  <si>
    <t>13:44:56</t>
  </si>
  <si>
    <t>MPF-8733-20230203-13_44_57</t>
  </si>
  <si>
    <t>20230203 13:46:55</t>
  </si>
  <si>
    <t>13:46:55</t>
  </si>
  <si>
    <t>MPF-8734-20230203-13_46_57</t>
  </si>
  <si>
    <t>20230203 13:47:55</t>
  </si>
  <si>
    <t>13:47:55</t>
  </si>
  <si>
    <t>MPF-8735-20230203-13_47_57</t>
  </si>
  <si>
    <t>20230203 13:48:55</t>
  </si>
  <si>
    <t>13:48:55</t>
  </si>
  <si>
    <t>MPF-8736-20230203-13_48_57</t>
  </si>
  <si>
    <t>20230203 13:49:55</t>
  </si>
  <si>
    <t>13:49:55</t>
  </si>
  <si>
    <t>MPF-8737-20230203-13_49_57</t>
  </si>
  <si>
    <t>20230203 13:50:55</t>
  </si>
  <si>
    <t>13:50:55</t>
  </si>
  <si>
    <t>MPF-8738-20230203-13_50_57</t>
  </si>
  <si>
    <t>20230203 13:51:55</t>
  </si>
  <si>
    <t>13:51:55</t>
  </si>
  <si>
    <t>MPF-8739-20230203-13_51_57</t>
  </si>
  <si>
    <t>20230203 13:52:55</t>
  </si>
  <si>
    <t>13:52:55</t>
  </si>
  <si>
    <t>MPF-8740-20230203-13_52_57</t>
  </si>
  <si>
    <t>20230203 13:53:55</t>
  </si>
  <si>
    <t>13:53:55</t>
  </si>
  <si>
    <t>MPF-8741-20230203-13_53_57</t>
  </si>
  <si>
    <t>20230203 13:54:55</t>
  </si>
  <si>
    <t>13:54:55</t>
  </si>
  <si>
    <t>MPF-8742-20230203-13_54_57</t>
  </si>
  <si>
    <t>20230203 13:55:55</t>
  </si>
  <si>
    <t>13:55:55</t>
  </si>
  <si>
    <t>MPF-8743-20230203-13_55_57</t>
  </si>
  <si>
    <t>20230203 13:56:55</t>
  </si>
  <si>
    <t>13:56:55</t>
  </si>
  <si>
    <t>MPF-8744-20230203-13_56_57</t>
  </si>
  <si>
    <t>20230203 13:57:55</t>
  </si>
  <si>
    <t>13:57:55</t>
  </si>
  <si>
    <t>MPF-8745-20230203-13_57_57</t>
  </si>
  <si>
    <t>20230203 13:58:55</t>
  </si>
  <si>
    <t>13:58:55</t>
  </si>
  <si>
    <t>MPF-8746-20230203-13_58_57</t>
  </si>
  <si>
    <t>20230203 13:59:55</t>
  </si>
  <si>
    <t>13:59:55</t>
  </si>
  <si>
    <t>MPF-8747-20230203-13_59_57</t>
  </si>
  <si>
    <t>20230203 14:00:55</t>
  </si>
  <si>
    <t>14:00:55</t>
  </si>
  <si>
    <t>MPF-8748-20230203-14_00_57</t>
  </si>
  <si>
    <t>20230203 14:01:55</t>
  </si>
  <si>
    <t>14:01:55</t>
  </si>
  <si>
    <t>MPF-8749-20230203-14_01_57</t>
  </si>
  <si>
    <t>20230203 14:02:55</t>
  </si>
  <si>
    <t>14:02:55</t>
  </si>
  <si>
    <t>MPF-8750-20230203-14_02_57</t>
  </si>
  <si>
    <t>20230203 14:03:55</t>
  </si>
  <si>
    <t>14:03:55</t>
  </si>
  <si>
    <t>MPF-8751-20230203-14_03_57</t>
  </si>
  <si>
    <t>20230203 14:04:55</t>
  </si>
  <si>
    <t>14:04:55</t>
  </si>
  <si>
    <t>MPF-8752-20230203-14_04_57</t>
  </si>
  <si>
    <t>20230203 14:05:55</t>
  </si>
  <si>
    <t>14:05:55</t>
  </si>
  <si>
    <t>MPF-8753-20230203-14_05_57</t>
  </si>
  <si>
    <t>20230203 14:06:55</t>
  </si>
  <si>
    <t>14:06:55</t>
  </si>
  <si>
    <t>MPF-8754-20230203-14_06_57</t>
  </si>
  <si>
    <t>20230203 14:07:55</t>
  </si>
  <si>
    <t>14:07:55</t>
  </si>
  <si>
    <t>MPF-8755-20230203-14_07_57</t>
  </si>
  <si>
    <t>20230203 14:08:55</t>
  </si>
  <si>
    <t>14:08:55</t>
  </si>
  <si>
    <t>MPF-8756-20230203-14_08_57</t>
  </si>
  <si>
    <t>20230203 14:09:55</t>
  </si>
  <si>
    <t>14:09:55</t>
  </si>
  <si>
    <t>MPF-8757-20230203-14_09_57</t>
  </si>
  <si>
    <t>20230203 14:10:55</t>
  </si>
  <si>
    <t>14:10:55</t>
  </si>
  <si>
    <t>MPF-8758-20230203-14_10_57</t>
  </si>
  <si>
    <t>20230203 14:11:55</t>
  </si>
  <si>
    <t>14:11:55</t>
  </si>
  <si>
    <t>MPF-8759-20230203-14_11_57</t>
  </si>
  <si>
    <t>20230203 14:12:55</t>
  </si>
  <si>
    <t>14:12:55</t>
  </si>
  <si>
    <t>MPF-8760-20230203-14_12_57</t>
  </si>
  <si>
    <t>20230203 14:13:55</t>
  </si>
  <si>
    <t>14:13:55</t>
  </si>
  <si>
    <t>MPF-8761-20230203-14_13_57</t>
  </si>
  <si>
    <t>20230203 14:14:55</t>
  </si>
  <si>
    <t>14:14:55</t>
  </si>
  <si>
    <t>MPF-8762-20230203-14_14_57</t>
  </si>
  <si>
    <t>20230203 14:15:55</t>
  </si>
  <si>
    <t>14:15:55</t>
  </si>
  <si>
    <t>MPF-8763-20230203-14_15_57</t>
  </si>
  <si>
    <t>20230203 14:16:55</t>
  </si>
  <si>
    <t>14:16:55</t>
  </si>
  <si>
    <t>MPF-8764-20230203-14_16_57</t>
  </si>
  <si>
    <t>20230203 14:17:55</t>
  </si>
  <si>
    <t>14:17:55</t>
  </si>
  <si>
    <t>MPF-8765-20230203-14_17_57</t>
  </si>
  <si>
    <t>20230203 14:18:55</t>
  </si>
  <si>
    <t>14:18:55</t>
  </si>
  <si>
    <t>MPF-8766-20230203-14_18_57</t>
  </si>
  <si>
    <t>20230203 14:19:56</t>
  </si>
  <si>
    <t>14:19:56</t>
  </si>
  <si>
    <t>MPF-8767-20230203-14_19_57</t>
  </si>
  <si>
    <t>20230203 14:20:56</t>
  </si>
  <si>
    <t>14:20:56</t>
  </si>
  <si>
    <t>MPF-8768-20230203-14_20_57</t>
  </si>
  <si>
    <t>20230203 14:21:56</t>
  </si>
  <si>
    <t>14:21:56</t>
  </si>
  <si>
    <t>MPF-8769-20230203-14_21_57</t>
  </si>
  <si>
    <t>20230203 14:22:56</t>
  </si>
  <si>
    <t>14:22:56</t>
  </si>
  <si>
    <t>MPF-8770-20230203-14_22_57</t>
  </si>
  <si>
    <t>20230203 14:23:56</t>
  </si>
  <si>
    <t>14:23:56</t>
  </si>
  <si>
    <t>MPF-8771-20230203-14_23_57</t>
  </si>
  <si>
    <t>20230203 14:24:56</t>
  </si>
  <si>
    <t>14:24:56</t>
  </si>
  <si>
    <t>MPF-8772-20230203-14_24_57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</si>
</sst>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Measurements!$M$17:$M$93</c:f>
              <c:numCache>
                <c:formatCode>General</c:formatCode>
                <c:ptCount val="77"/>
                <c:pt idx="0">
                  <c:v>0.29523282409909135</c:v>
                </c:pt>
                <c:pt idx="1">
                  <c:v>0.29236212955104318</c:v>
                </c:pt>
                <c:pt idx="2">
                  <c:v>0.30401532542333431</c:v>
                </c:pt>
                <c:pt idx="3">
                  <c:v>0.30267054368420571</c:v>
                </c:pt>
                <c:pt idx="4">
                  <c:v>0.30594191159629969</c:v>
                </c:pt>
                <c:pt idx="5">
                  <c:v>0.30228570789778525</c:v>
                </c:pt>
                <c:pt idx="6">
                  <c:v>0.30327960026017448</c:v>
                </c:pt>
                <c:pt idx="7">
                  <c:v>0.29263119214643996</c:v>
                </c:pt>
                <c:pt idx="8">
                  <c:v>0.28962648924934442</c:v>
                </c:pt>
                <c:pt idx="9">
                  <c:v>0.28831101274106219</c:v>
                </c:pt>
                <c:pt idx="10">
                  <c:v>0.29108561573047181</c:v>
                </c:pt>
                <c:pt idx="11">
                  <c:v>0.28991437417964222</c:v>
                </c:pt>
                <c:pt idx="12">
                  <c:v>0.28172530945525742</c:v>
                </c:pt>
                <c:pt idx="13">
                  <c:v>0.28314233519677751</c:v>
                </c:pt>
                <c:pt idx="14">
                  <c:v>0.27980740648879737</c:v>
                </c:pt>
                <c:pt idx="15">
                  <c:v>0.27872101097353047</c:v>
                </c:pt>
                <c:pt idx="16">
                  <c:v>0.27588218584450003</c:v>
                </c:pt>
                <c:pt idx="17">
                  <c:v>0.2635690286318354</c:v>
                </c:pt>
                <c:pt idx="18">
                  <c:v>0.26929196665635163</c:v>
                </c:pt>
                <c:pt idx="19">
                  <c:v>0.25223913734684555</c:v>
                </c:pt>
                <c:pt idx="20">
                  <c:v>0.18663771914782556</c:v>
                </c:pt>
                <c:pt idx="21">
                  <c:v>0.17933952060149796</c:v>
                </c:pt>
                <c:pt idx="22">
                  <c:v>0.16471073138808326</c:v>
                </c:pt>
                <c:pt idx="23">
                  <c:v>0.14520466914350366</c:v>
                </c:pt>
                <c:pt idx="24">
                  <c:v>0.12415975957985492</c:v>
                </c:pt>
                <c:pt idx="25">
                  <c:v>0.10966741164003449</c:v>
                </c:pt>
                <c:pt idx="26">
                  <c:v>9.8998944883807588E-2</c:v>
                </c:pt>
                <c:pt idx="27">
                  <c:v>9.9581972231082616E-2</c:v>
                </c:pt>
                <c:pt idx="28">
                  <c:v>9.2942409152879463E-2</c:v>
                </c:pt>
                <c:pt idx="29">
                  <c:v>8.8609361934626443E-2</c:v>
                </c:pt>
                <c:pt idx="30">
                  <c:v>8.5499894664225223E-2</c:v>
                </c:pt>
                <c:pt idx="31">
                  <c:v>7.8609655654783714E-2</c:v>
                </c:pt>
                <c:pt idx="32">
                  <c:v>8.5584999758966468E-2</c:v>
                </c:pt>
                <c:pt idx="33">
                  <c:v>8.1739462817670708E-2</c:v>
                </c:pt>
                <c:pt idx="34">
                  <c:v>8.2523777161330206E-2</c:v>
                </c:pt>
                <c:pt idx="35">
                  <c:v>8.3161026154526682E-2</c:v>
                </c:pt>
                <c:pt idx="36">
                  <c:v>8.9407181123781918E-2</c:v>
                </c:pt>
                <c:pt idx="37">
                  <c:v>8.6652569716588648E-2</c:v>
                </c:pt>
                <c:pt idx="38">
                  <c:v>0.1092991472456548</c:v>
                </c:pt>
                <c:pt idx="39">
                  <c:v>0.15898380355764896</c:v>
                </c:pt>
                <c:pt idx="40">
                  <c:v>0.16154016083630734</c:v>
                </c:pt>
                <c:pt idx="41">
                  <c:v>0.14886851423583744</c:v>
                </c:pt>
                <c:pt idx="42">
                  <c:v>0.17243755888698931</c:v>
                </c:pt>
                <c:pt idx="43">
                  <c:v>0.18316620527011684</c:v>
                </c:pt>
                <c:pt idx="44">
                  <c:v>0.19707362290415137</c:v>
                </c:pt>
                <c:pt idx="45">
                  <c:v>0.21931131372932508</c:v>
                </c:pt>
                <c:pt idx="46">
                  <c:v>0.23028099147881109</c:v>
                </c:pt>
                <c:pt idx="47">
                  <c:v>0.23808027595872211</c:v>
                </c:pt>
                <c:pt idx="48">
                  <c:v>0.23059980898332824</c:v>
                </c:pt>
                <c:pt idx="49">
                  <c:v>0.2394430757953184</c:v>
                </c:pt>
                <c:pt idx="50">
                  <c:v>0.23751836708104537</c:v>
                </c:pt>
                <c:pt idx="51">
                  <c:v>0.22816166616655967</c:v>
                </c:pt>
                <c:pt idx="52">
                  <c:v>0.23641049964228292</c:v>
                </c:pt>
                <c:pt idx="53">
                  <c:v>0.21186082145378171</c:v>
                </c:pt>
                <c:pt idx="54">
                  <c:v>0.21248122814613976</c:v>
                </c:pt>
                <c:pt idx="55">
                  <c:v>0.20847212748267371</c:v>
                </c:pt>
                <c:pt idx="56">
                  <c:v>0.20525015209869471</c:v>
                </c:pt>
                <c:pt idx="57">
                  <c:v>0.1982721552103176</c:v>
                </c:pt>
                <c:pt idx="58">
                  <c:v>0.20003224975030801</c:v>
                </c:pt>
                <c:pt idx="59">
                  <c:v>6.3169487371431826E-2</c:v>
                </c:pt>
                <c:pt idx="60">
                  <c:v>7.4183939330624837E-2</c:v>
                </c:pt>
                <c:pt idx="61">
                  <c:v>6.9441609369388632E-2</c:v>
                </c:pt>
                <c:pt idx="62">
                  <c:v>4.6989744398401735E-2</c:v>
                </c:pt>
                <c:pt idx="63">
                  <c:v>3.0252504716812071E-2</c:v>
                </c:pt>
                <c:pt idx="64">
                  <c:v>1.6932889389898627E-2</c:v>
                </c:pt>
                <c:pt idx="65">
                  <c:v>6.4520399865776543E-3</c:v>
                </c:pt>
                <c:pt idx="66">
                  <c:v>1.1722728120653569E-2</c:v>
                </c:pt>
                <c:pt idx="67">
                  <c:v>9.3567719811566055E-3</c:v>
                </c:pt>
                <c:pt idx="68">
                  <c:v>1.2633326287462486E-2</c:v>
                </c:pt>
                <c:pt idx="69">
                  <c:v>8.046500689598125E-3</c:v>
                </c:pt>
                <c:pt idx="70">
                  <c:v>3.9626965446086619E-3</c:v>
                </c:pt>
                <c:pt idx="71">
                  <c:v>3.6778843439911383E-3</c:v>
                </c:pt>
                <c:pt idx="72">
                  <c:v>4.3548727348510742E-3</c:v>
                </c:pt>
                <c:pt idx="73">
                  <c:v>2.4331024604654725E-3</c:v>
                </c:pt>
                <c:pt idx="74">
                  <c:v>3.4123138574142283E-3</c:v>
                </c:pt>
                <c:pt idx="75">
                  <c:v>-7.6115405987720638E-4</c:v>
                </c:pt>
                <c:pt idx="76">
                  <c:v>-2.0159626145686022E-3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E-40A6-BA09-6EE6E1D0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73375"/>
        <c:axId val="938269631"/>
      </c:scatterChart>
      <c:valAx>
        <c:axId val="9382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269631"/>
        <c:crosses val="autoZero"/>
        <c:crossBetween val="midCat"/>
      </c:valAx>
      <c:valAx>
        <c:axId val="9382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2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1C9E31-6702-7DC0-C517-2A98CEE68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1675426015.3</v>
      </c>
      <c r="C17">
        <v>0</v>
      </c>
      <c r="D17" t="s">
        <v>249</v>
      </c>
      <c r="E17" t="s">
        <v>250</v>
      </c>
      <c r="F17">
        <v>1675426007.3</v>
      </c>
      <c r="G17">
        <f t="shared" ref="G17:G48" si="0">BU17*AH17*(BS17-BT17)/(100*BM17*(1000-AH17*BS17))</f>
        <v>6.6071718143121223E-3</v>
      </c>
      <c r="H17">
        <f t="shared" ref="H17:H48" si="1">BU17*AH17*(BR17-BQ17*(1000-AH17*BT17)/(1000-AH17*BS17))/(100*BM17)</f>
        <v>19.768464196843098</v>
      </c>
      <c r="I17">
        <f t="shared" ref="I17:I48" si="2">BQ17 - IF(AH17&gt;1, H17*BM17*100/(AJ17*CA17), 0)</f>
        <v>399.988612903226</v>
      </c>
      <c r="J17">
        <f t="shared" ref="J17:J48" si="3">((P17-G17/2)*I17-H17)/(P17+G17/2)</f>
        <v>275.84315621447399</v>
      </c>
      <c r="K17">
        <f t="shared" ref="K17:K48" si="4">J17*(BV17+BW17)/1000</f>
        <v>26.771210747786565</v>
      </c>
      <c r="L17">
        <f t="shared" ref="L17:L48" si="5">(BQ17 - IF(AH17&gt;1, H17*BM17*100/(AJ17*CA17), 0))*(BV17+BW17)/1000</f>
        <v>38.819811952924596</v>
      </c>
      <c r="M17">
        <f t="shared" ref="M17:M48" si="6">2/((1/O17-1/N17)+SIGN(O17)*SQRT((1/O17-1/N17)*(1/O17-1/N17) + 4*BN17/((BN17+1)*(BN17+1))*(2*1/O17*1/N17-1/N17*1/N17)))</f>
        <v>0.29523282409909135</v>
      </c>
      <c r="N17">
        <f t="shared" ref="N17:N48" si="7">AE17+AD17*BM17+AC17*BM17*BM17</f>
        <v>3.3985776954053666</v>
      </c>
      <c r="O17">
        <f t="shared" ref="O17:O48" si="8">G17*(1000-(1000*0.61365*EXP(17.502*S17/(240.97+S17))/(BV17+BW17)+BS17)/2)/(1000*0.61365*EXP(17.502*S17/(240.97+S17))/(BV17+BW17)-BS17)</f>
        <v>0.28168881893002445</v>
      </c>
      <c r="P17">
        <f t="shared" ref="P17:P48" si="9">1/((BN17+1)/(M17/1.6)+1/(N17/1.37)) + BN17/((BN17+1)/(M17/1.6) + BN17/(N17/1.37))</f>
        <v>0.17722060147612367</v>
      </c>
      <c r="Q17">
        <f t="shared" ref="Q17:Q48" si="10">(BJ17*BL17)</f>
        <v>161.84729599563124</v>
      </c>
      <c r="R17">
        <f t="shared" ref="R17:R48" si="11">(BX17+(Q17+2*0.95*0.0000000567*(((BX17+$B$7)+273)^4-(BX17+273)^4)-44100*G17)/(1.84*29.3*N17+8*0.95*0.0000000567*(BX17+273)^3))</f>
        <v>27.9382293679922</v>
      </c>
      <c r="S17">
        <f t="shared" ref="S17:S48" si="12">($C$7*BY17+$D$7*BZ17+$E$7*R17)</f>
        <v>27.961354838709699</v>
      </c>
      <c r="T17">
        <f t="shared" ref="T17:T48" si="13">0.61365*EXP(17.502*S17/(240.97+S17))</f>
        <v>3.7862987577131335</v>
      </c>
      <c r="U17">
        <f t="shared" ref="U17:U48" si="14">(V17/W17*100)</f>
        <v>40.017106826525719</v>
      </c>
      <c r="V17">
        <f t="shared" ref="V17:V48" si="15">BS17*(BV17+BW17)/1000</f>
        <v>1.5727314646673236</v>
      </c>
      <c r="W17">
        <f t="shared" ref="W17:W48" si="16">0.61365*EXP(17.502*BX17/(240.97+BX17))</f>
        <v>3.9301478527298825</v>
      </c>
      <c r="X17">
        <f t="shared" ref="X17:X48" si="17">(T17-BS17*(BV17+BW17)/1000)</f>
        <v>2.2135672930458101</v>
      </c>
      <c r="Y17">
        <f t="shared" ref="Y17:Y48" si="18">(-G17*44100)</f>
        <v>-291.37627701116458</v>
      </c>
      <c r="Z17">
        <f t="shared" ref="Z17:Z48" si="19">2*29.3*N17*0.92*(BX17-S17)</f>
        <v>117.44075092261521</v>
      </c>
      <c r="AA17">
        <f t="shared" ref="AA17:AA48" si="20">2*0.95*0.0000000567*(((BX17+$B$7)+273)^4-(S17+273)^4)</f>
        <v>7.5535685584146721</v>
      </c>
      <c r="AB17">
        <f t="shared" ref="AB17:AB48" si="21">Q17+AA17+Y17+Z17</f>
        <v>-4.5346615345034564</v>
      </c>
      <c r="AC17">
        <v>-4.0190387151850103E-2</v>
      </c>
      <c r="AD17">
        <v>4.5117230449242297E-2</v>
      </c>
      <c r="AE17">
        <v>3.3889785095703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50975.369307014589</v>
      </c>
      <c r="AK17" t="s">
        <v>251</v>
      </c>
      <c r="AL17">
        <v>2.3287923076923098</v>
      </c>
      <c r="AM17">
        <v>1.9325600000000001</v>
      </c>
      <c r="AN17">
        <f t="shared" ref="AN17:AN48" si="25">AM17-AL17</f>
        <v>-0.39623230769230977</v>
      </c>
      <c r="AO17">
        <f t="shared" ref="AO17:AO48" si="26">AN17/AM17</f>
        <v>-0.20502975726099565</v>
      </c>
      <c r="AP17">
        <v>4.00236649665856E-3</v>
      </c>
      <c r="AQ17" t="s">
        <v>252</v>
      </c>
      <c r="AR17">
        <v>2.2928038461538498</v>
      </c>
      <c r="AS17">
        <v>1.5724</v>
      </c>
      <c r="AT17">
        <f t="shared" ref="AT17:AT48" si="27">1-AR17/AS17</f>
        <v>-0.45815558773457754</v>
      </c>
      <c r="AU17">
        <v>0.5</v>
      </c>
      <c r="AV17">
        <f t="shared" ref="AV17:AV48" si="28">BJ17</f>
        <v>841.1993696125428</v>
      </c>
      <c r="AW17">
        <f t="shared" ref="AW17:AW48" si="29">H17</f>
        <v>19.768464196843098</v>
      </c>
      <c r="AX17">
        <f t="shared" ref="AX17:AX48" si="30">AT17*AU17*AV17</f>
        <v>-192.70009579339535</v>
      </c>
      <c r="AY17">
        <f t="shared" ref="AY17:AY48" si="31">BD17/AS17</f>
        <v>1</v>
      </c>
      <c r="AZ17">
        <f t="shared" ref="AZ17:AZ48" si="32">(AW17-AP17)/AV17</f>
        <v>2.3495573753758246E-2</v>
      </c>
      <c r="BA17">
        <f t="shared" ref="BA17:BA48" si="33">(AM17-AS17)/AS17</f>
        <v>0.22905113202747396</v>
      </c>
      <c r="BB17" t="s">
        <v>253</v>
      </c>
      <c r="BC17">
        <v>0</v>
      </c>
      <c r="BD17">
        <f t="shared" ref="BD17:BD48" si="34">AS17-BC17</f>
        <v>1.5724</v>
      </c>
      <c r="BE17">
        <f t="shared" ref="BE17:BE48" si="35">(AS17-AR17)/(AS17-BC17)</f>
        <v>-0.4581555877345776</v>
      </c>
      <c r="BF17">
        <f t="shared" ref="BF17:BF48" si="36">(AM17-AS17)/(AM17-BC17)</f>
        <v>0.1863642008527549</v>
      </c>
      <c r="BG17">
        <f t="shared" ref="BG17:BG48" si="37">(AS17-AR17)/(AS17-AL17)</f>
        <v>0.95242090490283038</v>
      </c>
      <c r="BH17">
        <f t="shared" ref="BH17:BH48" si="38">(AM17-AS17)/(AM17-AL17)</f>
        <v>-0.90896172020298427</v>
      </c>
      <c r="BI17">
        <f t="shared" ref="BI17:BI48" si="39">$B$11*CB17+$C$11*CC17+$F$11*CD17</f>
        <v>999.99887096774205</v>
      </c>
      <c r="BJ17">
        <f t="shared" ref="BJ17:BJ48" si="40">BI17*BK17</f>
        <v>841.1993696125428</v>
      </c>
      <c r="BK17">
        <f t="shared" ref="BK17:BK48" si="41">($B$11*$D$9+$C$11*$D$9+$F$11*((CQ17+CI17)/MAX(CQ17+CI17+CR17, 0.1)*$I$9+CR17/MAX(CQ17+CI17+CR17, 0.1)*$J$9))/($B$11+$C$11+$F$11)</f>
        <v>0.84120031935483874</v>
      </c>
      <c r="BL17">
        <f t="shared" ref="BL17:BL48" si="42">($B$11*$K$9+$C$11*$K$9+$F$11*((CQ17+CI17)/MAX(CQ17+CI17+CR17, 0.1)*$P$9+CR17/MAX(CQ17+CI17+CR17, 0.1)*$Q$9))/($B$11+$C$11+$F$11)</f>
        <v>0.19240063870967741</v>
      </c>
      <c r="BM17">
        <v>0.83735158965228085</v>
      </c>
      <c r="BN17">
        <v>0.5</v>
      </c>
      <c r="BO17" t="s">
        <v>254</v>
      </c>
      <c r="BP17">
        <v>1675426007.3</v>
      </c>
      <c r="BQ17">
        <v>399.988612903226</v>
      </c>
      <c r="BR17">
        <v>403.74167741935503</v>
      </c>
      <c r="BS17">
        <v>16.204990322580599</v>
      </c>
      <c r="BT17">
        <v>15.116461290322601</v>
      </c>
      <c r="BU17">
        <v>500.02077419354799</v>
      </c>
      <c r="BV17">
        <v>96.852338709677397</v>
      </c>
      <c r="BW17">
        <v>0.19995403225806499</v>
      </c>
      <c r="BX17">
        <v>28.6023225806452</v>
      </c>
      <c r="BY17">
        <v>27.961354838709699</v>
      </c>
      <c r="BZ17">
        <v>999.9</v>
      </c>
      <c r="CA17">
        <v>10007.0967741935</v>
      </c>
      <c r="CB17">
        <v>0</v>
      </c>
      <c r="CC17">
        <v>385.91777419354798</v>
      </c>
      <c r="CD17">
        <v>999.99887096774205</v>
      </c>
      <c r="CE17">
        <v>0.95999022580645199</v>
      </c>
      <c r="CF17">
        <v>4.0010009677419398E-2</v>
      </c>
      <c r="CG17">
        <v>0</v>
      </c>
      <c r="CH17">
        <v>2.3058129032258101</v>
      </c>
      <c r="CI17">
        <v>0</v>
      </c>
      <c r="CJ17">
        <v>1453.45451612903</v>
      </c>
      <c r="CK17">
        <v>9334.2816129032308</v>
      </c>
      <c r="CL17">
        <v>40.936999999999998</v>
      </c>
      <c r="CM17">
        <v>44.048000000000002</v>
      </c>
      <c r="CN17">
        <v>42.223580645161299</v>
      </c>
      <c r="CO17">
        <v>42.1991935483871</v>
      </c>
      <c r="CP17">
        <v>40.844516129032201</v>
      </c>
      <c r="CQ17">
        <v>959.98935483871003</v>
      </c>
      <c r="CR17">
        <v>40.010645161290299</v>
      </c>
      <c r="CS17">
        <v>0</v>
      </c>
      <c r="CT17">
        <v>1486.2000000476801</v>
      </c>
      <c r="CU17">
        <v>2.2928038461538498</v>
      </c>
      <c r="CV17">
        <v>0.36826325631023299</v>
      </c>
      <c r="CW17">
        <v>-2.7873504174823802</v>
      </c>
      <c r="CX17">
        <v>1453.41730769231</v>
      </c>
      <c r="CY17">
        <v>15</v>
      </c>
      <c r="CZ17">
        <v>1675425928.3</v>
      </c>
      <c r="DA17" t="s">
        <v>255</v>
      </c>
      <c r="DB17">
        <v>4</v>
      </c>
      <c r="DC17">
        <v>-3.7610000000000001</v>
      </c>
      <c r="DD17">
        <v>0.35899999999999999</v>
      </c>
      <c r="DE17">
        <v>404</v>
      </c>
      <c r="DF17">
        <v>15</v>
      </c>
      <c r="DG17">
        <v>1.33</v>
      </c>
      <c r="DH17">
        <v>0.19</v>
      </c>
      <c r="DI17">
        <v>-3.75251711538461</v>
      </c>
      <c r="DJ17">
        <v>2.6606386066775501E-2</v>
      </c>
      <c r="DK17">
        <v>0.111093642090053</v>
      </c>
      <c r="DL17">
        <v>1</v>
      </c>
      <c r="DM17">
        <v>2.5160999999999998</v>
      </c>
      <c r="DN17">
        <v>0</v>
      </c>
      <c r="DO17">
        <v>0</v>
      </c>
      <c r="DP17">
        <v>0</v>
      </c>
      <c r="DQ17">
        <v>1.08790711538462</v>
      </c>
      <c r="DR17">
        <v>1.64976180312486E-2</v>
      </c>
      <c r="DS17">
        <v>8.00064789120194E-3</v>
      </c>
      <c r="DT17">
        <v>1</v>
      </c>
      <c r="DU17">
        <v>2</v>
      </c>
      <c r="DV17">
        <v>3</v>
      </c>
      <c r="DW17" t="s">
        <v>256</v>
      </c>
      <c r="DX17">
        <v>100</v>
      </c>
      <c r="DY17">
        <v>100</v>
      </c>
      <c r="DZ17">
        <v>-3.7610000000000001</v>
      </c>
      <c r="EA17">
        <v>0.35899999999999999</v>
      </c>
      <c r="EB17">
        <v>2</v>
      </c>
      <c r="EC17">
        <v>518.39800000000002</v>
      </c>
      <c r="ED17">
        <v>416.30200000000002</v>
      </c>
      <c r="EE17">
        <v>26.948799999999999</v>
      </c>
      <c r="EF17">
        <v>31.992999999999999</v>
      </c>
      <c r="EG17">
        <v>29.999500000000001</v>
      </c>
      <c r="EH17">
        <v>32.255099999999999</v>
      </c>
      <c r="EI17">
        <v>32.298499999999997</v>
      </c>
      <c r="EJ17">
        <v>20.198499999999999</v>
      </c>
      <c r="EK17">
        <v>36.646799999999999</v>
      </c>
      <c r="EL17">
        <v>0</v>
      </c>
      <c r="EM17">
        <v>26.946100000000001</v>
      </c>
      <c r="EN17">
        <v>403.77100000000002</v>
      </c>
      <c r="EO17">
        <v>15.103400000000001</v>
      </c>
      <c r="EP17">
        <v>100.126</v>
      </c>
      <c r="EQ17">
        <v>90.443200000000004</v>
      </c>
    </row>
    <row r="18" spans="1:147" x14ac:dyDescent="0.3">
      <c r="A18">
        <v>2</v>
      </c>
      <c r="B18">
        <v>1675426075.3</v>
      </c>
      <c r="C18">
        <v>60</v>
      </c>
      <c r="D18" t="s">
        <v>257</v>
      </c>
      <c r="E18" t="s">
        <v>258</v>
      </c>
      <c r="F18">
        <v>1675426067.3</v>
      </c>
      <c r="G18">
        <f t="shared" si="0"/>
        <v>6.5503691148545455E-3</v>
      </c>
      <c r="H18">
        <f t="shared" si="1"/>
        <v>19.440144950055622</v>
      </c>
      <c r="I18">
        <f t="shared" si="2"/>
        <v>400.02938709677397</v>
      </c>
      <c r="J18">
        <f t="shared" si="3"/>
        <v>276.67294890125777</v>
      </c>
      <c r="K18">
        <f t="shared" si="4"/>
        <v>26.85154354975068</v>
      </c>
      <c r="L18">
        <f t="shared" si="5"/>
        <v>38.823479315437581</v>
      </c>
      <c r="M18">
        <f t="shared" si="6"/>
        <v>0.29236212955104318</v>
      </c>
      <c r="N18">
        <f t="shared" si="7"/>
        <v>3.3962928839570137</v>
      </c>
      <c r="O18">
        <f t="shared" si="8"/>
        <v>0.27906536085711037</v>
      </c>
      <c r="P18">
        <f t="shared" si="9"/>
        <v>0.17556011107070479</v>
      </c>
      <c r="Q18">
        <f t="shared" si="10"/>
        <v>161.84597878884477</v>
      </c>
      <c r="R18">
        <f t="shared" si="11"/>
        <v>28.004652800006685</v>
      </c>
      <c r="S18">
        <f t="shared" si="12"/>
        <v>27.981300000000001</v>
      </c>
      <c r="T18">
        <f t="shared" si="13"/>
        <v>3.7907047178554123</v>
      </c>
      <c r="U18">
        <f t="shared" si="14"/>
        <v>39.965743536643913</v>
      </c>
      <c r="V18">
        <f t="shared" si="15"/>
        <v>1.575640035314205</v>
      </c>
      <c r="W18">
        <f t="shared" si="16"/>
        <v>3.9424764708043716</v>
      </c>
      <c r="X18">
        <f t="shared" si="17"/>
        <v>2.2150646825412075</v>
      </c>
      <c r="Y18">
        <f t="shared" si="18"/>
        <v>-288.87127796508548</v>
      </c>
      <c r="Z18">
        <f t="shared" si="19"/>
        <v>123.59313582292623</v>
      </c>
      <c r="AA18">
        <f t="shared" si="20"/>
        <v>7.9575551359821972</v>
      </c>
      <c r="AB18">
        <f t="shared" si="21"/>
        <v>4.5253917826677252</v>
      </c>
      <c r="AC18">
        <v>-4.0156391358012002E-2</v>
      </c>
      <c r="AD18">
        <v>4.5079067192463802E-2</v>
      </c>
      <c r="AE18">
        <v>3.3867018177735799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50924.88534774445</v>
      </c>
      <c r="AK18" t="s">
        <v>251</v>
      </c>
      <c r="AL18">
        <v>2.3287923076923098</v>
      </c>
      <c r="AM18">
        <v>1.9325600000000001</v>
      </c>
      <c r="AN18">
        <f t="shared" si="25"/>
        <v>-0.39623230769230977</v>
      </c>
      <c r="AO18">
        <f t="shared" si="26"/>
        <v>-0.20502975726099565</v>
      </c>
      <c r="AP18">
        <v>4.00236649665856E-3</v>
      </c>
      <c r="AQ18" t="s">
        <v>259</v>
      </c>
      <c r="AR18">
        <v>2.3134692307692299</v>
      </c>
      <c r="AS18">
        <v>1.3515999999999999</v>
      </c>
      <c r="AT18">
        <f t="shared" si="27"/>
        <v>-0.71165228674846848</v>
      </c>
      <c r="AU18">
        <v>0.5</v>
      </c>
      <c r="AV18">
        <f t="shared" si="28"/>
        <v>841.19226278678127</v>
      </c>
      <c r="AW18">
        <f t="shared" si="29"/>
        <v>19.440144950055622</v>
      </c>
      <c r="AX18">
        <f t="shared" si="30"/>
        <v>-299.31819870366576</v>
      </c>
      <c r="AY18">
        <f t="shared" si="31"/>
        <v>1</v>
      </c>
      <c r="AZ18">
        <f t="shared" si="32"/>
        <v>2.3105469989903465E-2</v>
      </c>
      <c r="BA18">
        <f t="shared" si="33"/>
        <v>0.42983131103876898</v>
      </c>
      <c r="BB18" t="s">
        <v>253</v>
      </c>
      <c r="BC18">
        <v>0</v>
      </c>
      <c r="BD18">
        <f t="shared" si="34"/>
        <v>1.3515999999999999</v>
      </c>
      <c r="BE18">
        <f t="shared" si="35"/>
        <v>-0.71165228674846859</v>
      </c>
      <c r="BF18">
        <f t="shared" si="36"/>
        <v>0.30061679844351541</v>
      </c>
      <c r="BG18">
        <f t="shared" si="37"/>
        <v>0.98431928208761066</v>
      </c>
      <c r="BH18">
        <f t="shared" si="38"/>
        <v>-1.4662105757694519</v>
      </c>
      <c r="BI18">
        <f t="shared" si="39"/>
        <v>999.99038709677404</v>
      </c>
      <c r="BJ18">
        <f t="shared" si="40"/>
        <v>841.19226278678127</v>
      </c>
      <c r="BK18">
        <f t="shared" si="41"/>
        <v>0.8412003491643314</v>
      </c>
      <c r="BL18">
        <f t="shared" si="42"/>
        <v>0.19240069832866283</v>
      </c>
      <c r="BM18">
        <v>0.83735158965228085</v>
      </c>
      <c r="BN18">
        <v>0.5</v>
      </c>
      <c r="BO18" t="s">
        <v>254</v>
      </c>
      <c r="BP18">
        <v>1675426067.3</v>
      </c>
      <c r="BQ18">
        <v>400.02938709677397</v>
      </c>
      <c r="BR18">
        <v>403.72358064516101</v>
      </c>
      <c r="BS18">
        <v>16.2350806451613</v>
      </c>
      <c r="BT18">
        <v>15.1559806451613</v>
      </c>
      <c r="BU18">
        <v>500.03829032258102</v>
      </c>
      <c r="BV18">
        <v>96.851587096774196</v>
      </c>
      <c r="BW18">
        <v>0.19998103225806499</v>
      </c>
      <c r="BX18">
        <v>28.656300000000002</v>
      </c>
      <c r="BY18">
        <v>27.981300000000001</v>
      </c>
      <c r="BZ18">
        <v>999.9</v>
      </c>
      <c r="CA18">
        <v>9998.7096774193506</v>
      </c>
      <c r="CB18">
        <v>0</v>
      </c>
      <c r="CC18">
        <v>391.886129032258</v>
      </c>
      <c r="CD18">
        <v>999.99038709677404</v>
      </c>
      <c r="CE18">
        <v>0.95999022580645199</v>
      </c>
      <c r="CF18">
        <v>4.0010009677419398E-2</v>
      </c>
      <c r="CG18">
        <v>0</v>
      </c>
      <c r="CH18">
        <v>2.34223870967742</v>
      </c>
      <c r="CI18">
        <v>0</v>
      </c>
      <c r="CJ18">
        <v>1450.5677419354799</v>
      </c>
      <c r="CK18">
        <v>9334.2022580645207</v>
      </c>
      <c r="CL18">
        <v>41.061999999999998</v>
      </c>
      <c r="CM18">
        <v>44.125</v>
      </c>
      <c r="CN18">
        <v>42.316064516129003</v>
      </c>
      <c r="CO18">
        <v>42.253999999999998</v>
      </c>
      <c r="CP18">
        <v>40.936999999999998</v>
      </c>
      <c r="CQ18">
        <v>959.98</v>
      </c>
      <c r="CR18">
        <v>40.011290322580599</v>
      </c>
      <c r="CS18">
        <v>0</v>
      </c>
      <c r="CT18">
        <v>59.400000095367403</v>
      </c>
      <c r="CU18">
        <v>2.3134692307692299</v>
      </c>
      <c r="CV18">
        <v>0.76497093890270595</v>
      </c>
      <c r="CW18">
        <v>-2.26940172834228</v>
      </c>
      <c r="CX18">
        <v>1450.63846153846</v>
      </c>
      <c r="CY18">
        <v>15</v>
      </c>
      <c r="CZ18">
        <v>1675425928.3</v>
      </c>
      <c r="DA18" t="s">
        <v>255</v>
      </c>
      <c r="DB18">
        <v>4</v>
      </c>
      <c r="DC18">
        <v>-3.7610000000000001</v>
      </c>
      <c r="DD18">
        <v>0.35899999999999999</v>
      </c>
      <c r="DE18">
        <v>404</v>
      </c>
      <c r="DF18">
        <v>15</v>
      </c>
      <c r="DG18">
        <v>1.33</v>
      </c>
      <c r="DH18">
        <v>0.19</v>
      </c>
      <c r="DI18">
        <v>-3.7935455769230799</v>
      </c>
      <c r="DJ18">
        <v>0.87255352172806</v>
      </c>
      <c r="DK18">
        <v>0.168275678660088</v>
      </c>
      <c r="DL18">
        <v>0</v>
      </c>
      <c r="DM18">
        <v>2.4683000000000002</v>
      </c>
      <c r="DN18">
        <v>0</v>
      </c>
      <c r="DO18">
        <v>0</v>
      </c>
      <c r="DP18">
        <v>0</v>
      </c>
      <c r="DQ18">
        <v>1.0829680769230801</v>
      </c>
      <c r="DR18">
        <v>-6.6568803893113607E-2</v>
      </c>
      <c r="DS18">
        <v>1.32178518617904E-2</v>
      </c>
      <c r="DT18">
        <v>1</v>
      </c>
      <c r="DU18">
        <v>1</v>
      </c>
      <c r="DV18">
        <v>3</v>
      </c>
      <c r="DW18" t="s">
        <v>260</v>
      </c>
      <c r="DX18">
        <v>100</v>
      </c>
      <c r="DY18">
        <v>100</v>
      </c>
      <c r="DZ18">
        <v>-3.7610000000000001</v>
      </c>
      <c r="EA18">
        <v>0.35899999999999999</v>
      </c>
      <c r="EB18">
        <v>2</v>
      </c>
      <c r="EC18">
        <v>518.10900000000004</v>
      </c>
      <c r="ED18">
        <v>416.291</v>
      </c>
      <c r="EE18">
        <v>26.9711</v>
      </c>
      <c r="EF18">
        <v>31.9649</v>
      </c>
      <c r="EG18">
        <v>29.9999</v>
      </c>
      <c r="EH18">
        <v>32.235399999999998</v>
      </c>
      <c r="EI18">
        <v>32.278799999999997</v>
      </c>
      <c r="EJ18">
        <v>20.204799999999999</v>
      </c>
      <c r="EK18">
        <v>35.807200000000002</v>
      </c>
      <c r="EL18">
        <v>0</v>
      </c>
      <c r="EM18">
        <v>26.973800000000001</v>
      </c>
      <c r="EN18">
        <v>403.81900000000002</v>
      </c>
      <c r="EO18">
        <v>15.199</v>
      </c>
      <c r="EP18">
        <v>100.13200000000001</v>
      </c>
      <c r="EQ18">
        <v>90.450400000000002</v>
      </c>
    </row>
    <row r="19" spans="1:147" x14ac:dyDescent="0.3">
      <c r="A19">
        <v>3</v>
      </c>
      <c r="B19">
        <v>1675426135.3</v>
      </c>
      <c r="C19">
        <v>120</v>
      </c>
      <c r="D19" t="s">
        <v>261</v>
      </c>
      <c r="E19" t="s">
        <v>262</v>
      </c>
      <c r="F19">
        <v>1675426127.3</v>
      </c>
      <c r="G19">
        <f t="shared" si="0"/>
        <v>6.7938685149816561E-3</v>
      </c>
      <c r="H19">
        <f t="shared" si="1"/>
        <v>19.72187181518089</v>
      </c>
      <c r="I19">
        <f t="shared" si="2"/>
        <v>400.00848387096801</v>
      </c>
      <c r="J19">
        <f t="shared" si="3"/>
        <v>279.15221519967616</v>
      </c>
      <c r="K19">
        <f t="shared" si="4"/>
        <v>27.091472778969617</v>
      </c>
      <c r="L19">
        <f t="shared" si="5"/>
        <v>38.820465545636871</v>
      </c>
      <c r="M19">
        <f t="shared" si="6"/>
        <v>0.30401532542333431</v>
      </c>
      <c r="N19">
        <f t="shared" si="7"/>
        <v>3.3963547299120731</v>
      </c>
      <c r="O19">
        <f t="shared" si="8"/>
        <v>0.28966564987984217</v>
      </c>
      <c r="P19">
        <f t="shared" si="9"/>
        <v>0.18227383901872948</v>
      </c>
      <c r="Q19">
        <f t="shared" si="10"/>
        <v>161.85158593456055</v>
      </c>
      <c r="R19">
        <f t="shared" si="11"/>
        <v>27.975084030176419</v>
      </c>
      <c r="S19">
        <f t="shared" si="12"/>
        <v>27.986441935483899</v>
      </c>
      <c r="T19">
        <f t="shared" si="13"/>
        <v>3.7918413154652715</v>
      </c>
      <c r="U19">
        <f t="shared" si="14"/>
        <v>39.982080649752518</v>
      </c>
      <c r="V19">
        <f t="shared" si="15"/>
        <v>1.5786145245123941</v>
      </c>
      <c r="W19">
        <f t="shared" si="16"/>
        <v>3.9483050878248016</v>
      </c>
      <c r="X19">
        <f t="shared" si="17"/>
        <v>2.2132267909528771</v>
      </c>
      <c r="Y19">
        <f t="shared" si="18"/>
        <v>-299.60960151069105</v>
      </c>
      <c r="Z19">
        <f t="shared" si="19"/>
        <v>127.31712851281974</v>
      </c>
      <c r="AA19">
        <f t="shared" si="20"/>
        <v>8.1984252347478019</v>
      </c>
      <c r="AB19">
        <f t="shared" si="21"/>
        <v>-2.2424618285629805</v>
      </c>
      <c r="AC19">
        <v>-4.0157311440724E-2</v>
      </c>
      <c r="AD19">
        <v>4.5080100065911802E-2</v>
      </c>
      <c r="AE19">
        <v>3.3867634439734799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50921.652368580697</v>
      </c>
      <c r="AK19" t="s">
        <v>251</v>
      </c>
      <c r="AL19">
        <v>2.3287923076923098</v>
      </c>
      <c r="AM19">
        <v>1.9325600000000001</v>
      </c>
      <c r="AN19">
        <f t="shared" si="25"/>
        <v>-0.39623230769230977</v>
      </c>
      <c r="AO19">
        <f t="shared" si="26"/>
        <v>-0.20502975726099565</v>
      </c>
      <c r="AP19">
        <v>4.00236649665856E-3</v>
      </c>
      <c r="AQ19" t="s">
        <v>263</v>
      </c>
      <c r="AR19">
        <v>2.1917692307692298</v>
      </c>
      <c r="AS19">
        <v>1.512</v>
      </c>
      <c r="AT19">
        <f t="shared" si="27"/>
        <v>-0.44958282458282395</v>
      </c>
      <c r="AU19">
        <v>0.5</v>
      </c>
      <c r="AV19">
        <f t="shared" si="28"/>
        <v>841.22177152239033</v>
      </c>
      <c r="AW19">
        <f t="shared" si="29"/>
        <v>19.72187181518089</v>
      </c>
      <c r="AX19">
        <f t="shared" si="30"/>
        <v>-189.09943007080162</v>
      </c>
      <c r="AY19">
        <f t="shared" si="31"/>
        <v>1</v>
      </c>
      <c r="AZ19">
        <f t="shared" si="32"/>
        <v>2.3439561499936066E-2</v>
      </c>
      <c r="BA19">
        <f t="shared" si="33"/>
        <v>0.2781481481481482</v>
      </c>
      <c r="BB19" t="s">
        <v>253</v>
      </c>
      <c r="BC19">
        <v>0</v>
      </c>
      <c r="BD19">
        <f t="shared" si="34"/>
        <v>1.512</v>
      </c>
      <c r="BE19">
        <f t="shared" si="35"/>
        <v>-0.44958282458282395</v>
      </c>
      <c r="BF19">
        <f t="shared" si="36"/>
        <v>0.21761808171544481</v>
      </c>
      <c r="BG19">
        <f t="shared" si="37"/>
        <v>0.83224244935629665</v>
      </c>
      <c r="BH19">
        <f t="shared" si="38"/>
        <v>-1.06139754844671</v>
      </c>
      <c r="BI19">
        <f t="shared" si="39"/>
        <v>1000.0255161290301</v>
      </c>
      <c r="BJ19">
        <f t="shared" si="40"/>
        <v>841.22177152239033</v>
      </c>
      <c r="BK19">
        <f t="shared" si="41"/>
        <v>0.84120030734680795</v>
      </c>
      <c r="BL19">
        <f t="shared" si="42"/>
        <v>0.19240061469361608</v>
      </c>
      <c r="BM19">
        <v>0.83735158965228096</v>
      </c>
      <c r="BN19">
        <v>0.5</v>
      </c>
      <c r="BO19" t="s">
        <v>254</v>
      </c>
      <c r="BP19">
        <v>1675426127.3</v>
      </c>
      <c r="BQ19">
        <v>400.00848387096801</v>
      </c>
      <c r="BR19">
        <v>403.76625806451602</v>
      </c>
      <c r="BS19">
        <v>16.266141935483901</v>
      </c>
      <c r="BT19">
        <v>15.1469290322581</v>
      </c>
      <c r="BU19">
        <v>500.02290322580598</v>
      </c>
      <c r="BV19">
        <v>96.849119354838706</v>
      </c>
      <c r="BW19">
        <v>0.19998612903225799</v>
      </c>
      <c r="BX19">
        <v>28.681767741935499</v>
      </c>
      <c r="BY19">
        <v>27.986441935483899</v>
      </c>
      <c r="BZ19">
        <v>999.9</v>
      </c>
      <c r="CA19">
        <v>9999.1935483871002</v>
      </c>
      <c r="CB19">
        <v>0</v>
      </c>
      <c r="CC19">
        <v>391.86158064516098</v>
      </c>
      <c r="CD19">
        <v>1000.0255161290301</v>
      </c>
      <c r="CE19">
        <v>0.95999216129032305</v>
      </c>
      <c r="CF19">
        <v>4.0008035483871003E-2</v>
      </c>
      <c r="CG19">
        <v>0</v>
      </c>
      <c r="CH19">
        <v>2.1848064516129</v>
      </c>
      <c r="CI19">
        <v>0</v>
      </c>
      <c r="CJ19">
        <v>1448.6451612903199</v>
      </c>
      <c r="CK19">
        <v>9334.5361290322599</v>
      </c>
      <c r="CL19">
        <v>41.186999999999998</v>
      </c>
      <c r="CM19">
        <v>44.152999999999999</v>
      </c>
      <c r="CN19">
        <v>42.435000000000002</v>
      </c>
      <c r="CO19">
        <v>42.311999999999998</v>
      </c>
      <c r="CP19">
        <v>41.061999999999998</v>
      </c>
      <c r="CQ19">
        <v>960.01483870967695</v>
      </c>
      <c r="CR19">
        <v>40.011290322580599</v>
      </c>
      <c r="CS19">
        <v>0</v>
      </c>
      <c r="CT19">
        <v>59.300000190734899</v>
      </c>
      <c r="CU19">
        <v>2.1917692307692298</v>
      </c>
      <c r="CV19">
        <v>2.5682046034126001E-2</v>
      </c>
      <c r="CW19">
        <v>-0.27452992011235899</v>
      </c>
      <c r="CX19">
        <v>1448.61884615385</v>
      </c>
      <c r="CY19">
        <v>15</v>
      </c>
      <c r="CZ19">
        <v>1675425928.3</v>
      </c>
      <c r="DA19" t="s">
        <v>255</v>
      </c>
      <c r="DB19">
        <v>4</v>
      </c>
      <c r="DC19">
        <v>-3.7610000000000001</v>
      </c>
      <c r="DD19">
        <v>0.35899999999999999</v>
      </c>
      <c r="DE19">
        <v>404</v>
      </c>
      <c r="DF19">
        <v>15</v>
      </c>
      <c r="DG19">
        <v>1.33</v>
      </c>
      <c r="DH19">
        <v>0.19</v>
      </c>
      <c r="DI19">
        <v>-3.7562271153846201</v>
      </c>
      <c r="DJ19">
        <v>0.159330607017827</v>
      </c>
      <c r="DK19">
        <v>0.13606937313422299</v>
      </c>
      <c r="DL19">
        <v>1</v>
      </c>
      <c r="DM19">
        <v>1.9973000000000001</v>
      </c>
      <c r="DN19">
        <v>0</v>
      </c>
      <c r="DO19">
        <v>0</v>
      </c>
      <c r="DP19">
        <v>0</v>
      </c>
      <c r="DQ19">
        <v>1.1182701923076901</v>
      </c>
      <c r="DR19">
        <v>9.5483138393234902E-3</v>
      </c>
      <c r="DS19">
        <v>2.5236774833446501E-3</v>
      </c>
      <c r="DT19">
        <v>1</v>
      </c>
      <c r="DU19">
        <v>2</v>
      </c>
      <c r="DV19">
        <v>3</v>
      </c>
      <c r="DW19" t="s">
        <v>256</v>
      </c>
      <c r="DX19">
        <v>100</v>
      </c>
      <c r="DY19">
        <v>100</v>
      </c>
      <c r="DZ19">
        <v>-3.7610000000000001</v>
      </c>
      <c r="EA19">
        <v>0.35899999999999999</v>
      </c>
      <c r="EB19">
        <v>2</v>
      </c>
      <c r="EC19">
        <v>517.88900000000001</v>
      </c>
      <c r="ED19">
        <v>415.99200000000002</v>
      </c>
      <c r="EE19">
        <v>26.986599999999999</v>
      </c>
      <c r="EF19">
        <v>31.933900000000001</v>
      </c>
      <c r="EG19">
        <v>29.9999</v>
      </c>
      <c r="EH19">
        <v>32.2072</v>
      </c>
      <c r="EI19">
        <v>32.253399999999999</v>
      </c>
      <c r="EJ19">
        <v>20.209199999999999</v>
      </c>
      <c r="EK19">
        <v>35.807200000000002</v>
      </c>
      <c r="EL19">
        <v>0</v>
      </c>
      <c r="EM19">
        <v>26.996099999999998</v>
      </c>
      <c r="EN19">
        <v>403.86500000000001</v>
      </c>
      <c r="EO19">
        <v>15.1814</v>
      </c>
      <c r="EP19">
        <v>100.139</v>
      </c>
      <c r="EQ19">
        <v>90.456699999999998</v>
      </c>
    </row>
    <row r="20" spans="1:147" x14ac:dyDescent="0.3">
      <c r="A20">
        <v>4</v>
      </c>
      <c r="B20">
        <v>1675426195.3</v>
      </c>
      <c r="C20">
        <v>180</v>
      </c>
      <c r="D20" t="s">
        <v>264</v>
      </c>
      <c r="E20" t="s">
        <v>265</v>
      </c>
      <c r="F20">
        <v>1675426187.3</v>
      </c>
      <c r="G20">
        <f t="shared" si="0"/>
        <v>6.7490664898535628E-3</v>
      </c>
      <c r="H20">
        <f t="shared" si="1"/>
        <v>19.80094859566497</v>
      </c>
      <c r="I20">
        <f t="shared" si="2"/>
        <v>400.00658064516102</v>
      </c>
      <c r="J20">
        <f t="shared" si="3"/>
        <v>278.29880777348126</v>
      </c>
      <c r="K20">
        <f t="shared" si="4"/>
        <v>27.009613552795216</v>
      </c>
      <c r="L20">
        <f t="shared" si="5"/>
        <v>38.821665274953851</v>
      </c>
      <c r="M20">
        <f t="shared" si="6"/>
        <v>0.30267054368420571</v>
      </c>
      <c r="N20">
        <f t="shared" si="7"/>
        <v>3.3961020520729281</v>
      </c>
      <c r="O20">
        <f t="shared" si="8"/>
        <v>0.28844333936177097</v>
      </c>
      <c r="P20">
        <f t="shared" si="9"/>
        <v>0.18149960481477811</v>
      </c>
      <c r="Q20">
        <f t="shared" si="10"/>
        <v>161.84574556054798</v>
      </c>
      <c r="R20">
        <f t="shared" si="11"/>
        <v>27.993466951530486</v>
      </c>
      <c r="S20">
        <f t="shared" si="12"/>
        <v>27.991103225806501</v>
      </c>
      <c r="T20">
        <f t="shared" si="13"/>
        <v>3.7928719259341337</v>
      </c>
      <c r="U20">
        <f t="shared" si="14"/>
        <v>40.12261698448345</v>
      </c>
      <c r="V20">
        <f t="shared" si="15"/>
        <v>1.584928208112278</v>
      </c>
      <c r="W20">
        <f t="shared" si="16"/>
        <v>3.9502114448945704</v>
      </c>
      <c r="X20">
        <f t="shared" si="17"/>
        <v>2.2079437178218555</v>
      </c>
      <c r="Y20">
        <f t="shared" si="18"/>
        <v>-297.63383220254212</v>
      </c>
      <c r="Z20">
        <f t="shared" si="19"/>
        <v>127.97800456805054</v>
      </c>
      <c r="AA20">
        <f t="shared" si="20"/>
        <v>8.2421274564027218</v>
      </c>
      <c r="AB20">
        <f t="shared" si="21"/>
        <v>0.43204538245912261</v>
      </c>
      <c r="AC20">
        <v>-4.0153552394734497E-2</v>
      </c>
      <c r="AD20">
        <v>4.5075880207477999E-2</v>
      </c>
      <c r="AE20">
        <v>3.3865116639555199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50915.749407344927</v>
      </c>
      <c r="AK20" t="s">
        <v>251</v>
      </c>
      <c r="AL20">
        <v>2.3287923076923098</v>
      </c>
      <c r="AM20">
        <v>1.9325600000000001</v>
      </c>
      <c r="AN20">
        <f t="shared" si="25"/>
        <v>-0.39623230769230977</v>
      </c>
      <c r="AO20">
        <f t="shared" si="26"/>
        <v>-0.20502975726099565</v>
      </c>
      <c r="AP20">
        <v>4.00236649665856E-3</v>
      </c>
      <c r="AQ20" t="s">
        <v>266</v>
      </c>
      <c r="AR20">
        <v>2.2060499999999998</v>
      </c>
      <c r="AS20">
        <v>2.5561500000000001</v>
      </c>
      <c r="AT20">
        <f t="shared" si="27"/>
        <v>0.13696379320462426</v>
      </c>
      <c r="AU20">
        <v>0.5</v>
      </c>
      <c r="AV20">
        <f t="shared" si="28"/>
        <v>841.19121305757426</v>
      </c>
      <c r="AW20">
        <f t="shared" si="29"/>
        <v>19.80094859566497</v>
      </c>
      <c r="AX20">
        <f t="shared" si="30"/>
        <v>57.606369675382318</v>
      </c>
      <c r="AY20">
        <f t="shared" si="31"/>
        <v>1</v>
      </c>
      <c r="AZ20">
        <f t="shared" si="32"/>
        <v>2.3534418717012128E-2</v>
      </c>
      <c r="BA20">
        <f t="shared" si="33"/>
        <v>-0.24395673180368915</v>
      </c>
      <c r="BB20" t="s">
        <v>253</v>
      </c>
      <c r="BC20">
        <v>0</v>
      </c>
      <c r="BD20">
        <f t="shared" si="34"/>
        <v>2.5561500000000001</v>
      </c>
      <c r="BE20">
        <f t="shared" si="35"/>
        <v>0.13696379320462426</v>
      </c>
      <c r="BF20">
        <f t="shared" si="36"/>
        <v>-0.32267562197292715</v>
      </c>
      <c r="BG20">
        <f t="shared" si="37"/>
        <v>1.5398643276436803</v>
      </c>
      <c r="BH20">
        <f t="shared" si="38"/>
        <v>1.5737989757368362</v>
      </c>
      <c r="BI20">
        <f t="shared" si="39"/>
        <v>999.98916129032295</v>
      </c>
      <c r="BJ20">
        <f t="shared" si="40"/>
        <v>841.19121305757426</v>
      </c>
      <c r="BK20">
        <f t="shared" si="41"/>
        <v>0.84120033058373767</v>
      </c>
      <c r="BL20">
        <f t="shared" si="42"/>
        <v>0.19240066116747545</v>
      </c>
      <c r="BM20">
        <v>0.83735158965228096</v>
      </c>
      <c r="BN20">
        <v>0.5</v>
      </c>
      <c r="BO20" t="s">
        <v>254</v>
      </c>
      <c r="BP20">
        <v>1675426187.3</v>
      </c>
      <c r="BQ20">
        <v>400.00658064516102</v>
      </c>
      <c r="BR20">
        <v>403.77470967741903</v>
      </c>
      <c r="BS20">
        <v>16.3306161290323</v>
      </c>
      <c r="BT20">
        <v>15.218822580645201</v>
      </c>
      <c r="BU20">
        <v>500.00754838709702</v>
      </c>
      <c r="BV20">
        <v>96.852551612903298</v>
      </c>
      <c r="BW20">
        <v>0.20001490322580701</v>
      </c>
      <c r="BX20">
        <v>28.690090322580598</v>
      </c>
      <c r="BY20">
        <v>27.991103225806501</v>
      </c>
      <c r="BZ20">
        <v>999.9</v>
      </c>
      <c r="CA20">
        <v>9997.9032258064508</v>
      </c>
      <c r="CB20">
        <v>0</v>
      </c>
      <c r="CC20">
        <v>391.77432258064499</v>
      </c>
      <c r="CD20">
        <v>999.98916129032295</v>
      </c>
      <c r="CE20">
        <v>0.95999216129032305</v>
      </c>
      <c r="CF20">
        <v>4.0008035483871003E-2</v>
      </c>
      <c r="CG20">
        <v>0</v>
      </c>
      <c r="CH20">
        <v>2.1992419354838701</v>
      </c>
      <c r="CI20">
        <v>0</v>
      </c>
      <c r="CJ20">
        <v>1446.4848387096799</v>
      </c>
      <c r="CK20">
        <v>9334.1841935483899</v>
      </c>
      <c r="CL20">
        <v>41.25</v>
      </c>
      <c r="CM20">
        <v>44.186999999999998</v>
      </c>
      <c r="CN20">
        <v>42.5</v>
      </c>
      <c r="CO20">
        <v>42.311999999999998</v>
      </c>
      <c r="CP20">
        <v>41.120935483871001</v>
      </c>
      <c r="CQ20">
        <v>959.98</v>
      </c>
      <c r="CR20">
        <v>40.010645161290299</v>
      </c>
      <c r="CS20">
        <v>0</v>
      </c>
      <c r="CT20">
        <v>59.100000143051098</v>
      </c>
      <c r="CU20">
        <v>2.2060499999999998</v>
      </c>
      <c r="CV20">
        <v>-0.123634194671149</v>
      </c>
      <c r="CW20">
        <v>0.225982921627678</v>
      </c>
      <c r="CX20">
        <v>1446.50730769231</v>
      </c>
      <c r="CY20">
        <v>15</v>
      </c>
      <c r="CZ20">
        <v>1675425928.3</v>
      </c>
      <c r="DA20" t="s">
        <v>255</v>
      </c>
      <c r="DB20">
        <v>4</v>
      </c>
      <c r="DC20">
        <v>-3.7610000000000001</v>
      </c>
      <c r="DD20">
        <v>0.35899999999999999</v>
      </c>
      <c r="DE20">
        <v>404</v>
      </c>
      <c r="DF20">
        <v>15</v>
      </c>
      <c r="DG20">
        <v>1.33</v>
      </c>
      <c r="DH20">
        <v>0.19</v>
      </c>
      <c r="DI20">
        <v>-3.7815638461538499</v>
      </c>
      <c r="DJ20">
        <v>6.4017587296264306E-2</v>
      </c>
      <c r="DK20">
        <v>0.129756468908755</v>
      </c>
      <c r="DL20">
        <v>1</v>
      </c>
      <c r="DM20">
        <v>2.1387</v>
      </c>
      <c r="DN20">
        <v>0</v>
      </c>
      <c r="DO20">
        <v>0</v>
      </c>
      <c r="DP20">
        <v>0</v>
      </c>
      <c r="DQ20">
        <v>1.109515</v>
      </c>
      <c r="DR20">
        <v>2.1731443695037E-2</v>
      </c>
      <c r="DS20">
        <v>4.1142302298990503E-3</v>
      </c>
      <c r="DT20">
        <v>1</v>
      </c>
      <c r="DU20">
        <v>2</v>
      </c>
      <c r="DV20">
        <v>3</v>
      </c>
      <c r="DW20" t="s">
        <v>256</v>
      </c>
      <c r="DX20">
        <v>100</v>
      </c>
      <c r="DY20">
        <v>100</v>
      </c>
      <c r="DZ20">
        <v>-3.7610000000000001</v>
      </c>
      <c r="EA20">
        <v>0.35899999999999999</v>
      </c>
      <c r="EB20">
        <v>2</v>
      </c>
      <c r="EC20">
        <v>519.22</v>
      </c>
      <c r="ED20">
        <v>416.17500000000001</v>
      </c>
      <c r="EE20">
        <v>26.9541</v>
      </c>
      <c r="EF20">
        <v>31.900200000000002</v>
      </c>
      <c r="EG20">
        <v>30</v>
      </c>
      <c r="EH20">
        <v>32.179000000000002</v>
      </c>
      <c r="EI20">
        <v>32.225299999999997</v>
      </c>
      <c r="EJ20">
        <v>20.206900000000001</v>
      </c>
      <c r="EK20">
        <v>35.201999999999998</v>
      </c>
      <c r="EL20">
        <v>0</v>
      </c>
      <c r="EM20">
        <v>26.947199999999999</v>
      </c>
      <c r="EN20">
        <v>403.77</v>
      </c>
      <c r="EO20">
        <v>15.225300000000001</v>
      </c>
      <c r="EP20">
        <v>100.148</v>
      </c>
      <c r="EQ20">
        <v>90.465699999999998</v>
      </c>
    </row>
    <row r="21" spans="1:147" x14ac:dyDescent="0.3">
      <c r="A21">
        <v>5</v>
      </c>
      <c r="B21">
        <v>1675426255.3</v>
      </c>
      <c r="C21">
        <v>240</v>
      </c>
      <c r="D21" t="s">
        <v>267</v>
      </c>
      <c r="E21" t="s">
        <v>268</v>
      </c>
      <c r="F21">
        <v>1675426247.3</v>
      </c>
      <c r="G21">
        <f t="shared" si="0"/>
        <v>6.8247344530862637E-3</v>
      </c>
      <c r="H21">
        <f t="shared" si="1"/>
        <v>19.788354910704602</v>
      </c>
      <c r="I21">
        <f t="shared" si="2"/>
        <v>400.03390322580702</v>
      </c>
      <c r="J21">
        <f t="shared" si="3"/>
        <v>279.48460419427613</v>
      </c>
      <c r="K21">
        <f t="shared" si="4"/>
        <v>27.124145336283146</v>
      </c>
      <c r="L21">
        <f t="shared" si="5"/>
        <v>38.823525760277413</v>
      </c>
      <c r="M21">
        <f t="shared" si="6"/>
        <v>0.30594191159629969</v>
      </c>
      <c r="N21">
        <f t="shared" si="7"/>
        <v>3.3985290307985987</v>
      </c>
      <c r="O21">
        <f t="shared" si="8"/>
        <v>0.29142327784234506</v>
      </c>
      <c r="P21">
        <f t="shared" si="9"/>
        <v>0.18338656278268411</v>
      </c>
      <c r="Q21">
        <f t="shared" si="10"/>
        <v>161.84650534850408</v>
      </c>
      <c r="R21">
        <f t="shared" si="11"/>
        <v>27.982842552723941</v>
      </c>
      <c r="S21">
        <f t="shared" si="12"/>
        <v>27.983664516129</v>
      </c>
      <c r="T21">
        <f t="shared" si="13"/>
        <v>3.7912273447037128</v>
      </c>
      <c r="U21">
        <f t="shared" si="14"/>
        <v>40.017944109254337</v>
      </c>
      <c r="V21">
        <f t="shared" si="15"/>
        <v>1.5813444817979394</v>
      </c>
      <c r="W21">
        <f t="shared" si="16"/>
        <v>3.9515885110955664</v>
      </c>
      <c r="X21">
        <f t="shared" si="17"/>
        <v>2.2098828629057734</v>
      </c>
      <c r="Y21">
        <f t="shared" si="18"/>
        <v>-300.97078938110423</v>
      </c>
      <c r="Z21">
        <f t="shared" si="19"/>
        <v>130.53349594800221</v>
      </c>
      <c r="AA21">
        <f t="shared" si="20"/>
        <v>8.400645200751633</v>
      </c>
      <c r="AB21">
        <f t="shared" si="21"/>
        <v>-0.19014288384630618</v>
      </c>
      <c r="AC21">
        <v>-4.0189662969978703E-2</v>
      </c>
      <c r="AD21">
        <v>4.5116417491649803E-2</v>
      </c>
      <c r="AE21">
        <v>3.3889300179291801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50958.606198117588</v>
      </c>
      <c r="AK21" t="s">
        <v>251</v>
      </c>
      <c r="AL21">
        <v>2.3287923076923098</v>
      </c>
      <c r="AM21">
        <v>1.9325600000000001</v>
      </c>
      <c r="AN21">
        <f t="shared" si="25"/>
        <v>-0.39623230769230977</v>
      </c>
      <c r="AO21">
        <f t="shared" si="26"/>
        <v>-0.20502975726099565</v>
      </c>
      <c r="AP21">
        <v>4.00236649665856E-3</v>
      </c>
      <c r="AQ21" t="s">
        <v>269</v>
      </c>
      <c r="AR21">
        <v>2.2345538461538501</v>
      </c>
      <c r="AS21">
        <v>1.282</v>
      </c>
      <c r="AT21">
        <f t="shared" si="27"/>
        <v>-0.74302172086883789</v>
      </c>
      <c r="AU21">
        <v>0.5</v>
      </c>
      <c r="AV21">
        <f t="shared" si="28"/>
        <v>841.19512482535288</v>
      </c>
      <c r="AW21">
        <f t="shared" si="29"/>
        <v>19.788354910704602</v>
      </c>
      <c r="AX21">
        <f t="shared" si="30"/>
        <v>-312.51312461710529</v>
      </c>
      <c r="AY21">
        <f t="shared" si="31"/>
        <v>1</v>
      </c>
      <c r="AZ21">
        <f t="shared" si="32"/>
        <v>2.3519338094494462E-2</v>
      </c>
      <c r="BA21">
        <f t="shared" si="33"/>
        <v>0.50745709828393137</v>
      </c>
      <c r="BB21" t="s">
        <v>253</v>
      </c>
      <c r="BC21">
        <v>0</v>
      </c>
      <c r="BD21">
        <f t="shared" si="34"/>
        <v>1.282</v>
      </c>
      <c r="BE21">
        <f t="shared" si="35"/>
        <v>-0.74302172086883778</v>
      </c>
      <c r="BF21">
        <f t="shared" si="36"/>
        <v>0.33663120420582027</v>
      </c>
      <c r="BG21">
        <f t="shared" si="37"/>
        <v>0.90997405994870972</v>
      </c>
      <c r="BH21">
        <f t="shared" si="38"/>
        <v>-1.6418651063284468</v>
      </c>
      <c r="BI21">
        <f t="shared" si="39"/>
        <v>999.99380645161295</v>
      </c>
      <c r="BJ21">
        <f t="shared" si="40"/>
        <v>841.19512482535288</v>
      </c>
      <c r="BK21">
        <f t="shared" si="41"/>
        <v>0.84120033484032997</v>
      </c>
      <c r="BL21">
        <f t="shared" si="42"/>
        <v>0.19240066968065977</v>
      </c>
      <c r="BM21">
        <v>0.83735158965228096</v>
      </c>
      <c r="BN21">
        <v>0.5</v>
      </c>
      <c r="BO21" t="s">
        <v>254</v>
      </c>
      <c r="BP21">
        <v>1675426247.3</v>
      </c>
      <c r="BQ21">
        <v>400.03390322580702</v>
      </c>
      <c r="BR21">
        <v>403.80493548387102</v>
      </c>
      <c r="BS21">
        <v>16.294022580645201</v>
      </c>
      <c r="BT21">
        <v>15.169748387096799</v>
      </c>
      <c r="BU21">
        <v>500.01919354838702</v>
      </c>
      <c r="BV21">
        <v>96.850593548387096</v>
      </c>
      <c r="BW21">
        <v>0.199995032258065</v>
      </c>
      <c r="BX21">
        <v>28.696100000000001</v>
      </c>
      <c r="BY21">
        <v>27.983664516129</v>
      </c>
      <c r="BZ21">
        <v>999.9</v>
      </c>
      <c r="CA21">
        <v>10007.0967741935</v>
      </c>
      <c r="CB21">
        <v>0</v>
      </c>
      <c r="CC21">
        <v>391.76506451612897</v>
      </c>
      <c r="CD21">
        <v>999.99380645161295</v>
      </c>
      <c r="CE21">
        <v>0.95999312903225797</v>
      </c>
      <c r="CF21">
        <v>4.0007048387096802E-2</v>
      </c>
      <c r="CG21">
        <v>0</v>
      </c>
      <c r="CH21">
        <v>2.24082580645161</v>
      </c>
      <c r="CI21">
        <v>0</v>
      </c>
      <c r="CJ21">
        <v>1444.1032258064499</v>
      </c>
      <c r="CK21">
        <v>9334.2412903225795</v>
      </c>
      <c r="CL21">
        <v>41.311999999999998</v>
      </c>
      <c r="CM21">
        <v>44.25</v>
      </c>
      <c r="CN21">
        <v>42.561999999999998</v>
      </c>
      <c r="CO21">
        <v>42.370935483871001</v>
      </c>
      <c r="CP21">
        <v>41.186999999999998</v>
      </c>
      <c r="CQ21">
        <v>959.984193548387</v>
      </c>
      <c r="CR21">
        <v>40.010967741935502</v>
      </c>
      <c r="CS21">
        <v>0</v>
      </c>
      <c r="CT21">
        <v>59.600000143051098</v>
      </c>
      <c r="CU21">
        <v>2.2345538461538501</v>
      </c>
      <c r="CV21">
        <v>-0.24550427728424701</v>
      </c>
      <c r="CW21">
        <v>0.46461542021260399</v>
      </c>
      <c r="CX21">
        <v>1444.0650000000001</v>
      </c>
      <c r="CY21">
        <v>15</v>
      </c>
      <c r="CZ21">
        <v>1675425928.3</v>
      </c>
      <c r="DA21" t="s">
        <v>255</v>
      </c>
      <c r="DB21">
        <v>4</v>
      </c>
      <c r="DC21">
        <v>-3.7610000000000001</v>
      </c>
      <c r="DD21">
        <v>0.35899999999999999</v>
      </c>
      <c r="DE21">
        <v>404</v>
      </c>
      <c r="DF21">
        <v>15</v>
      </c>
      <c r="DG21">
        <v>1.33</v>
      </c>
      <c r="DH21">
        <v>0.19</v>
      </c>
      <c r="DI21">
        <v>-3.77241788461538</v>
      </c>
      <c r="DJ21">
        <v>8.8404849312303108E-3</v>
      </c>
      <c r="DK21">
        <v>0.10626323633998799</v>
      </c>
      <c r="DL21">
        <v>1</v>
      </c>
      <c r="DM21">
        <v>1.98</v>
      </c>
      <c r="DN21">
        <v>0</v>
      </c>
      <c r="DO21">
        <v>0</v>
      </c>
      <c r="DP21">
        <v>0</v>
      </c>
      <c r="DQ21">
        <v>1.12427884615385</v>
      </c>
      <c r="DR21">
        <v>-9.3741996072679401E-4</v>
      </c>
      <c r="DS21">
        <v>2.1985682874982298E-3</v>
      </c>
      <c r="DT21">
        <v>1</v>
      </c>
      <c r="DU21">
        <v>2</v>
      </c>
      <c r="DV21">
        <v>3</v>
      </c>
      <c r="DW21" t="s">
        <v>256</v>
      </c>
      <c r="DX21">
        <v>100</v>
      </c>
      <c r="DY21">
        <v>100</v>
      </c>
      <c r="DZ21">
        <v>-3.7610000000000001</v>
      </c>
      <c r="EA21">
        <v>0.35899999999999999</v>
      </c>
      <c r="EB21">
        <v>2</v>
      </c>
      <c r="EC21">
        <v>518.17999999999995</v>
      </c>
      <c r="ED21">
        <v>416.08699999999999</v>
      </c>
      <c r="EE21">
        <v>26.958600000000001</v>
      </c>
      <c r="EF21">
        <v>31.860900000000001</v>
      </c>
      <c r="EG21">
        <v>29.9998</v>
      </c>
      <c r="EH21">
        <v>32.145200000000003</v>
      </c>
      <c r="EI21">
        <v>32.194499999999998</v>
      </c>
      <c r="EJ21">
        <v>20.209199999999999</v>
      </c>
      <c r="EK21">
        <v>35.201999999999998</v>
      </c>
      <c r="EL21">
        <v>0</v>
      </c>
      <c r="EM21">
        <v>26.961500000000001</v>
      </c>
      <c r="EN21">
        <v>403.85599999999999</v>
      </c>
      <c r="EO21">
        <v>15.192</v>
      </c>
      <c r="EP21">
        <v>100.154</v>
      </c>
      <c r="EQ21">
        <v>90.472499999999997</v>
      </c>
    </row>
    <row r="22" spans="1:147" x14ac:dyDescent="0.3">
      <c r="A22">
        <v>6</v>
      </c>
      <c r="B22">
        <v>1675426315.3</v>
      </c>
      <c r="C22">
        <v>300</v>
      </c>
      <c r="D22" t="s">
        <v>270</v>
      </c>
      <c r="E22" t="s">
        <v>271</v>
      </c>
      <c r="F22">
        <v>1675426307.3</v>
      </c>
      <c r="G22">
        <f t="shared" si="0"/>
        <v>6.7347914675829615E-3</v>
      </c>
      <c r="H22">
        <f t="shared" si="1"/>
        <v>19.726659544159887</v>
      </c>
      <c r="I22">
        <f t="shared" si="2"/>
        <v>400.02412903225797</v>
      </c>
      <c r="J22">
        <f t="shared" si="3"/>
        <v>278.59865446365762</v>
      </c>
      <c r="K22">
        <f t="shared" si="4"/>
        <v>27.038175813581507</v>
      </c>
      <c r="L22">
        <f t="shared" si="5"/>
        <v>38.822595002374321</v>
      </c>
      <c r="M22">
        <f t="shared" si="6"/>
        <v>0.30228570789778525</v>
      </c>
      <c r="N22">
        <f t="shared" si="7"/>
        <v>3.3963533550455582</v>
      </c>
      <c r="O22">
        <f t="shared" si="8"/>
        <v>0.28809474508549748</v>
      </c>
      <c r="P22">
        <f t="shared" si="9"/>
        <v>0.1812786903931097</v>
      </c>
      <c r="Q22">
        <f t="shared" si="10"/>
        <v>161.84951059462077</v>
      </c>
      <c r="R22">
        <f t="shared" si="11"/>
        <v>28.005854979186157</v>
      </c>
      <c r="S22">
        <f t="shared" si="12"/>
        <v>27.986983870967698</v>
      </c>
      <c r="T22">
        <f t="shared" si="13"/>
        <v>3.7919611247522744</v>
      </c>
      <c r="U22">
        <f t="shared" si="14"/>
        <v>40.130350823496606</v>
      </c>
      <c r="V22">
        <f t="shared" si="15"/>
        <v>1.5860693825650189</v>
      </c>
      <c r="W22">
        <f t="shared" si="16"/>
        <v>3.9522938375020735</v>
      </c>
      <c r="X22">
        <f t="shared" si="17"/>
        <v>2.2058917421872555</v>
      </c>
      <c r="Y22">
        <f t="shared" si="18"/>
        <v>-297.00430372040859</v>
      </c>
      <c r="Z22">
        <f t="shared" si="19"/>
        <v>130.40563140197978</v>
      </c>
      <c r="AA22">
        <f t="shared" si="20"/>
        <v>8.3980598255824503</v>
      </c>
      <c r="AB22">
        <f t="shared" si="21"/>
        <v>3.6488981017743924</v>
      </c>
      <c r="AC22">
        <v>-4.0157290986749403E-2</v>
      </c>
      <c r="AD22">
        <v>4.5080077104533399E-2</v>
      </c>
      <c r="AE22">
        <v>3.3867620739922502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50918.721530992589</v>
      </c>
      <c r="AK22" t="s">
        <v>251</v>
      </c>
      <c r="AL22">
        <v>2.3287923076923098</v>
      </c>
      <c r="AM22">
        <v>1.9325600000000001</v>
      </c>
      <c r="AN22">
        <f t="shared" si="25"/>
        <v>-0.39623230769230977</v>
      </c>
      <c r="AO22">
        <f t="shared" si="26"/>
        <v>-0.20502975726099565</v>
      </c>
      <c r="AP22">
        <v>4.00236649665856E-3</v>
      </c>
      <c r="AQ22" t="s">
        <v>272</v>
      </c>
      <c r="AR22">
        <v>2.27272307692308</v>
      </c>
      <c r="AS22">
        <v>1.5848</v>
      </c>
      <c r="AT22">
        <f t="shared" si="27"/>
        <v>-0.43407564167281665</v>
      </c>
      <c r="AU22">
        <v>0.5</v>
      </c>
      <c r="AV22">
        <f t="shared" si="28"/>
        <v>841.21204439997894</v>
      </c>
      <c r="AW22">
        <f t="shared" si="29"/>
        <v>19.726659544159887</v>
      </c>
      <c r="AX22">
        <f t="shared" si="30"/>
        <v>-182.57482897791138</v>
      </c>
      <c r="AY22">
        <f t="shared" si="31"/>
        <v>1</v>
      </c>
      <c r="AZ22">
        <f t="shared" si="32"/>
        <v>2.3445524001895431E-2</v>
      </c>
      <c r="BA22">
        <f t="shared" si="33"/>
        <v>0.21943462897526506</v>
      </c>
      <c r="BB22" t="s">
        <v>253</v>
      </c>
      <c r="BC22">
        <v>0</v>
      </c>
      <c r="BD22">
        <f t="shared" si="34"/>
        <v>1.5848</v>
      </c>
      <c r="BE22">
        <f t="shared" si="35"/>
        <v>-0.43407564167281676</v>
      </c>
      <c r="BF22">
        <f t="shared" si="36"/>
        <v>0.17994784120544774</v>
      </c>
      <c r="BG22">
        <f t="shared" si="37"/>
        <v>0.92463735150280857</v>
      </c>
      <c r="BH22">
        <f t="shared" si="38"/>
        <v>-0.87766694751718632</v>
      </c>
      <c r="BI22">
        <f t="shared" si="39"/>
        <v>1000.01409677419</v>
      </c>
      <c r="BJ22">
        <f t="shared" si="40"/>
        <v>841.21204439997894</v>
      </c>
      <c r="BK22">
        <f t="shared" si="41"/>
        <v>0.84120018619090564</v>
      </c>
      <c r="BL22">
        <f t="shared" si="42"/>
        <v>0.19240037238181135</v>
      </c>
      <c r="BM22">
        <v>0.83735158965228096</v>
      </c>
      <c r="BN22">
        <v>0.5</v>
      </c>
      <c r="BO22" t="s">
        <v>254</v>
      </c>
      <c r="BP22">
        <v>1675426307.3</v>
      </c>
      <c r="BQ22">
        <v>400.02412903225797</v>
      </c>
      <c r="BR22">
        <v>403.77880645161298</v>
      </c>
      <c r="BS22">
        <v>16.342700000000001</v>
      </c>
      <c r="BT22">
        <v>15.233293548387101</v>
      </c>
      <c r="BU22">
        <v>500.01741935483898</v>
      </c>
      <c r="BV22">
        <v>96.850632258064493</v>
      </c>
      <c r="BW22">
        <v>0.20000090322580599</v>
      </c>
      <c r="BX22">
        <v>28.6991774193549</v>
      </c>
      <c r="BY22">
        <v>27.986983870967698</v>
      </c>
      <c r="BZ22">
        <v>999.9</v>
      </c>
      <c r="CA22">
        <v>9999.0322580645206</v>
      </c>
      <c r="CB22">
        <v>0</v>
      </c>
      <c r="CC22">
        <v>391.827838709677</v>
      </c>
      <c r="CD22">
        <v>1000.01409677419</v>
      </c>
      <c r="CE22">
        <v>0.95999506451612904</v>
      </c>
      <c r="CF22">
        <v>4.0005074193548401E-2</v>
      </c>
      <c r="CG22">
        <v>0</v>
      </c>
      <c r="CH22">
        <v>2.2845935483870998</v>
      </c>
      <c r="CI22">
        <v>0</v>
      </c>
      <c r="CJ22">
        <v>1441.60838709677</v>
      </c>
      <c r="CK22">
        <v>9334.4409677419408</v>
      </c>
      <c r="CL22">
        <v>41.375</v>
      </c>
      <c r="CM22">
        <v>44.25</v>
      </c>
      <c r="CN22">
        <v>42.625</v>
      </c>
      <c r="CO22">
        <v>42.375</v>
      </c>
      <c r="CP22">
        <v>41.211387096774203</v>
      </c>
      <c r="CQ22">
        <v>960.00741935483904</v>
      </c>
      <c r="CR22">
        <v>40.006774193548402</v>
      </c>
      <c r="CS22">
        <v>0</v>
      </c>
      <c r="CT22">
        <v>59.300000190734899</v>
      </c>
      <c r="CU22">
        <v>2.27272307692308</v>
      </c>
      <c r="CV22">
        <v>-0.35017436030427601</v>
      </c>
      <c r="CW22">
        <v>-1.1596581240217201</v>
      </c>
      <c r="CX22">
        <v>1441.60153846154</v>
      </c>
      <c r="CY22">
        <v>15</v>
      </c>
      <c r="CZ22">
        <v>1675425928.3</v>
      </c>
      <c r="DA22" t="s">
        <v>255</v>
      </c>
      <c r="DB22">
        <v>4</v>
      </c>
      <c r="DC22">
        <v>-3.7610000000000001</v>
      </c>
      <c r="DD22">
        <v>0.35899999999999999</v>
      </c>
      <c r="DE22">
        <v>404</v>
      </c>
      <c r="DF22">
        <v>15</v>
      </c>
      <c r="DG22">
        <v>1.33</v>
      </c>
      <c r="DH22">
        <v>0.19</v>
      </c>
      <c r="DI22">
        <v>-3.7813276923076899</v>
      </c>
      <c r="DJ22">
        <v>0.22325778195164001</v>
      </c>
      <c r="DK22">
        <v>0.14066428679408999</v>
      </c>
      <c r="DL22">
        <v>1</v>
      </c>
      <c r="DM22">
        <v>2.5703999999999998</v>
      </c>
      <c r="DN22">
        <v>0</v>
      </c>
      <c r="DO22">
        <v>0</v>
      </c>
      <c r="DP22">
        <v>0</v>
      </c>
      <c r="DQ22">
        <v>1.1052444230769201</v>
      </c>
      <c r="DR22">
        <v>4.5397609493723901E-2</v>
      </c>
      <c r="DS22">
        <v>6.39225535420118E-3</v>
      </c>
      <c r="DT22">
        <v>1</v>
      </c>
      <c r="DU22">
        <v>2</v>
      </c>
      <c r="DV22">
        <v>3</v>
      </c>
      <c r="DW22" t="s">
        <v>256</v>
      </c>
      <c r="DX22">
        <v>100</v>
      </c>
      <c r="DY22">
        <v>100</v>
      </c>
      <c r="DZ22">
        <v>-3.7610000000000001</v>
      </c>
      <c r="EA22">
        <v>0.35899999999999999</v>
      </c>
      <c r="EB22">
        <v>2</v>
      </c>
      <c r="EC22">
        <v>518.43200000000002</v>
      </c>
      <c r="ED22">
        <v>416.23</v>
      </c>
      <c r="EE22">
        <v>26.9268</v>
      </c>
      <c r="EF22">
        <v>31.8245</v>
      </c>
      <c r="EG22">
        <v>29.9999</v>
      </c>
      <c r="EH22">
        <v>32.111400000000003</v>
      </c>
      <c r="EI22">
        <v>32.160699999999999</v>
      </c>
      <c r="EJ22">
        <v>20.210999999999999</v>
      </c>
      <c r="EK22">
        <v>34.604700000000001</v>
      </c>
      <c r="EL22">
        <v>0</v>
      </c>
      <c r="EM22">
        <v>26.929300000000001</v>
      </c>
      <c r="EN22">
        <v>403.76299999999998</v>
      </c>
      <c r="EO22">
        <v>15.239699999999999</v>
      </c>
      <c r="EP22">
        <v>100.161</v>
      </c>
      <c r="EQ22">
        <v>90.481899999999996</v>
      </c>
    </row>
    <row r="23" spans="1:147" x14ac:dyDescent="0.3">
      <c r="A23">
        <v>7</v>
      </c>
      <c r="B23">
        <v>1675426375.4000001</v>
      </c>
      <c r="C23">
        <v>360.10000014305098</v>
      </c>
      <c r="D23" t="s">
        <v>273</v>
      </c>
      <c r="E23" t="s">
        <v>274</v>
      </c>
      <c r="F23">
        <v>1675426367.4000001</v>
      </c>
      <c r="G23">
        <f t="shared" si="0"/>
        <v>6.7670333369151342E-3</v>
      </c>
      <c r="H23">
        <f t="shared" si="1"/>
        <v>19.322147062284515</v>
      </c>
      <c r="I23">
        <f t="shared" si="2"/>
        <v>400.02745161290301</v>
      </c>
      <c r="J23">
        <f t="shared" si="3"/>
        <v>281.10374545694725</v>
      </c>
      <c r="K23">
        <f t="shared" si="4"/>
        <v>27.281489136419047</v>
      </c>
      <c r="L23">
        <f t="shared" si="5"/>
        <v>38.823191621679243</v>
      </c>
      <c r="M23">
        <f t="shared" si="6"/>
        <v>0.30327960026017448</v>
      </c>
      <c r="N23">
        <f t="shared" si="7"/>
        <v>3.3979828275498405</v>
      </c>
      <c r="O23">
        <f t="shared" si="8"/>
        <v>0.28900403775265371</v>
      </c>
      <c r="P23">
        <f t="shared" si="9"/>
        <v>0.18185411908215859</v>
      </c>
      <c r="Q23">
        <f t="shared" si="10"/>
        <v>161.84604893119658</v>
      </c>
      <c r="R23">
        <f t="shared" si="11"/>
        <v>27.978175941865015</v>
      </c>
      <c r="S23">
        <f t="shared" si="12"/>
        <v>27.9800677419355</v>
      </c>
      <c r="T23">
        <f t="shared" si="13"/>
        <v>3.790432377891888</v>
      </c>
      <c r="U23">
        <f t="shared" si="14"/>
        <v>40.046507042884755</v>
      </c>
      <c r="V23">
        <f t="shared" si="15"/>
        <v>1.5808589091086001</v>
      </c>
      <c r="W23">
        <f t="shared" si="16"/>
        <v>3.9475575420740183</v>
      </c>
      <c r="X23">
        <f t="shared" si="17"/>
        <v>2.209573468783288</v>
      </c>
      <c r="Y23">
        <f t="shared" si="18"/>
        <v>-298.42617015795742</v>
      </c>
      <c r="Z23">
        <f t="shared" si="19"/>
        <v>127.94782822196655</v>
      </c>
      <c r="AA23">
        <f t="shared" si="20"/>
        <v>8.2346957034089847</v>
      </c>
      <c r="AB23">
        <f t="shared" si="21"/>
        <v>-0.39759730138530358</v>
      </c>
      <c r="AC23">
        <v>-4.0181535172957999E-2</v>
      </c>
      <c r="AD23">
        <v>4.5107293327460003E-2</v>
      </c>
      <c r="AE23">
        <v>3.3883857559464698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50951.710273970006</v>
      </c>
      <c r="AK23" t="s">
        <v>251</v>
      </c>
      <c r="AL23">
        <v>2.3287923076923098</v>
      </c>
      <c r="AM23">
        <v>1.9325600000000001</v>
      </c>
      <c r="AN23">
        <f t="shared" si="25"/>
        <v>-0.39623230769230977</v>
      </c>
      <c r="AO23">
        <f t="shared" si="26"/>
        <v>-0.20502975726099565</v>
      </c>
      <c r="AP23">
        <v>4.00236649665856E-3</v>
      </c>
      <c r="AQ23" t="s">
        <v>275</v>
      </c>
      <c r="AR23">
        <v>2.2568307692307701</v>
      </c>
      <c r="AS23">
        <v>1.7644</v>
      </c>
      <c r="AT23">
        <f t="shared" si="27"/>
        <v>-0.27909247859372588</v>
      </c>
      <c r="AU23">
        <v>0.5</v>
      </c>
      <c r="AV23">
        <f t="shared" si="28"/>
        <v>841.19451611605587</v>
      </c>
      <c r="AW23">
        <f t="shared" si="29"/>
        <v>19.322147062284515</v>
      </c>
      <c r="AX23">
        <f t="shared" si="30"/>
        <v>-117.38553124113996</v>
      </c>
      <c r="AY23">
        <f t="shared" si="31"/>
        <v>1</v>
      </c>
      <c r="AZ23">
        <f t="shared" si="32"/>
        <v>2.2965133896715298E-2</v>
      </c>
      <c r="BA23">
        <f t="shared" si="33"/>
        <v>9.530718657900708E-2</v>
      </c>
      <c r="BB23" t="s">
        <v>253</v>
      </c>
      <c r="BC23">
        <v>0</v>
      </c>
      <c r="BD23">
        <f t="shared" si="34"/>
        <v>1.7644</v>
      </c>
      <c r="BE23">
        <f t="shared" si="35"/>
        <v>-0.27909247859372599</v>
      </c>
      <c r="BF23">
        <f t="shared" si="36"/>
        <v>8.701411599122412E-2</v>
      </c>
      <c r="BG23">
        <f t="shared" si="37"/>
        <v>0.87249730820078597</v>
      </c>
      <c r="BH23">
        <f t="shared" si="38"/>
        <v>-0.42439749797127357</v>
      </c>
      <c r="BI23">
        <f t="shared" si="39"/>
        <v>999.99332258064499</v>
      </c>
      <c r="BJ23">
        <f t="shared" si="40"/>
        <v>841.19451611605587</v>
      </c>
      <c r="BK23">
        <f t="shared" si="41"/>
        <v>0.84120013316210651</v>
      </c>
      <c r="BL23">
        <f t="shared" si="42"/>
        <v>0.19240026632421295</v>
      </c>
      <c r="BM23">
        <v>0.83735158965228096</v>
      </c>
      <c r="BN23">
        <v>0.5</v>
      </c>
      <c r="BO23" t="s">
        <v>254</v>
      </c>
      <c r="BP23">
        <v>1675426367.4000001</v>
      </c>
      <c r="BQ23">
        <v>400.02745161290301</v>
      </c>
      <c r="BR23">
        <v>403.71641935483899</v>
      </c>
      <c r="BS23">
        <v>16.2888967741935</v>
      </c>
      <c r="BT23">
        <v>15.174158064516099</v>
      </c>
      <c r="BU23">
        <v>500.03529032258098</v>
      </c>
      <c r="BV23">
        <v>96.851299999999995</v>
      </c>
      <c r="BW23">
        <v>0.20001851612903199</v>
      </c>
      <c r="BX23">
        <v>28.678503225806502</v>
      </c>
      <c r="BY23">
        <v>27.9800677419355</v>
      </c>
      <c r="BZ23">
        <v>999.9</v>
      </c>
      <c r="CA23">
        <v>10005</v>
      </c>
      <c r="CB23">
        <v>0</v>
      </c>
      <c r="CC23">
        <v>391.85899999999998</v>
      </c>
      <c r="CD23">
        <v>999.99332258064499</v>
      </c>
      <c r="CE23">
        <v>0.95999441935483898</v>
      </c>
      <c r="CF23">
        <v>4.0005732258064503E-2</v>
      </c>
      <c r="CG23">
        <v>0</v>
      </c>
      <c r="CH23">
        <v>2.2817580645161302</v>
      </c>
      <c r="CI23">
        <v>0</v>
      </c>
      <c r="CJ23">
        <v>1439.69709677419</v>
      </c>
      <c r="CK23">
        <v>9334.2432258064491</v>
      </c>
      <c r="CL23">
        <v>41.435000000000002</v>
      </c>
      <c r="CM23">
        <v>44.311999999999998</v>
      </c>
      <c r="CN23">
        <v>42.679000000000002</v>
      </c>
      <c r="CO23">
        <v>42.399000000000001</v>
      </c>
      <c r="CP23">
        <v>41.258000000000003</v>
      </c>
      <c r="CQ23">
        <v>959.98967741935496</v>
      </c>
      <c r="CR23">
        <v>40.0041935483871</v>
      </c>
      <c r="CS23">
        <v>0</v>
      </c>
      <c r="CT23">
        <v>59.200000047683702</v>
      </c>
      <c r="CU23">
        <v>2.2568307692307701</v>
      </c>
      <c r="CV23">
        <v>-0.419241034377905</v>
      </c>
      <c r="CW23">
        <v>2.1206837478204998</v>
      </c>
      <c r="CX23">
        <v>1439.7026923076901</v>
      </c>
      <c r="CY23">
        <v>15</v>
      </c>
      <c r="CZ23">
        <v>1675425928.3</v>
      </c>
      <c r="DA23" t="s">
        <v>255</v>
      </c>
      <c r="DB23">
        <v>4</v>
      </c>
      <c r="DC23">
        <v>-3.7610000000000001</v>
      </c>
      <c r="DD23">
        <v>0.35899999999999999</v>
      </c>
      <c r="DE23">
        <v>404</v>
      </c>
      <c r="DF23">
        <v>15</v>
      </c>
      <c r="DG23">
        <v>1.33</v>
      </c>
      <c r="DH23">
        <v>0.19</v>
      </c>
      <c r="DI23">
        <v>-3.73472692307692</v>
      </c>
      <c r="DJ23">
        <v>0.3383967215914</v>
      </c>
      <c r="DK23">
        <v>0.128819024179399</v>
      </c>
      <c r="DL23">
        <v>1</v>
      </c>
      <c r="DM23">
        <v>2.4169999999999998</v>
      </c>
      <c r="DN23">
        <v>0</v>
      </c>
      <c r="DO23">
        <v>0</v>
      </c>
      <c r="DP23">
        <v>0</v>
      </c>
      <c r="DQ23">
        <v>1.1160351923076901</v>
      </c>
      <c r="DR23">
        <v>-1.2533612225733E-2</v>
      </c>
      <c r="DS23">
        <v>2.80784374591596E-3</v>
      </c>
      <c r="DT23">
        <v>1</v>
      </c>
      <c r="DU23">
        <v>2</v>
      </c>
      <c r="DV23">
        <v>3</v>
      </c>
      <c r="DW23" t="s">
        <v>256</v>
      </c>
      <c r="DX23">
        <v>100</v>
      </c>
      <c r="DY23">
        <v>100</v>
      </c>
      <c r="DZ23">
        <v>-3.7610000000000001</v>
      </c>
      <c r="EA23">
        <v>0.35899999999999999</v>
      </c>
      <c r="EB23">
        <v>2</v>
      </c>
      <c r="EC23">
        <v>518.27599999999995</v>
      </c>
      <c r="ED23">
        <v>416.24099999999999</v>
      </c>
      <c r="EE23">
        <v>26.895700000000001</v>
      </c>
      <c r="EF23">
        <v>31.785399999999999</v>
      </c>
      <c r="EG23">
        <v>30</v>
      </c>
      <c r="EH23">
        <v>32.075000000000003</v>
      </c>
      <c r="EI23">
        <v>32.125500000000002</v>
      </c>
      <c r="EJ23">
        <v>20.219200000000001</v>
      </c>
      <c r="EK23">
        <v>34.604700000000001</v>
      </c>
      <c r="EL23">
        <v>0</v>
      </c>
      <c r="EM23">
        <v>26.8948</v>
      </c>
      <c r="EN23">
        <v>403.81599999999997</v>
      </c>
      <c r="EO23">
        <v>15.197900000000001</v>
      </c>
      <c r="EP23">
        <v>100.166</v>
      </c>
      <c r="EQ23">
        <v>90.489099999999993</v>
      </c>
    </row>
    <row r="24" spans="1:147" x14ac:dyDescent="0.3">
      <c r="A24">
        <v>8</v>
      </c>
      <c r="B24">
        <v>1675426435.4000001</v>
      </c>
      <c r="C24">
        <v>420.10000014305098</v>
      </c>
      <c r="D24" t="s">
        <v>276</v>
      </c>
      <c r="E24" t="s">
        <v>277</v>
      </c>
      <c r="F24">
        <v>1675426427.4000001</v>
      </c>
      <c r="G24">
        <f t="shared" si="0"/>
        <v>6.5505143440824634E-3</v>
      </c>
      <c r="H24">
        <f t="shared" si="1"/>
        <v>19.619133093371801</v>
      </c>
      <c r="I24">
        <f t="shared" si="2"/>
        <v>400.01045161290301</v>
      </c>
      <c r="J24">
        <f t="shared" si="3"/>
        <v>275.76752982413615</v>
      </c>
      <c r="K24">
        <f t="shared" si="4"/>
        <v>26.763957526363857</v>
      </c>
      <c r="L24">
        <f t="shared" si="5"/>
        <v>38.8220569111119</v>
      </c>
      <c r="M24">
        <f t="shared" si="6"/>
        <v>0.29263119214643996</v>
      </c>
      <c r="N24">
        <f t="shared" si="7"/>
        <v>3.4006328788488718</v>
      </c>
      <c r="O24">
        <f t="shared" si="8"/>
        <v>0.2793267067714198</v>
      </c>
      <c r="P24">
        <f t="shared" si="9"/>
        <v>0.17572413349148175</v>
      </c>
      <c r="Q24">
        <f t="shared" si="10"/>
        <v>161.84582165930516</v>
      </c>
      <c r="R24">
        <f t="shared" si="11"/>
        <v>28.02594719374871</v>
      </c>
      <c r="S24">
        <f t="shared" si="12"/>
        <v>27.9885032258065</v>
      </c>
      <c r="T24">
        <f t="shared" si="13"/>
        <v>3.7922970362559414</v>
      </c>
      <c r="U24">
        <f t="shared" si="14"/>
        <v>40.01070001563366</v>
      </c>
      <c r="V24">
        <f t="shared" si="15"/>
        <v>1.5792929204549639</v>
      </c>
      <c r="W24">
        <f t="shared" si="16"/>
        <v>3.9471764298996912</v>
      </c>
      <c r="X24">
        <f t="shared" si="17"/>
        <v>2.2130041158009774</v>
      </c>
      <c r="Y24">
        <f t="shared" si="18"/>
        <v>-288.87768257403661</v>
      </c>
      <c r="Z24">
        <f t="shared" si="19"/>
        <v>126.19593070653021</v>
      </c>
      <c r="AA24">
        <f t="shared" si="20"/>
        <v>8.1158878900147737</v>
      </c>
      <c r="AB24">
        <f t="shared" si="21"/>
        <v>7.2799576818135137</v>
      </c>
      <c r="AC24">
        <v>-4.0220974450841301E-2</v>
      </c>
      <c r="AD24">
        <v>4.5151567371954401E-2</v>
      </c>
      <c r="AE24">
        <v>3.3910263874567299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50999.975183174916</v>
      </c>
      <c r="AK24" t="s">
        <v>251</v>
      </c>
      <c r="AL24">
        <v>2.3287923076923098</v>
      </c>
      <c r="AM24">
        <v>1.9325600000000001</v>
      </c>
      <c r="AN24">
        <f t="shared" si="25"/>
        <v>-0.39623230769230977</v>
      </c>
      <c r="AO24">
        <f t="shared" si="26"/>
        <v>-0.20502975726099565</v>
      </c>
      <c r="AP24">
        <v>4.00236649665856E-3</v>
      </c>
      <c r="AQ24" t="s">
        <v>278</v>
      </c>
      <c r="AR24">
        <v>2.2828730769230798</v>
      </c>
      <c r="AS24">
        <v>1.9019999999999999</v>
      </c>
      <c r="AT24">
        <f t="shared" si="27"/>
        <v>-0.20024872603737109</v>
      </c>
      <c r="AU24">
        <v>0.5</v>
      </c>
      <c r="AV24">
        <f t="shared" si="28"/>
        <v>841.19424878712164</v>
      </c>
      <c r="AW24">
        <f t="shared" si="29"/>
        <v>19.619133093371801</v>
      </c>
      <c r="AX24">
        <f t="shared" si="30"/>
        <v>-84.224038334792255</v>
      </c>
      <c r="AY24">
        <f t="shared" si="31"/>
        <v>1</v>
      </c>
      <c r="AZ24">
        <f t="shared" si="32"/>
        <v>2.3318194049896653E-2</v>
      </c>
      <c r="BA24">
        <f t="shared" si="33"/>
        <v>1.606729758149324E-2</v>
      </c>
      <c r="BB24" t="s">
        <v>253</v>
      </c>
      <c r="BC24">
        <v>0</v>
      </c>
      <c r="BD24">
        <f t="shared" si="34"/>
        <v>1.9019999999999999</v>
      </c>
      <c r="BE24">
        <f t="shared" si="35"/>
        <v>-0.20024872603737115</v>
      </c>
      <c r="BF24">
        <f t="shared" si="36"/>
        <v>1.5813221840460395E-2</v>
      </c>
      <c r="BG24">
        <f t="shared" si="37"/>
        <v>0.89240848548204188</v>
      </c>
      <c r="BH24">
        <f t="shared" si="38"/>
        <v>-7.7126472038547667E-2</v>
      </c>
      <c r="BI24">
        <f t="shared" si="39"/>
        <v>999.99312903225803</v>
      </c>
      <c r="BJ24">
        <f t="shared" si="40"/>
        <v>841.19424878712164</v>
      </c>
      <c r="BK24">
        <f t="shared" si="41"/>
        <v>0.84120002864538301</v>
      </c>
      <c r="BL24">
        <f t="shared" si="42"/>
        <v>0.19240005729076612</v>
      </c>
      <c r="BM24">
        <v>0.83735158965228096</v>
      </c>
      <c r="BN24">
        <v>0.5</v>
      </c>
      <c r="BO24" t="s">
        <v>254</v>
      </c>
      <c r="BP24">
        <v>1675426427.4000001</v>
      </c>
      <c r="BQ24">
        <v>400.01045161290301</v>
      </c>
      <c r="BR24">
        <v>403.73467741935502</v>
      </c>
      <c r="BS24">
        <v>16.272545161290299</v>
      </c>
      <c r="BT24">
        <v>15.1934419354839</v>
      </c>
      <c r="BU24">
        <v>500.02883870967702</v>
      </c>
      <c r="BV24">
        <v>96.8526806451613</v>
      </c>
      <c r="BW24">
        <v>0.19992574193548401</v>
      </c>
      <c r="BX24">
        <v>28.676838709677401</v>
      </c>
      <c r="BY24">
        <v>27.9885032258065</v>
      </c>
      <c r="BZ24">
        <v>999.9</v>
      </c>
      <c r="CA24">
        <v>10014.677419354801</v>
      </c>
      <c r="CB24">
        <v>0</v>
      </c>
      <c r="CC24">
        <v>391.88164516129001</v>
      </c>
      <c r="CD24">
        <v>999.99312903225803</v>
      </c>
      <c r="CE24">
        <v>0.95999474193548395</v>
      </c>
      <c r="CF24">
        <v>4.00054032258065E-2</v>
      </c>
      <c r="CG24">
        <v>0</v>
      </c>
      <c r="CH24">
        <v>2.2590096774193502</v>
      </c>
      <c r="CI24">
        <v>0</v>
      </c>
      <c r="CJ24">
        <v>1437.7606451612901</v>
      </c>
      <c r="CK24">
        <v>9334.2419354838694</v>
      </c>
      <c r="CL24">
        <v>41.465451612903202</v>
      </c>
      <c r="CM24">
        <v>44.336387096774203</v>
      </c>
      <c r="CN24">
        <v>42.686999999999998</v>
      </c>
      <c r="CO24">
        <v>42.436999999999998</v>
      </c>
      <c r="CP24">
        <v>41.311999999999998</v>
      </c>
      <c r="CQ24">
        <v>959.99161290322604</v>
      </c>
      <c r="CR24">
        <v>40.000645161290301</v>
      </c>
      <c r="CS24">
        <v>0</v>
      </c>
      <c r="CT24">
        <v>59.600000143051098</v>
      </c>
      <c r="CU24">
        <v>2.2828730769230798</v>
      </c>
      <c r="CV24">
        <v>0.27691282867140299</v>
      </c>
      <c r="CW24">
        <v>6.83759824051067E-4</v>
      </c>
      <c r="CX24">
        <v>1437.7584615384601</v>
      </c>
      <c r="CY24">
        <v>15</v>
      </c>
      <c r="CZ24">
        <v>1675425928.3</v>
      </c>
      <c r="DA24" t="s">
        <v>255</v>
      </c>
      <c r="DB24">
        <v>4</v>
      </c>
      <c r="DC24">
        <v>-3.7610000000000001</v>
      </c>
      <c r="DD24">
        <v>0.35899999999999999</v>
      </c>
      <c r="DE24">
        <v>404</v>
      </c>
      <c r="DF24">
        <v>15</v>
      </c>
      <c r="DG24">
        <v>1.33</v>
      </c>
      <c r="DH24">
        <v>0.19</v>
      </c>
      <c r="DI24">
        <v>-3.7207765384615401</v>
      </c>
      <c r="DJ24">
        <v>-5.5539929992327597E-2</v>
      </c>
      <c r="DK24">
        <v>0.13713449996381499</v>
      </c>
      <c r="DL24">
        <v>1</v>
      </c>
      <c r="DM24">
        <v>2.3500999999999999</v>
      </c>
      <c r="DN24">
        <v>0</v>
      </c>
      <c r="DO24">
        <v>0</v>
      </c>
      <c r="DP24">
        <v>0</v>
      </c>
      <c r="DQ24">
        <v>1.0850017307692299</v>
      </c>
      <c r="DR24">
        <v>-8.5278220780331399E-2</v>
      </c>
      <c r="DS24">
        <v>1.54106039567607E-2</v>
      </c>
      <c r="DT24">
        <v>1</v>
      </c>
      <c r="DU24">
        <v>2</v>
      </c>
      <c r="DV24">
        <v>3</v>
      </c>
      <c r="DW24" t="s">
        <v>256</v>
      </c>
      <c r="DX24">
        <v>100</v>
      </c>
      <c r="DY24">
        <v>100</v>
      </c>
      <c r="DZ24">
        <v>-3.7610000000000001</v>
      </c>
      <c r="EA24">
        <v>0.35899999999999999</v>
      </c>
      <c r="EB24">
        <v>2</v>
      </c>
      <c r="EC24">
        <v>518.12300000000005</v>
      </c>
      <c r="ED24">
        <v>416.49900000000002</v>
      </c>
      <c r="EE24">
        <v>26.873699999999999</v>
      </c>
      <c r="EF24">
        <v>31.746300000000002</v>
      </c>
      <c r="EG24">
        <v>29.9998</v>
      </c>
      <c r="EH24">
        <v>32.038600000000002</v>
      </c>
      <c r="EI24">
        <v>32.090800000000002</v>
      </c>
      <c r="EJ24">
        <v>20.219200000000001</v>
      </c>
      <c r="EK24">
        <v>34.051200000000001</v>
      </c>
      <c r="EL24">
        <v>0</v>
      </c>
      <c r="EM24">
        <v>26.876200000000001</v>
      </c>
      <c r="EN24">
        <v>403.81599999999997</v>
      </c>
      <c r="EO24">
        <v>15.2354</v>
      </c>
      <c r="EP24">
        <v>100.176</v>
      </c>
      <c r="EQ24">
        <v>90.4983</v>
      </c>
    </row>
    <row r="25" spans="1:147" x14ac:dyDescent="0.3">
      <c r="A25">
        <v>9</v>
      </c>
      <c r="B25">
        <v>1675426495.4000001</v>
      </c>
      <c r="C25">
        <v>480.10000014305098</v>
      </c>
      <c r="D25" t="s">
        <v>279</v>
      </c>
      <c r="E25" t="s">
        <v>280</v>
      </c>
      <c r="F25">
        <v>1675426487.4000001</v>
      </c>
      <c r="G25">
        <f t="shared" si="0"/>
        <v>6.4863211631406145E-3</v>
      </c>
      <c r="H25">
        <f t="shared" si="1"/>
        <v>19.645382890876721</v>
      </c>
      <c r="I25">
        <f t="shared" si="2"/>
        <v>400.00961290322601</v>
      </c>
      <c r="J25">
        <f t="shared" si="3"/>
        <v>274.51901956464917</v>
      </c>
      <c r="K25">
        <f t="shared" si="4"/>
        <v>26.643073666727663</v>
      </c>
      <c r="L25">
        <f t="shared" si="5"/>
        <v>38.822394167374007</v>
      </c>
      <c r="M25">
        <f t="shared" si="6"/>
        <v>0.28962648924934442</v>
      </c>
      <c r="N25">
        <f t="shared" si="7"/>
        <v>3.3963070588193296</v>
      </c>
      <c r="O25">
        <f t="shared" si="8"/>
        <v>0.27657147342873267</v>
      </c>
      <c r="P25">
        <f t="shared" si="9"/>
        <v>0.17398106887526699</v>
      </c>
      <c r="Q25">
        <f t="shared" si="10"/>
        <v>161.84529390751842</v>
      </c>
      <c r="R25">
        <f t="shared" si="11"/>
        <v>28.031949858542742</v>
      </c>
      <c r="S25">
        <f t="shared" si="12"/>
        <v>28.000722580645199</v>
      </c>
      <c r="T25">
        <f t="shared" si="13"/>
        <v>3.7949995361825111</v>
      </c>
      <c r="U25">
        <f t="shared" si="14"/>
        <v>40.094474818239298</v>
      </c>
      <c r="V25">
        <f t="shared" si="15"/>
        <v>1.5818897002226981</v>
      </c>
      <c r="W25">
        <f t="shared" si="16"/>
        <v>3.9454057133654836</v>
      </c>
      <c r="X25">
        <f t="shared" si="17"/>
        <v>2.2131098359598127</v>
      </c>
      <c r="Y25">
        <f t="shared" si="18"/>
        <v>-286.04676329450109</v>
      </c>
      <c r="Z25">
        <f t="shared" si="19"/>
        <v>122.38163649005884</v>
      </c>
      <c r="AA25">
        <f t="shared" si="20"/>
        <v>7.8807836927565882</v>
      </c>
      <c r="AB25">
        <f t="shared" si="21"/>
        <v>6.0609507958327526</v>
      </c>
      <c r="AC25">
        <v>-4.0156602236922301E-2</v>
      </c>
      <c r="AD25">
        <v>4.5079303922514698E-2</v>
      </c>
      <c r="AE25">
        <v>3.3867159422689799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50923.024995436535</v>
      </c>
      <c r="AK25" t="s">
        <v>251</v>
      </c>
      <c r="AL25">
        <v>2.3287923076923098</v>
      </c>
      <c r="AM25">
        <v>1.9325600000000001</v>
      </c>
      <c r="AN25">
        <f t="shared" si="25"/>
        <v>-0.39623230769230977</v>
      </c>
      <c r="AO25">
        <f t="shared" si="26"/>
        <v>-0.20502975726099565</v>
      </c>
      <c r="AP25">
        <v>4.00236649665856E-3</v>
      </c>
      <c r="AQ25" t="s">
        <v>281</v>
      </c>
      <c r="AR25">
        <v>2.2679846153846199</v>
      </c>
      <c r="AS25">
        <v>1.9556</v>
      </c>
      <c r="AT25">
        <f t="shared" si="27"/>
        <v>-0.15973850244662513</v>
      </c>
      <c r="AU25">
        <v>0.5</v>
      </c>
      <c r="AV25">
        <f t="shared" si="28"/>
        <v>841.19155656776252</v>
      </c>
      <c r="AW25">
        <f t="shared" si="29"/>
        <v>19.645382890876721</v>
      </c>
      <c r="AX25">
        <f t="shared" si="30"/>
        <v>-67.185339758439966</v>
      </c>
      <c r="AY25">
        <f t="shared" si="31"/>
        <v>1</v>
      </c>
      <c r="AZ25">
        <f t="shared" si="32"/>
        <v>2.3349474172709252E-2</v>
      </c>
      <c r="BA25">
        <f t="shared" si="33"/>
        <v>-1.1781550419308626E-2</v>
      </c>
      <c r="BB25" t="s">
        <v>253</v>
      </c>
      <c r="BC25">
        <v>0</v>
      </c>
      <c r="BD25">
        <f t="shared" si="34"/>
        <v>1.9556</v>
      </c>
      <c r="BE25">
        <f t="shared" si="35"/>
        <v>-0.15973850244662505</v>
      </c>
      <c r="BF25">
        <f t="shared" si="36"/>
        <v>-1.1922010183383671E-2</v>
      </c>
      <c r="BG25">
        <f t="shared" si="37"/>
        <v>0.83706070287540679</v>
      </c>
      <c r="BH25">
        <f t="shared" si="38"/>
        <v>5.8147706667805166E-2</v>
      </c>
      <c r="BI25">
        <f t="shared" si="39"/>
        <v>999.98993548387102</v>
      </c>
      <c r="BJ25">
        <f t="shared" si="40"/>
        <v>841.19155656776252</v>
      </c>
      <c r="BK25">
        <f t="shared" si="41"/>
        <v>0.84120002283896012</v>
      </c>
      <c r="BL25">
        <f t="shared" si="42"/>
        <v>0.19240004567792035</v>
      </c>
      <c r="BM25">
        <v>0.83735158965228096</v>
      </c>
      <c r="BN25">
        <v>0.5</v>
      </c>
      <c r="BO25" t="s">
        <v>254</v>
      </c>
      <c r="BP25">
        <v>1675426487.4000001</v>
      </c>
      <c r="BQ25">
        <v>400.00961290322601</v>
      </c>
      <c r="BR25">
        <v>403.73393548387099</v>
      </c>
      <c r="BS25">
        <v>16.299125806451599</v>
      </c>
      <c r="BT25">
        <v>15.2306258064516</v>
      </c>
      <c r="BU25">
        <v>500.02858064516101</v>
      </c>
      <c r="BV25">
        <v>96.853658064516097</v>
      </c>
      <c r="BW25">
        <v>0.19999493548387101</v>
      </c>
      <c r="BX25">
        <v>28.669103225806499</v>
      </c>
      <c r="BY25">
        <v>28.000722580645199</v>
      </c>
      <c r="BZ25">
        <v>999.9</v>
      </c>
      <c r="CA25">
        <v>9998.5483870967691</v>
      </c>
      <c r="CB25">
        <v>0</v>
      </c>
      <c r="CC25">
        <v>391.86780645161298</v>
      </c>
      <c r="CD25">
        <v>999.98993548387102</v>
      </c>
      <c r="CE25">
        <v>0.95999538709677401</v>
      </c>
      <c r="CF25">
        <v>4.0004745161290302E-2</v>
      </c>
      <c r="CG25">
        <v>0</v>
      </c>
      <c r="CH25">
        <v>2.2649032258064499</v>
      </c>
      <c r="CI25">
        <v>0</v>
      </c>
      <c r="CJ25">
        <v>1435.8064516129</v>
      </c>
      <c r="CK25">
        <v>9334.2174193548399</v>
      </c>
      <c r="CL25">
        <v>41.5</v>
      </c>
      <c r="CM25">
        <v>44.375</v>
      </c>
      <c r="CN25">
        <v>42.75</v>
      </c>
      <c r="CO25">
        <v>42.441064516129003</v>
      </c>
      <c r="CP25">
        <v>41.344516129032201</v>
      </c>
      <c r="CQ25">
        <v>959.98870967741902</v>
      </c>
      <c r="CR25">
        <v>40.000322580645197</v>
      </c>
      <c r="CS25">
        <v>0</v>
      </c>
      <c r="CT25">
        <v>59.400000095367403</v>
      </c>
      <c r="CU25">
        <v>2.2679846153846199</v>
      </c>
      <c r="CV25">
        <v>-0.128464952722985</v>
      </c>
      <c r="CW25">
        <v>1.05982747558553E-2</v>
      </c>
      <c r="CX25">
        <v>1435.82961538462</v>
      </c>
      <c r="CY25">
        <v>15</v>
      </c>
      <c r="CZ25">
        <v>1675425928.3</v>
      </c>
      <c r="DA25" t="s">
        <v>255</v>
      </c>
      <c r="DB25">
        <v>4</v>
      </c>
      <c r="DC25">
        <v>-3.7610000000000001</v>
      </c>
      <c r="DD25">
        <v>0.35899999999999999</v>
      </c>
      <c r="DE25">
        <v>404</v>
      </c>
      <c r="DF25">
        <v>15</v>
      </c>
      <c r="DG25">
        <v>1.33</v>
      </c>
      <c r="DH25">
        <v>0.19</v>
      </c>
      <c r="DI25">
        <v>-3.7322328846153798</v>
      </c>
      <c r="DJ25">
        <v>0.112178587893808</v>
      </c>
      <c r="DK25">
        <v>9.8549656232795005E-2</v>
      </c>
      <c r="DL25">
        <v>1</v>
      </c>
      <c r="DM25">
        <v>2.1604000000000001</v>
      </c>
      <c r="DN25">
        <v>0</v>
      </c>
      <c r="DO25">
        <v>0</v>
      </c>
      <c r="DP25">
        <v>0</v>
      </c>
      <c r="DQ25">
        <v>1.08135192307692</v>
      </c>
      <c r="DR25">
        <v>-8.9420438828652304E-2</v>
      </c>
      <c r="DS25">
        <v>1.7105109789684499E-2</v>
      </c>
      <c r="DT25">
        <v>1</v>
      </c>
      <c r="DU25">
        <v>2</v>
      </c>
      <c r="DV25">
        <v>3</v>
      </c>
      <c r="DW25" t="s">
        <v>256</v>
      </c>
      <c r="DX25">
        <v>100</v>
      </c>
      <c r="DY25">
        <v>100</v>
      </c>
      <c r="DZ25">
        <v>-3.7610000000000001</v>
      </c>
      <c r="EA25">
        <v>0.35899999999999999</v>
      </c>
      <c r="EB25">
        <v>2</v>
      </c>
      <c r="EC25">
        <v>517.73099999999999</v>
      </c>
      <c r="ED25">
        <v>416.642</v>
      </c>
      <c r="EE25">
        <v>26.797899999999998</v>
      </c>
      <c r="EF25">
        <v>31.710100000000001</v>
      </c>
      <c r="EG25">
        <v>29.9999</v>
      </c>
      <c r="EH25">
        <v>32.005000000000003</v>
      </c>
      <c r="EI25">
        <v>32.057299999999998</v>
      </c>
      <c r="EJ25">
        <v>20.217700000000001</v>
      </c>
      <c r="EK25">
        <v>33.755600000000001</v>
      </c>
      <c r="EL25">
        <v>0</v>
      </c>
      <c r="EM25">
        <v>26.7989</v>
      </c>
      <c r="EN25">
        <v>403.75700000000001</v>
      </c>
      <c r="EO25">
        <v>15.258900000000001</v>
      </c>
      <c r="EP25">
        <v>100.18</v>
      </c>
      <c r="EQ25">
        <v>90.502300000000005</v>
      </c>
    </row>
    <row r="26" spans="1:147" x14ac:dyDescent="0.3">
      <c r="A26">
        <v>10</v>
      </c>
      <c r="B26">
        <v>1675426555.4000001</v>
      </c>
      <c r="C26">
        <v>540.10000014305103</v>
      </c>
      <c r="D26" t="s">
        <v>282</v>
      </c>
      <c r="E26" t="s">
        <v>283</v>
      </c>
      <c r="F26">
        <v>1675426547.4096799</v>
      </c>
      <c r="G26">
        <f t="shared" si="0"/>
        <v>6.4509987775554136E-3</v>
      </c>
      <c r="H26">
        <f t="shared" si="1"/>
        <v>19.494880692413318</v>
      </c>
      <c r="I26">
        <f t="shared" si="2"/>
        <v>400.01325806451598</v>
      </c>
      <c r="J26">
        <f t="shared" si="3"/>
        <v>274.90752574924448</v>
      </c>
      <c r="K26">
        <f t="shared" si="4"/>
        <v>26.681565270260364</v>
      </c>
      <c r="L26">
        <f t="shared" si="5"/>
        <v>38.823891142773562</v>
      </c>
      <c r="M26">
        <f t="shared" si="6"/>
        <v>0.28831101274106219</v>
      </c>
      <c r="N26">
        <f t="shared" si="7"/>
        <v>3.3997839166875639</v>
      </c>
      <c r="O26">
        <f t="shared" si="8"/>
        <v>0.27538406656008041</v>
      </c>
      <c r="P26">
        <f t="shared" si="9"/>
        <v>0.17322817161937926</v>
      </c>
      <c r="Q26">
        <f t="shared" si="10"/>
        <v>161.84913031256582</v>
      </c>
      <c r="R26">
        <f t="shared" si="11"/>
        <v>28.007129776199385</v>
      </c>
      <c r="S26">
        <f t="shared" si="12"/>
        <v>27.9786903225807</v>
      </c>
      <c r="T26">
        <f t="shared" si="13"/>
        <v>3.7901279762010325</v>
      </c>
      <c r="U26">
        <f t="shared" si="14"/>
        <v>40.109742536939791</v>
      </c>
      <c r="V26">
        <f t="shared" si="15"/>
        <v>1.5794265880262748</v>
      </c>
      <c r="W26">
        <f t="shared" si="16"/>
        <v>3.9377629676173398</v>
      </c>
      <c r="X26">
        <f t="shared" si="17"/>
        <v>2.2107013881747575</v>
      </c>
      <c r="Y26">
        <f t="shared" si="18"/>
        <v>-284.48904609019377</v>
      </c>
      <c r="Z26">
        <f t="shared" si="19"/>
        <v>120.41919812333333</v>
      </c>
      <c r="AA26">
        <f t="shared" si="20"/>
        <v>7.7443434676807339</v>
      </c>
      <c r="AB26">
        <f t="shared" si="21"/>
        <v>5.5236258133861043</v>
      </c>
      <c r="AC26">
        <v>-4.0208338409478697E-2</v>
      </c>
      <c r="AD26">
        <v>4.51373823085469E-2</v>
      </c>
      <c r="AE26">
        <v>3.39018044332331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50991.653685927682</v>
      </c>
      <c r="AK26" t="s">
        <v>251</v>
      </c>
      <c r="AL26">
        <v>2.3287923076923098</v>
      </c>
      <c r="AM26">
        <v>1.9325600000000001</v>
      </c>
      <c r="AN26">
        <f t="shared" si="25"/>
        <v>-0.39623230769230977</v>
      </c>
      <c r="AO26">
        <f t="shared" si="26"/>
        <v>-0.20502975726099565</v>
      </c>
      <c r="AP26">
        <v>4.00236649665856E-3</v>
      </c>
      <c r="AQ26" t="s">
        <v>284</v>
      </c>
      <c r="AR26">
        <v>2.3823576923076901</v>
      </c>
      <c r="AS26">
        <v>1.712</v>
      </c>
      <c r="AT26">
        <f t="shared" si="27"/>
        <v>-0.39156407260963211</v>
      </c>
      <c r="AU26">
        <v>0.5</v>
      </c>
      <c r="AV26">
        <f t="shared" si="28"/>
        <v>841.21184156128356</v>
      </c>
      <c r="AW26">
        <f t="shared" si="29"/>
        <v>19.494880692413318</v>
      </c>
      <c r="AX26">
        <f t="shared" si="30"/>
        <v>-164.69416730459238</v>
      </c>
      <c r="AY26">
        <f t="shared" si="31"/>
        <v>1</v>
      </c>
      <c r="AZ26">
        <f t="shared" si="32"/>
        <v>2.3169999948813989E-2</v>
      </c>
      <c r="BA26">
        <f t="shared" si="33"/>
        <v>0.12883177570093463</v>
      </c>
      <c r="BB26" t="s">
        <v>253</v>
      </c>
      <c r="BC26">
        <v>0</v>
      </c>
      <c r="BD26">
        <f t="shared" si="34"/>
        <v>1.712</v>
      </c>
      <c r="BE26">
        <f t="shared" si="35"/>
        <v>-0.39156407260963211</v>
      </c>
      <c r="BF26">
        <f t="shared" si="36"/>
        <v>0.11412840998468357</v>
      </c>
      <c r="BG26">
        <f t="shared" si="37"/>
        <v>1.0868450918523804</v>
      </c>
      <c r="BH26">
        <f t="shared" si="38"/>
        <v>-0.55664315028867795</v>
      </c>
      <c r="BI26">
        <f t="shared" si="39"/>
        <v>1000.01409677419</v>
      </c>
      <c r="BJ26">
        <f t="shared" si="40"/>
        <v>841.21184156128356</v>
      </c>
      <c r="BK26">
        <f t="shared" si="41"/>
        <v>0.84119998335506962</v>
      </c>
      <c r="BL26">
        <f t="shared" si="42"/>
        <v>0.19239996671013918</v>
      </c>
      <c r="BM26">
        <v>0.83735158965228096</v>
      </c>
      <c r="BN26">
        <v>0.5</v>
      </c>
      <c r="BO26" t="s">
        <v>254</v>
      </c>
      <c r="BP26">
        <v>1675426547.4096799</v>
      </c>
      <c r="BQ26">
        <v>400.01325806451598</v>
      </c>
      <c r="BR26">
        <v>403.71012903225801</v>
      </c>
      <c r="BS26">
        <v>16.273267741935499</v>
      </c>
      <c r="BT26">
        <v>15.210525806451599</v>
      </c>
      <c r="BU26">
        <v>500.01319354838699</v>
      </c>
      <c r="BV26">
        <v>96.856570967741902</v>
      </c>
      <c r="BW26">
        <v>0.19993993548387101</v>
      </c>
      <c r="BX26">
        <v>28.635680645161301</v>
      </c>
      <c r="BY26">
        <v>27.9786903225807</v>
      </c>
      <c r="BZ26">
        <v>999.9</v>
      </c>
      <c r="CA26">
        <v>10011.129032258101</v>
      </c>
      <c r="CB26">
        <v>0</v>
      </c>
      <c r="CC26">
        <v>391.857483870968</v>
      </c>
      <c r="CD26">
        <v>1000.01409677419</v>
      </c>
      <c r="CE26">
        <v>0.95999635483871004</v>
      </c>
      <c r="CF26">
        <v>4.0003758064516101E-2</v>
      </c>
      <c r="CG26">
        <v>0</v>
      </c>
      <c r="CH26">
        <v>2.3871548387096801</v>
      </c>
      <c r="CI26">
        <v>0</v>
      </c>
      <c r="CJ26">
        <v>1434.16709677419</v>
      </c>
      <c r="CK26">
        <v>9334.4445161290296</v>
      </c>
      <c r="CL26">
        <v>41.526000000000003</v>
      </c>
      <c r="CM26">
        <v>44.387</v>
      </c>
      <c r="CN26">
        <v>42.804000000000002</v>
      </c>
      <c r="CO26">
        <v>42.481709677419403</v>
      </c>
      <c r="CP26">
        <v>41.375</v>
      </c>
      <c r="CQ26">
        <v>960.01387096774204</v>
      </c>
      <c r="CR26">
        <v>40</v>
      </c>
      <c r="CS26">
        <v>0</v>
      </c>
      <c r="CT26">
        <v>59.400000095367403</v>
      </c>
      <c r="CU26">
        <v>2.3823576923076901</v>
      </c>
      <c r="CV26">
        <v>0.135360685127416</v>
      </c>
      <c r="CW26">
        <v>0.87008545793992498</v>
      </c>
      <c r="CX26">
        <v>1434.1296153846199</v>
      </c>
      <c r="CY26">
        <v>15</v>
      </c>
      <c r="CZ26">
        <v>1675425928.3</v>
      </c>
      <c r="DA26" t="s">
        <v>255</v>
      </c>
      <c r="DB26">
        <v>4</v>
      </c>
      <c r="DC26">
        <v>-3.7610000000000001</v>
      </c>
      <c r="DD26">
        <v>0.35899999999999999</v>
      </c>
      <c r="DE26">
        <v>404</v>
      </c>
      <c r="DF26">
        <v>15</v>
      </c>
      <c r="DG26">
        <v>1.33</v>
      </c>
      <c r="DH26">
        <v>0.19</v>
      </c>
      <c r="DI26">
        <v>-3.7216913461538499</v>
      </c>
      <c r="DJ26">
        <v>0.25167367890668002</v>
      </c>
      <c r="DK26">
        <v>0.134745815134515</v>
      </c>
      <c r="DL26">
        <v>1</v>
      </c>
      <c r="DM26">
        <v>2.4005999999999998</v>
      </c>
      <c r="DN26">
        <v>0</v>
      </c>
      <c r="DO26">
        <v>0</v>
      </c>
      <c r="DP26">
        <v>0</v>
      </c>
      <c r="DQ26">
        <v>1.0745515384615401</v>
      </c>
      <c r="DR26">
        <v>-0.15187522267811701</v>
      </c>
      <c r="DS26">
        <v>2.37587584971405E-2</v>
      </c>
      <c r="DT26">
        <v>0</v>
      </c>
      <c r="DU26">
        <v>1</v>
      </c>
      <c r="DV26">
        <v>3</v>
      </c>
      <c r="DW26" t="s">
        <v>260</v>
      </c>
      <c r="DX26">
        <v>100</v>
      </c>
      <c r="DY26">
        <v>100</v>
      </c>
      <c r="DZ26">
        <v>-3.7610000000000001</v>
      </c>
      <c r="EA26">
        <v>0.35899999999999999</v>
      </c>
      <c r="EB26">
        <v>2</v>
      </c>
      <c r="EC26">
        <v>517.46400000000006</v>
      </c>
      <c r="ED26">
        <v>416.786</v>
      </c>
      <c r="EE26">
        <v>26.786000000000001</v>
      </c>
      <c r="EF26">
        <v>31.6767</v>
      </c>
      <c r="EG26">
        <v>29.9999</v>
      </c>
      <c r="EH26">
        <v>31.971399999999999</v>
      </c>
      <c r="EI26">
        <v>32.023899999999998</v>
      </c>
      <c r="EJ26">
        <v>20.220800000000001</v>
      </c>
      <c r="EK26">
        <v>33.484499999999997</v>
      </c>
      <c r="EL26">
        <v>0</v>
      </c>
      <c r="EM26">
        <v>26.7849</v>
      </c>
      <c r="EN26">
        <v>403.73</v>
      </c>
      <c r="EO26">
        <v>15.2334</v>
      </c>
      <c r="EP26">
        <v>100.19</v>
      </c>
      <c r="EQ26">
        <v>90.510499999999993</v>
      </c>
    </row>
    <row r="27" spans="1:147" x14ac:dyDescent="0.3">
      <c r="A27">
        <v>11</v>
      </c>
      <c r="B27">
        <v>1675426615.4000001</v>
      </c>
      <c r="C27">
        <v>600.10000014305103</v>
      </c>
      <c r="D27" t="s">
        <v>285</v>
      </c>
      <c r="E27" t="s">
        <v>286</v>
      </c>
      <c r="F27">
        <v>1675426607.4000001</v>
      </c>
      <c r="G27">
        <f t="shared" si="0"/>
        <v>6.5042140041968507E-3</v>
      </c>
      <c r="H27">
        <f t="shared" si="1"/>
        <v>19.416364703250668</v>
      </c>
      <c r="I27">
        <f t="shared" si="2"/>
        <v>400.02409677419399</v>
      </c>
      <c r="J27">
        <f t="shared" si="3"/>
        <v>276.38034116817181</v>
      </c>
      <c r="K27">
        <f t="shared" si="4"/>
        <v>26.824830458700202</v>
      </c>
      <c r="L27">
        <f t="shared" si="5"/>
        <v>38.825404621789282</v>
      </c>
      <c r="M27">
        <f t="shared" si="6"/>
        <v>0.29108561573047181</v>
      </c>
      <c r="N27">
        <f t="shared" si="7"/>
        <v>3.3974219578472442</v>
      </c>
      <c r="O27">
        <f t="shared" si="8"/>
        <v>0.27790606088579006</v>
      </c>
      <c r="P27">
        <f t="shared" si="9"/>
        <v>0.17482568534241988</v>
      </c>
      <c r="Q27">
        <f t="shared" si="10"/>
        <v>161.84696280814399</v>
      </c>
      <c r="R27">
        <f t="shared" si="11"/>
        <v>27.977633769331646</v>
      </c>
      <c r="S27">
        <f t="shared" si="12"/>
        <v>27.9726580645161</v>
      </c>
      <c r="T27">
        <f t="shared" si="13"/>
        <v>3.7887951333584899</v>
      </c>
      <c r="U27">
        <f t="shared" si="14"/>
        <v>40.165240652063325</v>
      </c>
      <c r="V27">
        <f t="shared" si="15"/>
        <v>1.5800496248872777</v>
      </c>
      <c r="W27">
        <f t="shared" si="16"/>
        <v>3.933873168032691</v>
      </c>
      <c r="X27">
        <f t="shared" si="17"/>
        <v>2.2087455084712122</v>
      </c>
      <c r="Y27">
        <f t="shared" si="18"/>
        <v>-286.83583758508109</v>
      </c>
      <c r="Z27">
        <f t="shared" si="19"/>
        <v>118.32075840042357</v>
      </c>
      <c r="AA27">
        <f t="shared" si="20"/>
        <v>7.6138051938254998</v>
      </c>
      <c r="AB27">
        <f t="shared" si="21"/>
        <v>0.94568881731196086</v>
      </c>
      <c r="AC27">
        <v>-4.0173189698402598E-2</v>
      </c>
      <c r="AD27">
        <v>4.5097924801167803E-2</v>
      </c>
      <c r="AE27">
        <v>3.3878268795006399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50951.808957574794</v>
      </c>
      <c r="AK27" t="s">
        <v>251</v>
      </c>
      <c r="AL27">
        <v>2.3287923076923098</v>
      </c>
      <c r="AM27">
        <v>1.9325600000000001</v>
      </c>
      <c r="AN27">
        <f t="shared" si="25"/>
        <v>-0.39623230769230977</v>
      </c>
      <c r="AO27">
        <f t="shared" si="26"/>
        <v>-0.20502975726099565</v>
      </c>
      <c r="AP27">
        <v>4.00236649665856E-3</v>
      </c>
      <c r="AQ27" t="s">
        <v>287</v>
      </c>
      <c r="AR27">
        <v>2.2572000000000001</v>
      </c>
      <c r="AS27">
        <v>1.3895999999999999</v>
      </c>
      <c r="AT27">
        <f t="shared" si="27"/>
        <v>-0.62435233160621784</v>
      </c>
      <c r="AU27">
        <v>0.5</v>
      </c>
      <c r="AV27">
        <f t="shared" si="28"/>
        <v>841.20043378064315</v>
      </c>
      <c r="AW27">
        <f t="shared" si="29"/>
        <v>19.416364703250668</v>
      </c>
      <c r="AX27">
        <f t="shared" si="30"/>
        <v>-262.60272608955319</v>
      </c>
      <c r="AY27">
        <f t="shared" si="31"/>
        <v>1</v>
      </c>
      <c r="AZ27">
        <f t="shared" si="32"/>
        <v>2.3076976136957274E-2</v>
      </c>
      <c r="BA27">
        <f t="shared" si="33"/>
        <v>0.39073114565342554</v>
      </c>
      <c r="BB27" t="s">
        <v>253</v>
      </c>
      <c r="BC27">
        <v>0</v>
      </c>
      <c r="BD27">
        <f t="shared" si="34"/>
        <v>1.3895999999999999</v>
      </c>
      <c r="BE27">
        <f t="shared" si="35"/>
        <v>-0.62435233160621773</v>
      </c>
      <c r="BF27">
        <f t="shared" si="36"/>
        <v>0.28095376081467072</v>
      </c>
      <c r="BG27">
        <f t="shared" si="37"/>
        <v>0.92377247225520909</v>
      </c>
      <c r="BH27">
        <f t="shared" si="38"/>
        <v>-1.3703072401194258</v>
      </c>
      <c r="BI27">
        <f t="shared" si="39"/>
        <v>1000.00051612903</v>
      </c>
      <c r="BJ27">
        <f t="shared" si="40"/>
        <v>841.20043378064315</v>
      </c>
      <c r="BK27">
        <f t="shared" si="41"/>
        <v>0.84119999961290337</v>
      </c>
      <c r="BL27">
        <f t="shared" si="42"/>
        <v>0.19239999922580669</v>
      </c>
      <c r="BM27">
        <v>0.83735158965228096</v>
      </c>
      <c r="BN27">
        <v>0.5</v>
      </c>
      <c r="BO27" t="s">
        <v>254</v>
      </c>
      <c r="BP27">
        <v>1675426607.4000001</v>
      </c>
      <c r="BQ27">
        <v>400.02409677419399</v>
      </c>
      <c r="BR27">
        <v>403.711322580645</v>
      </c>
      <c r="BS27">
        <v>16.279493548387101</v>
      </c>
      <c r="BT27">
        <v>15.2080129032258</v>
      </c>
      <c r="BU27">
        <v>500.02309677419402</v>
      </c>
      <c r="BV27">
        <v>96.857729032258106</v>
      </c>
      <c r="BW27">
        <v>0.19993558064516101</v>
      </c>
      <c r="BX27">
        <v>28.618648387096801</v>
      </c>
      <c r="BY27">
        <v>27.9726580645161</v>
      </c>
      <c r="BZ27">
        <v>999.9</v>
      </c>
      <c r="CA27">
        <v>10002.2580645161</v>
      </c>
      <c r="CB27">
        <v>0</v>
      </c>
      <c r="CC27">
        <v>391.78929032257997</v>
      </c>
      <c r="CD27">
        <v>1000.00051612903</v>
      </c>
      <c r="CE27">
        <v>0.95999603225806496</v>
      </c>
      <c r="CF27">
        <v>4.00040870967742E-2</v>
      </c>
      <c r="CG27">
        <v>0</v>
      </c>
      <c r="CH27">
        <v>2.2532483870967699</v>
      </c>
      <c r="CI27">
        <v>0</v>
      </c>
      <c r="CJ27">
        <v>1432.49677419355</v>
      </c>
      <c r="CK27">
        <v>9334.3106451612894</v>
      </c>
      <c r="CL27">
        <v>41.561999999999998</v>
      </c>
      <c r="CM27">
        <v>44.433</v>
      </c>
      <c r="CN27">
        <v>42.811999999999998</v>
      </c>
      <c r="CO27">
        <v>42.5</v>
      </c>
      <c r="CP27">
        <v>41.375</v>
      </c>
      <c r="CQ27">
        <v>960.00032258064505</v>
      </c>
      <c r="CR27">
        <v>40</v>
      </c>
      <c r="CS27">
        <v>0</v>
      </c>
      <c r="CT27">
        <v>59.099999904632597</v>
      </c>
      <c r="CU27">
        <v>2.2572000000000001</v>
      </c>
      <c r="CV27">
        <v>-0.36357606741562898</v>
      </c>
      <c r="CW27">
        <v>3.0123077027715</v>
      </c>
      <c r="CX27">
        <v>1432.51269230769</v>
      </c>
      <c r="CY27">
        <v>15</v>
      </c>
      <c r="CZ27">
        <v>1675425928.3</v>
      </c>
      <c r="DA27" t="s">
        <v>255</v>
      </c>
      <c r="DB27">
        <v>4</v>
      </c>
      <c r="DC27">
        <v>-3.7610000000000001</v>
      </c>
      <c r="DD27">
        <v>0.35899999999999999</v>
      </c>
      <c r="DE27">
        <v>404</v>
      </c>
      <c r="DF27">
        <v>15</v>
      </c>
      <c r="DG27">
        <v>1.33</v>
      </c>
      <c r="DH27">
        <v>0.19</v>
      </c>
      <c r="DI27">
        <v>-3.7102419230769201</v>
      </c>
      <c r="DJ27">
        <v>0.26471049261502799</v>
      </c>
      <c r="DK27">
        <v>0.116860682159413</v>
      </c>
      <c r="DL27">
        <v>1</v>
      </c>
      <c r="DM27">
        <v>2.0032999999999999</v>
      </c>
      <c r="DN27">
        <v>0</v>
      </c>
      <c r="DO27">
        <v>0</v>
      </c>
      <c r="DP27">
        <v>0</v>
      </c>
      <c r="DQ27">
        <v>1.0715657692307701</v>
      </c>
      <c r="DR27">
        <v>-9.7850251856916506E-4</v>
      </c>
      <c r="DS27">
        <v>2.9618116507364001E-3</v>
      </c>
      <c r="DT27">
        <v>1</v>
      </c>
      <c r="DU27">
        <v>2</v>
      </c>
      <c r="DV27">
        <v>3</v>
      </c>
      <c r="DW27" t="s">
        <v>256</v>
      </c>
      <c r="DX27">
        <v>100</v>
      </c>
      <c r="DY27">
        <v>100</v>
      </c>
      <c r="DZ27">
        <v>-3.7610000000000001</v>
      </c>
      <c r="EA27">
        <v>0.35899999999999999</v>
      </c>
      <c r="EB27">
        <v>2</v>
      </c>
      <c r="EC27">
        <v>517.95699999999999</v>
      </c>
      <c r="ED27">
        <v>416.786</v>
      </c>
      <c r="EE27">
        <v>26.8552</v>
      </c>
      <c r="EF27">
        <v>31.640499999999999</v>
      </c>
      <c r="EG27">
        <v>29.9998</v>
      </c>
      <c r="EH27">
        <v>31.935199999999998</v>
      </c>
      <c r="EI27">
        <v>31.9877</v>
      </c>
      <c r="EJ27">
        <v>20.2212</v>
      </c>
      <c r="EK27">
        <v>33.484499999999997</v>
      </c>
      <c r="EL27">
        <v>0</v>
      </c>
      <c r="EM27">
        <v>26.856000000000002</v>
      </c>
      <c r="EN27">
        <v>403.74299999999999</v>
      </c>
      <c r="EO27">
        <v>15.2119</v>
      </c>
      <c r="EP27">
        <v>100.197</v>
      </c>
      <c r="EQ27">
        <v>90.520300000000006</v>
      </c>
    </row>
    <row r="28" spans="1:147" x14ac:dyDescent="0.3">
      <c r="A28">
        <v>12</v>
      </c>
      <c r="B28">
        <v>1675426675.4000001</v>
      </c>
      <c r="C28">
        <v>660.10000014305103</v>
      </c>
      <c r="D28" t="s">
        <v>288</v>
      </c>
      <c r="E28" t="s">
        <v>289</v>
      </c>
      <c r="F28">
        <v>1675426667.4000001</v>
      </c>
      <c r="G28">
        <f t="shared" si="0"/>
        <v>6.4986359750535934E-3</v>
      </c>
      <c r="H28">
        <f t="shared" si="1"/>
        <v>19.260701730715184</v>
      </c>
      <c r="I28">
        <f t="shared" si="2"/>
        <v>400.02041935483902</v>
      </c>
      <c r="J28">
        <f t="shared" si="3"/>
        <v>276.79399485473277</v>
      </c>
      <c r="K28">
        <f t="shared" si="4"/>
        <v>26.865034042559945</v>
      </c>
      <c r="L28">
        <f t="shared" si="5"/>
        <v>38.825127652523214</v>
      </c>
      <c r="M28">
        <f t="shared" si="6"/>
        <v>0.28991437417964222</v>
      </c>
      <c r="N28">
        <f t="shared" si="7"/>
        <v>3.3976880401624814</v>
      </c>
      <c r="O28">
        <f t="shared" si="8"/>
        <v>0.27683908109095495</v>
      </c>
      <c r="P28">
        <f t="shared" si="9"/>
        <v>0.1741500418281246</v>
      </c>
      <c r="Q28">
        <f t="shared" si="10"/>
        <v>161.8491359995536</v>
      </c>
      <c r="R28">
        <f t="shared" si="11"/>
        <v>27.978785753439368</v>
      </c>
      <c r="S28">
        <f t="shared" si="12"/>
        <v>27.9784516129032</v>
      </c>
      <c r="T28">
        <f t="shared" si="13"/>
        <v>3.7900752249148235</v>
      </c>
      <c r="U28">
        <f t="shared" si="14"/>
        <v>40.028765584575609</v>
      </c>
      <c r="V28">
        <f t="shared" si="15"/>
        <v>1.5746655410267822</v>
      </c>
      <c r="W28">
        <f t="shared" si="16"/>
        <v>3.9338348760711028</v>
      </c>
      <c r="X28">
        <f t="shared" si="17"/>
        <v>2.2154096838880415</v>
      </c>
      <c r="Y28">
        <f t="shared" si="18"/>
        <v>-286.58984649986348</v>
      </c>
      <c r="Z28">
        <f t="shared" si="19"/>
        <v>117.23805889507898</v>
      </c>
      <c r="AA28">
        <f t="shared" si="20"/>
        <v>7.5437550422214699</v>
      </c>
      <c r="AB28">
        <f t="shared" si="21"/>
        <v>4.1103436990567843E-2</v>
      </c>
      <c r="AC28">
        <v>-4.0177148805128099E-2</v>
      </c>
      <c r="AD28">
        <v>4.5102369245304003E-2</v>
      </c>
      <c r="AE28">
        <v>3.3880920162116199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50956.656820992583</v>
      </c>
      <c r="AK28" t="s">
        <v>251</v>
      </c>
      <c r="AL28">
        <v>2.3287923076923098</v>
      </c>
      <c r="AM28">
        <v>1.9325600000000001</v>
      </c>
      <c r="AN28">
        <f t="shared" si="25"/>
        <v>-0.39623230769230977</v>
      </c>
      <c r="AO28">
        <f t="shared" si="26"/>
        <v>-0.20502975726099565</v>
      </c>
      <c r="AP28">
        <v>4.00236649665856E-3</v>
      </c>
      <c r="AQ28" t="s">
        <v>290</v>
      </c>
      <c r="AR28">
        <v>2.2468192307692298</v>
      </c>
      <c r="AS28">
        <v>1.4528000000000001</v>
      </c>
      <c r="AT28">
        <f t="shared" si="27"/>
        <v>-0.54654407404269656</v>
      </c>
      <c r="AU28">
        <v>0.5</v>
      </c>
      <c r="AV28">
        <f t="shared" si="28"/>
        <v>841.21169849032663</v>
      </c>
      <c r="AW28">
        <f t="shared" si="29"/>
        <v>19.260701730715184</v>
      </c>
      <c r="AX28">
        <f t="shared" si="30"/>
        <v>-229.8796344126398</v>
      </c>
      <c r="AY28">
        <f t="shared" si="31"/>
        <v>1</v>
      </c>
      <c r="AZ28">
        <f t="shared" si="32"/>
        <v>2.2891620978140695E-2</v>
      </c>
      <c r="BA28">
        <f t="shared" si="33"/>
        <v>0.3302312775330396</v>
      </c>
      <c r="BB28" t="s">
        <v>253</v>
      </c>
      <c r="BC28">
        <v>0</v>
      </c>
      <c r="BD28">
        <f t="shared" si="34"/>
        <v>1.4528000000000001</v>
      </c>
      <c r="BE28">
        <f t="shared" si="35"/>
        <v>-0.54654407404269667</v>
      </c>
      <c r="BF28">
        <f t="shared" si="36"/>
        <v>0.24825102454775011</v>
      </c>
      <c r="BG28">
        <f t="shared" si="37"/>
        <v>0.90642260645070316</v>
      </c>
      <c r="BH28">
        <f t="shared" si="38"/>
        <v>-1.2108048503014872</v>
      </c>
      <c r="BI28">
        <f t="shared" si="39"/>
        <v>1000.0139032258101</v>
      </c>
      <c r="BJ28">
        <f t="shared" si="40"/>
        <v>841.21169849032663</v>
      </c>
      <c r="BK28">
        <f t="shared" si="41"/>
        <v>0.84120000309673215</v>
      </c>
      <c r="BL28">
        <f t="shared" si="42"/>
        <v>0.19240000619346445</v>
      </c>
      <c r="BM28">
        <v>0.83735158965228096</v>
      </c>
      <c r="BN28">
        <v>0.5</v>
      </c>
      <c r="BO28" t="s">
        <v>254</v>
      </c>
      <c r="BP28">
        <v>1675426667.4000001</v>
      </c>
      <c r="BQ28">
        <v>400.02041935483902</v>
      </c>
      <c r="BR28">
        <v>403.68132258064497</v>
      </c>
      <c r="BS28">
        <v>16.223987096774199</v>
      </c>
      <c r="BT28">
        <v>15.1533290322581</v>
      </c>
      <c r="BU28">
        <v>500.00632258064502</v>
      </c>
      <c r="BV28">
        <v>96.857903225806496</v>
      </c>
      <c r="BW28">
        <v>0.19996125806451601</v>
      </c>
      <c r="BX28">
        <v>28.618480645161299</v>
      </c>
      <c r="BY28">
        <v>27.9784516129032</v>
      </c>
      <c r="BZ28">
        <v>999.9</v>
      </c>
      <c r="CA28">
        <v>10003.225806451601</v>
      </c>
      <c r="CB28">
        <v>0</v>
      </c>
      <c r="CC28">
        <v>391.81490322580601</v>
      </c>
      <c r="CD28">
        <v>1000.0139032258101</v>
      </c>
      <c r="CE28">
        <v>0.95999570967741998</v>
      </c>
      <c r="CF28">
        <v>4.00044161290323E-2</v>
      </c>
      <c r="CG28">
        <v>0</v>
      </c>
      <c r="CH28">
        <v>2.2236354838709702</v>
      </c>
      <c r="CI28">
        <v>0</v>
      </c>
      <c r="CJ28">
        <v>1431.4483870967699</v>
      </c>
      <c r="CK28">
        <v>9334.4406451612904</v>
      </c>
      <c r="CL28">
        <v>41.561999999999998</v>
      </c>
      <c r="CM28">
        <v>44.436999999999998</v>
      </c>
      <c r="CN28">
        <v>42.811999999999998</v>
      </c>
      <c r="CO28">
        <v>42.5</v>
      </c>
      <c r="CP28">
        <v>41.390999999999998</v>
      </c>
      <c r="CQ28">
        <v>960.01290322580701</v>
      </c>
      <c r="CR28">
        <v>40.000645161290301</v>
      </c>
      <c r="CS28">
        <v>0</v>
      </c>
      <c r="CT28">
        <v>59.599999904632597</v>
      </c>
      <c r="CU28">
        <v>2.2468192307692298</v>
      </c>
      <c r="CV28">
        <v>0.216871792384318</v>
      </c>
      <c r="CW28">
        <v>0.69811966782221102</v>
      </c>
      <c r="CX28">
        <v>1431.42076923077</v>
      </c>
      <c r="CY28">
        <v>15</v>
      </c>
      <c r="CZ28">
        <v>1675425928.3</v>
      </c>
      <c r="DA28" t="s">
        <v>255</v>
      </c>
      <c r="DB28">
        <v>4</v>
      </c>
      <c r="DC28">
        <v>-3.7610000000000001</v>
      </c>
      <c r="DD28">
        <v>0.35899999999999999</v>
      </c>
      <c r="DE28">
        <v>404</v>
      </c>
      <c r="DF28">
        <v>15</v>
      </c>
      <c r="DG28">
        <v>1.33</v>
      </c>
      <c r="DH28">
        <v>0.19</v>
      </c>
      <c r="DI28">
        <v>-3.6557365384615399</v>
      </c>
      <c r="DJ28">
        <v>0.116425223834875</v>
      </c>
      <c r="DK28">
        <v>0.12251289294608</v>
      </c>
      <c r="DL28">
        <v>1</v>
      </c>
      <c r="DM28">
        <v>2.2614000000000001</v>
      </c>
      <c r="DN28">
        <v>0</v>
      </c>
      <c r="DO28">
        <v>0</v>
      </c>
      <c r="DP28">
        <v>0</v>
      </c>
      <c r="DQ28">
        <v>1.0716574999999999</v>
      </c>
      <c r="DR28">
        <v>-1.0872137587798101E-2</v>
      </c>
      <c r="DS28">
        <v>3.0706619650893098E-3</v>
      </c>
      <c r="DT28">
        <v>1</v>
      </c>
      <c r="DU28">
        <v>2</v>
      </c>
      <c r="DV28">
        <v>3</v>
      </c>
      <c r="DW28" t="s">
        <v>256</v>
      </c>
      <c r="DX28">
        <v>100</v>
      </c>
      <c r="DY28">
        <v>100</v>
      </c>
      <c r="DZ28">
        <v>-3.7610000000000001</v>
      </c>
      <c r="EA28">
        <v>0.35899999999999999</v>
      </c>
      <c r="EB28">
        <v>2</v>
      </c>
      <c r="EC28">
        <v>518.447</v>
      </c>
      <c r="ED28">
        <v>416.28699999999998</v>
      </c>
      <c r="EE28">
        <v>26.9053</v>
      </c>
      <c r="EF28">
        <v>31.601700000000001</v>
      </c>
      <c r="EG28">
        <v>29.9999</v>
      </c>
      <c r="EH28">
        <v>31.898900000000001</v>
      </c>
      <c r="EI28">
        <v>31.951499999999999</v>
      </c>
      <c r="EJ28">
        <v>20.218299999999999</v>
      </c>
      <c r="EK28">
        <v>33.484499999999997</v>
      </c>
      <c r="EL28">
        <v>0</v>
      </c>
      <c r="EM28">
        <v>26.903500000000001</v>
      </c>
      <c r="EN28">
        <v>403.65199999999999</v>
      </c>
      <c r="EO28">
        <v>15.2037</v>
      </c>
      <c r="EP28">
        <v>100.20399999999999</v>
      </c>
      <c r="EQ28">
        <v>90.527900000000002</v>
      </c>
    </row>
    <row r="29" spans="1:147" x14ac:dyDescent="0.3">
      <c r="A29">
        <v>13</v>
      </c>
      <c r="B29">
        <v>1675426735.4000001</v>
      </c>
      <c r="C29">
        <v>720.10000014305103</v>
      </c>
      <c r="D29" t="s">
        <v>291</v>
      </c>
      <c r="E29" t="s">
        <v>292</v>
      </c>
      <c r="F29">
        <v>1675426727.4193599</v>
      </c>
      <c r="G29">
        <f t="shared" si="0"/>
        <v>6.3349817633234677E-3</v>
      </c>
      <c r="H29">
        <f t="shared" si="1"/>
        <v>19.108632789430665</v>
      </c>
      <c r="I29">
        <f t="shared" si="2"/>
        <v>400.04193548387099</v>
      </c>
      <c r="J29">
        <f t="shared" si="3"/>
        <v>274.63429857719592</v>
      </c>
      <c r="K29">
        <f t="shared" si="4"/>
        <v>26.656639345399807</v>
      </c>
      <c r="L29">
        <f t="shared" si="5"/>
        <v>38.828994238794273</v>
      </c>
      <c r="M29">
        <f t="shared" si="6"/>
        <v>0.28172530945525742</v>
      </c>
      <c r="N29">
        <f t="shared" si="7"/>
        <v>3.3957642298535018</v>
      </c>
      <c r="O29">
        <f t="shared" si="8"/>
        <v>0.26935464220903521</v>
      </c>
      <c r="P29">
        <f t="shared" si="9"/>
        <v>0.16941283747100208</v>
      </c>
      <c r="Q29">
        <f t="shared" si="10"/>
        <v>161.84732292912008</v>
      </c>
      <c r="R29">
        <f t="shared" si="11"/>
        <v>28.026599775676271</v>
      </c>
      <c r="S29">
        <f t="shared" si="12"/>
        <v>28.002816129032301</v>
      </c>
      <c r="T29">
        <f t="shared" si="13"/>
        <v>3.7954627254518494</v>
      </c>
      <c r="U29">
        <f t="shared" si="14"/>
        <v>40.031927392450335</v>
      </c>
      <c r="V29">
        <f t="shared" si="15"/>
        <v>1.5758072243450623</v>
      </c>
      <c r="W29">
        <f t="shared" si="16"/>
        <v>3.9363761052440496</v>
      </c>
      <c r="X29">
        <f t="shared" si="17"/>
        <v>2.2196555011067871</v>
      </c>
      <c r="Y29">
        <f t="shared" si="18"/>
        <v>-279.37269576256494</v>
      </c>
      <c r="Z29">
        <f t="shared" si="19"/>
        <v>114.74862500647821</v>
      </c>
      <c r="AA29">
        <f t="shared" si="20"/>
        <v>7.3890590911414629</v>
      </c>
      <c r="AB29">
        <f t="shared" si="21"/>
        <v>4.6123112641748065</v>
      </c>
      <c r="AC29">
        <v>-4.0148526852110199E-2</v>
      </c>
      <c r="AD29">
        <v>4.5070238595620503E-2</v>
      </c>
      <c r="AE29">
        <v>3.3861750420509198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50920.054091842227</v>
      </c>
      <c r="AK29" t="s">
        <v>251</v>
      </c>
      <c r="AL29">
        <v>2.3287923076923098</v>
      </c>
      <c r="AM29">
        <v>1.9325600000000001</v>
      </c>
      <c r="AN29">
        <f t="shared" si="25"/>
        <v>-0.39623230769230977</v>
      </c>
      <c r="AO29">
        <f t="shared" si="26"/>
        <v>-0.20502975726099565</v>
      </c>
      <c r="AP29">
        <v>4.00236649665856E-3</v>
      </c>
      <c r="AQ29" t="s">
        <v>293</v>
      </c>
      <c r="AR29">
        <v>2.2404769230769199</v>
      </c>
      <c r="AS29">
        <v>1.5436000000000001</v>
      </c>
      <c r="AT29">
        <f t="shared" si="27"/>
        <v>-0.45146211653078505</v>
      </c>
      <c r="AU29">
        <v>0.5</v>
      </c>
      <c r="AV29">
        <f t="shared" si="28"/>
        <v>841.20215996129252</v>
      </c>
      <c r="AW29">
        <f t="shared" si="29"/>
        <v>19.108632789430665</v>
      </c>
      <c r="AX29">
        <f t="shared" si="30"/>
        <v>-189.88545378319657</v>
      </c>
      <c r="AY29">
        <f t="shared" si="31"/>
        <v>1</v>
      </c>
      <c r="AZ29">
        <f t="shared" si="32"/>
        <v>2.2711104811967076E-2</v>
      </c>
      <c r="BA29">
        <f t="shared" si="33"/>
        <v>0.25198237885462554</v>
      </c>
      <c r="BB29" t="s">
        <v>253</v>
      </c>
      <c r="BC29">
        <v>0</v>
      </c>
      <c r="BD29">
        <f t="shared" si="34"/>
        <v>1.5436000000000001</v>
      </c>
      <c r="BE29">
        <f t="shared" si="35"/>
        <v>-0.45146211653078505</v>
      </c>
      <c r="BF29">
        <f t="shared" si="36"/>
        <v>0.2012667135819845</v>
      </c>
      <c r="BG29">
        <f t="shared" si="37"/>
        <v>0.88752387950036093</v>
      </c>
      <c r="BH29">
        <f t="shared" si="38"/>
        <v>-0.98164635353774066</v>
      </c>
      <c r="BI29">
        <f t="shared" si="39"/>
        <v>1000.0025483871</v>
      </c>
      <c r="BJ29">
        <f t="shared" si="40"/>
        <v>841.20215996129252</v>
      </c>
      <c r="BK29">
        <f t="shared" si="41"/>
        <v>0.84120001625802254</v>
      </c>
      <c r="BL29">
        <f t="shared" si="42"/>
        <v>0.19240003251604512</v>
      </c>
      <c r="BM29">
        <v>0.83735158965228096</v>
      </c>
      <c r="BN29">
        <v>0.5</v>
      </c>
      <c r="BO29" t="s">
        <v>254</v>
      </c>
      <c r="BP29">
        <v>1675426727.4193599</v>
      </c>
      <c r="BQ29">
        <v>400.04193548387099</v>
      </c>
      <c r="BR29">
        <v>403.66641935483898</v>
      </c>
      <c r="BS29">
        <v>16.2350064516129</v>
      </c>
      <c r="BT29">
        <v>15.1913258064516</v>
      </c>
      <c r="BU29">
        <v>500.00799999999998</v>
      </c>
      <c r="BV29">
        <v>96.862306451612895</v>
      </c>
      <c r="BW29">
        <v>0.20000325806451599</v>
      </c>
      <c r="BX29">
        <v>28.629609677419399</v>
      </c>
      <c r="BY29">
        <v>28.002816129032301</v>
      </c>
      <c r="BZ29">
        <v>999.9</v>
      </c>
      <c r="CA29">
        <v>9995.6451612903202</v>
      </c>
      <c r="CB29">
        <v>0</v>
      </c>
      <c r="CC29">
        <v>391.82306451612902</v>
      </c>
      <c r="CD29">
        <v>1000.0025483871</v>
      </c>
      <c r="CE29">
        <v>0.95999538709677501</v>
      </c>
      <c r="CF29">
        <v>4.0004745161290302E-2</v>
      </c>
      <c r="CG29">
        <v>0</v>
      </c>
      <c r="CH29">
        <v>2.2387000000000001</v>
      </c>
      <c r="CI29">
        <v>0</v>
      </c>
      <c r="CJ29">
        <v>1430.1045161290299</v>
      </c>
      <c r="CK29">
        <v>9334.3358064516106</v>
      </c>
      <c r="CL29">
        <v>41.572161290322597</v>
      </c>
      <c r="CM29">
        <v>44.436999999999998</v>
      </c>
      <c r="CN29">
        <v>42.838419354838699</v>
      </c>
      <c r="CO29">
        <v>42.5</v>
      </c>
      <c r="CP29">
        <v>41.405000000000001</v>
      </c>
      <c r="CQ29">
        <v>960.00193548387097</v>
      </c>
      <c r="CR29">
        <v>40.000645161290301</v>
      </c>
      <c r="CS29">
        <v>0</v>
      </c>
      <c r="CT29">
        <v>59.400000095367403</v>
      </c>
      <c r="CU29">
        <v>2.2404769230769199</v>
      </c>
      <c r="CV29">
        <v>0.95749059816927695</v>
      </c>
      <c r="CW29">
        <v>2.9952136700098801</v>
      </c>
      <c r="CX29">
        <v>1430.12884615385</v>
      </c>
      <c r="CY29">
        <v>15</v>
      </c>
      <c r="CZ29">
        <v>1675425928.3</v>
      </c>
      <c r="DA29" t="s">
        <v>255</v>
      </c>
      <c r="DB29">
        <v>4</v>
      </c>
      <c r="DC29">
        <v>-3.7610000000000001</v>
      </c>
      <c r="DD29">
        <v>0.35899999999999999</v>
      </c>
      <c r="DE29">
        <v>404</v>
      </c>
      <c r="DF29">
        <v>15</v>
      </c>
      <c r="DG29">
        <v>1.33</v>
      </c>
      <c r="DH29">
        <v>0.19</v>
      </c>
      <c r="DI29">
        <v>-3.63831461538462</v>
      </c>
      <c r="DJ29">
        <v>0.31361774518526703</v>
      </c>
      <c r="DK29">
        <v>0.12181522589343</v>
      </c>
      <c r="DL29">
        <v>1</v>
      </c>
      <c r="DM29">
        <v>1.8376999999999999</v>
      </c>
      <c r="DN29">
        <v>0</v>
      </c>
      <c r="DO29">
        <v>0</v>
      </c>
      <c r="DP29">
        <v>0</v>
      </c>
      <c r="DQ29">
        <v>1.04516211538462</v>
      </c>
      <c r="DR29">
        <v>-2.0506462901273202E-2</v>
      </c>
      <c r="DS29">
        <v>1.2292502927290901E-2</v>
      </c>
      <c r="DT29">
        <v>1</v>
      </c>
      <c r="DU29">
        <v>2</v>
      </c>
      <c r="DV29">
        <v>3</v>
      </c>
      <c r="DW29" t="s">
        <v>256</v>
      </c>
      <c r="DX29">
        <v>100</v>
      </c>
      <c r="DY29">
        <v>100</v>
      </c>
      <c r="DZ29">
        <v>-3.7610000000000001</v>
      </c>
      <c r="EA29">
        <v>0.35899999999999999</v>
      </c>
      <c r="EB29">
        <v>2</v>
      </c>
      <c r="EC29">
        <v>518.16200000000003</v>
      </c>
      <c r="ED29">
        <v>416.911</v>
      </c>
      <c r="EE29">
        <v>26.842400000000001</v>
      </c>
      <c r="EF29">
        <v>31.5656</v>
      </c>
      <c r="EG29">
        <v>29.999700000000001</v>
      </c>
      <c r="EH29">
        <v>31.8627</v>
      </c>
      <c r="EI29">
        <v>31.915400000000002</v>
      </c>
      <c r="EJ29">
        <v>20.222000000000001</v>
      </c>
      <c r="EK29">
        <v>32.903100000000002</v>
      </c>
      <c r="EL29">
        <v>0</v>
      </c>
      <c r="EM29">
        <v>26.847999999999999</v>
      </c>
      <c r="EN29">
        <v>403.66500000000002</v>
      </c>
      <c r="EO29">
        <v>15.222300000000001</v>
      </c>
      <c r="EP29">
        <v>100.21299999999999</v>
      </c>
      <c r="EQ29">
        <v>90.535499999999999</v>
      </c>
    </row>
    <row r="30" spans="1:147" x14ac:dyDescent="0.3">
      <c r="A30">
        <v>14</v>
      </c>
      <c r="B30">
        <v>1675426795.4000001</v>
      </c>
      <c r="C30">
        <v>780.10000014305103</v>
      </c>
      <c r="D30" t="s">
        <v>294</v>
      </c>
      <c r="E30" t="s">
        <v>295</v>
      </c>
      <c r="F30">
        <v>1675426787.44839</v>
      </c>
      <c r="G30">
        <f t="shared" si="0"/>
        <v>6.3541970020926644E-3</v>
      </c>
      <c r="H30">
        <f t="shared" si="1"/>
        <v>19.40877552926267</v>
      </c>
      <c r="I30">
        <f t="shared" si="2"/>
        <v>399.99193548387098</v>
      </c>
      <c r="J30">
        <f t="shared" si="3"/>
        <v>273.41530649967967</v>
      </c>
      <c r="K30">
        <f t="shared" si="4"/>
        <v>26.539089835103027</v>
      </c>
      <c r="L30">
        <f t="shared" si="5"/>
        <v>38.825265655475008</v>
      </c>
      <c r="M30">
        <f t="shared" si="6"/>
        <v>0.28314233519677751</v>
      </c>
      <c r="N30">
        <f t="shared" si="7"/>
        <v>3.3990227665028967</v>
      </c>
      <c r="O30">
        <f t="shared" si="8"/>
        <v>0.27066128519208116</v>
      </c>
      <c r="P30">
        <f t="shared" si="9"/>
        <v>0.17023882561332557</v>
      </c>
      <c r="Q30">
        <f t="shared" si="10"/>
        <v>161.84974536763215</v>
      </c>
      <c r="R30">
        <f t="shared" si="11"/>
        <v>28.001884267782355</v>
      </c>
      <c r="S30">
        <f t="shared" si="12"/>
        <v>27.989270967741898</v>
      </c>
      <c r="T30">
        <f t="shared" si="13"/>
        <v>3.7924667848509976</v>
      </c>
      <c r="U30">
        <f t="shared" si="14"/>
        <v>40.104188288951669</v>
      </c>
      <c r="V30">
        <f t="shared" si="15"/>
        <v>1.5767364729479949</v>
      </c>
      <c r="W30">
        <f t="shared" si="16"/>
        <v>3.9316005141098223</v>
      </c>
      <c r="X30">
        <f t="shared" si="17"/>
        <v>2.2157303119030027</v>
      </c>
      <c r="Y30">
        <f t="shared" si="18"/>
        <v>-280.22008779228651</v>
      </c>
      <c r="Z30">
        <f t="shared" si="19"/>
        <v>113.50742940885959</v>
      </c>
      <c r="AA30">
        <f t="shared" si="20"/>
        <v>7.3008742576307446</v>
      </c>
      <c r="AB30">
        <f t="shared" si="21"/>
        <v>2.4379612418359784</v>
      </c>
      <c r="AC30">
        <v>-4.0197010490910103E-2</v>
      </c>
      <c r="AD30">
        <v>4.5124665727573503E-2</v>
      </c>
      <c r="AE30">
        <v>3.3894219987307799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50982.626143946422</v>
      </c>
      <c r="AK30" t="s">
        <v>251</v>
      </c>
      <c r="AL30">
        <v>2.3287923076923098</v>
      </c>
      <c r="AM30">
        <v>1.9325600000000001</v>
      </c>
      <c r="AN30">
        <f t="shared" si="25"/>
        <v>-0.39623230769230977</v>
      </c>
      <c r="AO30">
        <f t="shared" si="26"/>
        <v>-0.20502975726099565</v>
      </c>
      <c r="AP30">
        <v>4.00236649665856E-3</v>
      </c>
      <c r="AQ30" t="s">
        <v>296</v>
      </c>
      <c r="AR30">
        <v>2.3070384615384598</v>
      </c>
      <c r="AS30">
        <v>1.8544</v>
      </c>
      <c r="AT30">
        <f t="shared" si="27"/>
        <v>-0.24408890290037744</v>
      </c>
      <c r="AU30">
        <v>0.5</v>
      </c>
      <c r="AV30">
        <f t="shared" si="28"/>
        <v>841.21499430967856</v>
      </c>
      <c r="AW30">
        <f t="shared" si="29"/>
        <v>19.40877552926267</v>
      </c>
      <c r="AX30">
        <f t="shared" si="30"/>
        <v>-102.66562253219834</v>
      </c>
      <c r="AY30">
        <f t="shared" si="31"/>
        <v>1</v>
      </c>
      <c r="AZ30">
        <f t="shared" si="32"/>
        <v>2.3067555017478071E-2</v>
      </c>
      <c r="BA30">
        <f t="shared" si="33"/>
        <v>4.2148403796376188E-2</v>
      </c>
      <c r="BB30" t="s">
        <v>253</v>
      </c>
      <c r="BC30">
        <v>0</v>
      </c>
      <c r="BD30">
        <f t="shared" si="34"/>
        <v>1.8544</v>
      </c>
      <c r="BE30">
        <f t="shared" si="35"/>
        <v>-0.24408890290037735</v>
      </c>
      <c r="BF30">
        <f t="shared" si="36"/>
        <v>4.0443763712381509E-2</v>
      </c>
      <c r="BG30">
        <f t="shared" si="37"/>
        <v>0.95414376287070923</v>
      </c>
      <c r="BH30">
        <f t="shared" si="38"/>
        <v>-0.19725801880015895</v>
      </c>
      <c r="BI30">
        <f t="shared" si="39"/>
        <v>1000.0178387096799</v>
      </c>
      <c r="BJ30">
        <f t="shared" si="40"/>
        <v>841.21499430967856</v>
      </c>
      <c r="BK30">
        <f t="shared" si="41"/>
        <v>0.84119998838730292</v>
      </c>
      <c r="BL30">
        <f t="shared" si="42"/>
        <v>0.19239997677460563</v>
      </c>
      <c r="BM30">
        <v>0.83735158965228096</v>
      </c>
      <c r="BN30">
        <v>0.5</v>
      </c>
      <c r="BO30" t="s">
        <v>254</v>
      </c>
      <c r="BP30">
        <v>1675426787.44839</v>
      </c>
      <c r="BQ30">
        <v>399.99193548387098</v>
      </c>
      <c r="BR30">
        <v>403.667709677419</v>
      </c>
      <c r="BS30">
        <v>16.244109677419399</v>
      </c>
      <c r="BT30">
        <v>15.197332258064501</v>
      </c>
      <c r="BU30">
        <v>500.03629032258101</v>
      </c>
      <c r="BV30">
        <v>96.865177419354794</v>
      </c>
      <c r="BW30">
        <v>0.19994367741935501</v>
      </c>
      <c r="BX30">
        <v>28.6086903225806</v>
      </c>
      <c r="BY30">
        <v>27.989270967741898</v>
      </c>
      <c r="BZ30">
        <v>999.9</v>
      </c>
      <c r="CA30">
        <v>10007.419354838699</v>
      </c>
      <c r="CB30">
        <v>0</v>
      </c>
      <c r="CC30">
        <v>391.87225806451602</v>
      </c>
      <c r="CD30">
        <v>1000.0178387096799</v>
      </c>
      <c r="CE30">
        <v>0.95999635483871004</v>
      </c>
      <c r="CF30">
        <v>4.0003758064516101E-2</v>
      </c>
      <c r="CG30">
        <v>0</v>
      </c>
      <c r="CH30">
        <v>2.3120774193548401</v>
      </c>
      <c r="CI30">
        <v>0</v>
      </c>
      <c r="CJ30">
        <v>1429.30838709677</v>
      </c>
      <c r="CK30">
        <v>9334.4745161290302</v>
      </c>
      <c r="CL30">
        <v>41.6148387096774</v>
      </c>
      <c r="CM30">
        <v>44.433</v>
      </c>
      <c r="CN30">
        <v>42.875</v>
      </c>
      <c r="CO30">
        <v>42.5</v>
      </c>
      <c r="CP30">
        <v>41.429000000000002</v>
      </c>
      <c r="CQ30">
        <v>960.01741935483903</v>
      </c>
      <c r="CR30">
        <v>40.000322580645197</v>
      </c>
      <c r="CS30">
        <v>0</v>
      </c>
      <c r="CT30">
        <v>59.200000047683702</v>
      </c>
      <c r="CU30">
        <v>2.3070384615384598</v>
      </c>
      <c r="CV30">
        <v>-0.42160000272334103</v>
      </c>
      <c r="CW30">
        <v>2.12786324744288</v>
      </c>
      <c r="CX30">
        <v>1429.3207692307701</v>
      </c>
      <c r="CY30">
        <v>15</v>
      </c>
      <c r="CZ30">
        <v>1675425928.3</v>
      </c>
      <c r="DA30" t="s">
        <v>255</v>
      </c>
      <c r="DB30">
        <v>4</v>
      </c>
      <c r="DC30">
        <v>-3.7610000000000001</v>
      </c>
      <c r="DD30">
        <v>0.35899999999999999</v>
      </c>
      <c r="DE30">
        <v>404</v>
      </c>
      <c r="DF30">
        <v>15</v>
      </c>
      <c r="DG30">
        <v>1.33</v>
      </c>
      <c r="DH30">
        <v>0.19</v>
      </c>
      <c r="DI30">
        <v>-3.6526725</v>
      </c>
      <c r="DJ30">
        <v>-7.0542398665131401E-2</v>
      </c>
      <c r="DK30">
        <v>0.127062608369548</v>
      </c>
      <c r="DL30">
        <v>1</v>
      </c>
      <c r="DM30">
        <v>2.0781999999999998</v>
      </c>
      <c r="DN30">
        <v>0</v>
      </c>
      <c r="DO30">
        <v>0</v>
      </c>
      <c r="DP30">
        <v>0</v>
      </c>
      <c r="DQ30">
        <v>1.04569730769231</v>
      </c>
      <c r="DR30">
        <v>1.11382407859239E-2</v>
      </c>
      <c r="DS30">
        <v>2.7642345688235698E-3</v>
      </c>
      <c r="DT30">
        <v>1</v>
      </c>
      <c r="DU30">
        <v>2</v>
      </c>
      <c r="DV30">
        <v>3</v>
      </c>
      <c r="DW30" t="s">
        <v>256</v>
      </c>
      <c r="DX30">
        <v>100</v>
      </c>
      <c r="DY30">
        <v>100</v>
      </c>
      <c r="DZ30">
        <v>-3.7610000000000001</v>
      </c>
      <c r="EA30">
        <v>0.35899999999999999</v>
      </c>
      <c r="EB30">
        <v>2</v>
      </c>
      <c r="EC30">
        <v>517.63800000000003</v>
      </c>
      <c r="ED30">
        <v>417.05500000000001</v>
      </c>
      <c r="EE30">
        <v>26.801500000000001</v>
      </c>
      <c r="EF30">
        <v>31.529699999999998</v>
      </c>
      <c r="EG30">
        <v>30.0002</v>
      </c>
      <c r="EH30">
        <v>31.8294</v>
      </c>
      <c r="EI30">
        <v>31.882100000000001</v>
      </c>
      <c r="EJ30">
        <v>20.226600000000001</v>
      </c>
      <c r="EK30">
        <v>32.624499999999998</v>
      </c>
      <c r="EL30">
        <v>0</v>
      </c>
      <c r="EM30">
        <v>26.796600000000002</v>
      </c>
      <c r="EN30">
        <v>403.60199999999998</v>
      </c>
      <c r="EO30">
        <v>15.251200000000001</v>
      </c>
      <c r="EP30">
        <v>100.21899999999999</v>
      </c>
      <c r="EQ30">
        <v>90.541899999999998</v>
      </c>
    </row>
    <row r="31" spans="1:147" x14ac:dyDescent="0.3">
      <c r="A31">
        <v>15</v>
      </c>
      <c r="B31">
        <v>1675426856</v>
      </c>
      <c r="C31">
        <v>840.70000004768394</v>
      </c>
      <c r="D31" t="s">
        <v>297</v>
      </c>
      <c r="E31" t="s">
        <v>298</v>
      </c>
      <c r="F31">
        <v>1675426847.9516101</v>
      </c>
      <c r="G31">
        <f t="shared" si="0"/>
        <v>6.288398325916174E-3</v>
      </c>
      <c r="H31">
        <f t="shared" si="1"/>
        <v>19.260359286397502</v>
      </c>
      <c r="I31">
        <f t="shared" si="2"/>
        <v>400.003806451613</v>
      </c>
      <c r="J31">
        <f t="shared" si="3"/>
        <v>272.99721203351305</v>
      </c>
      <c r="K31">
        <f t="shared" si="4"/>
        <v>26.49836721261131</v>
      </c>
      <c r="L31">
        <f t="shared" si="5"/>
        <v>38.826212439473409</v>
      </c>
      <c r="M31">
        <f t="shared" si="6"/>
        <v>0.27980740648879737</v>
      </c>
      <c r="N31">
        <f t="shared" si="7"/>
        <v>3.3993561814141198</v>
      </c>
      <c r="O31">
        <f t="shared" si="8"/>
        <v>0.267612969221872</v>
      </c>
      <c r="P31">
        <f t="shared" si="9"/>
        <v>0.16830943797310399</v>
      </c>
      <c r="Q31">
        <f t="shared" si="10"/>
        <v>161.8490656476537</v>
      </c>
      <c r="R31">
        <f t="shared" si="11"/>
        <v>27.997264840091866</v>
      </c>
      <c r="S31">
        <f t="shared" si="12"/>
        <v>28.001429032258098</v>
      </c>
      <c r="T31">
        <f t="shared" si="13"/>
        <v>3.7951558302840054</v>
      </c>
      <c r="U31">
        <f t="shared" si="14"/>
        <v>40.167713386851723</v>
      </c>
      <c r="V31">
        <f t="shared" si="15"/>
        <v>1.5774442150290979</v>
      </c>
      <c r="W31">
        <f t="shared" si="16"/>
        <v>3.9271446692443535</v>
      </c>
      <c r="X31">
        <f t="shared" si="17"/>
        <v>2.2177116152549075</v>
      </c>
      <c r="Y31">
        <f t="shared" si="18"/>
        <v>-277.31836617290327</v>
      </c>
      <c r="Z31">
        <f t="shared" si="19"/>
        <v>107.70961962542225</v>
      </c>
      <c r="AA31">
        <f t="shared" si="20"/>
        <v>6.9270204605397288</v>
      </c>
      <c r="AB31">
        <f t="shared" si="21"/>
        <v>-0.83266043928759359</v>
      </c>
      <c r="AC31">
        <v>-4.02019724522127E-2</v>
      </c>
      <c r="AD31">
        <v>4.51302359638273E-2</v>
      </c>
      <c r="AE31">
        <v>3.3897542285131199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50991.952867138796</v>
      </c>
      <c r="AK31" t="s">
        <v>251</v>
      </c>
      <c r="AL31">
        <v>2.3287923076923098</v>
      </c>
      <c r="AM31">
        <v>1.9325600000000001</v>
      </c>
      <c r="AN31">
        <f t="shared" si="25"/>
        <v>-0.39623230769230977</v>
      </c>
      <c r="AO31">
        <f t="shared" si="26"/>
        <v>-0.20502975726099565</v>
      </c>
      <c r="AP31">
        <v>4.00236649665856E-3</v>
      </c>
      <c r="AQ31" t="s">
        <v>299</v>
      </c>
      <c r="AR31">
        <v>2.2604384615384601</v>
      </c>
      <c r="AS31">
        <v>1.65662</v>
      </c>
      <c r="AT31">
        <f t="shared" si="27"/>
        <v>-0.36448821186419345</v>
      </c>
      <c r="AU31">
        <v>0.5</v>
      </c>
      <c r="AV31">
        <f t="shared" si="28"/>
        <v>841.21141745806335</v>
      </c>
      <c r="AW31">
        <f t="shared" si="29"/>
        <v>19.260359286397502</v>
      </c>
      <c r="AX31">
        <f t="shared" si="30"/>
        <v>-153.30582267451655</v>
      </c>
      <c r="AY31">
        <f t="shared" si="31"/>
        <v>1</v>
      </c>
      <c r="AZ31">
        <f t="shared" si="32"/>
        <v>2.2891221541059062E-2</v>
      </c>
      <c r="BA31">
        <f t="shared" si="33"/>
        <v>0.16656807234006596</v>
      </c>
      <c r="BB31" t="s">
        <v>253</v>
      </c>
      <c r="BC31">
        <v>0</v>
      </c>
      <c r="BD31">
        <f t="shared" si="34"/>
        <v>1.65662</v>
      </c>
      <c r="BE31">
        <f t="shared" si="35"/>
        <v>-0.36448821186419339</v>
      </c>
      <c r="BF31">
        <f t="shared" si="36"/>
        <v>0.14278470008693137</v>
      </c>
      <c r="BG31">
        <f t="shared" si="37"/>
        <v>0.89830904163767022</v>
      </c>
      <c r="BH31">
        <f t="shared" si="38"/>
        <v>-0.69640964313863707</v>
      </c>
      <c r="BI31">
        <f t="shared" si="39"/>
        <v>1000.01358064516</v>
      </c>
      <c r="BJ31">
        <f t="shared" si="40"/>
        <v>841.21141745806335</v>
      </c>
      <c r="BK31">
        <f t="shared" si="41"/>
        <v>0.84119999341944407</v>
      </c>
      <c r="BL31">
        <f t="shared" si="42"/>
        <v>0.19239998683888801</v>
      </c>
      <c r="BM31">
        <v>0.83735158965228096</v>
      </c>
      <c r="BN31">
        <v>0.5</v>
      </c>
      <c r="BO31" t="s">
        <v>254</v>
      </c>
      <c r="BP31">
        <v>1675426847.9516101</v>
      </c>
      <c r="BQ31">
        <v>400.003806451613</v>
      </c>
      <c r="BR31">
        <v>403.65041935483902</v>
      </c>
      <c r="BS31">
        <v>16.251487096774198</v>
      </c>
      <c r="BT31">
        <v>15.215532258064499</v>
      </c>
      <c r="BU31">
        <v>500.02435483871</v>
      </c>
      <c r="BV31">
        <v>96.864645161290298</v>
      </c>
      <c r="BW31">
        <v>0.19996225806451601</v>
      </c>
      <c r="BX31">
        <v>28.589151612903201</v>
      </c>
      <c r="BY31">
        <v>28.001429032258098</v>
      </c>
      <c r="BZ31">
        <v>999.9</v>
      </c>
      <c r="CA31">
        <v>10008.7096774194</v>
      </c>
      <c r="CB31">
        <v>0</v>
      </c>
      <c r="CC31">
        <v>391.82009677419398</v>
      </c>
      <c r="CD31">
        <v>1000.01358064516</v>
      </c>
      <c r="CE31">
        <v>0.95999635483871004</v>
      </c>
      <c r="CF31">
        <v>4.0003758064516101E-2</v>
      </c>
      <c r="CG31">
        <v>0</v>
      </c>
      <c r="CH31">
        <v>2.2771129032258099</v>
      </c>
      <c r="CI31">
        <v>0</v>
      </c>
      <c r="CJ31">
        <v>1428.4983870967701</v>
      </c>
      <c r="CK31">
        <v>9334.4341935483808</v>
      </c>
      <c r="CL31">
        <v>41.625</v>
      </c>
      <c r="CM31">
        <v>44.441064516129003</v>
      </c>
      <c r="CN31">
        <v>42.875</v>
      </c>
      <c r="CO31">
        <v>42.503999999999998</v>
      </c>
      <c r="CP31">
        <v>41.436999999999998</v>
      </c>
      <c r="CQ31">
        <v>960.01322580645103</v>
      </c>
      <c r="CR31">
        <v>40.000322580645197</v>
      </c>
      <c r="CS31">
        <v>0</v>
      </c>
      <c r="CT31">
        <v>60.200000047683702</v>
      </c>
      <c r="CU31">
        <v>2.2604384615384601</v>
      </c>
      <c r="CV31">
        <v>-0.96323419090700901</v>
      </c>
      <c r="CW31">
        <v>0.94803420350796297</v>
      </c>
      <c r="CX31">
        <v>1428.5703846153799</v>
      </c>
      <c r="CY31">
        <v>15</v>
      </c>
      <c r="CZ31">
        <v>1675425928.3</v>
      </c>
      <c r="DA31" t="s">
        <v>255</v>
      </c>
      <c r="DB31">
        <v>4</v>
      </c>
      <c r="DC31">
        <v>-3.7610000000000001</v>
      </c>
      <c r="DD31">
        <v>0.35899999999999999</v>
      </c>
      <c r="DE31">
        <v>404</v>
      </c>
      <c r="DF31">
        <v>15</v>
      </c>
      <c r="DG31">
        <v>1.33</v>
      </c>
      <c r="DH31">
        <v>0.19</v>
      </c>
      <c r="DI31">
        <v>-3.6603357692307701</v>
      </c>
      <c r="DJ31">
        <v>0.25161745962580601</v>
      </c>
      <c r="DK31">
        <v>0.11730112446746301</v>
      </c>
      <c r="DL31">
        <v>1</v>
      </c>
      <c r="DM31">
        <v>2.3058999999999998</v>
      </c>
      <c r="DN31">
        <v>0</v>
      </c>
      <c r="DO31">
        <v>0</v>
      </c>
      <c r="DP31">
        <v>0</v>
      </c>
      <c r="DQ31">
        <v>1.03505019230769</v>
      </c>
      <c r="DR31">
        <v>7.1147610572446299E-3</v>
      </c>
      <c r="DS31">
        <v>2.6781469558005799E-3</v>
      </c>
      <c r="DT31">
        <v>1</v>
      </c>
      <c r="DU31">
        <v>2</v>
      </c>
      <c r="DV31">
        <v>3</v>
      </c>
      <c r="DW31" t="s">
        <v>256</v>
      </c>
      <c r="DX31">
        <v>100</v>
      </c>
      <c r="DY31">
        <v>100</v>
      </c>
      <c r="DZ31">
        <v>-3.7610000000000001</v>
      </c>
      <c r="EA31">
        <v>0.35899999999999999</v>
      </c>
      <c r="EB31">
        <v>2</v>
      </c>
      <c r="EC31">
        <v>517.74099999999999</v>
      </c>
      <c r="ED31">
        <v>416.93</v>
      </c>
      <c r="EE31">
        <v>26.632000000000001</v>
      </c>
      <c r="EF31">
        <v>31.496600000000001</v>
      </c>
      <c r="EG31">
        <v>29.9999</v>
      </c>
      <c r="EH31">
        <v>31.793399999999998</v>
      </c>
      <c r="EI31">
        <v>31.8462</v>
      </c>
      <c r="EJ31">
        <v>20.2287</v>
      </c>
      <c r="EK31">
        <v>32.349499999999999</v>
      </c>
      <c r="EL31">
        <v>0</v>
      </c>
      <c r="EM31">
        <v>26.632100000000001</v>
      </c>
      <c r="EN31">
        <v>403.67899999999997</v>
      </c>
      <c r="EO31">
        <v>15.203099999999999</v>
      </c>
      <c r="EP31">
        <v>100.223</v>
      </c>
      <c r="EQ31">
        <v>90.548400000000001</v>
      </c>
    </row>
    <row r="32" spans="1:147" x14ac:dyDescent="0.3">
      <c r="A32">
        <v>16</v>
      </c>
      <c r="B32">
        <v>1675426915.9000001</v>
      </c>
      <c r="C32">
        <v>900.60000014305103</v>
      </c>
      <c r="D32" t="s">
        <v>300</v>
      </c>
      <c r="E32" t="s">
        <v>301</v>
      </c>
      <c r="F32">
        <v>1675426907.9451599</v>
      </c>
      <c r="G32">
        <f t="shared" si="0"/>
        <v>6.2661647490750809E-3</v>
      </c>
      <c r="H32">
        <f t="shared" si="1"/>
        <v>19.207446601381573</v>
      </c>
      <c r="I32">
        <f t="shared" si="2"/>
        <v>400.01145161290299</v>
      </c>
      <c r="J32">
        <f t="shared" si="3"/>
        <v>272.88694170104964</v>
      </c>
      <c r="K32">
        <f t="shared" si="4"/>
        <v>26.488663468553817</v>
      </c>
      <c r="L32">
        <f t="shared" si="5"/>
        <v>38.828419781807135</v>
      </c>
      <c r="M32">
        <f t="shared" si="6"/>
        <v>0.27872101097353047</v>
      </c>
      <c r="N32">
        <f t="shared" si="7"/>
        <v>3.3968448500232156</v>
      </c>
      <c r="O32">
        <f t="shared" si="8"/>
        <v>0.26661035271956784</v>
      </c>
      <c r="P32">
        <f t="shared" si="9"/>
        <v>0.16767571188363445</v>
      </c>
      <c r="Q32">
        <f t="shared" si="10"/>
        <v>161.84608310299961</v>
      </c>
      <c r="R32">
        <f t="shared" si="11"/>
        <v>27.973896752532568</v>
      </c>
      <c r="S32">
        <f t="shared" si="12"/>
        <v>27.9801161290323</v>
      </c>
      <c r="T32">
        <f t="shared" si="13"/>
        <v>3.790443071547517</v>
      </c>
      <c r="U32">
        <f t="shared" si="14"/>
        <v>40.095567734800106</v>
      </c>
      <c r="V32">
        <f t="shared" si="15"/>
        <v>1.572057275930308</v>
      </c>
      <c r="W32">
        <f t="shared" si="16"/>
        <v>3.9207756985215951</v>
      </c>
      <c r="X32">
        <f t="shared" si="17"/>
        <v>2.2183857956172091</v>
      </c>
      <c r="Y32">
        <f t="shared" si="18"/>
        <v>-276.33786543421104</v>
      </c>
      <c r="Z32">
        <f t="shared" si="19"/>
        <v>106.41252355753902</v>
      </c>
      <c r="AA32">
        <f t="shared" si="20"/>
        <v>6.8469811232053646</v>
      </c>
      <c r="AB32">
        <f t="shared" si="21"/>
        <v>-1.2322776504670543</v>
      </c>
      <c r="AC32">
        <v>-4.0164603208063601E-2</v>
      </c>
      <c r="AD32">
        <v>4.5088285713544403E-2</v>
      </c>
      <c r="AE32">
        <v>3.3872518224982699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50951.296712126656</v>
      </c>
      <c r="AK32" t="s">
        <v>251</v>
      </c>
      <c r="AL32">
        <v>2.3287923076923098</v>
      </c>
      <c r="AM32">
        <v>1.9325600000000001</v>
      </c>
      <c r="AN32">
        <f t="shared" si="25"/>
        <v>-0.39623230769230977</v>
      </c>
      <c r="AO32">
        <f t="shared" si="26"/>
        <v>-0.20502975726099565</v>
      </c>
      <c r="AP32">
        <v>4.00236649665856E-3</v>
      </c>
      <c r="AQ32" t="s">
        <v>302</v>
      </c>
      <c r="AR32">
        <v>2.20747692307692</v>
      </c>
      <c r="AS32">
        <v>1.1788000000000001</v>
      </c>
      <c r="AT32">
        <f t="shared" si="27"/>
        <v>-0.87264754248126897</v>
      </c>
      <c r="AU32">
        <v>0.5</v>
      </c>
      <c r="AV32">
        <f t="shared" si="28"/>
        <v>841.19580058064844</v>
      </c>
      <c r="AW32">
        <f t="shared" si="29"/>
        <v>19.207446601381573</v>
      </c>
      <c r="AX32">
        <f t="shared" si="30"/>
        <v>-367.03372406113323</v>
      </c>
      <c r="AY32">
        <f t="shared" si="31"/>
        <v>1</v>
      </c>
      <c r="AZ32">
        <f t="shared" si="32"/>
        <v>2.2828744772179606E-2</v>
      </c>
      <c r="BA32">
        <f t="shared" si="33"/>
        <v>0.63942992874109261</v>
      </c>
      <c r="BB32" t="s">
        <v>253</v>
      </c>
      <c r="BC32">
        <v>0</v>
      </c>
      <c r="BD32">
        <f t="shared" si="34"/>
        <v>1.1788000000000001</v>
      </c>
      <c r="BE32">
        <f t="shared" si="35"/>
        <v>-0.87264754248126897</v>
      </c>
      <c r="BF32">
        <f t="shared" si="36"/>
        <v>0.39003187481889307</v>
      </c>
      <c r="BG32">
        <f t="shared" si="37"/>
        <v>0.8945076555695981</v>
      </c>
      <c r="BH32">
        <f t="shared" si="38"/>
        <v>-1.9023183757779913</v>
      </c>
      <c r="BI32">
        <f t="shared" si="39"/>
        <v>999.995</v>
      </c>
      <c r="BJ32">
        <f t="shared" si="40"/>
        <v>841.19580058064844</v>
      </c>
      <c r="BK32">
        <f t="shared" si="41"/>
        <v>0.84120000658068128</v>
      </c>
      <c r="BL32">
        <f t="shared" si="42"/>
        <v>0.19240001316136249</v>
      </c>
      <c r="BM32">
        <v>0.83735158965228096</v>
      </c>
      <c r="BN32">
        <v>0.5</v>
      </c>
      <c r="BO32" t="s">
        <v>254</v>
      </c>
      <c r="BP32">
        <v>1675426907.9451599</v>
      </c>
      <c r="BQ32">
        <v>400.01145161290299</v>
      </c>
      <c r="BR32">
        <v>403.64764516128997</v>
      </c>
      <c r="BS32">
        <v>16.195377419354799</v>
      </c>
      <c r="BT32">
        <v>15.163048387096801</v>
      </c>
      <c r="BU32">
        <v>500.03496774193599</v>
      </c>
      <c r="BV32">
        <v>96.868267741935497</v>
      </c>
      <c r="BW32">
        <v>0.20000274193548401</v>
      </c>
      <c r="BX32">
        <v>28.5611903225806</v>
      </c>
      <c r="BY32">
        <v>27.9801161290323</v>
      </c>
      <c r="BZ32">
        <v>999.9</v>
      </c>
      <c r="CA32">
        <v>9999.0322580645206</v>
      </c>
      <c r="CB32">
        <v>0</v>
      </c>
      <c r="CC32">
        <v>391.81938709677399</v>
      </c>
      <c r="CD32">
        <v>999.995</v>
      </c>
      <c r="CE32">
        <v>0.95999603225806496</v>
      </c>
      <c r="CF32">
        <v>4.00040870967742E-2</v>
      </c>
      <c r="CG32">
        <v>0</v>
      </c>
      <c r="CH32">
        <v>2.2070806451612901</v>
      </c>
      <c r="CI32">
        <v>0</v>
      </c>
      <c r="CJ32">
        <v>1427.80290322581</v>
      </c>
      <c r="CK32">
        <v>9334.2664516129007</v>
      </c>
      <c r="CL32">
        <v>41.625</v>
      </c>
      <c r="CM32">
        <v>44.5</v>
      </c>
      <c r="CN32">
        <v>42.875</v>
      </c>
      <c r="CO32">
        <v>42.537999999999997</v>
      </c>
      <c r="CP32">
        <v>41.436999999999998</v>
      </c>
      <c r="CQ32">
        <v>959.99451612903204</v>
      </c>
      <c r="CR32">
        <v>40</v>
      </c>
      <c r="CS32">
        <v>0</v>
      </c>
      <c r="CT32">
        <v>59.399999856948902</v>
      </c>
      <c r="CU32">
        <v>2.20747692307692</v>
      </c>
      <c r="CV32">
        <v>-0.29830427313167801</v>
      </c>
      <c r="CW32">
        <v>3.5541880292218702</v>
      </c>
      <c r="CX32">
        <v>1427.82307692308</v>
      </c>
      <c r="CY32">
        <v>15</v>
      </c>
      <c r="CZ32">
        <v>1675425928.3</v>
      </c>
      <c r="DA32" t="s">
        <v>255</v>
      </c>
      <c r="DB32">
        <v>4</v>
      </c>
      <c r="DC32">
        <v>-3.7610000000000001</v>
      </c>
      <c r="DD32">
        <v>0.35899999999999999</v>
      </c>
      <c r="DE32">
        <v>404</v>
      </c>
      <c r="DF32">
        <v>15</v>
      </c>
      <c r="DG32">
        <v>1.33</v>
      </c>
      <c r="DH32">
        <v>0.19</v>
      </c>
      <c r="DI32">
        <v>-3.6461132692307698</v>
      </c>
      <c r="DJ32">
        <v>-3.8671565807037803E-2</v>
      </c>
      <c r="DK32">
        <v>0.103766510914596</v>
      </c>
      <c r="DL32">
        <v>1</v>
      </c>
      <c r="DM32">
        <v>1.8464</v>
      </c>
      <c r="DN32">
        <v>0</v>
      </c>
      <c r="DO32">
        <v>0</v>
      </c>
      <c r="DP32">
        <v>0</v>
      </c>
      <c r="DQ32">
        <v>1.03307884615385</v>
      </c>
      <c r="DR32">
        <v>-5.7108950759708899E-3</v>
      </c>
      <c r="DS32">
        <v>2.9274849101931098E-3</v>
      </c>
      <c r="DT32">
        <v>1</v>
      </c>
      <c r="DU32">
        <v>2</v>
      </c>
      <c r="DV32">
        <v>3</v>
      </c>
      <c r="DW32" t="s">
        <v>256</v>
      </c>
      <c r="DX32">
        <v>100</v>
      </c>
      <c r="DY32">
        <v>100</v>
      </c>
      <c r="DZ32">
        <v>-3.7610000000000001</v>
      </c>
      <c r="EA32">
        <v>0.35899999999999999</v>
      </c>
      <c r="EB32">
        <v>2</v>
      </c>
      <c r="EC32">
        <v>517.60799999999995</v>
      </c>
      <c r="ED32">
        <v>417.07499999999999</v>
      </c>
      <c r="EE32">
        <v>26.6297</v>
      </c>
      <c r="EF32">
        <v>31.466200000000001</v>
      </c>
      <c r="EG32">
        <v>29.9999</v>
      </c>
      <c r="EH32">
        <v>31.760100000000001</v>
      </c>
      <c r="EI32">
        <v>31.812999999999999</v>
      </c>
      <c r="EJ32">
        <v>20.2255</v>
      </c>
      <c r="EK32">
        <v>32.349499999999999</v>
      </c>
      <c r="EL32">
        <v>0</v>
      </c>
      <c r="EM32">
        <v>26.6325</v>
      </c>
      <c r="EN32">
        <v>403.53399999999999</v>
      </c>
      <c r="EO32">
        <v>15.151999999999999</v>
      </c>
      <c r="EP32">
        <v>100.23</v>
      </c>
      <c r="EQ32">
        <v>90.555300000000003</v>
      </c>
    </row>
    <row r="33" spans="1:147" x14ac:dyDescent="0.3">
      <c r="A33">
        <v>17</v>
      </c>
      <c r="B33">
        <v>1675426976</v>
      </c>
      <c r="C33">
        <v>960.70000004768394</v>
      </c>
      <c r="D33" t="s">
        <v>303</v>
      </c>
      <c r="E33" t="s">
        <v>304</v>
      </c>
      <c r="F33">
        <v>1675426968</v>
      </c>
      <c r="G33">
        <f t="shared" si="0"/>
        <v>6.2151773831508649E-3</v>
      </c>
      <c r="H33">
        <f t="shared" si="1"/>
        <v>19.080064499541994</v>
      </c>
      <c r="I33">
        <f t="shared" si="2"/>
        <v>399.98719354838698</v>
      </c>
      <c r="J33">
        <f t="shared" si="3"/>
        <v>272.48327440762091</v>
      </c>
      <c r="K33">
        <f t="shared" si="4"/>
        <v>26.449671219674478</v>
      </c>
      <c r="L33">
        <f t="shared" si="5"/>
        <v>38.826345523170367</v>
      </c>
      <c r="M33">
        <f t="shared" si="6"/>
        <v>0.27588218584450003</v>
      </c>
      <c r="N33">
        <f t="shared" si="7"/>
        <v>3.3977792315291446</v>
      </c>
      <c r="O33">
        <f t="shared" si="8"/>
        <v>0.26401443571592359</v>
      </c>
      <c r="P33">
        <f t="shared" si="9"/>
        <v>0.16603274835661119</v>
      </c>
      <c r="Q33">
        <f t="shared" si="10"/>
        <v>161.8479772704973</v>
      </c>
      <c r="R33">
        <f t="shared" si="11"/>
        <v>27.964485165664822</v>
      </c>
      <c r="S33">
        <f t="shared" si="12"/>
        <v>27.972958064516099</v>
      </c>
      <c r="T33">
        <f t="shared" si="13"/>
        <v>3.7888614094613082</v>
      </c>
      <c r="U33">
        <f t="shared" si="14"/>
        <v>40.010320348058585</v>
      </c>
      <c r="V33">
        <f t="shared" si="15"/>
        <v>1.5667946540431974</v>
      </c>
      <c r="W33">
        <f t="shared" si="16"/>
        <v>3.9159762791532429</v>
      </c>
      <c r="X33">
        <f t="shared" si="17"/>
        <v>2.2220667554181111</v>
      </c>
      <c r="Y33">
        <f t="shared" si="18"/>
        <v>-274.08932259695314</v>
      </c>
      <c r="Z33">
        <f t="shared" si="19"/>
        <v>103.8884869994134</v>
      </c>
      <c r="AA33">
        <f t="shared" si="20"/>
        <v>6.6817965293948633</v>
      </c>
      <c r="AB33">
        <f t="shared" si="21"/>
        <v>-1.6710617976475817</v>
      </c>
      <c r="AC33">
        <v>-4.0178505694518203E-2</v>
      </c>
      <c r="AD33">
        <v>4.5103892472514402E-2</v>
      </c>
      <c r="AE33">
        <v>3.3881828834949799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50971.792933154262</v>
      </c>
      <c r="AK33" t="s">
        <v>251</v>
      </c>
      <c r="AL33">
        <v>2.3287923076923098</v>
      </c>
      <c r="AM33">
        <v>1.9325600000000001</v>
      </c>
      <c r="AN33">
        <f t="shared" si="25"/>
        <v>-0.39623230769230977</v>
      </c>
      <c r="AO33">
        <f t="shared" si="26"/>
        <v>-0.20502975726099565</v>
      </c>
      <c r="AP33">
        <v>4.00236649665856E-3</v>
      </c>
      <c r="AQ33" t="s">
        <v>305</v>
      </c>
      <c r="AR33">
        <v>2.2257115384615398</v>
      </c>
      <c r="AS33">
        <v>2.30382</v>
      </c>
      <c r="AT33">
        <f t="shared" si="27"/>
        <v>3.3903890728642083E-2</v>
      </c>
      <c r="AU33">
        <v>0.5</v>
      </c>
      <c r="AV33">
        <f t="shared" si="28"/>
        <v>841.20560152258247</v>
      </c>
      <c r="AW33">
        <f t="shared" si="29"/>
        <v>19.080064499541994</v>
      </c>
      <c r="AX33">
        <f t="shared" si="30"/>
        <v>14.260071397171636</v>
      </c>
      <c r="AY33">
        <f t="shared" si="31"/>
        <v>1</v>
      </c>
      <c r="AZ33">
        <f t="shared" si="32"/>
        <v>2.2677050769178971E-2</v>
      </c>
      <c r="BA33">
        <f t="shared" si="33"/>
        <v>-0.16114974260141848</v>
      </c>
      <c r="BB33" t="s">
        <v>253</v>
      </c>
      <c r="BC33">
        <v>0</v>
      </c>
      <c r="BD33">
        <f t="shared" si="34"/>
        <v>2.30382</v>
      </c>
      <c r="BE33">
        <f t="shared" si="35"/>
        <v>3.3903890728642076E-2</v>
      </c>
      <c r="BF33">
        <f t="shared" si="36"/>
        <v>-0.1921078776338121</v>
      </c>
      <c r="BG33">
        <f t="shared" si="37"/>
        <v>-3.1278031049774975</v>
      </c>
      <c r="BH33">
        <f t="shared" si="38"/>
        <v>0.93697558930075475</v>
      </c>
      <c r="BI33">
        <f t="shared" si="39"/>
        <v>1000.00664516129</v>
      </c>
      <c r="BJ33">
        <f t="shared" si="40"/>
        <v>841.20560152258247</v>
      </c>
      <c r="BK33">
        <f t="shared" si="41"/>
        <v>0.8412000116128282</v>
      </c>
      <c r="BL33">
        <f t="shared" si="42"/>
        <v>0.19240002322565661</v>
      </c>
      <c r="BM33">
        <v>0.83735158965228096</v>
      </c>
      <c r="BN33">
        <v>0.5</v>
      </c>
      <c r="BO33" t="s">
        <v>254</v>
      </c>
      <c r="BP33">
        <v>1675426968</v>
      </c>
      <c r="BQ33">
        <v>399.98719354838698</v>
      </c>
      <c r="BR33">
        <v>403.598677419355</v>
      </c>
      <c r="BS33">
        <v>16.1410451612903</v>
      </c>
      <c r="BT33">
        <v>15.117041935483901</v>
      </c>
      <c r="BU33">
        <v>500.02635483871001</v>
      </c>
      <c r="BV33">
        <v>96.868983870967696</v>
      </c>
      <c r="BW33">
        <v>0.199987709677419</v>
      </c>
      <c r="BX33">
        <v>28.540093548387102</v>
      </c>
      <c r="BY33">
        <v>27.972958064516099</v>
      </c>
      <c r="BZ33">
        <v>999.9</v>
      </c>
      <c r="CA33">
        <v>10002.419354838699</v>
      </c>
      <c r="CB33">
        <v>0</v>
      </c>
      <c r="CC33">
        <v>391.88790322580599</v>
      </c>
      <c r="CD33">
        <v>1000.00664516129</v>
      </c>
      <c r="CE33">
        <v>0.95999603225806496</v>
      </c>
      <c r="CF33">
        <v>4.00040870967742E-2</v>
      </c>
      <c r="CG33">
        <v>0</v>
      </c>
      <c r="CH33">
        <v>2.2304580645161298</v>
      </c>
      <c r="CI33">
        <v>0</v>
      </c>
      <c r="CJ33">
        <v>1427.1783870967699</v>
      </c>
      <c r="CK33">
        <v>9334.3693548387091</v>
      </c>
      <c r="CL33">
        <v>41.625</v>
      </c>
      <c r="CM33">
        <v>44.5</v>
      </c>
      <c r="CN33">
        <v>42.895000000000003</v>
      </c>
      <c r="CO33">
        <v>42.561999999999998</v>
      </c>
      <c r="CP33">
        <v>41.436999999999998</v>
      </c>
      <c r="CQ33">
        <v>960.00580645161301</v>
      </c>
      <c r="CR33">
        <v>40.000645161290301</v>
      </c>
      <c r="CS33">
        <v>0</v>
      </c>
      <c r="CT33">
        <v>59.400000095367403</v>
      </c>
      <c r="CU33">
        <v>2.2257115384615398</v>
      </c>
      <c r="CV33">
        <v>0.38662906040905198</v>
      </c>
      <c r="CW33">
        <v>0.55555554725485601</v>
      </c>
      <c r="CX33">
        <v>1427.2288461538501</v>
      </c>
      <c r="CY33">
        <v>15</v>
      </c>
      <c r="CZ33">
        <v>1675425928.3</v>
      </c>
      <c r="DA33" t="s">
        <v>255</v>
      </c>
      <c r="DB33">
        <v>4</v>
      </c>
      <c r="DC33">
        <v>-3.7610000000000001</v>
      </c>
      <c r="DD33">
        <v>0.35899999999999999</v>
      </c>
      <c r="DE33">
        <v>404</v>
      </c>
      <c r="DF33">
        <v>15</v>
      </c>
      <c r="DG33">
        <v>1.33</v>
      </c>
      <c r="DH33">
        <v>0.19</v>
      </c>
      <c r="DI33">
        <v>-3.6074919230769198</v>
      </c>
      <c r="DJ33">
        <v>1.74534278156413E-3</v>
      </c>
      <c r="DK33">
        <v>0.101568189959684</v>
      </c>
      <c r="DL33">
        <v>1</v>
      </c>
      <c r="DM33">
        <v>2.3761000000000001</v>
      </c>
      <c r="DN33">
        <v>0</v>
      </c>
      <c r="DO33">
        <v>0</v>
      </c>
      <c r="DP33">
        <v>0</v>
      </c>
      <c r="DQ33">
        <v>1.0254273076923099</v>
      </c>
      <c r="DR33">
        <v>-1.5482899342611199E-2</v>
      </c>
      <c r="DS33">
        <v>3.0781544891658099E-3</v>
      </c>
      <c r="DT33">
        <v>1</v>
      </c>
      <c r="DU33">
        <v>2</v>
      </c>
      <c r="DV33">
        <v>3</v>
      </c>
      <c r="DW33" t="s">
        <v>256</v>
      </c>
      <c r="DX33">
        <v>100</v>
      </c>
      <c r="DY33">
        <v>100</v>
      </c>
      <c r="DZ33">
        <v>-3.7610000000000001</v>
      </c>
      <c r="EA33">
        <v>0.35899999999999999</v>
      </c>
      <c r="EB33">
        <v>2</v>
      </c>
      <c r="EC33">
        <v>518.14099999999996</v>
      </c>
      <c r="ED33">
        <v>417.11399999999998</v>
      </c>
      <c r="EE33">
        <v>26.702000000000002</v>
      </c>
      <c r="EF33">
        <v>31.4359</v>
      </c>
      <c r="EG33">
        <v>29.9999</v>
      </c>
      <c r="EH33">
        <v>31.729700000000001</v>
      </c>
      <c r="EI33">
        <v>31.782699999999998</v>
      </c>
      <c r="EJ33">
        <v>20.2301</v>
      </c>
      <c r="EK33">
        <v>32.349499999999999</v>
      </c>
      <c r="EL33">
        <v>0</v>
      </c>
      <c r="EM33">
        <v>26.707899999999999</v>
      </c>
      <c r="EN33">
        <v>403.70299999999997</v>
      </c>
      <c r="EO33">
        <v>15.202299999999999</v>
      </c>
      <c r="EP33">
        <v>100.236</v>
      </c>
      <c r="EQ33">
        <v>90.560199999999995</v>
      </c>
    </row>
    <row r="34" spans="1:147" x14ac:dyDescent="0.3">
      <c r="A34">
        <v>18</v>
      </c>
      <c r="B34">
        <v>1675427036</v>
      </c>
      <c r="C34">
        <v>1020.70000004768</v>
      </c>
      <c r="D34" t="s">
        <v>306</v>
      </c>
      <c r="E34" t="s">
        <v>307</v>
      </c>
      <c r="F34">
        <v>1675427028</v>
      </c>
      <c r="G34">
        <f t="shared" si="0"/>
        <v>5.9492497185045026E-3</v>
      </c>
      <c r="H34">
        <f t="shared" si="1"/>
        <v>19.42963556390011</v>
      </c>
      <c r="I34">
        <f t="shared" si="2"/>
        <v>399.99812903225802</v>
      </c>
      <c r="J34">
        <f t="shared" si="3"/>
        <v>265.25207459577052</v>
      </c>
      <c r="K34">
        <f t="shared" si="4"/>
        <v>25.747177090717923</v>
      </c>
      <c r="L34">
        <f t="shared" si="5"/>
        <v>38.826548971744039</v>
      </c>
      <c r="M34">
        <f t="shared" si="6"/>
        <v>0.2635690286318354</v>
      </c>
      <c r="N34">
        <f t="shared" si="7"/>
        <v>3.3952358771747218</v>
      </c>
      <c r="O34">
        <f t="shared" si="8"/>
        <v>0.25270682239937781</v>
      </c>
      <c r="P34">
        <f t="shared" si="9"/>
        <v>0.15888038760589879</v>
      </c>
      <c r="Q34">
        <f t="shared" si="10"/>
        <v>161.84724632718803</v>
      </c>
      <c r="R34">
        <f t="shared" si="11"/>
        <v>28.022001717272179</v>
      </c>
      <c r="S34">
        <f t="shared" si="12"/>
        <v>27.985635483871</v>
      </c>
      <c r="T34">
        <f t="shared" si="13"/>
        <v>3.7916630339498201</v>
      </c>
      <c r="U34">
        <f t="shared" si="14"/>
        <v>40.087566676095484</v>
      </c>
      <c r="V34">
        <f t="shared" si="15"/>
        <v>1.5696137941162882</v>
      </c>
      <c r="W34">
        <f t="shared" si="16"/>
        <v>3.9154628835385523</v>
      </c>
      <c r="X34">
        <f t="shared" si="17"/>
        <v>2.2220492398335319</v>
      </c>
      <c r="Y34">
        <f t="shared" si="18"/>
        <v>-262.36191258604856</v>
      </c>
      <c r="Z34">
        <f t="shared" si="19"/>
        <v>101.07687284017636</v>
      </c>
      <c r="AA34">
        <f t="shared" si="20"/>
        <v>6.5061689858039804</v>
      </c>
      <c r="AB34">
        <f t="shared" si="21"/>
        <v>7.0683755671198156</v>
      </c>
      <c r="AC34">
        <v>-4.0140667340041798E-2</v>
      </c>
      <c r="AD34">
        <v>4.5061415604792703E-2</v>
      </c>
      <c r="AE34">
        <v>3.38564856656025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50926.082826505546</v>
      </c>
      <c r="AK34" t="s">
        <v>251</v>
      </c>
      <c r="AL34">
        <v>2.3287923076923098</v>
      </c>
      <c r="AM34">
        <v>1.9325600000000001</v>
      </c>
      <c r="AN34">
        <f t="shared" si="25"/>
        <v>-0.39623230769230977</v>
      </c>
      <c r="AO34">
        <f t="shared" si="26"/>
        <v>-0.20502975726099565</v>
      </c>
      <c r="AP34">
        <v>4.00236649665856E-3</v>
      </c>
      <c r="AQ34" t="s">
        <v>308</v>
      </c>
      <c r="AR34">
        <v>2.29385384615385</v>
      </c>
      <c r="AS34">
        <v>1.76</v>
      </c>
      <c r="AT34">
        <f t="shared" si="27"/>
        <v>-0.3033260489510512</v>
      </c>
      <c r="AU34">
        <v>0.5</v>
      </c>
      <c r="AV34">
        <f t="shared" si="28"/>
        <v>841.20192429677286</v>
      </c>
      <c r="AW34">
        <f t="shared" si="29"/>
        <v>19.42963556390011</v>
      </c>
      <c r="AX34">
        <f t="shared" si="30"/>
        <v>-127.57922803348069</v>
      </c>
      <c r="AY34">
        <f t="shared" si="31"/>
        <v>1</v>
      </c>
      <c r="AZ34">
        <f t="shared" si="32"/>
        <v>2.3092711317372311E-2</v>
      </c>
      <c r="BA34">
        <f t="shared" si="33"/>
        <v>9.8045454545454575E-2</v>
      </c>
      <c r="BB34" t="s">
        <v>253</v>
      </c>
      <c r="BC34">
        <v>0</v>
      </c>
      <c r="BD34">
        <f t="shared" si="34"/>
        <v>1.76</v>
      </c>
      <c r="BE34">
        <f t="shared" si="35"/>
        <v>-0.30332604895105114</v>
      </c>
      <c r="BF34">
        <f t="shared" si="36"/>
        <v>8.9290888769300844E-2</v>
      </c>
      <c r="BG34">
        <f t="shared" si="37"/>
        <v>0.93857430723665858</v>
      </c>
      <c r="BH34">
        <f t="shared" si="38"/>
        <v>-0.43550209473075019</v>
      </c>
      <c r="BI34">
        <f t="shared" si="39"/>
        <v>1000.0022903225801</v>
      </c>
      <c r="BJ34">
        <f t="shared" si="40"/>
        <v>841.20192429677286</v>
      </c>
      <c r="BK34">
        <f t="shared" si="41"/>
        <v>0.84119999767742382</v>
      </c>
      <c r="BL34">
        <f t="shared" si="42"/>
        <v>0.1923999953548477</v>
      </c>
      <c r="BM34">
        <v>0.83735158965228096</v>
      </c>
      <c r="BN34">
        <v>0.5</v>
      </c>
      <c r="BO34" t="s">
        <v>254</v>
      </c>
      <c r="BP34">
        <v>1675427028</v>
      </c>
      <c r="BQ34">
        <v>399.99812903225802</v>
      </c>
      <c r="BR34">
        <v>403.650451612903</v>
      </c>
      <c r="BS34">
        <v>16.170445161290299</v>
      </c>
      <c r="BT34">
        <v>15.190258064516099</v>
      </c>
      <c r="BU34">
        <v>500.01258064516099</v>
      </c>
      <c r="BV34">
        <v>96.866790322580599</v>
      </c>
      <c r="BW34">
        <v>0.20003612903225801</v>
      </c>
      <c r="BX34">
        <v>28.537835483871</v>
      </c>
      <c r="BY34">
        <v>27.985635483871</v>
      </c>
      <c r="BZ34">
        <v>999.9</v>
      </c>
      <c r="CA34">
        <v>9993.22580645161</v>
      </c>
      <c r="CB34">
        <v>0</v>
      </c>
      <c r="CC34">
        <v>391.82448387096798</v>
      </c>
      <c r="CD34">
        <v>1000.0022903225801</v>
      </c>
      <c r="CE34">
        <v>0.95999603225806496</v>
      </c>
      <c r="CF34">
        <v>4.00040870967742E-2</v>
      </c>
      <c r="CG34">
        <v>0</v>
      </c>
      <c r="CH34">
        <v>2.26162258064516</v>
      </c>
      <c r="CI34">
        <v>0</v>
      </c>
      <c r="CJ34">
        <v>1426.2441935483901</v>
      </c>
      <c r="CK34">
        <v>9334.3341935483804</v>
      </c>
      <c r="CL34">
        <v>41.640999999999998</v>
      </c>
      <c r="CM34">
        <v>44.5</v>
      </c>
      <c r="CN34">
        <v>42.930999999999997</v>
      </c>
      <c r="CO34">
        <v>42.561999999999998</v>
      </c>
      <c r="CP34">
        <v>41.436999999999998</v>
      </c>
      <c r="CQ34">
        <v>960.00193548387097</v>
      </c>
      <c r="CR34">
        <v>40</v>
      </c>
      <c r="CS34">
        <v>0</v>
      </c>
      <c r="CT34">
        <v>59.200000047683702</v>
      </c>
      <c r="CU34">
        <v>2.29385384615385</v>
      </c>
      <c r="CV34">
        <v>0.39967180585027601</v>
      </c>
      <c r="CW34">
        <v>-1.72478633983452</v>
      </c>
      <c r="CX34">
        <v>1426.22961538462</v>
      </c>
      <c r="CY34">
        <v>15</v>
      </c>
      <c r="CZ34">
        <v>1675425928.3</v>
      </c>
      <c r="DA34" t="s">
        <v>255</v>
      </c>
      <c r="DB34">
        <v>4</v>
      </c>
      <c r="DC34">
        <v>-3.7610000000000001</v>
      </c>
      <c r="DD34">
        <v>0.35899999999999999</v>
      </c>
      <c r="DE34">
        <v>404</v>
      </c>
      <c r="DF34">
        <v>15</v>
      </c>
      <c r="DG34">
        <v>1.33</v>
      </c>
      <c r="DH34">
        <v>0.19</v>
      </c>
      <c r="DI34">
        <v>-3.6140867307692299</v>
      </c>
      <c r="DJ34">
        <v>-0.29415966874412602</v>
      </c>
      <c r="DK34">
        <v>0.11592402153202901</v>
      </c>
      <c r="DL34">
        <v>1</v>
      </c>
      <c r="DM34">
        <v>2.1909999999999998</v>
      </c>
      <c r="DN34">
        <v>0</v>
      </c>
      <c r="DO34">
        <v>0</v>
      </c>
      <c r="DP34">
        <v>0</v>
      </c>
      <c r="DQ34">
        <v>0.99245434615384598</v>
      </c>
      <c r="DR34">
        <v>-9.03682574916745E-2</v>
      </c>
      <c r="DS34">
        <v>1.8893211920895599E-2</v>
      </c>
      <c r="DT34">
        <v>1</v>
      </c>
      <c r="DU34">
        <v>2</v>
      </c>
      <c r="DV34">
        <v>3</v>
      </c>
      <c r="DW34" t="s">
        <v>256</v>
      </c>
      <c r="DX34">
        <v>100</v>
      </c>
      <c r="DY34">
        <v>100</v>
      </c>
      <c r="DZ34">
        <v>-3.7610000000000001</v>
      </c>
      <c r="EA34">
        <v>0.35899999999999999</v>
      </c>
      <c r="EB34">
        <v>2</v>
      </c>
      <c r="EC34">
        <v>518.30899999999997</v>
      </c>
      <c r="ED34">
        <v>416.53</v>
      </c>
      <c r="EE34">
        <v>26.729099999999999</v>
      </c>
      <c r="EF34">
        <v>31.411100000000001</v>
      </c>
      <c r="EG34">
        <v>29.9999</v>
      </c>
      <c r="EH34">
        <v>31.702100000000002</v>
      </c>
      <c r="EI34">
        <v>31.752300000000002</v>
      </c>
      <c r="EJ34">
        <v>20.2258</v>
      </c>
      <c r="EK34">
        <v>31.765499999999999</v>
      </c>
      <c r="EL34">
        <v>0</v>
      </c>
      <c r="EM34">
        <v>26.726900000000001</v>
      </c>
      <c r="EN34">
        <v>403.59199999999998</v>
      </c>
      <c r="EO34">
        <v>15.207100000000001</v>
      </c>
      <c r="EP34">
        <v>100.242</v>
      </c>
      <c r="EQ34">
        <v>90.565799999999996</v>
      </c>
    </row>
    <row r="35" spans="1:147" x14ac:dyDescent="0.3">
      <c r="A35">
        <v>19</v>
      </c>
      <c r="B35">
        <v>1675427096</v>
      </c>
      <c r="C35">
        <v>1080.7000000476801</v>
      </c>
      <c r="D35" t="s">
        <v>309</v>
      </c>
      <c r="E35" t="s">
        <v>310</v>
      </c>
      <c r="F35">
        <v>1675427088</v>
      </c>
      <c r="G35">
        <f t="shared" si="0"/>
        <v>6.085308256335009E-3</v>
      </c>
      <c r="H35">
        <f t="shared" si="1"/>
        <v>19.008087971814458</v>
      </c>
      <c r="I35">
        <f t="shared" si="2"/>
        <v>400.01419354838703</v>
      </c>
      <c r="J35">
        <f t="shared" si="3"/>
        <v>270.26148041032997</v>
      </c>
      <c r="K35">
        <f t="shared" si="4"/>
        <v>26.234168323864061</v>
      </c>
      <c r="L35">
        <f t="shared" si="5"/>
        <v>38.829209658551179</v>
      </c>
      <c r="M35">
        <f t="shared" si="6"/>
        <v>0.26929196665635163</v>
      </c>
      <c r="N35">
        <f t="shared" si="7"/>
        <v>3.399278579594029</v>
      </c>
      <c r="O35">
        <f t="shared" si="8"/>
        <v>0.25797669485711705</v>
      </c>
      <c r="P35">
        <f t="shared" si="9"/>
        <v>0.16221244634630977</v>
      </c>
      <c r="Q35">
        <f t="shared" si="10"/>
        <v>161.84818392799983</v>
      </c>
      <c r="R35">
        <f t="shared" si="11"/>
        <v>27.982773396401729</v>
      </c>
      <c r="S35">
        <f t="shared" si="12"/>
        <v>28.0002161290323</v>
      </c>
      <c r="T35">
        <f t="shared" si="13"/>
        <v>3.7948874931821459</v>
      </c>
      <c r="U35">
        <f t="shared" si="14"/>
        <v>40.07783843972755</v>
      </c>
      <c r="V35">
        <f t="shared" si="15"/>
        <v>1.5684086234892043</v>
      </c>
      <c r="W35">
        <f t="shared" si="16"/>
        <v>3.9134062228628177</v>
      </c>
      <c r="X35">
        <f t="shared" si="17"/>
        <v>2.2264788696929418</v>
      </c>
      <c r="Y35">
        <f t="shared" si="18"/>
        <v>-268.36209410437391</v>
      </c>
      <c r="Z35">
        <f t="shared" si="19"/>
        <v>96.866923418554791</v>
      </c>
      <c r="AA35">
        <f t="shared" si="20"/>
        <v>6.2279364795693377</v>
      </c>
      <c r="AB35">
        <f t="shared" si="21"/>
        <v>-3.419050278249955</v>
      </c>
      <c r="AC35">
        <v>-4.02008175450271E-2</v>
      </c>
      <c r="AD35">
        <v>4.5128939479336098E-2</v>
      </c>
      <c r="AE35">
        <v>3.3896769025343301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51000.864813610693</v>
      </c>
      <c r="AK35" t="s">
        <v>251</v>
      </c>
      <c r="AL35">
        <v>2.3287923076923098</v>
      </c>
      <c r="AM35">
        <v>1.9325600000000001</v>
      </c>
      <c r="AN35">
        <f t="shared" si="25"/>
        <v>-0.39623230769230977</v>
      </c>
      <c r="AO35">
        <f t="shared" si="26"/>
        <v>-0.20502975726099565</v>
      </c>
      <c r="AP35">
        <v>4.00236649665856E-3</v>
      </c>
      <c r="AQ35" t="s">
        <v>311</v>
      </c>
      <c r="AR35">
        <v>2.2690884615384599</v>
      </c>
      <c r="AS35">
        <v>1.6843999999999999</v>
      </c>
      <c r="AT35">
        <f t="shared" si="27"/>
        <v>-0.34711972306961525</v>
      </c>
      <c r="AU35">
        <v>0.5</v>
      </c>
      <c r="AV35">
        <f t="shared" si="28"/>
        <v>841.20668578064965</v>
      </c>
      <c r="AW35">
        <f t="shared" si="29"/>
        <v>19.008087971814458</v>
      </c>
      <c r="AX35">
        <f t="shared" si="30"/>
        <v>-145.99971590624398</v>
      </c>
      <c r="AY35">
        <f t="shared" si="31"/>
        <v>1</v>
      </c>
      <c r="AZ35">
        <f t="shared" si="32"/>
        <v>2.2591458111964228E-2</v>
      </c>
      <c r="BA35">
        <f t="shared" si="33"/>
        <v>0.1473284255521255</v>
      </c>
      <c r="BB35" t="s">
        <v>253</v>
      </c>
      <c r="BC35">
        <v>0</v>
      </c>
      <c r="BD35">
        <f t="shared" si="34"/>
        <v>1.6843999999999999</v>
      </c>
      <c r="BE35">
        <f t="shared" si="35"/>
        <v>-0.3471197230696153</v>
      </c>
      <c r="BF35">
        <f t="shared" si="36"/>
        <v>0.12840998468352866</v>
      </c>
      <c r="BG35">
        <f t="shared" si="37"/>
        <v>0.90734860512587334</v>
      </c>
      <c r="BH35">
        <f t="shared" si="38"/>
        <v>-0.62629925723448654</v>
      </c>
      <c r="BI35">
        <f t="shared" si="39"/>
        <v>1000.00793548387</v>
      </c>
      <c r="BJ35">
        <f t="shared" si="40"/>
        <v>841.20668578064965</v>
      </c>
      <c r="BK35">
        <f t="shared" si="41"/>
        <v>0.84120001045153525</v>
      </c>
      <c r="BL35">
        <f t="shared" si="42"/>
        <v>0.19240002090307071</v>
      </c>
      <c r="BM35">
        <v>0.83735158965228096</v>
      </c>
      <c r="BN35">
        <v>0.5</v>
      </c>
      <c r="BO35" t="s">
        <v>254</v>
      </c>
      <c r="BP35">
        <v>1675427088</v>
      </c>
      <c r="BQ35">
        <v>400.01419354838703</v>
      </c>
      <c r="BR35">
        <v>403.60496774193598</v>
      </c>
      <c r="BS35">
        <v>16.157570967741901</v>
      </c>
      <c r="BT35">
        <v>15.1549774193548</v>
      </c>
      <c r="BU35">
        <v>500.024258064516</v>
      </c>
      <c r="BV35">
        <v>96.869667741935501</v>
      </c>
      <c r="BW35">
        <v>0.19991200000000001</v>
      </c>
      <c r="BX35">
        <v>28.528787096774199</v>
      </c>
      <c r="BY35">
        <v>28.0002161290323</v>
      </c>
      <c r="BZ35">
        <v>999.9</v>
      </c>
      <c r="CA35">
        <v>10007.9032258065</v>
      </c>
      <c r="CB35">
        <v>0</v>
      </c>
      <c r="CC35">
        <v>391.84493548387098</v>
      </c>
      <c r="CD35">
        <v>1000.00793548387</v>
      </c>
      <c r="CE35">
        <v>0.95999603225806496</v>
      </c>
      <c r="CF35">
        <v>4.00040870967742E-2</v>
      </c>
      <c r="CG35">
        <v>0</v>
      </c>
      <c r="CH35">
        <v>2.2985935483871001</v>
      </c>
      <c r="CI35">
        <v>0</v>
      </c>
      <c r="CJ35">
        <v>1425.5612903225799</v>
      </c>
      <c r="CK35">
        <v>9334.3909677419397</v>
      </c>
      <c r="CL35">
        <v>41.664999999999999</v>
      </c>
      <c r="CM35">
        <v>44.5</v>
      </c>
      <c r="CN35">
        <v>42.936999999999998</v>
      </c>
      <c r="CO35">
        <v>42.561999999999998</v>
      </c>
      <c r="CP35">
        <v>41.436999999999998</v>
      </c>
      <c r="CQ35">
        <v>960.00677419354804</v>
      </c>
      <c r="CR35">
        <v>40.000645161290301</v>
      </c>
      <c r="CS35">
        <v>0</v>
      </c>
      <c r="CT35">
        <v>59.599999904632597</v>
      </c>
      <c r="CU35">
        <v>2.2690884615384599</v>
      </c>
      <c r="CV35">
        <v>0.32826326122930599</v>
      </c>
      <c r="CW35">
        <v>-1.6365812002740701</v>
      </c>
      <c r="CX35">
        <v>1425.5896153846199</v>
      </c>
      <c r="CY35">
        <v>15</v>
      </c>
      <c r="CZ35">
        <v>1675425928.3</v>
      </c>
      <c r="DA35" t="s">
        <v>255</v>
      </c>
      <c r="DB35">
        <v>4</v>
      </c>
      <c r="DC35">
        <v>-3.7610000000000001</v>
      </c>
      <c r="DD35">
        <v>0.35899999999999999</v>
      </c>
      <c r="DE35">
        <v>404</v>
      </c>
      <c r="DF35">
        <v>15</v>
      </c>
      <c r="DG35">
        <v>1.33</v>
      </c>
      <c r="DH35">
        <v>0.19</v>
      </c>
      <c r="DI35">
        <v>-3.58970307692308</v>
      </c>
      <c r="DJ35">
        <v>-1.5280457611611599E-3</v>
      </c>
      <c r="DK35">
        <v>9.7459596392526104E-2</v>
      </c>
      <c r="DL35">
        <v>1</v>
      </c>
      <c r="DM35">
        <v>2.2768999999999999</v>
      </c>
      <c r="DN35">
        <v>0</v>
      </c>
      <c r="DO35">
        <v>0</v>
      </c>
      <c r="DP35">
        <v>0</v>
      </c>
      <c r="DQ35">
        <v>1.0036570769230799</v>
      </c>
      <c r="DR35">
        <v>-1.1595485358148E-2</v>
      </c>
      <c r="DS35">
        <v>2.8452696833526901E-3</v>
      </c>
      <c r="DT35">
        <v>1</v>
      </c>
      <c r="DU35">
        <v>2</v>
      </c>
      <c r="DV35">
        <v>3</v>
      </c>
      <c r="DW35" t="s">
        <v>256</v>
      </c>
      <c r="DX35">
        <v>100</v>
      </c>
      <c r="DY35">
        <v>100</v>
      </c>
      <c r="DZ35">
        <v>-3.7610000000000001</v>
      </c>
      <c r="EA35">
        <v>0.35899999999999999</v>
      </c>
      <c r="EB35">
        <v>2</v>
      </c>
      <c r="EC35">
        <v>517.96299999999997</v>
      </c>
      <c r="ED35">
        <v>416.83699999999999</v>
      </c>
      <c r="EE35">
        <v>26.670500000000001</v>
      </c>
      <c r="EF35">
        <v>31.383600000000001</v>
      </c>
      <c r="EG35">
        <v>29.9998</v>
      </c>
      <c r="EH35">
        <v>31.674499999999998</v>
      </c>
      <c r="EI35">
        <v>31.724799999999998</v>
      </c>
      <c r="EJ35">
        <v>20.229900000000001</v>
      </c>
      <c r="EK35">
        <v>31.765499999999999</v>
      </c>
      <c r="EL35">
        <v>0</v>
      </c>
      <c r="EM35">
        <v>26.6675</v>
      </c>
      <c r="EN35">
        <v>403.60399999999998</v>
      </c>
      <c r="EO35">
        <v>15.2173</v>
      </c>
      <c r="EP35">
        <v>100.247</v>
      </c>
      <c r="EQ35">
        <v>90.571399999999997</v>
      </c>
    </row>
    <row r="36" spans="1:147" x14ac:dyDescent="0.3">
      <c r="A36">
        <v>20</v>
      </c>
      <c r="B36">
        <v>1675427215.5</v>
      </c>
      <c r="C36">
        <v>1200.2000000476801</v>
      </c>
      <c r="D36" t="s">
        <v>312</v>
      </c>
      <c r="E36" t="s">
        <v>313</v>
      </c>
      <c r="F36">
        <v>1675427207.5</v>
      </c>
      <c r="G36">
        <f t="shared" si="0"/>
        <v>5.3779969583195308E-3</v>
      </c>
      <c r="H36">
        <f t="shared" si="1"/>
        <v>2.8031330507277126</v>
      </c>
      <c r="I36">
        <f t="shared" si="2"/>
        <v>400.133225806452</v>
      </c>
      <c r="J36">
        <f t="shared" si="3"/>
        <v>368.15995973732419</v>
      </c>
      <c r="K36">
        <f t="shared" si="4"/>
        <v>35.734429004659802</v>
      </c>
      <c r="L36">
        <f t="shared" si="5"/>
        <v>38.837825710834842</v>
      </c>
      <c r="M36">
        <f t="shared" si="6"/>
        <v>0.25223913734684555</v>
      </c>
      <c r="N36">
        <f t="shared" si="7"/>
        <v>3.3973322141233915</v>
      </c>
      <c r="O36">
        <f t="shared" si="8"/>
        <v>0.24227761531126787</v>
      </c>
      <c r="P36">
        <f t="shared" si="9"/>
        <v>0.15228573295191544</v>
      </c>
      <c r="Q36">
        <f t="shared" si="10"/>
        <v>16.522171172830543</v>
      </c>
      <c r="R36">
        <f t="shared" si="11"/>
        <v>27.766536503298735</v>
      </c>
      <c r="S36">
        <f t="shared" si="12"/>
        <v>27.410577419354802</v>
      </c>
      <c r="T36">
        <f t="shared" si="13"/>
        <v>3.6663821569933419</v>
      </c>
      <c r="U36">
        <f t="shared" si="14"/>
        <v>39.267344204911716</v>
      </c>
      <c r="V36">
        <f t="shared" si="15"/>
        <v>1.5699444126213959</v>
      </c>
      <c r="W36">
        <f t="shared" si="16"/>
        <v>3.9980916571002045</v>
      </c>
      <c r="X36">
        <f t="shared" si="17"/>
        <v>2.0964377443719462</v>
      </c>
      <c r="Y36">
        <f t="shared" si="18"/>
        <v>-237.1696658618913</v>
      </c>
      <c r="Z36">
        <f t="shared" si="19"/>
        <v>272.42827444415809</v>
      </c>
      <c r="AA36">
        <f t="shared" si="20"/>
        <v>17.50633092473538</v>
      </c>
      <c r="AB36">
        <f t="shared" si="21"/>
        <v>69.287110679832722</v>
      </c>
      <c r="AC36">
        <v>-4.01718544077777E-2</v>
      </c>
      <c r="AD36">
        <v>4.5096425820463401E-2</v>
      </c>
      <c r="AE36">
        <v>3.3877374547013801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50903.141552961213</v>
      </c>
      <c r="AK36" t="s">
        <v>251</v>
      </c>
      <c r="AL36">
        <v>2.3287923076923098</v>
      </c>
      <c r="AM36">
        <v>1.9325600000000001</v>
      </c>
      <c r="AN36">
        <f t="shared" si="25"/>
        <v>-0.39623230769230977</v>
      </c>
      <c r="AO36">
        <f t="shared" si="26"/>
        <v>-0.20502975726099565</v>
      </c>
      <c r="AP36">
        <v>4.00236649665856E-3</v>
      </c>
      <c r="AQ36" t="s">
        <v>314</v>
      </c>
      <c r="AR36">
        <v>2.3091769230769201</v>
      </c>
      <c r="AS36">
        <v>1.8959699999999999</v>
      </c>
      <c r="AT36">
        <f t="shared" si="27"/>
        <v>-0.21793958927457724</v>
      </c>
      <c r="AU36">
        <v>0.5</v>
      </c>
      <c r="AV36">
        <f t="shared" si="28"/>
        <v>84.297665794548422</v>
      </c>
      <c r="AW36">
        <f t="shared" si="29"/>
        <v>2.8031330507277126</v>
      </c>
      <c r="AX36">
        <f t="shared" si="30"/>
        <v>-9.1858993300347311</v>
      </c>
      <c r="AY36">
        <f t="shared" si="31"/>
        <v>1</v>
      </c>
      <c r="AZ36">
        <f t="shared" si="32"/>
        <v>3.3205316634189359E-2</v>
      </c>
      <c r="BA36">
        <f t="shared" si="33"/>
        <v>1.9298828567962639E-2</v>
      </c>
      <c r="BB36" t="s">
        <v>253</v>
      </c>
      <c r="BC36">
        <v>0</v>
      </c>
      <c r="BD36">
        <f t="shared" si="34"/>
        <v>1.8959699999999999</v>
      </c>
      <c r="BE36">
        <f t="shared" si="35"/>
        <v>-0.21793958927457724</v>
      </c>
      <c r="BF36">
        <f t="shared" si="36"/>
        <v>1.8933435443142837E-2</v>
      </c>
      <c r="BG36">
        <f t="shared" si="37"/>
        <v>0.95468028272393457</v>
      </c>
      <c r="BH36">
        <f t="shared" si="38"/>
        <v>-9.2344817143012278E-2</v>
      </c>
      <c r="BI36">
        <f t="shared" si="39"/>
        <v>99.997351612903202</v>
      </c>
      <c r="BJ36">
        <f t="shared" si="40"/>
        <v>84.297665794548422</v>
      </c>
      <c r="BK36">
        <f t="shared" si="41"/>
        <v>0.84299898382179783</v>
      </c>
      <c r="BL36">
        <f t="shared" si="42"/>
        <v>0.19599796764359567</v>
      </c>
      <c r="BM36">
        <v>0.83735158965228096</v>
      </c>
      <c r="BN36">
        <v>0.5</v>
      </c>
      <c r="BO36" t="s">
        <v>254</v>
      </c>
      <c r="BP36">
        <v>1675427207.5</v>
      </c>
      <c r="BQ36">
        <v>400.133225806452</v>
      </c>
      <c r="BR36">
        <v>400.96296774193598</v>
      </c>
      <c r="BS36">
        <v>16.174616129032302</v>
      </c>
      <c r="BT36">
        <v>15.288616129032301</v>
      </c>
      <c r="BU36">
        <v>500.04916129032301</v>
      </c>
      <c r="BV36">
        <v>96.862319354838704</v>
      </c>
      <c r="BW36">
        <v>0.19991693548387099</v>
      </c>
      <c r="BX36">
        <v>28.897980645161301</v>
      </c>
      <c r="BY36">
        <v>27.410577419354802</v>
      </c>
      <c r="BZ36">
        <v>999.9</v>
      </c>
      <c r="CA36">
        <v>10001.4516129032</v>
      </c>
      <c r="CB36">
        <v>0</v>
      </c>
      <c r="CC36">
        <v>391.93216129032299</v>
      </c>
      <c r="CD36">
        <v>99.997351612903202</v>
      </c>
      <c r="CE36">
        <v>0.90001712903225795</v>
      </c>
      <c r="CF36">
        <v>9.9982119354838694E-2</v>
      </c>
      <c r="CG36">
        <v>0</v>
      </c>
      <c r="CH36">
        <v>2.3150387096774199</v>
      </c>
      <c r="CI36">
        <v>0</v>
      </c>
      <c r="CJ36">
        <v>137.91996774193601</v>
      </c>
      <c r="CK36">
        <v>914.31983870967701</v>
      </c>
      <c r="CL36">
        <v>40.919161290322599</v>
      </c>
      <c r="CM36">
        <v>44.5</v>
      </c>
      <c r="CN36">
        <v>42.814096774193501</v>
      </c>
      <c r="CO36">
        <v>42.503999999999998</v>
      </c>
      <c r="CP36">
        <v>41.152967741935498</v>
      </c>
      <c r="CQ36">
        <v>89.999032258064503</v>
      </c>
      <c r="CR36">
        <v>9.9961290322580698</v>
      </c>
      <c r="CS36">
        <v>0</v>
      </c>
      <c r="CT36">
        <v>118.80000019073501</v>
      </c>
      <c r="CU36">
        <v>2.3091769230769201</v>
      </c>
      <c r="CV36">
        <v>0.29297777309476503</v>
      </c>
      <c r="CW36">
        <v>7.48502563875644</v>
      </c>
      <c r="CX36">
        <v>137.976576923077</v>
      </c>
      <c r="CY36">
        <v>15</v>
      </c>
      <c r="CZ36">
        <v>1675425928.3</v>
      </c>
      <c r="DA36" t="s">
        <v>255</v>
      </c>
      <c r="DB36">
        <v>4</v>
      </c>
      <c r="DC36">
        <v>-3.7610000000000001</v>
      </c>
      <c r="DD36">
        <v>0.35899999999999999</v>
      </c>
      <c r="DE36">
        <v>404</v>
      </c>
      <c r="DF36">
        <v>15</v>
      </c>
      <c r="DG36">
        <v>1.33</v>
      </c>
      <c r="DH36">
        <v>0.19</v>
      </c>
      <c r="DI36">
        <v>-0.77037869230769196</v>
      </c>
      <c r="DJ36">
        <v>-0.68024329206859602</v>
      </c>
      <c r="DK36">
        <v>0.13698653288238299</v>
      </c>
      <c r="DL36">
        <v>0</v>
      </c>
      <c r="DM36">
        <v>2.2894000000000001</v>
      </c>
      <c r="DN36">
        <v>0</v>
      </c>
      <c r="DO36">
        <v>0</v>
      </c>
      <c r="DP36">
        <v>0</v>
      </c>
      <c r="DQ36">
        <v>0.91587857692307695</v>
      </c>
      <c r="DR36">
        <v>-0.31602937932209202</v>
      </c>
      <c r="DS36">
        <v>4.4625686491313599E-2</v>
      </c>
      <c r="DT36">
        <v>0</v>
      </c>
      <c r="DU36">
        <v>0</v>
      </c>
      <c r="DV36">
        <v>3</v>
      </c>
      <c r="DW36" t="s">
        <v>315</v>
      </c>
      <c r="DX36">
        <v>100</v>
      </c>
      <c r="DY36">
        <v>100</v>
      </c>
      <c r="DZ36">
        <v>-3.7610000000000001</v>
      </c>
      <c r="EA36">
        <v>0.35899999999999999</v>
      </c>
      <c r="EB36">
        <v>2</v>
      </c>
      <c r="EC36">
        <v>518.08600000000001</v>
      </c>
      <c r="ED36">
        <v>418.11599999999999</v>
      </c>
      <c r="EE36">
        <v>32.621899999999997</v>
      </c>
      <c r="EF36">
        <v>31.331499999999998</v>
      </c>
      <c r="EG36">
        <v>29.9986</v>
      </c>
      <c r="EH36">
        <v>31.6249</v>
      </c>
      <c r="EI36">
        <v>31.6753</v>
      </c>
      <c r="EJ36">
        <v>20.1342</v>
      </c>
      <c r="EK36">
        <v>29.6233</v>
      </c>
      <c r="EL36">
        <v>0</v>
      </c>
      <c r="EM36">
        <v>32.737000000000002</v>
      </c>
      <c r="EN36">
        <v>400.99299999999999</v>
      </c>
      <c r="EO36">
        <v>15.6144</v>
      </c>
      <c r="EP36">
        <v>100.252</v>
      </c>
      <c r="EQ36">
        <v>90.577699999999993</v>
      </c>
    </row>
    <row r="37" spans="1:147" x14ac:dyDescent="0.3">
      <c r="A37">
        <v>21</v>
      </c>
      <c r="B37">
        <v>1675427275.5</v>
      </c>
      <c r="C37">
        <v>1260.2000000476801</v>
      </c>
      <c r="D37" t="s">
        <v>316</v>
      </c>
      <c r="E37" t="s">
        <v>317</v>
      </c>
      <c r="F37">
        <v>1675427267.5</v>
      </c>
      <c r="G37">
        <f t="shared" si="0"/>
        <v>4.2626807022596025E-3</v>
      </c>
      <c r="H37">
        <f t="shared" si="1"/>
        <v>4.4226500581677746</v>
      </c>
      <c r="I37">
        <f t="shared" si="2"/>
        <v>400.05612903225801</v>
      </c>
      <c r="J37">
        <f t="shared" si="3"/>
        <v>347.14502018143492</v>
      </c>
      <c r="K37">
        <f t="shared" si="4"/>
        <v>33.703247320121164</v>
      </c>
      <c r="L37">
        <f t="shared" si="5"/>
        <v>38.840224905595711</v>
      </c>
      <c r="M37">
        <f t="shared" si="6"/>
        <v>0.18663771914782556</v>
      </c>
      <c r="N37">
        <f t="shared" si="7"/>
        <v>3.3985853406353357</v>
      </c>
      <c r="O37">
        <f t="shared" si="8"/>
        <v>0.18112493480984485</v>
      </c>
      <c r="P37">
        <f t="shared" si="9"/>
        <v>0.11368482249836476</v>
      </c>
      <c r="Q37">
        <f t="shared" si="10"/>
        <v>16.522172295455594</v>
      </c>
      <c r="R37">
        <f t="shared" si="11"/>
        <v>28.908619328742528</v>
      </c>
      <c r="S37">
        <f t="shared" si="12"/>
        <v>28.355845161290301</v>
      </c>
      <c r="T37">
        <f t="shared" si="13"/>
        <v>3.8742779385377681</v>
      </c>
      <c r="U37">
        <f t="shared" si="14"/>
        <v>39.310881639658732</v>
      </c>
      <c r="V37">
        <f t="shared" si="15"/>
        <v>1.6544453699367441</v>
      </c>
      <c r="W37">
        <f t="shared" si="16"/>
        <v>4.2086193464245767</v>
      </c>
      <c r="X37">
        <f t="shared" si="17"/>
        <v>2.2198325686010243</v>
      </c>
      <c r="Y37">
        <f t="shared" si="18"/>
        <v>-187.98421896964848</v>
      </c>
      <c r="Z37">
        <f t="shared" si="19"/>
        <v>262.23567983909612</v>
      </c>
      <c r="AA37">
        <f t="shared" si="20"/>
        <v>16.999506839280023</v>
      </c>
      <c r="AB37">
        <f t="shared" si="21"/>
        <v>107.77314000418326</v>
      </c>
      <c r="AC37">
        <v>-4.01905009215167E-2</v>
      </c>
      <c r="AD37">
        <v>4.5117358165659698E-2</v>
      </c>
      <c r="AE37">
        <v>3.3889861276272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50776.794425955261</v>
      </c>
      <c r="AK37" t="s">
        <v>251</v>
      </c>
      <c r="AL37">
        <v>2.3287923076923098</v>
      </c>
      <c r="AM37">
        <v>1.9325600000000001</v>
      </c>
      <c r="AN37">
        <f t="shared" si="25"/>
        <v>-0.39623230769230977</v>
      </c>
      <c r="AO37">
        <f t="shared" si="26"/>
        <v>-0.20502975726099565</v>
      </c>
      <c r="AP37">
        <v>4.00236649665856E-3</v>
      </c>
      <c r="AQ37" t="s">
        <v>318</v>
      </c>
      <c r="AR37">
        <v>2.4013461538461498</v>
      </c>
      <c r="AS37">
        <v>1.2212000000000001</v>
      </c>
      <c r="AT37">
        <f t="shared" si="27"/>
        <v>-0.96638237294968032</v>
      </c>
      <c r="AU37">
        <v>0.5</v>
      </c>
      <c r="AV37">
        <f t="shared" si="28"/>
        <v>84.298487372938752</v>
      </c>
      <c r="AW37">
        <f t="shared" si="29"/>
        <v>4.4226500581677746</v>
      </c>
      <c r="AX37">
        <f t="shared" si="30"/>
        <v>-40.73228613176461</v>
      </c>
      <c r="AY37">
        <f t="shared" si="31"/>
        <v>1</v>
      </c>
      <c r="AZ37">
        <f t="shared" si="32"/>
        <v>5.2416690137308167E-2</v>
      </c>
      <c r="BA37">
        <f t="shared" si="33"/>
        <v>0.58250900753357349</v>
      </c>
      <c r="BB37" t="s">
        <v>253</v>
      </c>
      <c r="BC37">
        <v>0</v>
      </c>
      <c r="BD37">
        <f t="shared" si="34"/>
        <v>1.2212000000000001</v>
      </c>
      <c r="BE37">
        <f t="shared" si="35"/>
        <v>-0.96638237294968032</v>
      </c>
      <c r="BF37">
        <f t="shared" si="36"/>
        <v>0.36809206441197168</v>
      </c>
      <c r="BG37">
        <f t="shared" si="37"/>
        <v>1.0655059137283169</v>
      </c>
      <c r="BH37">
        <f t="shared" si="38"/>
        <v>-1.7953104433684886</v>
      </c>
      <c r="BI37">
        <f t="shared" si="39"/>
        <v>99.998438709677401</v>
      </c>
      <c r="BJ37">
        <f t="shared" si="40"/>
        <v>84.298487372938752</v>
      </c>
      <c r="BK37">
        <f t="shared" si="41"/>
        <v>0.8429980353761336</v>
      </c>
      <c r="BL37">
        <f t="shared" si="42"/>
        <v>0.19599607075226705</v>
      </c>
      <c r="BM37">
        <v>0.83735158965228096</v>
      </c>
      <c r="BN37">
        <v>0.5</v>
      </c>
      <c r="BO37" t="s">
        <v>254</v>
      </c>
      <c r="BP37">
        <v>1675427267.5</v>
      </c>
      <c r="BQ37">
        <v>400.05612903225801</v>
      </c>
      <c r="BR37">
        <v>401.08232258064498</v>
      </c>
      <c r="BS37">
        <v>17.040864516129002</v>
      </c>
      <c r="BT37">
        <v>16.3391967741935</v>
      </c>
      <c r="BU37">
        <v>500.02832258064501</v>
      </c>
      <c r="BV37">
        <v>96.886967741935507</v>
      </c>
      <c r="BW37">
        <v>0.19997103225806501</v>
      </c>
      <c r="BX37">
        <v>29.787070967741901</v>
      </c>
      <c r="BY37">
        <v>28.355845161290301</v>
      </c>
      <c r="BZ37">
        <v>999.9</v>
      </c>
      <c r="CA37">
        <v>10003.5483870968</v>
      </c>
      <c r="CB37">
        <v>0</v>
      </c>
      <c r="CC37">
        <v>391.91558064516101</v>
      </c>
      <c r="CD37">
        <v>99.998438709677401</v>
      </c>
      <c r="CE37">
        <v>0.90003351612903204</v>
      </c>
      <c r="CF37">
        <v>9.9965777419354807E-2</v>
      </c>
      <c r="CG37">
        <v>0</v>
      </c>
      <c r="CH37">
        <v>2.3660451612903199</v>
      </c>
      <c r="CI37">
        <v>0</v>
      </c>
      <c r="CJ37">
        <v>144.50835483871001</v>
      </c>
      <c r="CK37">
        <v>914.33512903225801</v>
      </c>
      <c r="CL37">
        <v>40.459451612903202</v>
      </c>
      <c r="CM37">
        <v>44.417000000000002</v>
      </c>
      <c r="CN37">
        <v>42.536000000000001</v>
      </c>
      <c r="CO37">
        <v>42.436999999999998</v>
      </c>
      <c r="CP37">
        <v>40.818129032258</v>
      </c>
      <c r="CQ37">
        <v>90.001612903225805</v>
      </c>
      <c r="CR37">
        <v>9.9929032258064492</v>
      </c>
      <c r="CS37">
        <v>0</v>
      </c>
      <c r="CT37">
        <v>59.600000143051098</v>
      </c>
      <c r="CU37">
        <v>2.4013461538461498</v>
      </c>
      <c r="CV37">
        <v>-0.40685812483903899</v>
      </c>
      <c r="CW37">
        <v>5.1485470176479504</v>
      </c>
      <c r="CX37">
        <v>144.5455</v>
      </c>
      <c r="CY37">
        <v>15</v>
      </c>
      <c r="CZ37">
        <v>1675425928.3</v>
      </c>
      <c r="DA37" t="s">
        <v>255</v>
      </c>
      <c r="DB37">
        <v>4</v>
      </c>
      <c r="DC37">
        <v>-3.7610000000000001</v>
      </c>
      <c r="DD37">
        <v>0.35899999999999999</v>
      </c>
      <c r="DE37">
        <v>404</v>
      </c>
      <c r="DF37">
        <v>15</v>
      </c>
      <c r="DG37">
        <v>1.33</v>
      </c>
      <c r="DH37">
        <v>0.19</v>
      </c>
      <c r="DI37">
        <v>-1.02763003846154</v>
      </c>
      <c r="DJ37">
        <v>-0.15755628105486599</v>
      </c>
      <c r="DK37">
        <v>0.278275748335999</v>
      </c>
      <c r="DL37">
        <v>1</v>
      </c>
      <c r="DM37">
        <v>2.0979999999999999</v>
      </c>
      <c r="DN37">
        <v>0</v>
      </c>
      <c r="DO37">
        <v>0</v>
      </c>
      <c r="DP37">
        <v>0</v>
      </c>
      <c r="DQ37">
        <v>0.71180440384615395</v>
      </c>
      <c r="DR37">
        <v>-0.10748741569198</v>
      </c>
      <c r="DS37">
        <v>1.71851050278338E-2</v>
      </c>
      <c r="DT37">
        <v>0</v>
      </c>
      <c r="DU37">
        <v>1</v>
      </c>
      <c r="DV37">
        <v>3</v>
      </c>
      <c r="DW37" t="s">
        <v>260</v>
      </c>
      <c r="DX37">
        <v>100</v>
      </c>
      <c r="DY37">
        <v>100</v>
      </c>
      <c r="DZ37">
        <v>-3.7610000000000001</v>
      </c>
      <c r="EA37">
        <v>0.35899999999999999</v>
      </c>
      <c r="EB37">
        <v>2</v>
      </c>
      <c r="EC37">
        <v>518.255</v>
      </c>
      <c r="ED37">
        <v>417.92399999999998</v>
      </c>
      <c r="EE37">
        <v>32.6252</v>
      </c>
      <c r="EF37">
        <v>31.293099999999999</v>
      </c>
      <c r="EG37">
        <v>29.9999</v>
      </c>
      <c r="EH37">
        <v>31.5974</v>
      </c>
      <c r="EI37">
        <v>31.6479</v>
      </c>
      <c r="EJ37">
        <v>20.138400000000001</v>
      </c>
      <c r="EK37">
        <v>24.773199999999999</v>
      </c>
      <c r="EL37">
        <v>0</v>
      </c>
      <c r="EM37">
        <v>32.619999999999997</v>
      </c>
      <c r="EN37">
        <v>400.779</v>
      </c>
      <c r="EO37">
        <v>16.561599999999999</v>
      </c>
      <c r="EP37">
        <v>100.26</v>
      </c>
      <c r="EQ37">
        <v>90.575100000000006</v>
      </c>
    </row>
    <row r="38" spans="1:147" x14ac:dyDescent="0.3">
      <c r="A38">
        <v>22</v>
      </c>
      <c r="B38">
        <v>1675427335.5</v>
      </c>
      <c r="C38">
        <v>1320.2000000476801</v>
      </c>
      <c r="D38" t="s">
        <v>319</v>
      </c>
      <c r="E38" t="s">
        <v>320</v>
      </c>
      <c r="F38">
        <v>1675427327.5</v>
      </c>
      <c r="G38">
        <f t="shared" si="0"/>
        <v>4.01512865930077E-3</v>
      </c>
      <c r="H38">
        <f t="shared" si="1"/>
        <v>4.2014402769670438</v>
      </c>
      <c r="I38">
        <f t="shared" si="2"/>
        <v>400.05612903225801</v>
      </c>
      <c r="J38">
        <f t="shared" si="3"/>
        <v>347.90290123958692</v>
      </c>
      <c r="K38">
        <f t="shared" si="4"/>
        <v>33.76617912734698</v>
      </c>
      <c r="L38">
        <f t="shared" si="5"/>
        <v>38.827980065028505</v>
      </c>
      <c r="M38">
        <f t="shared" si="6"/>
        <v>0.17933952060149796</v>
      </c>
      <c r="N38">
        <f t="shared" si="7"/>
        <v>3.4029128997465241</v>
      </c>
      <c r="O38">
        <f t="shared" si="8"/>
        <v>0.1742493911228134</v>
      </c>
      <c r="P38">
        <f t="shared" si="9"/>
        <v>0.10935116362983979</v>
      </c>
      <c r="Q38">
        <f t="shared" si="10"/>
        <v>16.522212983229007</v>
      </c>
      <c r="R38">
        <f t="shared" si="11"/>
        <v>28.573260263381872</v>
      </c>
      <c r="S38">
        <f t="shared" si="12"/>
        <v>28.2258225806452</v>
      </c>
      <c r="T38">
        <f t="shared" si="13"/>
        <v>3.8450853567467704</v>
      </c>
      <c r="U38">
        <f t="shared" si="14"/>
        <v>40.641403090894663</v>
      </c>
      <c r="V38">
        <f t="shared" si="15"/>
        <v>1.6722383161074783</v>
      </c>
      <c r="W38">
        <f t="shared" si="16"/>
        <v>4.1146175794361985</v>
      </c>
      <c r="X38">
        <f t="shared" si="17"/>
        <v>2.1728470406392919</v>
      </c>
      <c r="Y38">
        <f t="shared" si="18"/>
        <v>-177.06717387516395</v>
      </c>
      <c r="Z38">
        <f t="shared" si="19"/>
        <v>214.49358062625768</v>
      </c>
      <c r="AA38">
        <f t="shared" si="20"/>
        <v>13.85093020153986</v>
      </c>
      <c r="AB38">
        <f t="shared" si="21"/>
        <v>67.799549935862615</v>
      </c>
      <c r="AC38">
        <v>-4.0254917043624598E-2</v>
      </c>
      <c r="AD38">
        <v>4.5189670905888199E-2</v>
      </c>
      <c r="AE38">
        <v>3.3932983014094402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50920.0989037736</v>
      </c>
      <c r="AK38" t="s">
        <v>251</v>
      </c>
      <c r="AL38">
        <v>2.3287923076923098</v>
      </c>
      <c r="AM38">
        <v>1.9325600000000001</v>
      </c>
      <c r="AN38">
        <f t="shared" si="25"/>
        <v>-0.39623230769230977</v>
      </c>
      <c r="AO38">
        <f t="shared" si="26"/>
        <v>-0.20502975726099565</v>
      </c>
      <c r="AP38">
        <v>4.00236649665856E-3</v>
      </c>
      <c r="AQ38" t="s">
        <v>321</v>
      </c>
      <c r="AR38">
        <v>2.2637653846153798</v>
      </c>
      <c r="AS38">
        <v>1.6628000000000001</v>
      </c>
      <c r="AT38">
        <f t="shared" si="27"/>
        <v>-0.36141771987934801</v>
      </c>
      <c r="AU38">
        <v>0.5</v>
      </c>
      <c r="AV38">
        <f t="shared" si="28"/>
        <v>84.298728245758099</v>
      </c>
      <c r="AW38">
        <f t="shared" si="29"/>
        <v>4.2014402769670438</v>
      </c>
      <c r="AX38">
        <f t="shared" si="30"/>
        <v>-15.233527075655342</v>
      </c>
      <c r="AY38">
        <f t="shared" si="31"/>
        <v>1</v>
      </c>
      <c r="AZ38">
        <f t="shared" si="32"/>
        <v>4.9792422706941605E-2</v>
      </c>
      <c r="BA38">
        <f t="shared" si="33"/>
        <v>0.16223237911955737</v>
      </c>
      <c r="BB38" t="s">
        <v>253</v>
      </c>
      <c r="BC38">
        <v>0</v>
      </c>
      <c r="BD38">
        <f t="shared" si="34"/>
        <v>1.6628000000000001</v>
      </c>
      <c r="BE38">
        <f t="shared" si="35"/>
        <v>-0.3614177198793479</v>
      </c>
      <c r="BF38">
        <f t="shared" si="36"/>
        <v>0.1395868692304508</v>
      </c>
      <c r="BG38">
        <f t="shared" si="37"/>
        <v>0.90236084962865271</v>
      </c>
      <c r="BH38">
        <f t="shared" si="38"/>
        <v>-0.68081273223555361</v>
      </c>
      <c r="BI38">
        <f t="shared" si="39"/>
        <v>99.998729032258098</v>
      </c>
      <c r="BJ38">
        <f t="shared" si="40"/>
        <v>84.298728245758099</v>
      </c>
      <c r="BK38">
        <f t="shared" si="41"/>
        <v>0.84299799669018383</v>
      </c>
      <c r="BL38">
        <f t="shared" si="42"/>
        <v>0.19599599338036755</v>
      </c>
      <c r="BM38">
        <v>0.83735158965228096</v>
      </c>
      <c r="BN38">
        <v>0.5</v>
      </c>
      <c r="BO38" t="s">
        <v>254</v>
      </c>
      <c r="BP38">
        <v>1675427327.5</v>
      </c>
      <c r="BQ38">
        <v>400.05612903225801</v>
      </c>
      <c r="BR38">
        <v>401.02867741935501</v>
      </c>
      <c r="BS38">
        <v>17.229564516128999</v>
      </c>
      <c r="BT38">
        <v>16.5687838709677</v>
      </c>
      <c r="BU38">
        <v>500.03693548387099</v>
      </c>
      <c r="BV38">
        <v>96.856419354838707</v>
      </c>
      <c r="BW38">
        <v>0.19991161290322601</v>
      </c>
      <c r="BX38">
        <v>29.394993548387099</v>
      </c>
      <c r="BY38">
        <v>28.2258225806452</v>
      </c>
      <c r="BZ38">
        <v>999.9</v>
      </c>
      <c r="CA38">
        <v>10022.7419354839</v>
      </c>
      <c r="CB38">
        <v>0</v>
      </c>
      <c r="CC38">
        <v>391.94158064516103</v>
      </c>
      <c r="CD38">
        <v>99.998729032258098</v>
      </c>
      <c r="CE38">
        <v>0.90004170967742003</v>
      </c>
      <c r="CF38">
        <v>9.9957606451612904E-2</v>
      </c>
      <c r="CG38">
        <v>0</v>
      </c>
      <c r="CH38">
        <v>2.2557483870967698</v>
      </c>
      <c r="CI38">
        <v>0</v>
      </c>
      <c r="CJ38">
        <v>144.139193548387</v>
      </c>
      <c r="CK38">
        <v>914.34064516129001</v>
      </c>
      <c r="CL38">
        <v>40.096580645161303</v>
      </c>
      <c r="CM38">
        <v>44.258000000000003</v>
      </c>
      <c r="CN38">
        <v>42.243838709677398</v>
      </c>
      <c r="CO38">
        <v>42.311999999999998</v>
      </c>
      <c r="CP38">
        <v>40.548000000000002</v>
      </c>
      <c r="CQ38">
        <v>90.002903225806506</v>
      </c>
      <c r="CR38">
        <v>9.9929032258064492</v>
      </c>
      <c r="CS38">
        <v>0</v>
      </c>
      <c r="CT38">
        <v>59.400000095367403</v>
      </c>
      <c r="CU38">
        <v>2.2637653846153798</v>
      </c>
      <c r="CV38">
        <v>-0.354615378714976</v>
      </c>
      <c r="CW38">
        <v>3.5644786113226301</v>
      </c>
      <c r="CX38">
        <v>144.088961538462</v>
      </c>
      <c r="CY38">
        <v>15</v>
      </c>
      <c r="CZ38">
        <v>1675425928.3</v>
      </c>
      <c r="DA38" t="s">
        <v>255</v>
      </c>
      <c r="DB38">
        <v>4</v>
      </c>
      <c r="DC38">
        <v>-3.7610000000000001</v>
      </c>
      <c r="DD38">
        <v>0.35899999999999999</v>
      </c>
      <c r="DE38">
        <v>404</v>
      </c>
      <c r="DF38">
        <v>15</v>
      </c>
      <c r="DG38">
        <v>1.33</v>
      </c>
      <c r="DH38">
        <v>0.19</v>
      </c>
      <c r="DI38">
        <v>-1.0092139038461501</v>
      </c>
      <c r="DJ38">
        <v>0.34197802953982698</v>
      </c>
      <c r="DK38">
        <v>0.12309372144618699</v>
      </c>
      <c r="DL38">
        <v>1</v>
      </c>
      <c r="DM38">
        <v>2.0522999999999998</v>
      </c>
      <c r="DN38">
        <v>0</v>
      </c>
      <c r="DO38">
        <v>0</v>
      </c>
      <c r="DP38">
        <v>0</v>
      </c>
      <c r="DQ38">
        <v>0.64799157692307696</v>
      </c>
      <c r="DR38">
        <v>0.123690566037735</v>
      </c>
      <c r="DS38">
        <v>3.06043729984572E-2</v>
      </c>
      <c r="DT38">
        <v>0</v>
      </c>
      <c r="DU38">
        <v>1</v>
      </c>
      <c r="DV38">
        <v>3</v>
      </c>
      <c r="DW38" t="s">
        <v>260</v>
      </c>
      <c r="DX38">
        <v>100</v>
      </c>
      <c r="DY38">
        <v>100</v>
      </c>
      <c r="DZ38">
        <v>-3.7610000000000001</v>
      </c>
      <c r="EA38">
        <v>0.35899999999999999</v>
      </c>
      <c r="EB38">
        <v>2</v>
      </c>
      <c r="EC38">
        <v>517.16</v>
      </c>
      <c r="ED38">
        <v>418.00200000000001</v>
      </c>
      <c r="EE38">
        <v>25.954000000000001</v>
      </c>
      <c r="EF38">
        <v>31.293099999999999</v>
      </c>
      <c r="EG38">
        <v>29.9999</v>
      </c>
      <c r="EH38">
        <v>31.572700000000001</v>
      </c>
      <c r="EI38">
        <v>31.623200000000001</v>
      </c>
      <c r="EJ38">
        <v>20.1508</v>
      </c>
      <c r="EK38">
        <v>25.064</v>
      </c>
      <c r="EL38">
        <v>0</v>
      </c>
      <c r="EM38">
        <v>26.057300000000001</v>
      </c>
      <c r="EN38">
        <v>400.964</v>
      </c>
      <c r="EO38">
        <v>16.399000000000001</v>
      </c>
      <c r="EP38">
        <v>100.264</v>
      </c>
      <c r="EQ38">
        <v>90.567599999999999</v>
      </c>
    </row>
    <row r="39" spans="1:147" x14ac:dyDescent="0.3">
      <c r="A39">
        <v>23</v>
      </c>
      <c r="B39">
        <v>1675427395.5</v>
      </c>
      <c r="C39">
        <v>1380.2000000476801</v>
      </c>
      <c r="D39" t="s">
        <v>322</v>
      </c>
      <c r="E39" t="s">
        <v>323</v>
      </c>
      <c r="F39">
        <v>1675427387.5</v>
      </c>
      <c r="G39">
        <f t="shared" si="0"/>
        <v>3.6431120892332523E-3</v>
      </c>
      <c r="H39">
        <f t="shared" si="1"/>
        <v>4.350853557968577</v>
      </c>
      <c r="I39">
        <f t="shared" si="2"/>
        <v>400.02435483871</v>
      </c>
      <c r="J39">
        <f t="shared" si="3"/>
        <v>343.32950957212404</v>
      </c>
      <c r="K39">
        <f t="shared" si="4"/>
        <v>33.320960459121977</v>
      </c>
      <c r="L39">
        <f t="shared" si="5"/>
        <v>38.823332508988251</v>
      </c>
      <c r="M39">
        <f t="shared" si="6"/>
        <v>0.16471073138808326</v>
      </c>
      <c r="N39">
        <f t="shared" si="7"/>
        <v>3.3932248243467944</v>
      </c>
      <c r="O39">
        <f t="shared" si="8"/>
        <v>0.16039446722417725</v>
      </c>
      <c r="P39">
        <f t="shared" si="9"/>
        <v>0.10062492024010436</v>
      </c>
      <c r="Q39">
        <f t="shared" si="10"/>
        <v>16.523348344932248</v>
      </c>
      <c r="R39">
        <f t="shared" si="11"/>
        <v>28.026633939989047</v>
      </c>
      <c r="S39">
        <f t="shared" si="12"/>
        <v>27.792470967741899</v>
      </c>
      <c r="T39">
        <f t="shared" si="13"/>
        <v>3.7491704158409074</v>
      </c>
      <c r="U39">
        <f t="shared" si="14"/>
        <v>40.465579838003137</v>
      </c>
      <c r="V39">
        <f t="shared" si="15"/>
        <v>1.6055873700353196</v>
      </c>
      <c r="W39">
        <f t="shared" si="16"/>
        <v>3.9677854029597688</v>
      </c>
      <c r="X39">
        <f t="shared" si="17"/>
        <v>2.1435830458055878</v>
      </c>
      <c r="Y39">
        <f t="shared" si="18"/>
        <v>-160.66124313518642</v>
      </c>
      <c r="Z39">
        <f t="shared" si="19"/>
        <v>178.21166908011492</v>
      </c>
      <c r="AA39">
        <f t="shared" si="20"/>
        <v>11.480078267273292</v>
      </c>
      <c r="AB39">
        <f t="shared" si="21"/>
        <v>45.553852557134036</v>
      </c>
      <c r="AC39">
        <v>-4.0110756575981503E-2</v>
      </c>
      <c r="AD39">
        <v>4.5027838151808199E-2</v>
      </c>
      <c r="AE39">
        <v>3.3836446577038801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50850.784071966911</v>
      </c>
      <c r="AK39" t="s">
        <v>251</v>
      </c>
      <c r="AL39">
        <v>2.3287923076923098</v>
      </c>
      <c r="AM39">
        <v>1.9325600000000001</v>
      </c>
      <c r="AN39">
        <f t="shared" si="25"/>
        <v>-0.39623230769230977</v>
      </c>
      <c r="AO39">
        <f t="shared" si="26"/>
        <v>-0.20502975726099565</v>
      </c>
      <c r="AP39">
        <v>4.00236649665856E-3</v>
      </c>
      <c r="AQ39" t="s">
        <v>324</v>
      </c>
      <c r="AR39">
        <v>2.2817846153846202</v>
      </c>
      <c r="AS39">
        <v>1.5771999999999999</v>
      </c>
      <c r="AT39">
        <f t="shared" si="27"/>
        <v>-0.4467313057219251</v>
      </c>
      <c r="AU39">
        <v>0.5</v>
      </c>
      <c r="AV39">
        <f t="shared" si="28"/>
        <v>84.305036980242321</v>
      </c>
      <c r="AW39">
        <f t="shared" si="29"/>
        <v>4.350853557968577</v>
      </c>
      <c r="AX39">
        <f t="shared" si="30"/>
        <v>-18.830849624559416</v>
      </c>
      <c r="AY39">
        <f t="shared" si="31"/>
        <v>1</v>
      </c>
      <c r="AZ39">
        <f t="shared" si="32"/>
        <v>5.1560990270256853E-2</v>
      </c>
      <c r="BA39">
        <f t="shared" si="33"/>
        <v>0.22531067714937872</v>
      </c>
      <c r="BB39" t="s">
        <v>253</v>
      </c>
      <c r="BC39">
        <v>0</v>
      </c>
      <c r="BD39">
        <f t="shared" si="34"/>
        <v>1.5771999999999999</v>
      </c>
      <c r="BE39">
        <f t="shared" si="35"/>
        <v>-0.4467313057219251</v>
      </c>
      <c r="BF39">
        <f t="shared" si="36"/>
        <v>0.18388044873121667</v>
      </c>
      <c r="BG39">
        <f t="shared" si="37"/>
        <v>0.93745586293715255</v>
      </c>
      <c r="BH39">
        <f t="shared" si="38"/>
        <v>-0.89684761464719165</v>
      </c>
      <c r="BI39">
        <f t="shared" si="39"/>
        <v>100.00628387096801</v>
      </c>
      <c r="BJ39">
        <f t="shared" si="40"/>
        <v>84.305036980242321</v>
      </c>
      <c r="BK39">
        <f t="shared" si="41"/>
        <v>0.84299739693373621</v>
      </c>
      <c r="BL39">
        <f t="shared" si="42"/>
        <v>0.19599479386747262</v>
      </c>
      <c r="BM39">
        <v>0.83735158965228096</v>
      </c>
      <c r="BN39">
        <v>0.5</v>
      </c>
      <c r="BO39" t="s">
        <v>254</v>
      </c>
      <c r="BP39">
        <v>1675427387.5</v>
      </c>
      <c r="BQ39">
        <v>400.02435483871</v>
      </c>
      <c r="BR39">
        <v>400.99703225806502</v>
      </c>
      <c r="BS39">
        <v>16.543506451612899</v>
      </c>
      <c r="BT39">
        <v>15.9435</v>
      </c>
      <c r="BU39">
        <v>500.01106451612901</v>
      </c>
      <c r="BV39">
        <v>96.8524483870968</v>
      </c>
      <c r="BW39">
        <v>0.19997364516128999</v>
      </c>
      <c r="BX39">
        <v>28.766648387096801</v>
      </c>
      <c r="BY39">
        <v>27.792470967741899</v>
      </c>
      <c r="BZ39">
        <v>999.9</v>
      </c>
      <c r="CA39">
        <v>9987.2580645161306</v>
      </c>
      <c r="CB39">
        <v>0</v>
      </c>
      <c r="CC39">
        <v>391.902806451613</v>
      </c>
      <c r="CD39">
        <v>100.00628387096801</v>
      </c>
      <c r="CE39">
        <v>0.900074483870968</v>
      </c>
      <c r="CF39">
        <v>9.9924922580645198E-2</v>
      </c>
      <c r="CG39">
        <v>0</v>
      </c>
      <c r="CH39">
        <v>2.28433225806452</v>
      </c>
      <c r="CI39">
        <v>0</v>
      </c>
      <c r="CJ39">
        <v>142.05835483870999</v>
      </c>
      <c r="CK39">
        <v>914.42022580645096</v>
      </c>
      <c r="CL39">
        <v>39.782032258064497</v>
      </c>
      <c r="CM39">
        <v>44.116870967741903</v>
      </c>
      <c r="CN39">
        <v>41.971548387096803</v>
      </c>
      <c r="CO39">
        <v>42.186999999999998</v>
      </c>
      <c r="CP39">
        <v>40.276000000000003</v>
      </c>
      <c r="CQ39">
        <v>90.014193548387098</v>
      </c>
      <c r="CR39">
        <v>9.9919354838709697</v>
      </c>
      <c r="CS39">
        <v>0</v>
      </c>
      <c r="CT39">
        <v>59.099999904632597</v>
      </c>
      <c r="CU39">
        <v>2.2817846153846202</v>
      </c>
      <c r="CV39">
        <v>0.29282052784559098</v>
      </c>
      <c r="CW39">
        <v>-1.3617094064923401</v>
      </c>
      <c r="CX39">
        <v>142.035</v>
      </c>
      <c r="CY39">
        <v>15</v>
      </c>
      <c r="CZ39">
        <v>1675425928.3</v>
      </c>
      <c r="DA39" t="s">
        <v>255</v>
      </c>
      <c r="DB39">
        <v>4</v>
      </c>
      <c r="DC39">
        <v>-3.7610000000000001</v>
      </c>
      <c r="DD39">
        <v>0.35899999999999999</v>
      </c>
      <c r="DE39">
        <v>404</v>
      </c>
      <c r="DF39">
        <v>15</v>
      </c>
      <c r="DG39">
        <v>1.33</v>
      </c>
      <c r="DH39">
        <v>0.19</v>
      </c>
      <c r="DI39">
        <v>-0.98528673076923101</v>
      </c>
      <c r="DJ39">
        <v>4.2753050456853202E-2</v>
      </c>
      <c r="DK39">
        <v>0.115608997797968</v>
      </c>
      <c r="DL39">
        <v>1</v>
      </c>
      <c r="DM39">
        <v>2.2921</v>
      </c>
      <c r="DN39">
        <v>0</v>
      </c>
      <c r="DO39">
        <v>0</v>
      </c>
      <c r="DP39">
        <v>0</v>
      </c>
      <c r="DQ39">
        <v>0.60934488461538405</v>
      </c>
      <c r="DR39">
        <v>-6.8700896439851902E-2</v>
      </c>
      <c r="DS39">
        <v>1.6507669430454099E-2</v>
      </c>
      <c r="DT39">
        <v>1</v>
      </c>
      <c r="DU39">
        <v>2</v>
      </c>
      <c r="DV39">
        <v>3</v>
      </c>
      <c r="DW39" t="s">
        <v>256</v>
      </c>
      <c r="DX39">
        <v>100</v>
      </c>
      <c r="DY39">
        <v>100</v>
      </c>
      <c r="DZ39">
        <v>-3.7610000000000001</v>
      </c>
      <c r="EA39">
        <v>0.35899999999999999</v>
      </c>
      <c r="EB39">
        <v>2</v>
      </c>
      <c r="EC39">
        <v>517.524</v>
      </c>
      <c r="ED39">
        <v>416.947</v>
      </c>
      <c r="EE39">
        <v>26.445399999999999</v>
      </c>
      <c r="EF39">
        <v>31.331499999999998</v>
      </c>
      <c r="EG39">
        <v>29.9999</v>
      </c>
      <c r="EH39">
        <v>31.569900000000001</v>
      </c>
      <c r="EI39">
        <v>31.614999999999998</v>
      </c>
      <c r="EJ39">
        <v>20.150099999999998</v>
      </c>
      <c r="EK39">
        <v>28.0154</v>
      </c>
      <c r="EL39">
        <v>0</v>
      </c>
      <c r="EM39">
        <v>26.4437</v>
      </c>
      <c r="EN39">
        <v>401.05</v>
      </c>
      <c r="EO39">
        <v>15.8452</v>
      </c>
      <c r="EP39">
        <v>100.26300000000001</v>
      </c>
      <c r="EQ39">
        <v>90.567099999999996</v>
      </c>
    </row>
    <row r="40" spans="1:147" x14ac:dyDescent="0.3">
      <c r="A40">
        <v>24</v>
      </c>
      <c r="B40">
        <v>1675427455.5</v>
      </c>
      <c r="C40">
        <v>1440.2000000476801</v>
      </c>
      <c r="D40" t="s">
        <v>325</v>
      </c>
      <c r="E40" t="s">
        <v>326</v>
      </c>
      <c r="F40">
        <v>1675427447.5</v>
      </c>
      <c r="G40">
        <f t="shared" si="0"/>
        <v>3.2394332773235633E-3</v>
      </c>
      <c r="H40">
        <f t="shared" si="1"/>
        <v>4.3926218485724799</v>
      </c>
      <c r="I40">
        <f t="shared" si="2"/>
        <v>400.01883870967703</v>
      </c>
      <c r="J40">
        <f t="shared" si="3"/>
        <v>337.20883422578737</v>
      </c>
      <c r="K40">
        <f t="shared" si="4"/>
        <v>32.725347579110341</v>
      </c>
      <c r="L40">
        <f t="shared" si="5"/>
        <v>38.820915131188379</v>
      </c>
      <c r="M40">
        <f t="shared" si="6"/>
        <v>0.14520466914350366</v>
      </c>
      <c r="N40">
        <f t="shared" si="7"/>
        <v>3.3953990759869304</v>
      </c>
      <c r="O40">
        <f t="shared" si="8"/>
        <v>0.14184103819033089</v>
      </c>
      <c r="P40">
        <f t="shared" si="9"/>
        <v>8.894636806372018E-2</v>
      </c>
      <c r="Q40">
        <f t="shared" si="10"/>
        <v>16.519812013885577</v>
      </c>
      <c r="R40">
        <f t="shared" si="11"/>
        <v>27.962449311664884</v>
      </c>
      <c r="S40">
        <f t="shared" si="12"/>
        <v>27.722406451612901</v>
      </c>
      <c r="T40">
        <f t="shared" si="13"/>
        <v>3.7338605386811978</v>
      </c>
      <c r="U40">
        <f t="shared" si="14"/>
        <v>40.133984423609334</v>
      </c>
      <c r="V40">
        <f t="shared" si="15"/>
        <v>1.5780969990272717</v>
      </c>
      <c r="W40">
        <f t="shared" si="16"/>
        <v>3.9320715889323359</v>
      </c>
      <c r="X40">
        <f t="shared" si="17"/>
        <v>2.1557635396539263</v>
      </c>
      <c r="Y40">
        <f t="shared" si="18"/>
        <v>-142.85900752996915</v>
      </c>
      <c r="Z40">
        <f t="shared" si="19"/>
        <v>162.6146196442013</v>
      </c>
      <c r="AA40">
        <f t="shared" si="20"/>
        <v>10.456858912191457</v>
      </c>
      <c r="AB40">
        <f t="shared" si="21"/>
        <v>46.732283040309184</v>
      </c>
      <c r="AC40">
        <v>-4.0143094950145099E-2</v>
      </c>
      <c r="AD40">
        <v>4.5064140809803997E-2</v>
      </c>
      <c r="AE40">
        <v>3.3858111855551898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50916.314134617889</v>
      </c>
      <c r="AK40" t="s">
        <v>251</v>
      </c>
      <c r="AL40">
        <v>2.3287923076923098</v>
      </c>
      <c r="AM40">
        <v>1.9325600000000001</v>
      </c>
      <c r="AN40">
        <f t="shared" si="25"/>
        <v>-0.39623230769230977</v>
      </c>
      <c r="AO40">
        <f t="shared" si="26"/>
        <v>-0.20502975726099565</v>
      </c>
      <c r="AP40">
        <v>4.00236649665856E-3</v>
      </c>
      <c r="AQ40" t="s">
        <v>327</v>
      </c>
      <c r="AR40">
        <v>2.2784730769230799</v>
      </c>
      <c r="AS40">
        <v>1.8549100000000001</v>
      </c>
      <c r="AT40">
        <f t="shared" si="27"/>
        <v>-0.22834696935327314</v>
      </c>
      <c r="AU40">
        <v>0.5</v>
      </c>
      <c r="AV40">
        <f t="shared" si="28"/>
        <v>84.285654222705404</v>
      </c>
      <c r="AW40">
        <f t="shared" si="29"/>
        <v>4.3926218485724799</v>
      </c>
      <c r="AX40">
        <f t="shared" si="30"/>
        <v>-9.6231868508563441</v>
      </c>
      <c r="AY40">
        <f t="shared" si="31"/>
        <v>1</v>
      </c>
      <c r="AZ40">
        <f t="shared" si="32"/>
        <v>5.2068403841060623E-2</v>
      </c>
      <c r="BA40">
        <f t="shared" si="33"/>
        <v>4.1861869309023074E-2</v>
      </c>
      <c r="BB40" t="s">
        <v>253</v>
      </c>
      <c r="BC40">
        <v>0</v>
      </c>
      <c r="BD40">
        <f t="shared" si="34"/>
        <v>1.8549100000000001</v>
      </c>
      <c r="BE40">
        <f t="shared" si="35"/>
        <v>-0.22834696935327309</v>
      </c>
      <c r="BF40">
        <f t="shared" si="36"/>
        <v>4.0179865049468064E-2</v>
      </c>
      <c r="BG40">
        <f t="shared" si="37"/>
        <v>0.89381491996552431</v>
      </c>
      <c r="BH40">
        <f t="shared" si="38"/>
        <v>-0.19597089508485593</v>
      </c>
      <c r="BI40">
        <f t="shared" si="39"/>
        <v>99.983106451612898</v>
      </c>
      <c r="BJ40">
        <f t="shared" si="40"/>
        <v>84.285654222705404</v>
      </c>
      <c r="BK40">
        <f t="shared" si="41"/>
        <v>0.84299895466336283</v>
      </c>
      <c r="BL40">
        <f t="shared" si="42"/>
        <v>0.19599790932672578</v>
      </c>
      <c r="BM40">
        <v>0.83735158965228096</v>
      </c>
      <c r="BN40">
        <v>0.5</v>
      </c>
      <c r="BO40" t="s">
        <v>254</v>
      </c>
      <c r="BP40">
        <v>1675427447.5</v>
      </c>
      <c r="BQ40">
        <v>400.01883870967703</v>
      </c>
      <c r="BR40">
        <v>400.97145161290302</v>
      </c>
      <c r="BS40">
        <v>16.261041935483899</v>
      </c>
      <c r="BT40">
        <v>15.7273741935484</v>
      </c>
      <c r="BU40">
        <v>500.01819354838699</v>
      </c>
      <c r="BV40">
        <v>96.847638709677398</v>
      </c>
      <c r="BW40">
        <v>0.20007848387096799</v>
      </c>
      <c r="BX40">
        <v>28.610754838709699</v>
      </c>
      <c r="BY40">
        <v>27.722406451612901</v>
      </c>
      <c r="BZ40">
        <v>999.9</v>
      </c>
      <c r="CA40">
        <v>9995.8064516128998</v>
      </c>
      <c r="CB40">
        <v>0</v>
      </c>
      <c r="CC40">
        <v>391.95648387096799</v>
      </c>
      <c r="CD40">
        <v>99.983106451612898</v>
      </c>
      <c r="CE40">
        <v>0.90003351612903204</v>
      </c>
      <c r="CF40">
        <v>9.9965777419354807E-2</v>
      </c>
      <c r="CG40">
        <v>0</v>
      </c>
      <c r="CH40">
        <v>2.28355483870968</v>
      </c>
      <c r="CI40">
        <v>0</v>
      </c>
      <c r="CJ40">
        <v>140.05941935483901</v>
      </c>
      <c r="CK40">
        <v>914.19506451612904</v>
      </c>
      <c r="CL40">
        <v>39.518000000000001</v>
      </c>
      <c r="CM40">
        <v>43.929000000000002</v>
      </c>
      <c r="CN40">
        <v>41.717483870967698</v>
      </c>
      <c r="CO40">
        <v>42.061999999999998</v>
      </c>
      <c r="CP40">
        <v>40.021999999999998</v>
      </c>
      <c r="CQ40">
        <v>89.988387096774204</v>
      </c>
      <c r="CR40">
        <v>9.9948387096774205</v>
      </c>
      <c r="CS40">
        <v>0</v>
      </c>
      <c r="CT40">
        <v>59.599999904632597</v>
      </c>
      <c r="CU40">
        <v>2.2784730769230799</v>
      </c>
      <c r="CV40">
        <v>0.68984272952554804</v>
      </c>
      <c r="CW40">
        <v>0.26266666592945997</v>
      </c>
      <c r="CX40">
        <v>140.02073076923099</v>
      </c>
      <c r="CY40">
        <v>15</v>
      </c>
      <c r="CZ40">
        <v>1675425928.3</v>
      </c>
      <c r="DA40" t="s">
        <v>255</v>
      </c>
      <c r="DB40">
        <v>4</v>
      </c>
      <c r="DC40">
        <v>-3.7610000000000001</v>
      </c>
      <c r="DD40">
        <v>0.35899999999999999</v>
      </c>
      <c r="DE40">
        <v>404</v>
      </c>
      <c r="DF40">
        <v>15</v>
      </c>
      <c r="DG40">
        <v>1.33</v>
      </c>
      <c r="DH40">
        <v>0.19</v>
      </c>
      <c r="DI40">
        <v>-0.96260278846153802</v>
      </c>
      <c r="DJ40">
        <v>0.12502938102962799</v>
      </c>
      <c r="DK40">
        <v>8.9726874221018493E-2</v>
      </c>
      <c r="DL40">
        <v>1</v>
      </c>
      <c r="DM40">
        <v>2.3504</v>
      </c>
      <c r="DN40">
        <v>0</v>
      </c>
      <c r="DO40">
        <v>0</v>
      </c>
      <c r="DP40">
        <v>0</v>
      </c>
      <c r="DQ40">
        <v>0.54379355769230797</v>
      </c>
      <c r="DR40">
        <v>-0.10150872534791799</v>
      </c>
      <c r="DS40">
        <v>1.3562947991060399E-2</v>
      </c>
      <c r="DT40">
        <v>0</v>
      </c>
      <c r="DU40">
        <v>1</v>
      </c>
      <c r="DV40">
        <v>3</v>
      </c>
      <c r="DW40" t="s">
        <v>260</v>
      </c>
      <c r="DX40">
        <v>100</v>
      </c>
      <c r="DY40">
        <v>100</v>
      </c>
      <c r="DZ40">
        <v>-3.7610000000000001</v>
      </c>
      <c r="EA40">
        <v>0.35899999999999999</v>
      </c>
      <c r="EB40">
        <v>2</v>
      </c>
      <c r="EC40">
        <v>517.43799999999999</v>
      </c>
      <c r="ED40">
        <v>416.697</v>
      </c>
      <c r="EE40">
        <v>28.119299999999999</v>
      </c>
      <c r="EF40">
        <v>31.353400000000001</v>
      </c>
      <c r="EG40">
        <v>30.0001</v>
      </c>
      <c r="EH40">
        <v>31.575399999999998</v>
      </c>
      <c r="EI40">
        <v>31.614999999999998</v>
      </c>
      <c r="EJ40">
        <v>20.144600000000001</v>
      </c>
      <c r="EK40">
        <v>28.854600000000001</v>
      </c>
      <c r="EL40">
        <v>0</v>
      </c>
      <c r="EM40">
        <v>28.203800000000001</v>
      </c>
      <c r="EN40">
        <v>400.94499999999999</v>
      </c>
      <c r="EO40">
        <v>15.6814</v>
      </c>
      <c r="EP40">
        <v>100.262</v>
      </c>
      <c r="EQ40">
        <v>90.564099999999996</v>
      </c>
    </row>
    <row r="41" spans="1:147" x14ac:dyDescent="0.3">
      <c r="A41">
        <v>25</v>
      </c>
      <c r="B41">
        <v>1675427515.5</v>
      </c>
      <c r="C41">
        <v>1500.2000000476801</v>
      </c>
      <c r="D41" t="s">
        <v>328</v>
      </c>
      <c r="E41" t="s">
        <v>329</v>
      </c>
      <c r="F41">
        <v>1675427507.5</v>
      </c>
      <c r="G41">
        <f t="shared" si="0"/>
        <v>2.8283805524304704E-3</v>
      </c>
      <c r="H41">
        <f t="shared" si="1"/>
        <v>4.2911500635988924</v>
      </c>
      <c r="I41">
        <f t="shared" si="2"/>
        <v>400.03251612903199</v>
      </c>
      <c r="J41">
        <f t="shared" si="3"/>
        <v>330.23513799092427</v>
      </c>
      <c r="K41">
        <f t="shared" si="4"/>
        <v>32.047590508852089</v>
      </c>
      <c r="L41">
        <f t="shared" si="5"/>
        <v>38.821060487758622</v>
      </c>
      <c r="M41">
        <f t="shared" si="6"/>
        <v>0.12415975957985492</v>
      </c>
      <c r="N41">
        <f t="shared" si="7"/>
        <v>3.399153090305608</v>
      </c>
      <c r="O41">
        <f t="shared" si="8"/>
        <v>0.12169421289502402</v>
      </c>
      <c r="P41">
        <f t="shared" si="9"/>
        <v>7.6276324714597429E-2</v>
      </c>
      <c r="Q41">
        <f t="shared" si="10"/>
        <v>16.520625078365686</v>
      </c>
      <c r="R41">
        <f t="shared" si="11"/>
        <v>28.208571842228142</v>
      </c>
      <c r="S41">
        <f t="shared" si="12"/>
        <v>27.8958774193548</v>
      </c>
      <c r="T41">
        <f t="shared" si="13"/>
        <v>3.7718659471367624</v>
      </c>
      <c r="U41">
        <f t="shared" si="14"/>
        <v>39.792228550446218</v>
      </c>
      <c r="V41">
        <f t="shared" si="15"/>
        <v>1.5785570276086023</v>
      </c>
      <c r="W41">
        <f t="shared" si="16"/>
        <v>3.9669982936678241</v>
      </c>
      <c r="X41">
        <f t="shared" si="17"/>
        <v>2.1933089195281603</v>
      </c>
      <c r="Y41">
        <f t="shared" si="18"/>
        <v>-124.73158236218374</v>
      </c>
      <c r="Z41">
        <f t="shared" si="19"/>
        <v>158.94605132443775</v>
      </c>
      <c r="AA41">
        <f t="shared" si="20"/>
        <v>10.226247558452725</v>
      </c>
      <c r="AB41">
        <f t="shared" si="21"/>
        <v>60.961341599072412</v>
      </c>
      <c r="AC41">
        <v>-4.0198949977057703E-2</v>
      </c>
      <c r="AD41">
        <v>4.5126842970682403E-2</v>
      </c>
      <c r="AE41">
        <v>3.3895518593011298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50958.436351406381</v>
      </c>
      <c r="AK41" t="s">
        <v>251</v>
      </c>
      <c r="AL41">
        <v>2.3287923076923098</v>
      </c>
      <c r="AM41">
        <v>1.9325600000000001</v>
      </c>
      <c r="AN41">
        <f t="shared" si="25"/>
        <v>-0.39623230769230977</v>
      </c>
      <c r="AO41">
        <f t="shared" si="26"/>
        <v>-0.20502975726099565</v>
      </c>
      <c r="AP41">
        <v>4.00236649665856E-3</v>
      </c>
      <c r="AQ41" t="s">
        <v>330</v>
      </c>
      <c r="AR41">
        <v>2.2849653846153801</v>
      </c>
      <c r="AS41">
        <v>1.3171999999999999</v>
      </c>
      <c r="AT41">
        <f t="shared" si="27"/>
        <v>-0.73471407881519912</v>
      </c>
      <c r="AU41">
        <v>0.5</v>
      </c>
      <c r="AV41">
        <f t="shared" si="28"/>
        <v>84.290451822841987</v>
      </c>
      <c r="AW41">
        <f t="shared" si="29"/>
        <v>4.2911500635988924</v>
      </c>
      <c r="AX41">
        <f t="shared" si="30"/>
        <v>-30.964690831968138</v>
      </c>
      <c r="AY41">
        <f t="shared" si="31"/>
        <v>1</v>
      </c>
      <c r="AZ41">
        <f t="shared" si="32"/>
        <v>5.0861605370354099E-2</v>
      </c>
      <c r="BA41">
        <f t="shared" si="33"/>
        <v>0.46717279076829649</v>
      </c>
      <c r="BB41" t="s">
        <v>253</v>
      </c>
      <c r="BC41">
        <v>0</v>
      </c>
      <c r="BD41">
        <f t="shared" si="34"/>
        <v>1.3171999999999999</v>
      </c>
      <c r="BE41">
        <f t="shared" si="35"/>
        <v>-0.73471407881519912</v>
      </c>
      <c r="BF41">
        <f t="shared" si="36"/>
        <v>0.31841702198120636</v>
      </c>
      <c r="BG41">
        <f t="shared" si="37"/>
        <v>0.9566753100595341</v>
      </c>
      <c r="BH41">
        <f t="shared" si="38"/>
        <v>-1.5530283322526335</v>
      </c>
      <c r="BI41">
        <f t="shared" si="39"/>
        <v>99.988887096774206</v>
      </c>
      <c r="BJ41">
        <f t="shared" si="40"/>
        <v>84.290451822841987</v>
      </c>
      <c r="BK41">
        <f t="shared" si="41"/>
        <v>0.84299819980255908</v>
      </c>
      <c r="BL41">
        <f t="shared" si="42"/>
        <v>0.195996399605118</v>
      </c>
      <c r="BM41">
        <v>0.83735158965228096</v>
      </c>
      <c r="BN41">
        <v>0.5</v>
      </c>
      <c r="BO41" t="s">
        <v>254</v>
      </c>
      <c r="BP41">
        <v>1675427507.5</v>
      </c>
      <c r="BQ41">
        <v>400.03251612903199</v>
      </c>
      <c r="BR41">
        <v>400.94064516128998</v>
      </c>
      <c r="BS41">
        <v>16.2662774193548</v>
      </c>
      <c r="BT41">
        <v>15.800309677419399</v>
      </c>
      <c r="BU41">
        <v>499.99700000000001</v>
      </c>
      <c r="BV41">
        <v>96.844877419354802</v>
      </c>
      <c r="BW41">
        <v>0.19988500000000001</v>
      </c>
      <c r="BX41">
        <v>28.763225806451601</v>
      </c>
      <c r="BY41">
        <v>27.8958774193548</v>
      </c>
      <c r="BZ41">
        <v>999.9</v>
      </c>
      <c r="CA41">
        <v>10010</v>
      </c>
      <c r="CB41">
        <v>0</v>
      </c>
      <c r="CC41">
        <v>391.92564516128999</v>
      </c>
      <c r="CD41">
        <v>99.988887096774206</v>
      </c>
      <c r="CE41">
        <v>0.90005809677419402</v>
      </c>
      <c r="CF41">
        <v>9.9941264516129003E-2</v>
      </c>
      <c r="CG41">
        <v>0</v>
      </c>
      <c r="CH41">
        <v>2.3109838709677399</v>
      </c>
      <c r="CI41">
        <v>0</v>
      </c>
      <c r="CJ41">
        <v>138.186193548387</v>
      </c>
      <c r="CK41">
        <v>914.25583870967796</v>
      </c>
      <c r="CL41">
        <v>39.28</v>
      </c>
      <c r="CM41">
        <v>43.753999999999998</v>
      </c>
      <c r="CN41">
        <v>41.487806451612897</v>
      </c>
      <c r="CO41">
        <v>41.901000000000003</v>
      </c>
      <c r="CP41">
        <v>39.792000000000002</v>
      </c>
      <c r="CQ41">
        <v>89.996129032258096</v>
      </c>
      <c r="CR41">
        <v>9.9929032258064492</v>
      </c>
      <c r="CS41">
        <v>0</v>
      </c>
      <c r="CT41">
        <v>59.400000095367403</v>
      </c>
      <c r="CU41">
        <v>2.2849653846153801</v>
      </c>
      <c r="CV41">
        <v>3.3965806437767899E-2</v>
      </c>
      <c r="CW41">
        <v>-2.7802393215822301</v>
      </c>
      <c r="CX41">
        <v>138.195769230769</v>
      </c>
      <c r="CY41">
        <v>15</v>
      </c>
      <c r="CZ41">
        <v>1675425928.3</v>
      </c>
      <c r="DA41" t="s">
        <v>255</v>
      </c>
      <c r="DB41">
        <v>4</v>
      </c>
      <c r="DC41">
        <v>-3.7610000000000001</v>
      </c>
      <c r="DD41">
        <v>0.35899999999999999</v>
      </c>
      <c r="DE41">
        <v>404</v>
      </c>
      <c r="DF41">
        <v>15</v>
      </c>
      <c r="DG41">
        <v>1.33</v>
      </c>
      <c r="DH41">
        <v>0.19</v>
      </c>
      <c r="DI41">
        <v>-0.91402426923076896</v>
      </c>
      <c r="DJ41">
        <v>1.7972656951182601E-2</v>
      </c>
      <c r="DK41">
        <v>0.10113072356439599</v>
      </c>
      <c r="DL41">
        <v>1</v>
      </c>
      <c r="DM41">
        <v>2.2515000000000001</v>
      </c>
      <c r="DN41">
        <v>0</v>
      </c>
      <c r="DO41">
        <v>0</v>
      </c>
      <c r="DP41">
        <v>0</v>
      </c>
      <c r="DQ41">
        <v>0.46586440384615402</v>
      </c>
      <c r="DR41">
        <v>6.6751372059695802E-3</v>
      </c>
      <c r="DS41">
        <v>1.1183854876320599E-2</v>
      </c>
      <c r="DT41">
        <v>1</v>
      </c>
      <c r="DU41">
        <v>2</v>
      </c>
      <c r="DV41">
        <v>3</v>
      </c>
      <c r="DW41" t="s">
        <v>256</v>
      </c>
      <c r="DX41">
        <v>100</v>
      </c>
      <c r="DY41">
        <v>100</v>
      </c>
      <c r="DZ41">
        <v>-3.7610000000000001</v>
      </c>
      <c r="EA41">
        <v>0.35899999999999999</v>
      </c>
      <c r="EB41">
        <v>2</v>
      </c>
      <c r="EC41">
        <v>517.43799999999999</v>
      </c>
      <c r="ED41">
        <v>416.69799999999998</v>
      </c>
      <c r="EE41">
        <v>28.951899999999998</v>
      </c>
      <c r="EF41">
        <v>31.3506</v>
      </c>
      <c r="EG41">
        <v>30</v>
      </c>
      <c r="EH41">
        <v>31.575399999999998</v>
      </c>
      <c r="EI41">
        <v>31.614999999999998</v>
      </c>
      <c r="EJ41">
        <v>20.149999999999999</v>
      </c>
      <c r="EK41">
        <v>27.987400000000001</v>
      </c>
      <c r="EL41">
        <v>0</v>
      </c>
      <c r="EM41">
        <v>28.981400000000001</v>
      </c>
      <c r="EN41">
        <v>401.06700000000001</v>
      </c>
      <c r="EO41">
        <v>15.8286</v>
      </c>
      <c r="EP41">
        <v>100.262</v>
      </c>
      <c r="EQ41">
        <v>90.562299999999993</v>
      </c>
    </row>
    <row r="42" spans="1:147" x14ac:dyDescent="0.3">
      <c r="A42">
        <v>26</v>
      </c>
      <c r="B42">
        <v>1675427575.5</v>
      </c>
      <c r="C42">
        <v>1560.2000000476801</v>
      </c>
      <c r="D42" t="s">
        <v>331</v>
      </c>
      <c r="E42" t="s">
        <v>332</v>
      </c>
      <c r="F42">
        <v>1675427567.5</v>
      </c>
      <c r="G42">
        <f t="shared" si="0"/>
        <v>2.5274772319492196E-3</v>
      </c>
      <c r="H42">
        <f t="shared" si="1"/>
        <v>4.0709241285505131</v>
      </c>
      <c r="I42">
        <f t="shared" si="2"/>
        <v>400.01893548387102</v>
      </c>
      <c r="J42">
        <f t="shared" si="3"/>
        <v>326.12116112816943</v>
      </c>
      <c r="K42">
        <f t="shared" si="4"/>
        <v>31.646252443257001</v>
      </c>
      <c r="L42">
        <f t="shared" si="5"/>
        <v>38.817168964482939</v>
      </c>
      <c r="M42">
        <f t="shared" si="6"/>
        <v>0.10966741164003449</v>
      </c>
      <c r="N42">
        <f t="shared" si="7"/>
        <v>3.3961831591659553</v>
      </c>
      <c r="O42">
        <f t="shared" si="8"/>
        <v>0.10773737536434429</v>
      </c>
      <c r="P42">
        <f t="shared" si="9"/>
        <v>6.7506436462274624E-2</v>
      </c>
      <c r="Q42">
        <f t="shared" si="10"/>
        <v>16.52013067877628</v>
      </c>
      <c r="R42">
        <f t="shared" si="11"/>
        <v>28.410997057438191</v>
      </c>
      <c r="S42">
        <f t="shared" si="12"/>
        <v>28.060845161290299</v>
      </c>
      <c r="T42">
        <f t="shared" si="13"/>
        <v>3.8083210643768792</v>
      </c>
      <c r="U42">
        <f t="shared" si="14"/>
        <v>39.899544527435289</v>
      </c>
      <c r="V42">
        <f t="shared" si="15"/>
        <v>1.5952218509409459</v>
      </c>
      <c r="W42">
        <f t="shared" si="16"/>
        <v>3.9980953913999118</v>
      </c>
      <c r="X42">
        <f t="shared" si="17"/>
        <v>2.2130992134359335</v>
      </c>
      <c r="Y42">
        <f t="shared" si="18"/>
        <v>-111.46174592896058</v>
      </c>
      <c r="Z42">
        <f t="shared" si="19"/>
        <v>153.27829672973743</v>
      </c>
      <c r="AA42">
        <f t="shared" si="20"/>
        <v>9.8849533501013287</v>
      </c>
      <c r="AB42">
        <f t="shared" si="21"/>
        <v>68.221634829654462</v>
      </c>
      <c r="AC42">
        <v>-4.0154758998701898E-2</v>
      </c>
      <c r="AD42">
        <v>4.5077234726135701E-2</v>
      </c>
      <c r="AE42">
        <v>3.3865924828598399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50881.845728319415</v>
      </c>
      <c r="AK42" t="s">
        <v>251</v>
      </c>
      <c r="AL42">
        <v>2.3287923076923098</v>
      </c>
      <c r="AM42">
        <v>1.9325600000000001</v>
      </c>
      <c r="AN42">
        <f t="shared" si="25"/>
        <v>-0.39623230769230977</v>
      </c>
      <c r="AO42">
        <f t="shared" si="26"/>
        <v>-0.20502975726099565</v>
      </c>
      <c r="AP42">
        <v>4.00236649665856E-3</v>
      </c>
      <c r="AQ42" t="s">
        <v>333</v>
      </c>
      <c r="AR42">
        <v>2.2506076923076899</v>
      </c>
      <c r="AS42">
        <v>1.8208</v>
      </c>
      <c r="AT42">
        <f t="shared" si="27"/>
        <v>-0.23605431255914433</v>
      </c>
      <c r="AU42">
        <v>0.5</v>
      </c>
      <c r="AV42">
        <f t="shared" si="28"/>
        <v>84.288220715338909</v>
      </c>
      <c r="AW42">
        <f t="shared" si="29"/>
        <v>4.0709241285505131</v>
      </c>
      <c r="AX42">
        <f t="shared" si="30"/>
        <v>-9.9482989988963766</v>
      </c>
      <c r="AY42">
        <f t="shared" si="31"/>
        <v>1</v>
      </c>
      <c r="AZ42">
        <f t="shared" si="32"/>
        <v>4.825017929597545E-2</v>
      </c>
      <c r="BA42">
        <f t="shared" si="33"/>
        <v>6.1379613356766304E-2</v>
      </c>
      <c r="BB42" t="s">
        <v>253</v>
      </c>
      <c r="BC42">
        <v>0</v>
      </c>
      <c r="BD42">
        <f t="shared" si="34"/>
        <v>1.8208</v>
      </c>
      <c r="BE42">
        <f t="shared" si="35"/>
        <v>-0.23605431255914427</v>
      </c>
      <c r="BF42">
        <f t="shared" si="36"/>
        <v>5.7830028563149435E-2</v>
      </c>
      <c r="BG42">
        <f t="shared" si="37"/>
        <v>0.84609094625902037</v>
      </c>
      <c r="BH42">
        <f t="shared" si="38"/>
        <v>-0.28205675769070854</v>
      </c>
      <c r="BI42">
        <f t="shared" si="39"/>
        <v>99.986280645161301</v>
      </c>
      <c r="BJ42">
        <f t="shared" si="40"/>
        <v>84.288220715338909</v>
      </c>
      <c r="BK42">
        <f t="shared" si="41"/>
        <v>0.8429978610212252</v>
      </c>
      <c r="BL42">
        <f t="shared" si="42"/>
        <v>0.19599572204245047</v>
      </c>
      <c r="BM42">
        <v>0.83735158965228096</v>
      </c>
      <c r="BN42">
        <v>0.5</v>
      </c>
      <c r="BO42" t="s">
        <v>254</v>
      </c>
      <c r="BP42">
        <v>1675427567.5</v>
      </c>
      <c r="BQ42">
        <v>400.01893548387102</v>
      </c>
      <c r="BR42">
        <v>400.86996774193602</v>
      </c>
      <c r="BS42">
        <v>16.439090322580601</v>
      </c>
      <c r="BT42">
        <v>16.022793548387099</v>
      </c>
      <c r="BU42">
        <v>500.02683870967701</v>
      </c>
      <c r="BV42">
        <v>96.838277419354796</v>
      </c>
      <c r="BW42">
        <v>0.20005132258064501</v>
      </c>
      <c r="BX42">
        <v>28.897996774193501</v>
      </c>
      <c r="BY42">
        <v>28.060845161290299</v>
      </c>
      <c r="BZ42">
        <v>999.9</v>
      </c>
      <c r="CA42">
        <v>9999.6774193548408</v>
      </c>
      <c r="CB42">
        <v>0</v>
      </c>
      <c r="CC42">
        <v>392.00561290322599</v>
      </c>
      <c r="CD42">
        <v>99.986280645161301</v>
      </c>
      <c r="CE42">
        <v>0.900074483870968</v>
      </c>
      <c r="CF42">
        <v>9.9924922580645198E-2</v>
      </c>
      <c r="CG42">
        <v>0</v>
      </c>
      <c r="CH42">
        <v>2.25682580645161</v>
      </c>
      <c r="CI42">
        <v>0</v>
      </c>
      <c r="CJ42">
        <v>136.53003225806501</v>
      </c>
      <c r="CK42">
        <v>914.23667741935503</v>
      </c>
      <c r="CL42">
        <v>39.033999999999999</v>
      </c>
      <c r="CM42">
        <v>43.566064516129003</v>
      </c>
      <c r="CN42">
        <v>41.276000000000003</v>
      </c>
      <c r="CO42">
        <v>41.7296774193548</v>
      </c>
      <c r="CP42">
        <v>39.592483870967698</v>
      </c>
      <c r="CQ42">
        <v>89.995806451612907</v>
      </c>
      <c r="CR42">
        <v>9.9916129032258105</v>
      </c>
      <c r="CS42">
        <v>0</v>
      </c>
      <c r="CT42">
        <v>59.200000047683702</v>
      </c>
      <c r="CU42">
        <v>2.2506076923076899</v>
      </c>
      <c r="CV42">
        <v>0.23673161043634</v>
      </c>
      <c r="CW42">
        <v>-0.79234187496726405</v>
      </c>
      <c r="CX42">
        <v>136.55846153846201</v>
      </c>
      <c r="CY42">
        <v>15</v>
      </c>
      <c r="CZ42">
        <v>1675425928.3</v>
      </c>
      <c r="DA42" t="s">
        <v>255</v>
      </c>
      <c r="DB42">
        <v>4</v>
      </c>
      <c r="DC42">
        <v>-3.7610000000000001</v>
      </c>
      <c r="DD42">
        <v>0.35899999999999999</v>
      </c>
      <c r="DE42">
        <v>404</v>
      </c>
      <c r="DF42">
        <v>15</v>
      </c>
      <c r="DG42">
        <v>1.33</v>
      </c>
      <c r="DH42">
        <v>0.19</v>
      </c>
      <c r="DI42">
        <v>-0.86823123076923103</v>
      </c>
      <c r="DJ42">
        <v>-1.4192015709036899E-2</v>
      </c>
      <c r="DK42">
        <v>9.82491136537854E-2</v>
      </c>
      <c r="DL42">
        <v>1</v>
      </c>
      <c r="DM42">
        <v>2.0882000000000001</v>
      </c>
      <c r="DN42">
        <v>0</v>
      </c>
      <c r="DO42">
        <v>0</v>
      </c>
      <c r="DP42">
        <v>0</v>
      </c>
      <c r="DQ42">
        <v>0.41487551923076899</v>
      </c>
      <c r="DR42">
        <v>4.4654025441829698E-3</v>
      </c>
      <c r="DS42">
        <v>7.09716467354932E-3</v>
      </c>
      <c r="DT42">
        <v>1</v>
      </c>
      <c r="DU42">
        <v>2</v>
      </c>
      <c r="DV42">
        <v>3</v>
      </c>
      <c r="DW42" t="s">
        <v>256</v>
      </c>
      <c r="DX42">
        <v>100</v>
      </c>
      <c r="DY42">
        <v>100</v>
      </c>
      <c r="DZ42">
        <v>-3.7610000000000001</v>
      </c>
      <c r="EA42">
        <v>0.35899999999999999</v>
      </c>
      <c r="EB42">
        <v>2</v>
      </c>
      <c r="EC42">
        <v>517.41700000000003</v>
      </c>
      <c r="ED42">
        <v>417.03300000000002</v>
      </c>
      <c r="EE42">
        <v>28.489799999999999</v>
      </c>
      <c r="EF42">
        <v>31.339700000000001</v>
      </c>
      <c r="EG42">
        <v>30</v>
      </c>
      <c r="EH42">
        <v>31.572700000000001</v>
      </c>
      <c r="EI42">
        <v>31.609500000000001</v>
      </c>
      <c r="EJ42">
        <v>20.148700000000002</v>
      </c>
      <c r="EK42">
        <v>26.785599999999999</v>
      </c>
      <c r="EL42">
        <v>0</v>
      </c>
      <c r="EM42">
        <v>28.5046</v>
      </c>
      <c r="EN42">
        <v>400.87299999999999</v>
      </c>
      <c r="EO42">
        <v>16.081900000000001</v>
      </c>
      <c r="EP42">
        <v>100.26300000000001</v>
      </c>
      <c r="EQ42">
        <v>90.562200000000004</v>
      </c>
    </row>
    <row r="43" spans="1:147" x14ac:dyDescent="0.3">
      <c r="A43">
        <v>27</v>
      </c>
      <c r="B43">
        <v>1675427635.5</v>
      </c>
      <c r="C43">
        <v>1620.2000000476801</v>
      </c>
      <c r="D43" t="s">
        <v>334</v>
      </c>
      <c r="E43" t="s">
        <v>335</v>
      </c>
      <c r="F43">
        <v>1675427627.5</v>
      </c>
      <c r="G43">
        <f t="shared" si="0"/>
        <v>2.2766425449846088E-3</v>
      </c>
      <c r="H43">
        <f t="shared" si="1"/>
        <v>4.0137224859490459</v>
      </c>
      <c r="I43">
        <f t="shared" si="2"/>
        <v>400.03693548387099</v>
      </c>
      <c r="J43">
        <f t="shared" si="3"/>
        <v>320.82315506722432</v>
      </c>
      <c r="K43">
        <f t="shared" si="4"/>
        <v>31.132659749381538</v>
      </c>
      <c r="L43">
        <f t="shared" si="5"/>
        <v>38.819560255851954</v>
      </c>
      <c r="M43">
        <f t="shared" si="6"/>
        <v>9.8998944883807588E-2</v>
      </c>
      <c r="N43">
        <f t="shared" si="7"/>
        <v>3.3938347692806756</v>
      </c>
      <c r="O43">
        <f t="shared" si="8"/>
        <v>9.742217257720083E-2</v>
      </c>
      <c r="P43">
        <f t="shared" si="9"/>
        <v>6.1028432629863044E-2</v>
      </c>
      <c r="Q43">
        <f t="shared" si="10"/>
        <v>16.52014187113264</v>
      </c>
      <c r="R43">
        <f t="shared" si="11"/>
        <v>28.418103900642425</v>
      </c>
      <c r="S43">
        <f t="shared" si="12"/>
        <v>28.0478225806452</v>
      </c>
      <c r="T43">
        <f t="shared" si="13"/>
        <v>3.8054321586926809</v>
      </c>
      <c r="U43">
        <f t="shared" si="14"/>
        <v>40.155954769513961</v>
      </c>
      <c r="V43">
        <f t="shared" si="15"/>
        <v>1.6008916822134085</v>
      </c>
      <c r="W43">
        <f t="shared" si="16"/>
        <v>3.9866856395325732</v>
      </c>
      <c r="X43">
        <f t="shared" si="17"/>
        <v>2.2045404764792726</v>
      </c>
      <c r="Y43">
        <f t="shared" si="18"/>
        <v>-100.39993623382125</v>
      </c>
      <c r="Z43">
        <f t="shared" si="19"/>
        <v>146.52701300832933</v>
      </c>
      <c r="AA43">
        <f t="shared" si="20"/>
        <v>9.4531647777604366</v>
      </c>
      <c r="AB43">
        <f t="shared" si="21"/>
        <v>72.100383423401155</v>
      </c>
      <c r="AC43">
        <v>-4.0119827621341503E-2</v>
      </c>
      <c r="AD43">
        <v>4.5038021194891899E-2</v>
      </c>
      <c r="AE43">
        <v>3.3842524360836101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50847.732175633442</v>
      </c>
      <c r="AK43" t="s">
        <v>251</v>
      </c>
      <c r="AL43">
        <v>2.3287923076923098</v>
      </c>
      <c r="AM43">
        <v>1.9325600000000001</v>
      </c>
      <c r="AN43">
        <f t="shared" si="25"/>
        <v>-0.39623230769230977</v>
      </c>
      <c r="AO43">
        <f t="shared" si="26"/>
        <v>-0.20502975726099565</v>
      </c>
      <c r="AP43">
        <v>4.00236649665856E-3</v>
      </c>
      <c r="AQ43" t="s">
        <v>336</v>
      </c>
      <c r="AR43">
        <v>2.3251307692307699</v>
      </c>
      <c r="AS43">
        <v>1.9643999999999999</v>
      </c>
      <c r="AT43">
        <f t="shared" si="27"/>
        <v>-0.18363407108062013</v>
      </c>
      <c r="AU43">
        <v>0.5</v>
      </c>
      <c r="AV43">
        <f t="shared" si="28"/>
        <v>84.288377703571797</v>
      </c>
      <c r="AW43">
        <f t="shared" si="29"/>
        <v>4.0137224859490459</v>
      </c>
      <c r="AX43">
        <f t="shared" si="30"/>
        <v>-7.7391089712439305</v>
      </c>
      <c r="AY43">
        <f t="shared" si="31"/>
        <v>1</v>
      </c>
      <c r="AZ43">
        <f t="shared" si="32"/>
        <v>4.7571447318085845E-2</v>
      </c>
      <c r="BA43">
        <f t="shared" si="33"/>
        <v>-1.6208511504785111E-2</v>
      </c>
      <c r="BB43" t="s">
        <v>253</v>
      </c>
      <c r="BC43">
        <v>0</v>
      </c>
      <c r="BD43">
        <f t="shared" si="34"/>
        <v>1.9643999999999999</v>
      </c>
      <c r="BE43">
        <f t="shared" si="35"/>
        <v>-0.18363407108062002</v>
      </c>
      <c r="BF43">
        <f t="shared" si="36"/>
        <v>-1.6475555739537125E-2</v>
      </c>
      <c r="BG43">
        <f t="shared" si="37"/>
        <v>0.98995165818749464</v>
      </c>
      <c r="BH43">
        <f t="shared" si="38"/>
        <v>8.0356900186758368E-2</v>
      </c>
      <c r="BI43">
        <f t="shared" si="39"/>
        <v>99.986480645161294</v>
      </c>
      <c r="BJ43">
        <f t="shared" si="40"/>
        <v>84.288377703571797</v>
      </c>
      <c r="BK43">
        <f t="shared" si="41"/>
        <v>0.84299774489213219</v>
      </c>
      <c r="BL43">
        <f t="shared" si="42"/>
        <v>0.19599548978426456</v>
      </c>
      <c r="BM43">
        <v>0.83735158965228096</v>
      </c>
      <c r="BN43">
        <v>0.5</v>
      </c>
      <c r="BO43" t="s">
        <v>254</v>
      </c>
      <c r="BP43">
        <v>1675427627.5</v>
      </c>
      <c r="BQ43">
        <v>400.03693548387099</v>
      </c>
      <c r="BR43">
        <v>400.86164516129003</v>
      </c>
      <c r="BS43">
        <v>16.497245161290301</v>
      </c>
      <c r="BT43">
        <v>16.122261290322601</v>
      </c>
      <c r="BU43">
        <v>499.99503225806399</v>
      </c>
      <c r="BV43">
        <v>96.839945161290302</v>
      </c>
      <c r="BW43">
        <v>0.19999493548387101</v>
      </c>
      <c r="BX43">
        <v>28.848654838709699</v>
      </c>
      <c r="BY43">
        <v>28.0478225806452</v>
      </c>
      <c r="BZ43">
        <v>999.9</v>
      </c>
      <c r="CA43">
        <v>9990.8064516128998</v>
      </c>
      <c r="CB43">
        <v>0</v>
      </c>
      <c r="CC43">
        <v>392.02977419354801</v>
      </c>
      <c r="CD43">
        <v>99.986480645161294</v>
      </c>
      <c r="CE43">
        <v>0.90009087096774198</v>
      </c>
      <c r="CF43">
        <v>9.9908580645161296E-2</v>
      </c>
      <c r="CG43">
        <v>0</v>
      </c>
      <c r="CH43">
        <v>2.34256451612903</v>
      </c>
      <c r="CI43">
        <v>0</v>
      </c>
      <c r="CJ43">
        <v>135.398387096774</v>
      </c>
      <c r="CK43">
        <v>914.244483870968</v>
      </c>
      <c r="CL43">
        <v>38.866870967741903</v>
      </c>
      <c r="CM43">
        <v>43.417000000000002</v>
      </c>
      <c r="CN43">
        <v>41.076225806451603</v>
      </c>
      <c r="CO43">
        <v>41.608741935483899</v>
      </c>
      <c r="CP43">
        <v>39.424999999999997</v>
      </c>
      <c r="CQ43">
        <v>89.996774193548404</v>
      </c>
      <c r="CR43">
        <v>9.9912903225806495</v>
      </c>
      <c r="CS43">
        <v>0</v>
      </c>
      <c r="CT43">
        <v>59.600000143051098</v>
      </c>
      <c r="CU43">
        <v>2.3251307692307699</v>
      </c>
      <c r="CV43">
        <v>0.30437607274718098</v>
      </c>
      <c r="CW43">
        <v>-1.5124786600483999</v>
      </c>
      <c r="CX43">
        <v>135.44438461538499</v>
      </c>
      <c r="CY43">
        <v>15</v>
      </c>
      <c r="CZ43">
        <v>1675425928.3</v>
      </c>
      <c r="DA43" t="s">
        <v>255</v>
      </c>
      <c r="DB43">
        <v>4</v>
      </c>
      <c r="DC43">
        <v>-3.7610000000000001</v>
      </c>
      <c r="DD43">
        <v>0.35899999999999999</v>
      </c>
      <c r="DE43">
        <v>404</v>
      </c>
      <c r="DF43">
        <v>15</v>
      </c>
      <c r="DG43">
        <v>1.33</v>
      </c>
      <c r="DH43">
        <v>0.19</v>
      </c>
      <c r="DI43">
        <v>-0.812302807692308</v>
      </c>
      <c r="DJ43">
        <v>-6.37250917785689E-3</v>
      </c>
      <c r="DK43">
        <v>0.108679033675214</v>
      </c>
      <c r="DL43">
        <v>1</v>
      </c>
      <c r="DM43">
        <v>2.5200999999999998</v>
      </c>
      <c r="DN43">
        <v>0</v>
      </c>
      <c r="DO43">
        <v>0</v>
      </c>
      <c r="DP43">
        <v>0</v>
      </c>
      <c r="DQ43">
        <v>0.37817538461538502</v>
      </c>
      <c r="DR43">
        <v>-3.4157022112184597E-2</v>
      </c>
      <c r="DS43">
        <v>4.9646360783578598E-3</v>
      </c>
      <c r="DT43">
        <v>1</v>
      </c>
      <c r="DU43">
        <v>2</v>
      </c>
      <c r="DV43">
        <v>3</v>
      </c>
      <c r="DW43" t="s">
        <v>256</v>
      </c>
      <c r="DX43">
        <v>100</v>
      </c>
      <c r="DY43">
        <v>100</v>
      </c>
      <c r="DZ43">
        <v>-3.7610000000000001</v>
      </c>
      <c r="EA43">
        <v>0.35899999999999999</v>
      </c>
      <c r="EB43">
        <v>2</v>
      </c>
      <c r="EC43">
        <v>518.01599999999996</v>
      </c>
      <c r="ED43">
        <v>417.26400000000001</v>
      </c>
      <c r="EE43">
        <v>27.728200000000001</v>
      </c>
      <c r="EF43">
        <v>31.334199999999999</v>
      </c>
      <c r="EG43">
        <v>29.9999</v>
      </c>
      <c r="EH43">
        <v>31.5672</v>
      </c>
      <c r="EI43">
        <v>31.6068</v>
      </c>
      <c r="EJ43">
        <v>20.145199999999999</v>
      </c>
      <c r="EK43">
        <v>26.191600000000001</v>
      </c>
      <c r="EL43">
        <v>0</v>
      </c>
      <c r="EM43">
        <v>27.721399999999999</v>
      </c>
      <c r="EN43">
        <v>400.65300000000002</v>
      </c>
      <c r="EO43">
        <v>16.1006</v>
      </c>
      <c r="EP43">
        <v>100.264</v>
      </c>
      <c r="EQ43">
        <v>90.558400000000006</v>
      </c>
    </row>
    <row r="44" spans="1:147" x14ac:dyDescent="0.3">
      <c r="A44">
        <v>28</v>
      </c>
      <c r="B44">
        <v>1675427695.5</v>
      </c>
      <c r="C44">
        <v>1680.2000000476801</v>
      </c>
      <c r="D44" t="s">
        <v>337</v>
      </c>
      <c r="E44" t="s">
        <v>338</v>
      </c>
      <c r="F44">
        <v>1675427687.5</v>
      </c>
      <c r="G44">
        <f t="shared" si="0"/>
        <v>2.2750855129311303E-3</v>
      </c>
      <c r="H44">
        <f t="shared" si="1"/>
        <v>4.0112892524472441</v>
      </c>
      <c r="I44">
        <f t="shared" si="2"/>
        <v>400.01574193548402</v>
      </c>
      <c r="J44">
        <f t="shared" si="3"/>
        <v>321.30063160933929</v>
      </c>
      <c r="K44">
        <f t="shared" si="4"/>
        <v>31.177934146194072</v>
      </c>
      <c r="L44">
        <f t="shared" si="5"/>
        <v>38.816184073579542</v>
      </c>
      <c r="M44">
        <f t="shared" si="6"/>
        <v>9.9581972231082616E-2</v>
      </c>
      <c r="N44">
        <f t="shared" si="7"/>
        <v>3.3966616046867868</v>
      </c>
      <c r="O44">
        <f t="shared" si="8"/>
        <v>9.7988039329235277E-2</v>
      </c>
      <c r="P44">
        <f t="shared" si="9"/>
        <v>6.1383607902894724E-2</v>
      </c>
      <c r="Q44">
        <f t="shared" si="10"/>
        <v>16.524129228004536</v>
      </c>
      <c r="R44">
        <f t="shared" si="11"/>
        <v>28.299169118038602</v>
      </c>
      <c r="S44">
        <f t="shared" si="12"/>
        <v>27.963654838709701</v>
      </c>
      <c r="T44">
        <f t="shared" si="13"/>
        <v>3.7868066082341612</v>
      </c>
      <c r="U44">
        <f t="shared" si="14"/>
        <v>40.319397822926973</v>
      </c>
      <c r="V44">
        <f t="shared" si="15"/>
        <v>1.5963031462056536</v>
      </c>
      <c r="W44">
        <f t="shared" si="16"/>
        <v>3.9591443136532702</v>
      </c>
      <c r="X44">
        <f t="shared" si="17"/>
        <v>2.1905034620285075</v>
      </c>
      <c r="Y44">
        <f t="shared" si="18"/>
        <v>-100.33127112026285</v>
      </c>
      <c r="Z44">
        <f t="shared" si="19"/>
        <v>140.15831310926131</v>
      </c>
      <c r="AA44">
        <f t="shared" si="20"/>
        <v>9.0256042653350281</v>
      </c>
      <c r="AB44">
        <f t="shared" si="21"/>
        <v>65.376775482338019</v>
      </c>
      <c r="AC44">
        <v>-4.01618769222188E-2</v>
      </c>
      <c r="AD44">
        <v>4.5085225218847801E-2</v>
      </c>
      <c r="AE44">
        <v>3.3870692283156698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50918.958838877814</v>
      </c>
      <c r="AK44" t="s">
        <v>251</v>
      </c>
      <c r="AL44">
        <v>2.3287923076923098</v>
      </c>
      <c r="AM44">
        <v>1.9325600000000001</v>
      </c>
      <c r="AN44">
        <f t="shared" si="25"/>
        <v>-0.39623230769230977</v>
      </c>
      <c r="AO44">
        <f t="shared" si="26"/>
        <v>-0.20502975726099565</v>
      </c>
      <c r="AP44">
        <v>4.00236649665856E-3</v>
      </c>
      <c r="AQ44" t="s">
        <v>339</v>
      </c>
      <c r="AR44">
        <v>2.25017692307692</v>
      </c>
      <c r="AS44">
        <v>1.9748000000000001</v>
      </c>
      <c r="AT44">
        <f t="shared" si="27"/>
        <v>-0.13944547451737899</v>
      </c>
      <c r="AU44">
        <v>0.5</v>
      </c>
      <c r="AV44">
        <f t="shared" si="28"/>
        <v>84.309378973974802</v>
      </c>
      <c r="AW44">
        <f t="shared" si="29"/>
        <v>4.0112892524472441</v>
      </c>
      <c r="AX44">
        <f t="shared" si="30"/>
        <v>-5.8782806786457256</v>
      </c>
      <c r="AY44">
        <f t="shared" si="31"/>
        <v>1</v>
      </c>
      <c r="AZ44">
        <f t="shared" si="32"/>
        <v>4.7530736612205179E-2</v>
      </c>
      <c r="BA44">
        <f t="shared" si="33"/>
        <v>-2.138950779825808E-2</v>
      </c>
      <c r="BB44" t="s">
        <v>253</v>
      </c>
      <c r="BC44">
        <v>0</v>
      </c>
      <c r="BD44">
        <f t="shared" si="34"/>
        <v>1.9748000000000001</v>
      </c>
      <c r="BE44">
        <f t="shared" si="35"/>
        <v>-0.1394454745173789</v>
      </c>
      <c r="BF44">
        <f t="shared" si="36"/>
        <v>-2.1857018669536807E-2</v>
      </c>
      <c r="BG44">
        <f t="shared" si="37"/>
        <v>0.77791781655401848</v>
      </c>
      <c r="BH44">
        <f t="shared" si="38"/>
        <v>0.10660412889097651</v>
      </c>
      <c r="BI44">
        <f t="shared" si="39"/>
        <v>100.01148387096799</v>
      </c>
      <c r="BJ44">
        <f t="shared" si="40"/>
        <v>84.309378973974802</v>
      </c>
      <c r="BK44">
        <f t="shared" si="41"/>
        <v>0.84299698105417964</v>
      </c>
      <c r="BL44">
        <f t="shared" si="42"/>
        <v>0.19599396210835948</v>
      </c>
      <c r="BM44">
        <v>0.83735158965228096</v>
      </c>
      <c r="BN44">
        <v>0.5</v>
      </c>
      <c r="BO44" t="s">
        <v>254</v>
      </c>
      <c r="BP44">
        <v>1675427687.5</v>
      </c>
      <c r="BQ44">
        <v>400.01574193548402</v>
      </c>
      <c r="BR44">
        <v>400.83990322580598</v>
      </c>
      <c r="BS44">
        <v>16.450519354838701</v>
      </c>
      <c r="BT44">
        <v>16.075787096774199</v>
      </c>
      <c r="BU44">
        <v>500.01232258064499</v>
      </c>
      <c r="BV44">
        <v>96.836699999999993</v>
      </c>
      <c r="BW44">
        <v>0.19994132258064501</v>
      </c>
      <c r="BX44">
        <v>28.729041935483899</v>
      </c>
      <c r="BY44">
        <v>27.963654838709701</v>
      </c>
      <c r="BZ44">
        <v>999.9</v>
      </c>
      <c r="CA44">
        <v>10001.6129032258</v>
      </c>
      <c r="CB44">
        <v>0</v>
      </c>
      <c r="CC44">
        <v>391.97590322580601</v>
      </c>
      <c r="CD44">
        <v>100.01148387096799</v>
      </c>
      <c r="CE44">
        <v>0.90012364516128995</v>
      </c>
      <c r="CF44">
        <v>9.9875896774193604E-2</v>
      </c>
      <c r="CG44">
        <v>0</v>
      </c>
      <c r="CH44">
        <v>2.2455129032258099</v>
      </c>
      <c r="CI44">
        <v>0</v>
      </c>
      <c r="CJ44">
        <v>134.41425806451599</v>
      </c>
      <c r="CK44">
        <v>914.48325806451601</v>
      </c>
      <c r="CL44">
        <v>38.691064516129003</v>
      </c>
      <c r="CM44">
        <v>43.265999999999998</v>
      </c>
      <c r="CN44">
        <v>40.890999999999998</v>
      </c>
      <c r="CO44">
        <v>41.485774193548401</v>
      </c>
      <c r="CP44">
        <v>39.274000000000001</v>
      </c>
      <c r="CQ44">
        <v>90.022258064516095</v>
      </c>
      <c r="CR44">
        <v>9.9912903225806495</v>
      </c>
      <c r="CS44">
        <v>0</v>
      </c>
      <c r="CT44">
        <v>59.400000095367403</v>
      </c>
      <c r="CU44">
        <v>2.25017692307692</v>
      </c>
      <c r="CV44">
        <v>-0.17432477908865701</v>
      </c>
      <c r="CW44">
        <v>0.66670084736860602</v>
      </c>
      <c r="CX44">
        <v>134.44749999999999</v>
      </c>
      <c r="CY44">
        <v>15</v>
      </c>
      <c r="CZ44">
        <v>1675425928.3</v>
      </c>
      <c r="DA44" t="s">
        <v>255</v>
      </c>
      <c r="DB44">
        <v>4</v>
      </c>
      <c r="DC44">
        <v>-3.7610000000000001</v>
      </c>
      <c r="DD44">
        <v>0.35899999999999999</v>
      </c>
      <c r="DE44">
        <v>404</v>
      </c>
      <c r="DF44">
        <v>15</v>
      </c>
      <c r="DG44">
        <v>1.33</v>
      </c>
      <c r="DH44">
        <v>0.19</v>
      </c>
      <c r="DI44">
        <v>-0.82015996153846105</v>
      </c>
      <c r="DJ44">
        <v>-4.3007552424338298E-2</v>
      </c>
      <c r="DK44">
        <v>7.2685875389070204E-2</v>
      </c>
      <c r="DL44">
        <v>1</v>
      </c>
      <c r="DM44">
        <v>2.2227000000000001</v>
      </c>
      <c r="DN44">
        <v>0</v>
      </c>
      <c r="DO44">
        <v>0</v>
      </c>
      <c r="DP44">
        <v>0</v>
      </c>
      <c r="DQ44">
        <v>0.36550982692307699</v>
      </c>
      <c r="DR44">
        <v>9.0383706647897799E-2</v>
      </c>
      <c r="DS44">
        <v>1.26697187324149E-2</v>
      </c>
      <c r="DT44">
        <v>1</v>
      </c>
      <c r="DU44">
        <v>2</v>
      </c>
      <c r="DV44">
        <v>3</v>
      </c>
      <c r="DW44" t="s">
        <v>256</v>
      </c>
      <c r="DX44">
        <v>100</v>
      </c>
      <c r="DY44">
        <v>100</v>
      </c>
      <c r="DZ44">
        <v>-3.7610000000000001</v>
      </c>
      <c r="EA44">
        <v>0.35899999999999999</v>
      </c>
      <c r="EB44">
        <v>2</v>
      </c>
      <c r="EC44">
        <v>516.47500000000002</v>
      </c>
      <c r="ED44">
        <v>417.26400000000001</v>
      </c>
      <c r="EE44">
        <v>27.704899999999999</v>
      </c>
      <c r="EF44">
        <v>31.339700000000001</v>
      </c>
      <c r="EG44">
        <v>29.9999</v>
      </c>
      <c r="EH44">
        <v>31.5672</v>
      </c>
      <c r="EI44">
        <v>31.6068</v>
      </c>
      <c r="EJ44">
        <v>20.1463</v>
      </c>
      <c r="EK44">
        <v>26.775400000000001</v>
      </c>
      <c r="EL44">
        <v>0</v>
      </c>
      <c r="EM44">
        <v>27.720600000000001</v>
      </c>
      <c r="EN44">
        <v>400.77600000000001</v>
      </c>
      <c r="EO44">
        <v>15.997299999999999</v>
      </c>
      <c r="EP44">
        <v>100.267</v>
      </c>
      <c r="EQ44">
        <v>90.558000000000007</v>
      </c>
    </row>
    <row r="45" spans="1:147" x14ac:dyDescent="0.3">
      <c r="A45">
        <v>29</v>
      </c>
      <c r="B45">
        <v>1675427755.5</v>
      </c>
      <c r="C45">
        <v>1740.2000000476801</v>
      </c>
      <c r="D45" t="s">
        <v>340</v>
      </c>
      <c r="E45" t="s">
        <v>341</v>
      </c>
      <c r="F45">
        <v>1675427747.5</v>
      </c>
      <c r="G45">
        <f t="shared" si="0"/>
        <v>2.131037851857494E-3</v>
      </c>
      <c r="H45">
        <f t="shared" si="1"/>
        <v>3.7852455060986525</v>
      </c>
      <c r="I45">
        <f t="shared" si="2"/>
        <v>400.02432258064499</v>
      </c>
      <c r="J45">
        <f t="shared" si="3"/>
        <v>320.62221878094994</v>
      </c>
      <c r="K45">
        <f t="shared" si="4"/>
        <v>31.111166871878385</v>
      </c>
      <c r="L45">
        <f t="shared" si="5"/>
        <v>38.815848445984237</v>
      </c>
      <c r="M45">
        <f t="shared" si="6"/>
        <v>9.2942409152879463E-2</v>
      </c>
      <c r="N45">
        <f t="shared" si="7"/>
        <v>3.3922229718610062</v>
      </c>
      <c r="O45">
        <f t="shared" si="8"/>
        <v>9.1550550325238844E-2</v>
      </c>
      <c r="P45">
        <f t="shared" si="9"/>
        <v>5.7342410552628328E-2</v>
      </c>
      <c r="Q45">
        <f t="shared" si="10"/>
        <v>16.523204976992815</v>
      </c>
      <c r="R45">
        <f t="shared" si="11"/>
        <v>28.281118999998213</v>
      </c>
      <c r="S45">
        <f t="shared" si="12"/>
        <v>27.9367709677419</v>
      </c>
      <c r="T45">
        <f t="shared" si="13"/>
        <v>3.7808742373980455</v>
      </c>
      <c r="U45">
        <f t="shared" si="14"/>
        <v>40.141610013559479</v>
      </c>
      <c r="V45">
        <f t="shared" si="15"/>
        <v>1.5846508087529112</v>
      </c>
      <c r="W45">
        <f t="shared" si="16"/>
        <v>3.9476513478598152</v>
      </c>
      <c r="X45">
        <f t="shared" si="17"/>
        <v>2.1962234286451343</v>
      </c>
      <c r="Y45">
        <f t="shared" si="18"/>
        <v>-93.978769266915478</v>
      </c>
      <c r="Z45">
        <f t="shared" si="19"/>
        <v>135.72404882308345</v>
      </c>
      <c r="AA45">
        <f t="shared" si="20"/>
        <v>8.7481372304588589</v>
      </c>
      <c r="AB45">
        <f t="shared" si="21"/>
        <v>67.016621763619639</v>
      </c>
      <c r="AC45">
        <v>-4.0095858589604898E-2</v>
      </c>
      <c r="AD45">
        <v>4.5011113856965101E-2</v>
      </c>
      <c r="AE45">
        <v>3.3826463634953301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50847.046407686845</v>
      </c>
      <c r="AK45" t="s">
        <v>251</v>
      </c>
      <c r="AL45">
        <v>2.3287923076923098</v>
      </c>
      <c r="AM45">
        <v>1.9325600000000001</v>
      </c>
      <c r="AN45">
        <f t="shared" si="25"/>
        <v>-0.39623230769230977</v>
      </c>
      <c r="AO45">
        <f t="shared" si="26"/>
        <v>-0.20502975726099565</v>
      </c>
      <c r="AP45">
        <v>4.00236649665856E-3</v>
      </c>
      <c r="AQ45" t="s">
        <v>342</v>
      </c>
      <c r="AR45">
        <v>2.2740499999999999</v>
      </c>
      <c r="AS45">
        <v>1.548</v>
      </c>
      <c r="AT45">
        <f t="shared" si="27"/>
        <v>-0.46902454780361746</v>
      </c>
      <c r="AU45">
        <v>0.5</v>
      </c>
      <c r="AV45">
        <f t="shared" si="28"/>
        <v>84.304804887853393</v>
      </c>
      <c r="AW45">
        <f t="shared" si="29"/>
        <v>3.7852455060986525</v>
      </c>
      <c r="AX45">
        <f t="shared" si="30"/>
        <v>-19.77051149509882</v>
      </c>
      <c r="AY45">
        <f t="shared" si="31"/>
        <v>1</v>
      </c>
      <c r="AZ45">
        <f t="shared" si="32"/>
        <v>4.4852047811889235E-2</v>
      </c>
      <c r="BA45">
        <f t="shared" si="33"/>
        <v>0.24842377260981913</v>
      </c>
      <c r="BB45" t="s">
        <v>253</v>
      </c>
      <c r="BC45">
        <v>0</v>
      </c>
      <c r="BD45">
        <f t="shared" si="34"/>
        <v>1.548</v>
      </c>
      <c r="BE45">
        <f t="shared" si="35"/>
        <v>-0.46902454780361746</v>
      </c>
      <c r="BF45">
        <f t="shared" si="36"/>
        <v>0.19898994080390778</v>
      </c>
      <c r="BG45">
        <f t="shared" si="37"/>
        <v>0.92988877176043794</v>
      </c>
      <c r="BH45">
        <f t="shared" si="38"/>
        <v>-0.97054175677826415</v>
      </c>
      <c r="BI45">
        <f t="shared" si="39"/>
        <v>100.00607741935499</v>
      </c>
      <c r="BJ45">
        <f t="shared" si="40"/>
        <v>84.304804887853393</v>
      </c>
      <c r="BK45">
        <f t="shared" si="41"/>
        <v>0.84299681642685043</v>
      </c>
      <c r="BL45">
        <f t="shared" si="42"/>
        <v>0.19599363285370078</v>
      </c>
      <c r="BM45">
        <v>0.83735158965228096</v>
      </c>
      <c r="BN45">
        <v>0.5</v>
      </c>
      <c r="BO45" t="s">
        <v>254</v>
      </c>
      <c r="BP45">
        <v>1675427747.5</v>
      </c>
      <c r="BQ45">
        <v>400.02432258064499</v>
      </c>
      <c r="BR45">
        <v>400.80096774193498</v>
      </c>
      <c r="BS45">
        <v>16.330929032258101</v>
      </c>
      <c r="BT45">
        <v>15.979887096774201</v>
      </c>
      <c r="BU45">
        <v>500.021903225806</v>
      </c>
      <c r="BV45">
        <v>96.8336774193548</v>
      </c>
      <c r="BW45">
        <v>0.20004341935483899</v>
      </c>
      <c r="BX45">
        <v>28.6789129032258</v>
      </c>
      <c r="BY45">
        <v>27.9367709677419</v>
      </c>
      <c r="BZ45">
        <v>999.9</v>
      </c>
      <c r="CA45">
        <v>9985.4838709677406</v>
      </c>
      <c r="CB45">
        <v>0</v>
      </c>
      <c r="CC45">
        <v>392.02432258064499</v>
      </c>
      <c r="CD45">
        <v>100.00607741935499</v>
      </c>
      <c r="CE45">
        <v>0.90013183870967794</v>
      </c>
      <c r="CF45">
        <v>9.9867725806451604E-2</v>
      </c>
      <c r="CG45">
        <v>0</v>
      </c>
      <c r="CH45">
        <v>2.2615161290322598</v>
      </c>
      <c r="CI45">
        <v>0</v>
      </c>
      <c r="CJ45">
        <v>133.99770967741901</v>
      </c>
      <c r="CK45">
        <v>914.43632258064497</v>
      </c>
      <c r="CL45">
        <v>38.543999999999997</v>
      </c>
      <c r="CM45">
        <v>43.145000000000003</v>
      </c>
      <c r="CN45">
        <v>40.745935483871001</v>
      </c>
      <c r="CO45">
        <v>41.375</v>
      </c>
      <c r="CP45">
        <v>39.128999999999998</v>
      </c>
      <c r="CQ45">
        <v>90.019032258064499</v>
      </c>
      <c r="CR45">
        <v>9.9903225806451594</v>
      </c>
      <c r="CS45">
        <v>0</v>
      </c>
      <c r="CT45">
        <v>59.099999904632597</v>
      </c>
      <c r="CU45">
        <v>2.2740499999999999</v>
      </c>
      <c r="CV45">
        <v>-0.39245471222329598</v>
      </c>
      <c r="CW45">
        <v>1.5720342012253501</v>
      </c>
      <c r="CX45">
        <v>133.979538461538</v>
      </c>
      <c r="CY45">
        <v>15</v>
      </c>
      <c r="CZ45">
        <v>1675425928.3</v>
      </c>
      <c r="DA45" t="s">
        <v>255</v>
      </c>
      <c r="DB45">
        <v>4</v>
      </c>
      <c r="DC45">
        <v>-3.7610000000000001</v>
      </c>
      <c r="DD45">
        <v>0.35899999999999999</v>
      </c>
      <c r="DE45">
        <v>404</v>
      </c>
      <c r="DF45">
        <v>15</v>
      </c>
      <c r="DG45">
        <v>1.33</v>
      </c>
      <c r="DH45">
        <v>0.19</v>
      </c>
      <c r="DI45">
        <v>-0.786328769230769</v>
      </c>
      <c r="DJ45">
        <v>0.15868070349176</v>
      </c>
      <c r="DK45">
        <v>9.7740313719100996E-2</v>
      </c>
      <c r="DL45">
        <v>1</v>
      </c>
      <c r="DM45">
        <v>2.3715999999999999</v>
      </c>
      <c r="DN45">
        <v>0</v>
      </c>
      <c r="DO45">
        <v>0</v>
      </c>
      <c r="DP45">
        <v>0</v>
      </c>
      <c r="DQ45">
        <v>0.35309096153846098</v>
      </c>
      <c r="DR45">
        <v>-2.5226534619652199E-2</v>
      </c>
      <c r="DS45">
        <v>4.03418202061381E-3</v>
      </c>
      <c r="DT45">
        <v>1</v>
      </c>
      <c r="DU45">
        <v>2</v>
      </c>
      <c r="DV45">
        <v>3</v>
      </c>
      <c r="DW45" t="s">
        <v>256</v>
      </c>
      <c r="DX45">
        <v>100</v>
      </c>
      <c r="DY45">
        <v>100</v>
      </c>
      <c r="DZ45">
        <v>-3.7610000000000001</v>
      </c>
      <c r="EA45">
        <v>0.35899999999999999</v>
      </c>
      <c r="EB45">
        <v>2</v>
      </c>
      <c r="EC45">
        <v>516.49599999999998</v>
      </c>
      <c r="ED45">
        <v>417.03300000000002</v>
      </c>
      <c r="EE45">
        <v>27.9116</v>
      </c>
      <c r="EF45">
        <v>31.345199999999998</v>
      </c>
      <c r="EG45">
        <v>30.000399999999999</v>
      </c>
      <c r="EH45">
        <v>31.569900000000001</v>
      </c>
      <c r="EI45">
        <v>31.609500000000001</v>
      </c>
      <c r="EJ45">
        <v>20.149000000000001</v>
      </c>
      <c r="EK45">
        <v>27.05</v>
      </c>
      <c r="EL45">
        <v>0</v>
      </c>
      <c r="EM45">
        <v>27.936299999999999</v>
      </c>
      <c r="EN45">
        <v>400.863</v>
      </c>
      <c r="EO45">
        <v>15.957599999999999</v>
      </c>
      <c r="EP45">
        <v>100.265</v>
      </c>
      <c r="EQ45">
        <v>90.556299999999993</v>
      </c>
    </row>
    <row r="46" spans="1:147" x14ac:dyDescent="0.3">
      <c r="A46">
        <v>30</v>
      </c>
      <c r="B46">
        <v>1675427815.5</v>
      </c>
      <c r="C46">
        <v>1800.2000000476801</v>
      </c>
      <c r="D46" t="s">
        <v>343</v>
      </c>
      <c r="E46" t="s">
        <v>344</v>
      </c>
      <c r="F46">
        <v>1675427807.5</v>
      </c>
      <c r="G46">
        <f t="shared" si="0"/>
        <v>2.0376162782851448E-3</v>
      </c>
      <c r="H46">
        <f t="shared" si="1"/>
        <v>3.7246449430687902</v>
      </c>
      <c r="I46">
        <f t="shared" si="2"/>
        <v>400.04164516128998</v>
      </c>
      <c r="J46">
        <f t="shared" si="3"/>
        <v>318.56968361881519</v>
      </c>
      <c r="K46">
        <f t="shared" si="4"/>
        <v>30.911993619279041</v>
      </c>
      <c r="L46">
        <f t="shared" si="5"/>
        <v>38.81751911292455</v>
      </c>
      <c r="M46">
        <f t="shared" si="6"/>
        <v>8.8609361934626443E-2</v>
      </c>
      <c r="N46">
        <f t="shared" si="7"/>
        <v>3.3989721584431125</v>
      </c>
      <c r="O46">
        <f t="shared" si="8"/>
        <v>8.7345779132565138E-2</v>
      </c>
      <c r="P46">
        <f t="shared" si="9"/>
        <v>5.4703138715845409E-2</v>
      </c>
      <c r="Q46">
        <f t="shared" si="10"/>
        <v>16.521472190947708</v>
      </c>
      <c r="R46">
        <f t="shared" si="11"/>
        <v>28.308769527125708</v>
      </c>
      <c r="S46">
        <f t="shared" si="12"/>
        <v>27.951087096774199</v>
      </c>
      <c r="T46">
        <f t="shared" si="13"/>
        <v>3.7840323180157021</v>
      </c>
      <c r="U46">
        <f t="shared" si="14"/>
        <v>40.086729290447053</v>
      </c>
      <c r="V46">
        <f t="shared" si="15"/>
        <v>1.5830164698263482</v>
      </c>
      <c r="W46">
        <f t="shared" si="16"/>
        <v>3.9489788711786771</v>
      </c>
      <c r="X46">
        <f t="shared" si="17"/>
        <v>2.2010158481893538</v>
      </c>
      <c r="Y46">
        <f t="shared" si="18"/>
        <v>-89.85887787237489</v>
      </c>
      <c r="Z46">
        <f t="shared" si="19"/>
        <v>134.43295370664094</v>
      </c>
      <c r="AA46">
        <f t="shared" si="20"/>
        <v>8.6485793447469952</v>
      </c>
      <c r="AB46">
        <f t="shared" si="21"/>
        <v>69.744127369960751</v>
      </c>
      <c r="AC46">
        <v>-4.0196257347290501E-2</v>
      </c>
      <c r="AD46">
        <v>4.5123820257881399E-2</v>
      </c>
      <c r="AE46">
        <v>3.38937157055395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50968.183216801881</v>
      </c>
      <c r="AK46" t="s">
        <v>251</v>
      </c>
      <c r="AL46">
        <v>2.3287923076923098</v>
      </c>
      <c r="AM46">
        <v>1.9325600000000001</v>
      </c>
      <c r="AN46">
        <f t="shared" si="25"/>
        <v>-0.39623230769230977</v>
      </c>
      <c r="AO46">
        <f t="shared" si="26"/>
        <v>-0.20502975726099565</v>
      </c>
      <c r="AP46">
        <v>4.00236649665856E-3</v>
      </c>
      <c r="AQ46" t="s">
        <v>345</v>
      </c>
      <c r="AR46">
        <v>2.2357884615384598</v>
      </c>
      <c r="AS46">
        <v>1.8835999999999999</v>
      </c>
      <c r="AT46">
        <f t="shared" si="27"/>
        <v>-0.18697624842772353</v>
      </c>
      <c r="AU46">
        <v>0.5</v>
      </c>
      <c r="AV46">
        <f t="shared" si="28"/>
        <v>84.295106728660713</v>
      </c>
      <c r="AW46">
        <f t="shared" si="29"/>
        <v>3.7246449430687902</v>
      </c>
      <c r="AX46">
        <f t="shared" si="30"/>
        <v>-7.8805914084697672</v>
      </c>
      <c r="AY46">
        <f t="shared" si="31"/>
        <v>1</v>
      </c>
      <c r="AZ46">
        <f t="shared" si="32"/>
        <v>4.4138298425181265E-2</v>
      </c>
      <c r="BA46">
        <f t="shared" si="33"/>
        <v>2.5992779783393562E-2</v>
      </c>
      <c r="BB46" t="s">
        <v>253</v>
      </c>
      <c r="BC46">
        <v>0</v>
      </c>
      <c r="BD46">
        <f t="shared" si="34"/>
        <v>1.8835999999999999</v>
      </c>
      <c r="BE46">
        <f t="shared" si="35"/>
        <v>-0.18697624842772342</v>
      </c>
      <c r="BF46">
        <f t="shared" si="36"/>
        <v>2.5334271639690417E-2</v>
      </c>
      <c r="BG46">
        <f t="shared" si="37"/>
        <v>0.79109287257018668</v>
      </c>
      <c r="BH46">
        <f t="shared" si="38"/>
        <v>-0.12356387666908654</v>
      </c>
      <c r="BI46">
        <f t="shared" si="39"/>
        <v>99.9944548387097</v>
      </c>
      <c r="BJ46">
        <f t="shared" si="40"/>
        <v>84.295106728660713</v>
      </c>
      <c r="BK46">
        <f t="shared" si="41"/>
        <v>0.84299781287500475</v>
      </c>
      <c r="BL46">
        <f t="shared" si="42"/>
        <v>0.19599562575000967</v>
      </c>
      <c r="BM46">
        <v>0.83735158965228096</v>
      </c>
      <c r="BN46">
        <v>0.5</v>
      </c>
      <c r="BO46" t="s">
        <v>254</v>
      </c>
      <c r="BP46">
        <v>1675427807.5</v>
      </c>
      <c r="BQ46">
        <v>400.04164516128998</v>
      </c>
      <c r="BR46">
        <v>400.80190322580597</v>
      </c>
      <c r="BS46">
        <v>16.314090322580601</v>
      </c>
      <c r="BT46">
        <v>15.9784258064516</v>
      </c>
      <c r="BU46">
        <v>500.012967741936</v>
      </c>
      <c r="BV46">
        <v>96.833709677419407</v>
      </c>
      <c r="BW46">
        <v>0.19998564516129</v>
      </c>
      <c r="BX46">
        <v>28.684709677419299</v>
      </c>
      <c r="BY46">
        <v>27.951087096774199</v>
      </c>
      <c r="BZ46">
        <v>999.9</v>
      </c>
      <c r="CA46">
        <v>10010.483870967701</v>
      </c>
      <c r="CB46">
        <v>0</v>
      </c>
      <c r="CC46">
        <v>392.021903225806</v>
      </c>
      <c r="CD46">
        <v>99.9944548387097</v>
      </c>
      <c r="CE46">
        <v>0.90009906451612898</v>
      </c>
      <c r="CF46">
        <v>9.9900409677419394E-2</v>
      </c>
      <c r="CG46">
        <v>0</v>
      </c>
      <c r="CH46">
        <v>2.2412677419354798</v>
      </c>
      <c r="CI46">
        <v>0</v>
      </c>
      <c r="CJ46">
        <v>133.45693548387101</v>
      </c>
      <c r="CK46">
        <v>914.31948387096804</v>
      </c>
      <c r="CL46">
        <v>38.427</v>
      </c>
      <c r="CM46">
        <v>43.061999999999998</v>
      </c>
      <c r="CN46">
        <v>40.622967741935497</v>
      </c>
      <c r="CO46">
        <v>41.283999999999999</v>
      </c>
      <c r="CP46">
        <v>39</v>
      </c>
      <c r="CQ46">
        <v>90.006129032258002</v>
      </c>
      <c r="CR46">
        <v>9.99258064516129</v>
      </c>
      <c r="CS46">
        <v>0</v>
      </c>
      <c r="CT46">
        <v>59.599999904632597</v>
      </c>
      <c r="CU46">
        <v>2.2357884615384598</v>
      </c>
      <c r="CV46">
        <v>0.18267690322770999</v>
      </c>
      <c r="CW46">
        <v>3.3843418819564599</v>
      </c>
      <c r="CX46">
        <v>133.497076923077</v>
      </c>
      <c r="CY46">
        <v>15</v>
      </c>
      <c r="CZ46">
        <v>1675425928.3</v>
      </c>
      <c r="DA46" t="s">
        <v>255</v>
      </c>
      <c r="DB46">
        <v>4</v>
      </c>
      <c r="DC46">
        <v>-3.7610000000000001</v>
      </c>
      <c r="DD46">
        <v>0.35899999999999999</v>
      </c>
      <c r="DE46">
        <v>404</v>
      </c>
      <c r="DF46">
        <v>15</v>
      </c>
      <c r="DG46">
        <v>1.33</v>
      </c>
      <c r="DH46">
        <v>0.19</v>
      </c>
      <c r="DI46">
        <v>-0.79065761538461499</v>
      </c>
      <c r="DJ46">
        <v>0.34816283445736401</v>
      </c>
      <c r="DK46">
        <v>0.10444065067266201</v>
      </c>
      <c r="DL46">
        <v>1</v>
      </c>
      <c r="DM46">
        <v>2.2263999999999999</v>
      </c>
      <c r="DN46">
        <v>0</v>
      </c>
      <c r="DO46">
        <v>0</v>
      </c>
      <c r="DP46">
        <v>0</v>
      </c>
      <c r="DQ46">
        <v>0.33646503846153802</v>
      </c>
      <c r="DR46">
        <v>-9.3629608127719297E-3</v>
      </c>
      <c r="DS46">
        <v>2.61146126174554E-3</v>
      </c>
      <c r="DT46">
        <v>1</v>
      </c>
      <c r="DU46">
        <v>2</v>
      </c>
      <c r="DV46">
        <v>3</v>
      </c>
      <c r="DW46" t="s">
        <v>256</v>
      </c>
      <c r="DX46">
        <v>100</v>
      </c>
      <c r="DY46">
        <v>100</v>
      </c>
      <c r="DZ46">
        <v>-3.7610000000000001</v>
      </c>
      <c r="EA46">
        <v>0.35899999999999999</v>
      </c>
      <c r="EB46">
        <v>2</v>
      </c>
      <c r="EC46">
        <v>516.92399999999998</v>
      </c>
      <c r="ED46">
        <v>416.947</v>
      </c>
      <c r="EE46">
        <v>28.097000000000001</v>
      </c>
      <c r="EF46">
        <v>31.3506</v>
      </c>
      <c r="EG46">
        <v>29.9999</v>
      </c>
      <c r="EH46">
        <v>31.575399999999998</v>
      </c>
      <c r="EI46">
        <v>31.614999999999998</v>
      </c>
      <c r="EJ46">
        <v>20.145099999999999</v>
      </c>
      <c r="EK46">
        <v>27.05</v>
      </c>
      <c r="EL46">
        <v>0</v>
      </c>
      <c r="EM46">
        <v>28.123899999999999</v>
      </c>
      <c r="EN46">
        <v>400.66899999999998</v>
      </c>
      <c r="EO46">
        <v>15.971399999999999</v>
      </c>
      <c r="EP46">
        <v>100.26300000000001</v>
      </c>
      <c r="EQ46">
        <v>90.555199999999999</v>
      </c>
    </row>
    <row r="47" spans="1:147" x14ac:dyDescent="0.3">
      <c r="A47">
        <v>31</v>
      </c>
      <c r="B47">
        <v>1675427875.5</v>
      </c>
      <c r="C47">
        <v>1860.2000000476801</v>
      </c>
      <c r="D47" t="s">
        <v>346</v>
      </c>
      <c r="E47" t="s">
        <v>347</v>
      </c>
      <c r="F47">
        <v>1675427867.5</v>
      </c>
      <c r="G47">
        <f t="shared" si="0"/>
        <v>1.9761154904043457E-3</v>
      </c>
      <c r="H47">
        <f t="shared" si="1"/>
        <v>3.9694281361315422</v>
      </c>
      <c r="I47">
        <f t="shared" si="2"/>
        <v>400.00680645161299</v>
      </c>
      <c r="J47">
        <f t="shared" si="3"/>
        <v>311.5224228201123</v>
      </c>
      <c r="K47">
        <f t="shared" si="4"/>
        <v>30.226562336260425</v>
      </c>
      <c r="L47">
        <f t="shared" si="5"/>
        <v>38.812071890953263</v>
      </c>
      <c r="M47">
        <f t="shared" si="6"/>
        <v>8.5499894664225223E-2</v>
      </c>
      <c r="N47">
        <f t="shared" si="7"/>
        <v>3.3952572439459185</v>
      </c>
      <c r="O47">
        <f t="shared" si="8"/>
        <v>8.4321534801263517E-2</v>
      </c>
      <c r="P47">
        <f t="shared" si="9"/>
        <v>5.2805477195953354E-2</v>
      </c>
      <c r="Q47">
        <f t="shared" si="10"/>
        <v>16.523051258721807</v>
      </c>
      <c r="R47">
        <f t="shared" si="11"/>
        <v>28.353357411844804</v>
      </c>
      <c r="S47">
        <f t="shared" si="12"/>
        <v>27.9932290322581</v>
      </c>
      <c r="T47">
        <f t="shared" si="13"/>
        <v>3.7933420225023711</v>
      </c>
      <c r="U47">
        <f t="shared" si="14"/>
        <v>39.999648719798522</v>
      </c>
      <c r="V47">
        <f t="shared" si="15"/>
        <v>1.5824238764183551</v>
      </c>
      <c r="W47">
        <f t="shared" si="16"/>
        <v>3.9560944334871295</v>
      </c>
      <c r="X47">
        <f t="shared" si="17"/>
        <v>2.2109181460840159</v>
      </c>
      <c r="Y47">
        <f t="shared" si="18"/>
        <v>-87.14669312683165</v>
      </c>
      <c r="Z47">
        <f t="shared" si="19"/>
        <v>132.25422419361334</v>
      </c>
      <c r="AA47">
        <f t="shared" si="20"/>
        <v>8.520826078444335</v>
      </c>
      <c r="AB47">
        <f t="shared" si="21"/>
        <v>70.15140840394784</v>
      </c>
      <c r="AC47">
        <v>-4.0140985171633899E-2</v>
      </c>
      <c r="AD47">
        <v>4.5061772398598501E-2</v>
      </c>
      <c r="AE47">
        <v>3.38566985741965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50895.618800675635</v>
      </c>
      <c r="AK47" t="s">
        <v>251</v>
      </c>
      <c r="AL47">
        <v>2.3287923076923098</v>
      </c>
      <c r="AM47">
        <v>1.9325600000000001</v>
      </c>
      <c r="AN47">
        <f t="shared" si="25"/>
        <v>-0.39623230769230977</v>
      </c>
      <c r="AO47">
        <f t="shared" si="26"/>
        <v>-0.20502975726099565</v>
      </c>
      <c r="AP47">
        <v>4.00236649665856E-3</v>
      </c>
      <c r="AQ47" t="s">
        <v>348</v>
      </c>
      <c r="AR47">
        <v>2.2421346153846198</v>
      </c>
      <c r="AS47">
        <v>1.6468</v>
      </c>
      <c r="AT47">
        <f t="shared" si="27"/>
        <v>-0.36150996804992697</v>
      </c>
      <c r="AU47">
        <v>0.5</v>
      </c>
      <c r="AV47">
        <f t="shared" si="28"/>
        <v>84.303929025231966</v>
      </c>
      <c r="AW47">
        <f t="shared" si="29"/>
        <v>3.9694281361315422</v>
      </c>
      <c r="AX47">
        <f t="shared" si="30"/>
        <v>-15.23835534419746</v>
      </c>
      <c r="AY47">
        <f t="shared" si="31"/>
        <v>1</v>
      </c>
      <c r="AZ47">
        <f t="shared" si="32"/>
        <v>4.7037259300785866E-2</v>
      </c>
      <c r="BA47">
        <f t="shared" si="33"/>
        <v>0.17352441097886812</v>
      </c>
      <c r="BB47" t="s">
        <v>253</v>
      </c>
      <c r="BC47">
        <v>0</v>
      </c>
      <c r="BD47">
        <f t="shared" si="34"/>
        <v>1.6468</v>
      </c>
      <c r="BE47">
        <f t="shared" si="35"/>
        <v>-0.36150996804992697</v>
      </c>
      <c r="BF47">
        <f t="shared" si="36"/>
        <v>0.1478660429689117</v>
      </c>
      <c r="BG47">
        <f t="shared" si="37"/>
        <v>0.87293450185542731</v>
      </c>
      <c r="BH47">
        <f t="shared" si="38"/>
        <v>-0.72119308408819627</v>
      </c>
      <c r="BI47">
        <f t="shared" si="39"/>
        <v>100.005025806452</v>
      </c>
      <c r="BJ47">
        <f t="shared" si="40"/>
        <v>84.303929025231966</v>
      </c>
      <c r="BK47">
        <f t="shared" si="41"/>
        <v>0.84299692285858052</v>
      </c>
      <c r="BL47">
        <f t="shared" si="42"/>
        <v>0.19599384571716102</v>
      </c>
      <c r="BM47">
        <v>0.83735158965228096</v>
      </c>
      <c r="BN47">
        <v>0.5</v>
      </c>
      <c r="BO47" t="s">
        <v>254</v>
      </c>
      <c r="BP47">
        <v>1675427867.5</v>
      </c>
      <c r="BQ47">
        <v>400.00680645161299</v>
      </c>
      <c r="BR47">
        <v>400.80390322580598</v>
      </c>
      <c r="BS47">
        <v>16.308851612903201</v>
      </c>
      <c r="BT47">
        <v>15.9833258064516</v>
      </c>
      <c r="BU47">
        <v>500.02706451612897</v>
      </c>
      <c r="BV47">
        <v>96.828487096774197</v>
      </c>
      <c r="BW47">
        <v>0.200041580645161</v>
      </c>
      <c r="BX47">
        <v>28.715751612903201</v>
      </c>
      <c r="BY47">
        <v>27.9932290322581</v>
      </c>
      <c r="BZ47">
        <v>999.9</v>
      </c>
      <c r="CA47">
        <v>9997.2580645161306</v>
      </c>
      <c r="CB47">
        <v>0</v>
      </c>
      <c r="CC47">
        <v>392.08016129032302</v>
      </c>
      <c r="CD47">
        <v>100.005025806452</v>
      </c>
      <c r="CE47">
        <v>0.90014003225806505</v>
      </c>
      <c r="CF47">
        <v>9.9859554838709702E-2</v>
      </c>
      <c r="CG47">
        <v>0</v>
      </c>
      <c r="CH47">
        <v>2.2382935483870998</v>
      </c>
      <c r="CI47">
        <v>0</v>
      </c>
      <c r="CJ47">
        <v>133.18435483870999</v>
      </c>
      <c r="CK47">
        <v>914.42970967741905</v>
      </c>
      <c r="CL47">
        <v>38.302</v>
      </c>
      <c r="CM47">
        <v>42.936999999999998</v>
      </c>
      <c r="CN47">
        <v>40.491870967741903</v>
      </c>
      <c r="CO47">
        <v>41.191064516129003</v>
      </c>
      <c r="CP47">
        <v>38.906999999999996</v>
      </c>
      <c r="CQ47">
        <v>90.018387096774205</v>
      </c>
      <c r="CR47">
        <v>9.9906451612903204</v>
      </c>
      <c r="CS47">
        <v>0</v>
      </c>
      <c r="CT47">
        <v>59.400000095367403</v>
      </c>
      <c r="CU47">
        <v>2.2421346153846198</v>
      </c>
      <c r="CV47">
        <v>9.3500846383186703E-2</v>
      </c>
      <c r="CW47">
        <v>2.9565811866191201</v>
      </c>
      <c r="CX47">
        <v>133.23107692307701</v>
      </c>
      <c r="CY47">
        <v>15</v>
      </c>
      <c r="CZ47">
        <v>1675425928.3</v>
      </c>
      <c r="DA47" t="s">
        <v>255</v>
      </c>
      <c r="DB47">
        <v>4</v>
      </c>
      <c r="DC47">
        <v>-3.7610000000000001</v>
      </c>
      <c r="DD47">
        <v>0.35899999999999999</v>
      </c>
      <c r="DE47">
        <v>404</v>
      </c>
      <c r="DF47">
        <v>15</v>
      </c>
      <c r="DG47">
        <v>1.33</v>
      </c>
      <c r="DH47">
        <v>0.19</v>
      </c>
      <c r="DI47">
        <v>-0.78406171153846105</v>
      </c>
      <c r="DJ47">
        <v>-0.14134918637410199</v>
      </c>
      <c r="DK47">
        <v>0.10216477427540099</v>
      </c>
      <c r="DL47">
        <v>1</v>
      </c>
      <c r="DM47">
        <v>2.2509000000000001</v>
      </c>
      <c r="DN47">
        <v>0</v>
      </c>
      <c r="DO47">
        <v>0</v>
      </c>
      <c r="DP47">
        <v>0</v>
      </c>
      <c r="DQ47">
        <v>0.326622115384615</v>
      </c>
      <c r="DR47">
        <v>-1.47611884231204E-2</v>
      </c>
      <c r="DS47">
        <v>3.0091231642216999E-3</v>
      </c>
      <c r="DT47">
        <v>1</v>
      </c>
      <c r="DU47">
        <v>2</v>
      </c>
      <c r="DV47">
        <v>3</v>
      </c>
      <c r="DW47" t="s">
        <v>256</v>
      </c>
      <c r="DX47">
        <v>100</v>
      </c>
      <c r="DY47">
        <v>100</v>
      </c>
      <c r="DZ47">
        <v>-3.7610000000000001</v>
      </c>
      <c r="EA47">
        <v>0.35899999999999999</v>
      </c>
      <c r="EB47">
        <v>2</v>
      </c>
      <c r="EC47">
        <v>516.71100000000001</v>
      </c>
      <c r="ED47">
        <v>417.48399999999998</v>
      </c>
      <c r="EE47">
        <v>28.090299999999999</v>
      </c>
      <c r="EF47">
        <v>31.356200000000001</v>
      </c>
      <c r="EG47">
        <v>30.0001</v>
      </c>
      <c r="EH47">
        <v>31.5809</v>
      </c>
      <c r="EI47">
        <v>31.6205</v>
      </c>
      <c r="EJ47">
        <v>20.147400000000001</v>
      </c>
      <c r="EK47">
        <v>27.05</v>
      </c>
      <c r="EL47">
        <v>0</v>
      </c>
      <c r="EM47">
        <v>28.088699999999999</v>
      </c>
      <c r="EN47">
        <v>400.78199999999998</v>
      </c>
      <c r="EO47">
        <v>15.971299999999999</v>
      </c>
      <c r="EP47">
        <v>100.262</v>
      </c>
      <c r="EQ47">
        <v>90.553299999999993</v>
      </c>
    </row>
    <row r="48" spans="1:147" x14ac:dyDescent="0.3">
      <c r="A48">
        <v>32</v>
      </c>
      <c r="B48">
        <v>1675427935.5999999</v>
      </c>
      <c r="C48">
        <v>1920.2999999523199</v>
      </c>
      <c r="D48" t="s">
        <v>349</v>
      </c>
      <c r="E48" t="s">
        <v>350</v>
      </c>
      <c r="F48">
        <v>1675427927.5548401</v>
      </c>
      <c r="G48">
        <f t="shared" si="0"/>
        <v>1.8158958721905074E-3</v>
      </c>
      <c r="H48">
        <f t="shared" si="1"/>
        <v>3.5804500362914182</v>
      </c>
      <c r="I48">
        <f t="shared" si="2"/>
        <v>400.00809677419397</v>
      </c>
      <c r="J48">
        <f t="shared" si="3"/>
        <v>313.0093144546517</v>
      </c>
      <c r="K48">
        <f t="shared" si="4"/>
        <v>30.370493901377387</v>
      </c>
      <c r="L48">
        <f t="shared" si="5"/>
        <v>38.811763428663973</v>
      </c>
      <c r="M48">
        <f t="shared" si="6"/>
        <v>7.8609655654783714E-2</v>
      </c>
      <c r="N48">
        <f t="shared" si="7"/>
        <v>3.3964063046085591</v>
      </c>
      <c r="O48">
        <f t="shared" si="8"/>
        <v>7.7612703894983565E-2</v>
      </c>
      <c r="P48">
        <f t="shared" si="9"/>
        <v>4.8596458599707848E-2</v>
      </c>
      <c r="Q48">
        <f t="shared" si="10"/>
        <v>16.519900781510156</v>
      </c>
      <c r="R48">
        <f t="shared" si="11"/>
        <v>28.392889074917584</v>
      </c>
      <c r="S48">
        <f t="shared" si="12"/>
        <v>28.004703225806502</v>
      </c>
      <c r="T48">
        <f t="shared" si="13"/>
        <v>3.7958802803871659</v>
      </c>
      <c r="U48">
        <f t="shared" si="14"/>
        <v>40.151666922396075</v>
      </c>
      <c r="V48">
        <f t="shared" si="15"/>
        <v>1.5887314459281292</v>
      </c>
      <c r="W48">
        <f t="shared" si="16"/>
        <v>3.9568256256926548</v>
      </c>
      <c r="X48">
        <f t="shared" si="17"/>
        <v>2.2071488344590366</v>
      </c>
      <c r="Y48">
        <f t="shared" si="18"/>
        <v>-80.08100796360138</v>
      </c>
      <c r="Z48">
        <f t="shared" si="19"/>
        <v>130.7815572380554</v>
      </c>
      <c r="AA48">
        <f t="shared" si="20"/>
        <v>8.4237094311316323</v>
      </c>
      <c r="AB48">
        <f t="shared" si="21"/>
        <v>75.644159487095806</v>
      </c>
      <c r="AC48">
        <v>-4.0158078723189501E-2</v>
      </c>
      <c r="AD48">
        <v>4.50809614076969E-2</v>
      </c>
      <c r="AE48">
        <v>3.3868148354100498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50915.848206711729</v>
      </c>
      <c r="AK48" t="s">
        <v>251</v>
      </c>
      <c r="AL48">
        <v>2.3287923076923098</v>
      </c>
      <c r="AM48">
        <v>1.9325600000000001</v>
      </c>
      <c r="AN48">
        <f t="shared" si="25"/>
        <v>-0.39623230769230977</v>
      </c>
      <c r="AO48">
        <f t="shared" si="26"/>
        <v>-0.20502975726099565</v>
      </c>
      <c r="AP48">
        <v>4.00236649665856E-3</v>
      </c>
      <c r="AQ48" t="s">
        <v>351</v>
      </c>
      <c r="AR48">
        <v>2.2832307692307698</v>
      </c>
      <c r="AS48">
        <v>1.8604000000000001</v>
      </c>
      <c r="AT48">
        <f t="shared" si="27"/>
        <v>-0.22727949324380226</v>
      </c>
      <c r="AU48">
        <v>0.5</v>
      </c>
      <c r="AV48">
        <f t="shared" si="28"/>
        <v>84.28912904878095</v>
      </c>
      <c r="AW48">
        <f t="shared" si="29"/>
        <v>3.5804500362914182</v>
      </c>
      <c r="AX48">
        <f t="shared" si="30"/>
        <v>-9.578595268084193</v>
      </c>
      <c r="AY48">
        <f t="shared" si="31"/>
        <v>1</v>
      </c>
      <c r="AZ48">
        <f t="shared" si="32"/>
        <v>4.2430710936934103E-2</v>
      </c>
      <c r="BA48">
        <f t="shared" si="33"/>
        <v>3.8787357557514515E-2</v>
      </c>
      <c r="BB48" t="s">
        <v>253</v>
      </c>
      <c r="BC48">
        <v>0</v>
      </c>
      <c r="BD48">
        <f t="shared" si="34"/>
        <v>1.8604000000000001</v>
      </c>
      <c r="BE48">
        <f t="shared" si="35"/>
        <v>-0.22727949324380228</v>
      </c>
      <c r="BF48">
        <f t="shared" si="36"/>
        <v>3.7339073560458666E-2</v>
      </c>
      <c r="BG48">
        <f t="shared" si="37"/>
        <v>0.90272782513014782</v>
      </c>
      <c r="BH48">
        <f t="shared" si="38"/>
        <v>-0.18211538685541798</v>
      </c>
      <c r="BI48">
        <f t="shared" si="39"/>
        <v>99.987645161290303</v>
      </c>
      <c r="BJ48">
        <f t="shared" si="40"/>
        <v>84.28912904878095</v>
      </c>
      <c r="BK48">
        <f t="shared" si="41"/>
        <v>0.84299544121490166</v>
      </c>
      <c r="BL48">
        <f t="shared" si="42"/>
        <v>0.19599088242980342</v>
      </c>
      <c r="BM48">
        <v>0.83735158965228096</v>
      </c>
      <c r="BN48">
        <v>0.5</v>
      </c>
      <c r="BO48" t="s">
        <v>254</v>
      </c>
      <c r="BP48">
        <v>1675427927.5548401</v>
      </c>
      <c r="BQ48">
        <v>400.00809677419397</v>
      </c>
      <c r="BR48">
        <v>400.72932258064498</v>
      </c>
      <c r="BS48">
        <v>16.374041935483898</v>
      </c>
      <c r="BT48">
        <v>16.074929032258101</v>
      </c>
      <c r="BU48">
        <v>500.027193548387</v>
      </c>
      <c r="BV48">
        <v>96.827541935483893</v>
      </c>
      <c r="BW48">
        <v>0.199902612903226</v>
      </c>
      <c r="BX48">
        <v>28.718938709677399</v>
      </c>
      <c r="BY48">
        <v>28.004703225806502</v>
      </c>
      <c r="BZ48">
        <v>999.9</v>
      </c>
      <c r="CA48">
        <v>10001.6129032258</v>
      </c>
      <c r="CB48">
        <v>0</v>
      </c>
      <c r="CC48">
        <v>392.11025806451602</v>
      </c>
      <c r="CD48">
        <v>99.987645161290303</v>
      </c>
      <c r="CE48">
        <v>0.90012190322580699</v>
      </c>
      <c r="CF48">
        <v>9.9877670967741902E-2</v>
      </c>
      <c r="CG48">
        <v>0</v>
      </c>
      <c r="CH48">
        <v>2.27172258064516</v>
      </c>
      <c r="CI48">
        <v>0</v>
      </c>
      <c r="CJ48">
        <v>132.752580645161</v>
      </c>
      <c r="CK48">
        <v>914.26512903225796</v>
      </c>
      <c r="CL48">
        <v>38.191064516129003</v>
      </c>
      <c r="CM48">
        <v>42.872967741935497</v>
      </c>
      <c r="CN48">
        <v>40.375</v>
      </c>
      <c r="CO48">
        <v>41.125</v>
      </c>
      <c r="CP48">
        <v>38.811999999999998</v>
      </c>
      <c r="CQ48">
        <v>90.000967741935497</v>
      </c>
      <c r="CR48">
        <v>9.9832258064516193</v>
      </c>
      <c r="CS48">
        <v>0</v>
      </c>
      <c r="CT48">
        <v>59.400000095367403</v>
      </c>
      <c r="CU48">
        <v>2.2832307692307698</v>
      </c>
      <c r="CV48">
        <v>1.9323079231059598E-2</v>
      </c>
      <c r="CW48">
        <v>2.08916238711564</v>
      </c>
      <c r="CX48">
        <v>132.758538461538</v>
      </c>
      <c r="CY48">
        <v>15</v>
      </c>
      <c r="CZ48">
        <v>1675425928.3</v>
      </c>
      <c r="DA48" t="s">
        <v>255</v>
      </c>
      <c r="DB48">
        <v>4</v>
      </c>
      <c r="DC48">
        <v>-3.7610000000000001</v>
      </c>
      <c r="DD48">
        <v>0.35899999999999999</v>
      </c>
      <c r="DE48">
        <v>404</v>
      </c>
      <c r="DF48">
        <v>15</v>
      </c>
      <c r="DG48">
        <v>1.33</v>
      </c>
      <c r="DH48">
        <v>0.19</v>
      </c>
      <c r="DI48">
        <v>-0.72513294230769199</v>
      </c>
      <c r="DJ48">
        <v>0.111406197713025</v>
      </c>
      <c r="DK48">
        <v>0.102094511609702</v>
      </c>
      <c r="DL48">
        <v>1</v>
      </c>
      <c r="DM48">
        <v>2.2395999999999998</v>
      </c>
      <c r="DN48">
        <v>0</v>
      </c>
      <c r="DO48">
        <v>0</v>
      </c>
      <c r="DP48">
        <v>0</v>
      </c>
      <c r="DQ48">
        <v>0.29218611538461498</v>
      </c>
      <c r="DR48">
        <v>6.8966795867036995E-2</v>
      </c>
      <c r="DS48">
        <v>9.6252203444385596E-3</v>
      </c>
      <c r="DT48">
        <v>1</v>
      </c>
      <c r="DU48">
        <v>2</v>
      </c>
      <c r="DV48">
        <v>3</v>
      </c>
      <c r="DW48" t="s">
        <v>256</v>
      </c>
      <c r="DX48">
        <v>100</v>
      </c>
      <c r="DY48">
        <v>100</v>
      </c>
      <c r="DZ48">
        <v>-3.7610000000000001</v>
      </c>
      <c r="EA48">
        <v>0.35899999999999999</v>
      </c>
      <c r="EB48">
        <v>2</v>
      </c>
      <c r="EC48">
        <v>516.41200000000003</v>
      </c>
      <c r="ED48">
        <v>417.666</v>
      </c>
      <c r="EE48">
        <v>27.879799999999999</v>
      </c>
      <c r="EF48">
        <v>31.369900000000001</v>
      </c>
      <c r="EG48">
        <v>30.000399999999999</v>
      </c>
      <c r="EH48">
        <v>31.591899999999999</v>
      </c>
      <c r="EI48">
        <v>31.628699999999998</v>
      </c>
      <c r="EJ48">
        <v>20.149000000000001</v>
      </c>
      <c r="EK48">
        <v>26.507300000000001</v>
      </c>
      <c r="EL48">
        <v>0</v>
      </c>
      <c r="EM48">
        <v>27.985199999999999</v>
      </c>
      <c r="EN48">
        <v>400.72300000000001</v>
      </c>
      <c r="EO48">
        <v>16.057700000000001</v>
      </c>
      <c r="EP48">
        <v>100.262</v>
      </c>
      <c r="EQ48">
        <v>90.549400000000006</v>
      </c>
    </row>
    <row r="49" spans="1:147" x14ac:dyDescent="0.3">
      <c r="A49">
        <v>33</v>
      </c>
      <c r="B49">
        <v>1675427995.5</v>
      </c>
      <c r="C49">
        <v>1980.2000000476801</v>
      </c>
      <c r="D49" t="s">
        <v>352</v>
      </c>
      <c r="E49" t="s">
        <v>353</v>
      </c>
      <c r="F49">
        <v>1675427987.5387101</v>
      </c>
      <c r="G49">
        <f t="shared" ref="G49:G80" si="43">BU49*AH49*(BS49-BT49)/(100*BM49*(1000-AH49*BS49))</f>
        <v>1.97403985683294E-3</v>
      </c>
      <c r="H49">
        <f t="shared" ref="H49:H80" si="44">BU49*AH49*(BR49-BQ49*(1000-AH49*BT49)/(1000-AH49*BS49))/(100*BM49)</f>
        <v>3.7627217838350866</v>
      </c>
      <c r="I49">
        <f t="shared" ref="I49:I80" si="45">BQ49 - IF(AH49&gt;1, H49*BM49*100/(AJ49*CA49), 0)</f>
        <v>400.02112903225799</v>
      </c>
      <c r="J49">
        <f t="shared" ref="J49:J80" si="46">((P49-G49/2)*I49-H49)/(P49+G49/2)</f>
        <v>315.47423979128411</v>
      </c>
      <c r="K49">
        <f t="shared" ref="K49:K80" si="47">J49*(BV49+BW49)/1000</f>
        <v>30.608842422867532</v>
      </c>
      <c r="L49">
        <f t="shared" ref="L49:L80" si="48">(BQ49 - IF(AH49&gt;1, H49*BM49*100/(AJ49*CA49), 0))*(BV49+BW49)/1000</f>
        <v>38.811992105810688</v>
      </c>
      <c r="M49">
        <f t="shared" ref="M49:M80" si="49">2/((1/O49-1/N49)+SIGN(O49)*SQRT((1/O49-1/N49)*(1/O49-1/N49) + 4*BN49/((BN49+1)*(BN49+1))*(2*1/O49*1/N49-1/N49*1/N49)))</f>
        <v>8.5584999758966468E-2</v>
      </c>
      <c r="N49">
        <f t="shared" ref="N49:N80" si="50">AE49+AD49*BM49+AC49*BM49*BM49</f>
        <v>3.3952426362765253</v>
      </c>
      <c r="O49">
        <f t="shared" ref="O49:O80" si="51">G49*(1000-(1000*0.61365*EXP(17.502*S49/(240.97+S49))/(BV49+BW49)+BS49)/2)/(1000*0.61365*EXP(17.502*S49/(240.97+S49))/(BV49+BW49)-BS49)</f>
        <v>8.4404305353997677E-2</v>
      </c>
      <c r="P49">
        <f t="shared" ref="P49:P80" si="52">1/((BN49+1)/(M49/1.6)+1/(N49/1.37)) + BN49/((BN49+1)/(M49/1.6) + BN49/(N49/1.37))</f>
        <v>5.285741452670549E-2</v>
      </c>
      <c r="Q49">
        <f t="shared" ref="Q49:Q80" si="53">(BJ49*BL49)</f>
        <v>16.523479068968967</v>
      </c>
      <c r="R49">
        <f t="shared" ref="R49:R80" si="54">(BX49+(Q49+2*0.95*0.0000000567*(((BX49+$B$7)+273)^4-(BX49+273)^4)-44100*G49)/(1.84*29.3*N49+8*0.95*0.0000000567*(BX49+273)^3))</f>
        <v>28.332106969401295</v>
      </c>
      <c r="S49">
        <f t="shared" ref="S49:S80" si="55">($C$7*BY49+$D$7*BZ49+$E$7*R49)</f>
        <v>27.9767774193548</v>
      </c>
      <c r="T49">
        <f t="shared" ref="T49:T80" si="56">0.61365*EXP(17.502*S49/(240.97+S49))</f>
        <v>3.7897052710564898</v>
      </c>
      <c r="U49">
        <f t="shared" ref="U49:U80" si="57">(V49/W49*100)</f>
        <v>40.07296793553283</v>
      </c>
      <c r="V49">
        <f t="shared" ref="V49:V80" si="58">BS49*(BV49+BW49)/1000</f>
        <v>1.5833292064060656</v>
      </c>
      <c r="W49">
        <f t="shared" ref="W49:W80" si="59">0.61365*EXP(17.502*BX49/(240.97+BX49))</f>
        <v>3.9511153976746569</v>
      </c>
      <c r="X49">
        <f t="shared" ref="X49:X80" si="60">(T49-BS49*(BV49+BW49)/1000)</f>
        <v>2.2063760646504242</v>
      </c>
      <c r="Y49">
        <f t="shared" ref="Y49:Y80" si="61">(-G49*44100)</f>
        <v>-87.055157686332649</v>
      </c>
      <c r="Z49">
        <f t="shared" ref="Z49:Z80" si="62">2*29.3*N49*0.92*(BX49-S49)</f>
        <v>131.29001540612009</v>
      </c>
      <c r="AA49">
        <f t="shared" ref="AA49:AA80" si="63">2*0.95*0.0000000567*(((BX49+$B$7)+273)^4-(S49+273)^4)</f>
        <v>8.457133712353043</v>
      </c>
      <c r="AB49">
        <f t="shared" ref="AB49:AB80" si="64">Q49+AA49+Y49+Z49</f>
        <v>69.215470501109451</v>
      </c>
      <c r="AC49">
        <v>-4.0140767881866497E-2</v>
      </c>
      <c r="AD49">
        <v>4.5061528471798798E-2</v>
      </c>
      <c r="AE49">
        <v>3.3856553016483599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50898.939749293211</v>
      </c>
      <c r="AK49" t="s">
        <v>251</v>
      </c>
      <c r="AL49">
        <v>2.3287923076923098</v>
      </c>
      <c r="AM49">
        <v>1.9325600000000001</v>
      </c>
      <c r="AN49">
        <f t="shared" ref="AN49:AN80" si="68">AM49-AL49</f>
        <v>-0.39623230769230977</v>
      </c>
      <c r="AO49">
        <f t="shared" ref="AO49:AO80" si="69">AN49/AM49</f>
        <v>-0.20502975726099565</v>
      </c>
      <c r="AP49">
        <v>4.00236649665856E-3</v>
      </c>
      <c r="AQ49" t="s">
        <v>354</v>
      </c>
      <c r="AR49">
        <v>2.2160230769230802</v>
      </c>
      <c r="AS49">
        <v>3.0239400000000001</v>
      </c>
      <c r="AT49">
        <f t="shared" ref="AT49:AT80" si="70">1-AR49/AS49</f>
        <v>0.26717359573170096</v>
      </c>
      <c r="AU49">
        <v>0.5</v>
      </c>
      <c r="AV49">
        <f t="shared" ref="AV49:AV80" si="71">BJ49</f>
        <v>84.307993274649775</v>
      </c>
      <c r="AW49">
        <f t="shared" ref="AW49:AW80" si="72">H49</f>
        <v>3.7627217838350866</v>
      </c>
      <c r="AX49">
        <f t="shared" ref="AX49:AX80" si="73">AT49*AU49*AV49</f>
        <v>11.262434856056121</v>
      </c>
      <c r="AY49">
        <f t="shared" ref="AY49:AY80" si="74">BD49/AS49</f>
        <v>1</v>
      </c>
      <c r="AZ49">
        <f t="shared" ref="AZ49:AZ80" si="75">(AW49-AP49)/AV49</f>
        <v>4.4583191597191318E-2</v>
      </c>
      <c r="BA49">
        <f t="shared" ref="BA49:BA80" si="76">(AM49-AS49)/AS49</f>
        <v>-0.36091324563318056</v>
      </c>
      <c r="BB49" t="s">
        <v>253</v>
      </c>
      <c r="BC49">
        <v>0</v>
      </c>
      <c r="BD49">
        <f t="shared" ref="BD49:BD80" si="77">AS49-BC49</f>
        <v>3.0239400000000001</v>
      </c>
      <c r="BE49">
        <f t="shared" ref="BE49:BE80" si="78">(AS49-AR49)/(AS49-BC49)</f>
        <v>0.26717359573170096</v>
      </c>
      <c r="BF49">
        <f t="shared" ref="BF49:BF80" si="79">(AM49-AS49)/(AM49-BC49)</f>
        <v>-0.56473278966759122</v>
      </c>
      <c r="BG49">
        <f t="shared" ref="BG49:BG80" si="80">(AS49-AR49)/(AS49-AL49)</f>
        <v>1.1622234124015693</v>
      </c>
      <c r="BH49">
        <f t="shared" ref="BH49:BH80" si="81">(AM49-AS49)/(AM49-AL49)</f>
        <v>2.7543942753085653</v>
      </c>
      <c r="BI49">
        <f t="shared" ref="BI49:BI80" si="82">$B$11*CB49+$C$11*CC49+$F$11*CD49</f>
        <v>100.010106451613</v>
      </c>
      <c r="BJ49">
        <f t="shared" ref="BJ49:BJ80" si="83">BI49*BK49</f>
        <v>84.307993274649775</v>
      </c>
      <c r="BK49">
        <f t="shared" ref="BK49:BK80" si="84">($B$11*$D$9+$C$11*$D$9+$F$11*((CQ49+CI49)/MAX(CQ49+CI49+CR49, 0.1)*$I$9+CR49/MAX(CQ49+CI49+CR49, 0.1)*$J$9))/($B$11+$C$11+$F$11)</f>
        <v>0.84299473589141483</v>
      </c>
      <c r="BL49">
        <f t="shared" ref="BL49:BL80" si="85">($B$11*$K$9+$C$11*$K$9+$F$11*((CQ49+CI49)/MAX(CQ49+CI49+CR49, 0.1)*$P$9+CR49/MAX(CQ49+CI49+CR49, 0.1)*$Q$9))/($B$11+$C$11+$F$11)</f>
        <v>0.19598947178282969</v>
      </c>
      <c r="BM49">
        <v>0.83735158965228096</v>
      </c>
      <c r="BN49">
        <v>0.5</v>
      </c>
      <c r="BO49" t="s">
        <v>254</v>
      </c>
      <c r="BP49">
        <v>1675427987.5387101</v>
      </c>
      <c r="BQ49">
        <v>400.02112903225799</v>
      </c>
      <c r="BR49">
        <v>400.78348387096798</v>
      </c>
      <c r="BS49">
        <v>16.3188</v>
      </c>
      <c r="BT49">
        <v>15.993616129032301</v>
      </c>
      <c r="BU49">
        <v>500.022032258065</v>
      </c>
      <c r="BV49">
        <v>96.824838709677493</v>
      </c>
      <c r="BW49">
        <v>0.20001645161290299</v>
      </c>
      <c r="BX49">
        <v>28.694035483871001</v>
      </c>
      <c r="BY49">
        <v>27.9767774193548</v>
      </c>
      <c r="BZ49">
        <v>999.9</v>
      </c>
      <c r="CA49">
        <v>9997.5806451612898</v>
      </c>
      <c r="CB49">
        <v>0</v>
      </c>
      <c r="CC49">
        <v>392.09651612903201</v>
      </c>
      <c r="CD49">
        <v>100.010106451613</v>
      </c>
      <c r="CE49">
        <v>0.90014403225806505</v>
      </c>
      <c r="CF49">
        <v>9.9855648387096804E-2</v>
      </c>
      <c r="CG49">
        <v>0</v>
      </c>
      <c r="CH49">
        <v>2.2246387096774201</v>
      </c>
      <c r="CI49">
        <v>0</v>
      </c>
      <c r="CJ49">
        <v>132.77264516129</v>
      </c>
      <c r="CK49">
        <v>914.47641935483898</v>
      </c>
      <c r="CL49">
        <v>38.125</v>
      </c>
      <c r="CM49">
        <v>42.79</v>
      </c>
      <c r="CN49">
        <v>40.311999999999998</v>
      </c>
      <c r="CO49">
        <v>41.061999999999998</v>
      </c>
      <c r="CP49">
        <v>38.737806451612897</v>
      </c>
      <c r="CQ49">
        <v>90.024516129032193</v>
      </c>
      <c r="CR49">
        <v>9.9832258064516104</v>
      </c>
      <c r="CS49">
        <v>0</v>
      </c>
      <c r="CT49">
        <v>59.099999904632597</v>
      </c>
      <c r="CU49">
        <v>2.2160230769230802</v>
      </c>
      <c r="CV49">
        <v>6.5066671138961099E-2</v>
      </c>
      <c r="CW49">
        <v>0.244957264095257</v>
      </c>
      <c r="CX49">
        <v>132.78119230769201</v>
      </c>
      <c r="CY49">
        <v>15</v>
      </c>
      <c r="CZ49">
        <v>1675425928.3</v>
      </c>
      <c r="DA49" t="s">
        <v>255</v>
      </c>
      <c r="DB49">
        <v>4</v>
      </c>
      <c r="DC49">
        <v>-3.7610000000000001</v>
      </c>
      <c r="DD49">
        <v>0.35899999999999999</v>
      </c>
      <c r="DE49">
        <v>404</v>
      </c>
      <c r="DF49">
        <v>15</v>
      </c>
      <c r="DG49">
        <v>1.33</v>
      </c>
      <c r="DH49">
        <v>0.19</v>
      </c>
      <c r="DI49">
        <v>-0.77026086538461502</v>
      </c>
      <c r="DJ49">
        <v>0.20711622284666401</v>
      </c>
      <c r="DK49">
        <v>9.98691453834291E-2</v>
      </c>
      <c r="DL49">
        <v>1</v>
      </c>
      <c r="DM49">
        <v>2.4973999999999998</v>
      </c>
      <c r="DN49">
        <v>0</v>
      </c>
      <c r="DO49">
        <v>0</v>
      </c>
      <c r="DP49">
        <v>0</v>
      </c>
      <c r="DQ49">
        <v>0.33370228846153799</v>
      </c>
      <c r="DR49">
        <v>-8.1736576710689998E-2</v>
      </c>
      <c r="DS49">
        <v>1.25138776415757E-2</v>
      </c>
      <c r="DT49">
        <v>1</v>
      </c>
      <c r="DU49">
        <v>2</v>
      </c>
      <c r="DV49">
        <v>3</v>
      </c>
      <c r="DW49" t="s">
        <v>256</v>
      </c>
      <c r="DX49">
        <v>100</v>
      </c>
      <c r="DY49">
        <v>100</v>
      </c>
      <c r="DZ49">
        <v>-3.7610000000000001</v>
      </c>
      <c r="EA49">
        <v>0.35899999999999999</v>
      </c>
      <c r="EB49">
        <v>2</v>
      </c>
      <c r="EC49">
        <v>516.88400000000001</v>
      </c>
      <c r="ED49">
        <v>417.11799999999999</v>
      </c>
      <c r="EE49">
        <v>27.861799999999999</v>
      </c>
      <c r="EF49">
        <v>31.389199999999999</v>
      </c>
      <c r="EG49">
        <v>30.0002</v>
      </c>
      <c r="EH49">
        <v>31.602900000000002</v>
      </c>
      <c r="EI49">
        <v>31.639700000000001</v>
      </c>
      <c r="EJ49">
        <v>20.145099999999999</v>
      </c>
      <c r="EK49">
        <v>27.0532</v>
      </c>
      <c r="EL49">
        <v>0</v>
      </c>
      <c r="EM49">
        <v>27.865600000000001</v>
      </c>
      <c r="EN49">
        <v>400.82</v>
      </c>
      <c r="EO49">
        <v>15.993499999999999</v>
      </c>
      <c r="EP49">
        <v>100.258</v>
      </c>
      <c r="EQ49">
        <v>90.543499999999995</v>
      </c>
    </row>
    <row r="50" spans="1:147" x14ac:dyDescent="0.3">
      <c r="A50">
        <v>34</v>
      </c>
      <c r="B50">
        <v>1675428055.5999999</v>
      </c>
      <c r="C50">
        <v>2040.2999999523199</v>
      </c>
      <c r="D50" t="s">
        <v>355</v>
      </c>
      <c r="E50" t="s">
        <v>356</v>
      </c>
      <c r="F50">
        <v>1675428047.5483899</v>
      </c>
      <c r="G50">
        <f t="shared" si="43"/>
        <v>1.8862969671423263E-3</v>
      </c>
      <c r="H50">
        <f t="shared" si="44"/>
        <v>3.6454211381171193</v>
      </c>
      <c r="I50">
        <f t="shared" si="45"/>
        <v>400.027548387097</v>
      </c>
      <c r="J50">
        <f t="shared" si="46"/>
        <v>314.51223889577216</v>
      </c>
      <c r="K50">
        <f t="shared" si="47"/>
        <v>30.513975195791044</v>
      </c>
      <c r="L50">
        <f t="shared" si="48"/>
        <v>38.810669918515103</v>
      </c>
      <c r="M50">
        <f t="shared" si="49"/>
        <v>8.1739462817670708E-2</v>
      </c>
      <c r="N50">
        <f t="shared" si="50"/>
        <v>3.3969366233224543</v>
      </c>
      <c r="O50">
        <f t="shared" si="51"/>
        <v>8.0662296839973446E-2</v>
      </c>
      <c r="P50">
        <f t="shared" si="52"/>
        <v>5.0509531926355176E-2</v>
      </c>
      <c r="Q50">
        <f t="shared" si="53"/>
        <v>16.522607376918895</v>
      </c>
      <c r="R50">
        <f t="shared" si="54"/>
        <v>28.339699917663424</v>
      </c>
      <c r="S50">
        <f t="shared" si="55"/>
        <v>27.973432258064499</v>
      </c>
      <c r="T50">
        <f t="shared" si="56"/>
        <v>3.7889661705255095</v>
      </c>
      <c r="U50">
        <f t="shared" si="57"/>
        <v>40.092335703541302</v>
      </c>
      <c r="V50">
        <f t="shared" si="58"/>
        <v>1.5829541062209787</v>
      </c>
      <c r="W50">
        <f t="shared" si="59"/>
        <v>3.9482711057943138</v>
      </c>
      <c r="X50">
        <f t="shared" si="60"/>
        <v>2.2060120643045309</v>
      </c>
      <c r="Y50">
        <f t="shared" si="61"/>
        <v>-83.185696250976591</v>
      </c>
      <c r="Z50">
        <f t="shared" si="62"/>
        <v>129.69430233232356</v>
      </c>
      <c r="AA50">
        <f t="shared" si="63"/>
        <v>8.3495232302939648</v>
      </c>
      <c r="AB50">
        <f t="shared" si="64"/>
        <v>71.380736688559836</v>
      </c>
      <c r="AC50">
        <v>-4.0165968615086999E-2</v>
      </c>
      <c r="AD50">
        <v>4.5089818502544399E-2</v>
      </c>
      <c r="AE50">
        <v>3.38734326967983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50931.579812746459</v>
      </c>
      <c r="AK50" t="s">
        <v>251</v>
      </c>
      <c r="AL50">
        <v>2.3287923076923098</v>
      </c>
      <c r="AM50">
        <v>1.9325600000000001</v>
      </c>
      <c r="AN50">
        <f t="shared" si="68"/>
        <v>-0.39623230769230977</v>
      </c>
      <c r="AO50">
        <f t="shared" si="69"/>
        <v>-0.20502975726099565</v>
      </c>
      <c r="AP50">
        <v>4.00236649665856E-3</v>
      </c>
      <c r="AQ50" t="s">
        <v>357</v>
      </c>
      <c r="AR50">
        <v>2.3190923076923098</v>
      </c>
      <c r="AS50">
        <v>2.4752000000000001</v>
      </c>
      <c r="AT50">
        <f t="shared" si="70"/>
        <v>6.3068718611704266E-2</v>
      </c>
      <c r="AU50">
        <v>0.5</v>
      </c>
      <c r="AV50">
        <f t="shared" si="71"/>
        <v>84.302497018950916</v>
      </c>
      <c r="AW50">
        <f t="shared" si="72"/>
        <v>3.6454211381171193</v>
      </c>
      <c r="AX50">
        <f t="shared" si="73"/>
        <v>2.6584252313761265</v>
      </c>
      <c r="AY50">
        <f t="shared" si="74"/>
        <v>1</v>
      </c>
      <c r="AZ50">
        <f t="shared" si="75"/>
        <v>4.3194672760427037E-2</v>
      </c>
      <c r="BA50">
        <f t="shared" si="76"/>
        <v>-0.21923076923076923</v>
      </c>
      <c r="BB50" t="s">
        <v>253</v>
      </c>
      <c r="BC50">
        <v>0</v>
      </c>
      <c r="BD50">
        <f t="shared" si="77"/>
        <v>2.4752000000000001</v>
      </c>
      <c r="BE50">
        <f t="shared" si="78"/>
        <v>6.3068718611704211E-2</v>
      </c>
      <c r="BF50">
        <f t="shared" si="79"/>
        <v>-0.28078817733990147</v>
      </c>
      <c r="BG50">
        <f t="shared" si="80"/>
        <v>1.0662533494457007</v>
      </c>
      <c r="BH50">
        <f t="shared" si="81"/>
        <v>1.3694996330823725</v>
      </c>
      <c r="BI50">
        <f t="shared" si="82"/>
        <v>100.00344193548401</v>
      </c>
      <c r="BJ50">
        <f t="shared" si="83"/>
        <v>84.302497018950916</v>
      </c>
      <c r="BK50">
        <f t="shared" si="84"/>
        <v>0.84299595481261169</v>
      </c>
      <c r="BL50">
        <f t="shared" si="85"/>
        <v>0.19599190962522342</v>
      </c>
      <c r="BM50">
        <v>0.83735158965228096</v>
      </c>
      <c r="BN50">
        <v>0.5</v>
      </c>
      <c r="BO50" t="s">
        <v>254</v>
      </c>
      <c r="BP50">
        <v>1675428047.5483899</v>
      </c>
      <c r="BQ50">
        <v>400.027548387097</v>
      </c>
      <c r="BR50">
        <v>400.76438709677399</v>
      </c>
      <c r="BS50">
        <v>16.315751612903199</v>
      </c>
      <c r="BT50">
        <v>16.005019354838701</v>
      </c>
      <c r="BU50">
        <v>500.01990322580701</v>
      </c>
      <c r="BV50">
        <v>96.820022580645201</v>
      </c>
      <c r="BW50">
        <v>0.19997035483871001</v>
      </c>
      <c r="BX50">
        <v>28.681619354838698</v>
      </c>
      <c r="BY50">
        <v>27.973432258064499</v>
      </c>
      <c r="BZ50">
        <v>999.9</v>
      </c>
      <c r="CA50">
        <v>10004.3548387097</v>
      </c>
      <c r="CB50">
        <v>0</v>
      </c>
      <c r="CC50">
        <v>392.09925806451599</v>
      </c>
      <c r="CD50">
        <v>100.00344193548401</v>
      </c>
      <c r="CE50">
        <v>0.90010022580645199</v>
      </c>
      <c r="CF50">
        <v>9.9899454838709698E-2</v>
      </c>
      <c r="CG50">
        <v>0</v>
      </c>
      <c r="CH50">
        <v>2.3197483870967699</v>
      </c>
      <c r="CI50">
        <v>0</v>
      </c>
      <c r="CJ50">
        <v>132.43712903225801</v>
      </c>
      <c r="CK50">
        <v>914.40270967741901</v>
      </c>
      <c r="CL50">
        <v>38.03</v>
      </c>
      <c r="CM50">
        <v>42.701225806451603</v>
      </c>
      <c r="CN50">
        <v>40.201225806451603</v>
      </c>
      <c r="CO50">
        <v>41</v>
      </c>
      <c r="CP50">
        <v>38.679000000000002</v>
      </c>
      <c r="CQ50">
        <v>90.012903225806497</v>
      </c>
      <c r="CR50">
        <v>9.9864516129032292</v>
      </c>
      <c r="CS50">
        <v>0</v>
      </c>
      <c r="CT50">
        <v>59.600000143051098</v>
      </c>
      <c r="CU50">
        <v>2.3190923076923098</v>
      </c>
      <c r="CV50">
        <v>-0.16430768587012101</v>
      </c>
      <c r="CW50">
        <v>-0.394290600037355</v>
      </c>
      <c r="CX50">
        <v>132.46696153846199</v>
      </c>
      <c r="CY50">
        <v>15</v>
      </c>
      <c r="CZ50">
        <v>1675425928.3</v>
      </c>
      <c r="DA50" t="s">
        <v>255</v>
      </c>
      <c r="DB50">
        <v>4</v>
      </c>
      <c r="DC50">
        <v>-3.7610000000000001</v>
      </c>
      <c r="DD50">
        <v>0.35899999999999999</v>
      </c>
      <c r="DE50">
        <v>404</v>
      </c>
      <c r="DF50">
        <v>15</v>
      </c>
      <c r="DG50">
        <v>1.33</v>
      </c>
      <c r="DH50">
        <v>0.19</v>
      </c>
      <c r="DI50">
        <v>-0.73954830769230795</v>
      </c>
      <c r="DJ50">
        <v>9.0720770889650901E-2</v>
      </c>
      <c r="DK50">
        <v>0.105102185756847</v>
      </c>
      <c r="DL50">
        <v>1</v>
      </c>
      <c r="DM50">
        <v>2.1183000000000001</v>
      </c>
      <c r="DN50">
        <v>0</v>
      </c>
      <c r="DO50">
        <v>0</v>
      </c>
      <c r="DP50">
        <v>0</v>
      </c>
      <c r="DQ50">
        <v>0.31101157692307702</v>
      </c>
      <c r="DR50">
        <v>-2.1479874772329299E-3</v>
      </c>
      <c r="DS50">
        <v>2.5191251407685302E-3</v>
      </c>
      <c r="DT50">
        <v>1</v>
      </c>
      <c r="DU50">
        <v>2</v>
      </c>
      <c r="DV50">
        <v>3</v>
      </c>
      <c r="DW50" t="s">
        <v>256</v>
      </c>
      <c r="DX50">
        <v>100</v>
      </c>
      <c r="DY50">
        <v>100</v>
      </c>
      <c r="DZ50">
        <v>-3.7610000000000001</v>
      </c>
      <c r="EA50">
        <v>0.35899999999999999</v>
      </c>
      <c r="EB50">
        <v>2</v>
      </c>
      <c r="EC50">
        <v>516.90700000000004</v>
      </c>
      <c r="ED50">
        <v>417.108</v>
      </c>
      <c r="EE50">
        <v>27.911100000000001</v>
      </c>
      <c r="EF50">
        <v>31.411100000000001</v>
      </c>
      <c r="EG50">
        <v>30.0001</v>
      </c>
      <c r="EH50">
        <v>31.6221</v>
      </c>
      <c r="EI50">
        <v>31.656099999999999</v>
      </c>
      <c r="EJ50">
        <v>20.1418</v>
      </c>
      <c r="EK50">
        <v>27.0532</v>
      </c>
      <c r="EL50">
        <v>0</v>
      </c>
      <c r="EM50">
        <v>27.9222</v>
      </c>
      <c r="EN50">
        <v>400.67599999999999</v>
      </c>
      <c r="EO50">
        <v>16.020700000000001</v>
      </c>
      <c r="EP50">
        <v>100.253</v>
      </c>
      <c r="EQ50">
        <v>90.540800000000004</v>
      </c>
    </row>
    <row r="51" spans="1:147" x14ac:dyDescent="0.3">
      <c r="A51">
        <v>35</v>
      </c>
      <c r="B51">
        <v>1675428116.0999999</v>
      </c>
      <c r="C51">
        <v>2100.7999999523199</v>
      </c>
      <c r="D51" t="s">
        <v>358</v>
      </c>
      <c r="E51" t="s">
        <v>359</v>
      </c>
      <c r="F51">
        <v>1675428108.04194</v>
      </c>
      <c r="G51">
        <f t="shared" si="43"/>
        <v>1.9028658549568283E-3</v>
      </c>
      <c r="H51">
        <f t="shared" si="44"/>
        <v>3.7381201612156718</v>
      </c>
      <c r="I51">
        <f t="shared" si="45"/>
        <v>400.015774193548</v>
      </c>
      <c r="J51">
        <f t="shared" si="46"/>
        <v>313.39059816962055</v>
      </c>
      <c r="K51">
        <f t="shared" si="47"/>
        <v>30.403828625233349</v>
      </c>
      <c r="L51">
        <f t="shared" si="48"/>
        <v>38.807836345454334</v>
      </c>
      <c r="M51">
        <f t="shared" si="49"/>
        <v>8.2523777161330206E-2</v>
      </c>
      <c r="N51">
        <f t="shared" si="50"/>
        <v>3.3953803467002914</v>
      </c>
      <c r="O51">
        <f t="shared" si="51"/>
        <v>8.1425494311816005E-2</v>
      </c>
      <c r="P51">
        <f t="shared" si="52"/>
        <v>5.0988392489210027E-2</v>
      </c>
      <c r="Q51">
        <f t="shared" si="53"/>
        <v>16.52299705264884</v>
      </c>
      <c r="R51">
        <f t="shared" si="54"/>
        <v>28.340641845213913</v>
      </c>
      <c r="S51">
        <f t="shared" si="55"/>
        <v>27.974416129032299</v>
      </c>
      <c r="T51">
        <f t="shared" si="56"/>
        <v>3.7891835399786671</v>
      </c>
      <c r="U51">
        <f t="shared" si="57"/>
        <v>40.127207953687346</v>
      </c>
      <c r="V51">
        <f t="shared" si="58"/>
        <v>1.584775366922891</v>
      </c>
      <c r="W51">
        <f t="shared" si="59"/>
        <v>3.9493786080306239</v>
      </c>
      <c r="X51">
        <f t="shared" si="60"/>
        <v>2.2044081730557759</v>
      </c>
      <c r="Y51">
        <f t="shared" si="61"/>
        <v>-83.916384203596124</v>
      </c>
      <c r="Z51">
        <f t="shared" si="62"/>
        <v>130.33992849293634</v>
      </c>
      <c r="AA51">
        <f t="shared" si="63"/>
        <v>8.3951770499827649</v>
      </c>
      <c r="AB51">
        <f t="shared" si="64"/>
        <v>71.341718391971824</v>
      </c>
      <c r="AC51">
        <v>-4.0142816346350002E-2</v>
      </c>
      <c r="AD51">
        <v>4.5063828052636999E-2</v>
      </c>
      <c r="AE51">
        <v>3.3857925228110699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50902.514494336545</v>
      </c>
      <c r="AK51" t="s">
        <v>251</v>
      </c>
      <c r="AL51">
        <v>2.3287923076923098</v>
      </c>
      <c r="AM51">
        <v>1.9325600000000001</v>
      </c>
      <c r="AN51">
        <f t="shared" si="68"/>
        <v>-0.39623230769230977</v>
      </c>
      <c r="AO51">
        <f t="shared" si="69"/>
        <v>-0.20502975726099565</v>
      </c>
      <c r="AP51">
        <v>4.00236649665856E-3</v>
      </c>
      <c r="AQ51" t="s">
        <v>360</v>
      </c>
      <c r="AR51">
        <v>2.2783961538461499</v>
      </c>
      <c r="AS51">
        <v>2.7388599999999999</v>
      </c>
      <c r="AT51">
        <f t="shared" si="70"/>
        <v>0.16812244735176318</v>
      </c>
      <c r="AU51">
        <v>0.5</v>
      </c>
      <c r="AV51">
        <f t="shared" si="71"/>
        <v>84.305600652771545</v>
      </c>
      <c r="AW51">
        <f t="shared" si="72"/>
        <v>3.7381201612156718</v>
      </c>
      <c r="AX51">
        <f t="shared" si="73"/>
        <v>7.0868319536021778</v>
      </c>
      <c r="AY51">
        <f t="shared" si="74"/>
        <v>1</v>
      </c>
      <c r="AZ51">
        <f t="shared" si="75"/>
        <v>4.4292642076042832E-2</v>
      </c>
      <c r="BA51">
        <f t="shared" si="76"/>
        <v>-0.29439255748742171</v>
      </c>
      <c r="BB51" t="s">
        <v>253</v>
      </c>
      <c r="BC51">
        <v>0</v>
      </c>
      <c r="BD51">
        <f t="shared" si="77"/>
        <v>2.7388599999999999</v>
      </c>
      <c r="BE51">
        <f t="shared" si="78"/>
        <v>0.16812244735176313</v>
      </c>
      <c r="BF51">
        <f t="shared" si="79"/>
        <v>-0.41721861158256396</v>
      </c>
      <c r="BG51">
        <f t="shared" si="80"/>
        <v>1.1228971576925542</v>
      </c>
      <c r="BH51">
        <f t="shared" si="81"/>
        <v>2.0349173561741059</v>
      </c>
      <c r="BI51">
        <f t="shared" si="82"/>
        <v>100.00727741935501</v>
      </c>
      <c r="BJ51">
        <f t="shared" si="83"/>
        <v>84.305600652771545</v>
      </c>
      <c r="BK51">
        <f t="shared" si="84"/>
        <v>0.84299465827129272</v>
      </c>
      <c r="BL51">
        <f t="shared" si="85"/>
        <v>0.19598931654258545</v>
      </c>
      <c r="BM51">
        <v>0.83735158965228096</v>
      </c>
      <c r="BN51">
        <v>0.5</v>
      </c>
      <c r="BO51" t="s">
        <v>254</v>
      </c>
      <c r="BP51">
        <v>1675428108.04194</v>
      </c>
      <c r="BQ51">
        <v>400.015774193548</v>
      </c>
      <c r="BR51">
        <v>400.76922580645203</v>
      </c>
      <c r="BS51">
        <v>16.335235483870999</v>
      </c>
      <c r="BT51">
        <v>16.021787096774201</v>
      </c>
      <c r="BU51">
        <v>500.03119354838702</v>
      </c>
      <c r="BV51">
        <v>96.8157225806452</v>
      </c>
      <c r="BW51">
        <v>0.20004241935483899</v>
      </c>
      <c r="BX51">
        <v>28.6864548387097</v>
      </c>
      <c r="BY51">
        <v>27.974416129032299</v>
      </c>
      <c r="BZ51">
        <v>999.9</v>
      </c>
      <c r="CA51">
        <v>9999.0322580645206</v>
      </c>
      <c r="CB51">
        <v>0</v>
      </c>
      <c r="CC51">
        <v>392.04612903225802</v>
      </c>
      <c r="CD51">
        <v>100.00727741935501</v>
      </c>
      <c r="CE51">
        <v>0.90014441935483902</v>
      </c>
      <c r="CF51">
        <v>9.9855251612903304E-2</v>
      </c>
      <c r="CG51">
        <v>0</v>
      </c>
      <c r="CH51">
        <v>2.3095935483871002</v>
      </c>
      <c r="CI51">
        <v>0</v>
      </c>
      <c r="CJ51">
        <v>132.40274193548399</v>
      </c>
      <c r="CK51">
        <v>914.45135483871002</v>
      </c>
      <c r="CL51">
        <v>37.991870967741903</v>
      </c>
      <c r="CM51">
        <v>42.652999999999999</v>
      </c>
      <c r="CN51">
        <v>40.125</v>
      </c>
      <c r="CO51">
        <v>40.983741935483899</v>
      </c>
      <c r="CP51">
        <v>38.616870967741903</v>
      </c>
      <c r="CQ51">
        <v>90.021290322580697</v>
      </c>
      <c r="CR51">
        <v>9.9825806451612902</v>
      </c>
      <c r="CS51">
        <v>0</v>
      </c>
      <c r="CT51">
        <v>60</v>
      </c>
      <c r="CU51">
        <v>2.2783961538461499</v>
      </c>
      <c r="CV51">
        <v>-0.56279314766687205</v>
      </c>
      <c r="CW51">
        <v>-0.99111111226121396</v>
      </c>
      <c r="CX51">
        <v>132.42023076923101</v>
      </c>
      <c r="CY51">
        <v>15</v>
      </c>
      <c r="CZ51">
        <v>1675425928.3</v>
      </c>
      <c r="DA51" t="s">
        <v>255</v>
      </c>
      <c r="DB51">
        <v>4</v>
      </c>
      <c r="DC51">
        <v>-3.7610000000000001</v>
      </c>
      <c r="DD51">
        <v>0.35899999999999999</v>
      </c>
      <c r="DE51">
        <v>404</v>
      </c>
      <c r="DF51">
        <v>15</v>
      </c>
      <c r="DG51">
        <v>1.33</v>
      </c>
      <c r="DH51">
        <v>0.19</v>
      </c>
      <c r="DI51">
        <v>-0.76016353846153795</v>
      </c>
      <c r="DJ51">
        <v>8.6873313994525206E-2</v>
      </c>
      <c r="DK51">
        <v>0.10877695745731999</v>
      </c>
      <c r="DL51">
        <v>1</v>
      </c>
      <c r="DM51">
        <v>2.4397000000000002</v>
      </c>
      <c r="DN51">
        <v>0</v>
      </c>
      <c r="DO51">
        <v>0</v>
      </c>
      <c r="DP51">
        <v>0</v>
      </c>
      <c r="DQ51">
        <v>0.31307501923076902</v>
      </c>
      <c r="DR51">
        <v>4.2688074625684804E-3</v>
      </c>
      <c r="DS51">
        <v>2.0956457191995499E-3</v>
      </c>
      <c r="DT51">
        <v>1</v>
      </c>
      <c r="DU51">
        <v>2</v>
      </c>
      <c r="DV51">
        <v>3</v>
      </c>
      <c r="DW51" t="s">
        <v>256</v>
      </c>
      <c r="DX51">
        <v>100</v>
      </c>
      <c r="DY51">
        <v>100</v>
      </c>
      <c r="DZ51">
        <v>-3.7610000000000001</v>
      </c>
      <c r="EA51">
        <v>0.35899999999999999</v>
      </c>
      <c r="EB51">
        <v>2</v>
      </c>
      <c r="EC51">
        <v>517.05899999999997</v>
      </c>
      <c r="ED51">
        <v>416.86799999999999</v>
      </c>
      <c r="EE51">
        <v>27.944800000000001</v>
      </c>
      <c r="EF51">
        <v>31.4331</v>
      </c>
      <c r="EG51">
        <v>30.000299999999999</v>
      </c>
      <c r="EH51">
        <v>31.641400000000001</v>
      </c>
      <c r="EI51">
        <v>31.6753</v>
      </c>
      <c r="EJ51">
        <v>20.1449</v>
      </c>
      <c r="EK51">
        <v>27.0532</v>
      </c>
      <c r="EL51">
        <v>0</v>
      </c>
      <c r="EM51">
        <v>27.951699999999999</v>
      </c>
      <c r="EN51">
        <v>400.64</v>
      </c>
      <c r="EO51">
        <v>16.020700000000001</v>
      </c>
      <c r="EP51">
        <v>100.25</v>
      </c>
      <c r="EQ51">
        <v>90.536500000000004</v>
      </c>
    </row>
    <row r="52" spans="1:147" x14ac:dyDescent="0.3">
      <c r="A52">
        <v>36</v>
      </c>
      <c r="B52">
        <v>1675428176.0999999</v>
      </c>
      <c r="C52">
        <v>2160.7999999523199</v>
      </c>
      <c r="D52" t="s">
        <v>361</v>
      </c>
      <c r="E52" t="s">
        <v>362</v>
      </c>
      <c r="F52">
        <v>1675428168.0999999</v>
      </c>
      <c r="G52">
        <f t="shared" si="43"/>
        <v>1.9149135757831502E-3</v>
      </c>
      <c r="H52">
        <f t="shared" si="44"/>
        <v>3.9462857441215982</v>
      </c>
      <c r="I52">
        <f t="shared" si="45"/>
        <v>400.01087096774199</v>
      </c>
      <c r="J52">
        <f t="shared" si="46"/>
        <v>309.97211436429183</v>
      </c>
      <c r="K52">
        <f t="shared" si="47"/>
        <v>30.072276765176351</v>
      </c>
      <c r="L52">
        <f t="shared" si="48"/>
        <v>38.807483200517623</v>
      </c>
      <c r="M52">
        <f t="shared" si="49"/>
        <v>8.3161026154526682E-2</v>
      </c>
      <c r="N52">
        <f t="shared" si="50"/>
        <v>3.4010502130958544</v>
      </c>
      <c r="O52">
        <f t="shared" si="51"/>
        <v>8.2047671801237079E-2</v>
      </c>
      <c r="P52">
        <f t="shared" si="52"/>
        <v>5.1378583481438408E-2</v>
      </c>
      <c r="Q52">
        <f t="shared" si="53"/>
        <v>16.520152036468108</v>
      </c>
      <c r="R52">
        <f t="shared" si="54"/>
        <v>28.35070746905237</v>
      </c>
      <c r="S52">
        <f t="shared" si="55"/>
        <v>27.9736032258064</v>
      </c>
      <c r="T52">
        <f t="shared" si="56"/>
        <v>3.7890039421412705</v>
      </c>
      <c r="U52">
        <f t="shared" si="57"/>
        <v>40.167209121877541</v>
      </c>
      <c r="V52">
        <f t="shared" si="58"/>
        <v>1.5874833642312871</v>
      </c>
      <c r="W52">
        <f t="shared" si="59"/>
        <v>3.9521873661036753</v>
      </c>
      <c r="X52">
        <f t="shared" si="60"/>
        <v>2.2015205779099833</v>
      </c>
      <c r="Y52">
        <f t="shared" si="61"/>
        <v>-84.44768869203692</v>
      </c>
      <c r="Z52">
        <f t="shared" si="62"/>
        <v>132.95423900766073</v>
      </c>
      <c r="AA52">
        <f t="shared" si="63"/>
        <v>8.5497757083286068</v>
      </c>
      <c r="AB52">
        <f t="shared" si="64"/>
        <v>73.576478060420527</v>
      </c>
      <c r="AC52">
        <v>-4.0227186580459699E-2</v>
      </c>
      <c r="AD52">
        <v>4.5158541031663502E-2</v>
      </c>
      <c r="AE52">
        <v>3.39144223798109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51003.034929111745</v>
      </c>
      <c r="AK52" t="s">
        <v>251</v>
      </c>
      <c r="AL52">
        <v>2.3287923076923098</v>
      </c>
      <c r="AM52">
        <v>1.9325600000000001</v>
      </c>
      <c r="AN52">
        <f t="shared" si="68"/>
        <v>-0.39623230769230977</v>
      </c>
      <c r="AO52">
        <f t="shared" si="69"/>
        <v>-0.20502975726099565</v>
      </c>
      <c r="AP52">
        <v>4.00236649665856E-3</v>
      </c>
      <c r="AQ52" t="s">
        <v>363</v>
      </c>
      <c r="AR52">
        <v>2.2405576923076902</v>
      </c>
      <c r="AS52">
        <v>2.1289799999999999</v>
      </c>
      <c r="AT52">
        <f t="shared" si="70"/>
        <v>-5.2408990365193864E-2</v>
      </c>
      <c r="AU52">
        <v>0.5</v>
      </c>
      <c r="AV52">
        <f t="shared" si="71"/>
        <v>84.29100196261895</v>
      </c>
      <c r="AW52">
        <f t="shared" si="72"/>
        <v>3.9462857441215982</v>
      </c>
      <c r="AX52">
        <f t="shared" si="73"/>
        <v>-2.2088031548657168</v>
      </c>
      <c r="AY52">
        <f t="shared" si="74"/>
        <v>1</v>
      </c>
      <c r="AZ52">
        <f t="shared" si="75"/>
        <v>4.6769919514935275E-2</v>
      </c>
      <c r="BA52">
        <f t="shared" si="76"/>
        <v>-9.2260143355033783E-2</v>
      </c>
      <c r="BB52" t="s">
        <v>253</v>
      </c>
      <c r="BC52">
        <v>0</v>
      </c>
      <c r="BD52">
        <f t="shared" si="77"/>
        <v>2.1289799999999999</v>
      </c>
      <c r="BE52">
        <f t="shared" si="78"/>
        <v>-5.2408990365193815E-2</v>
      </c>
      <c r="BF52">
        <f t="shared" si="79"/>
        <v>-0.10163720660678055</v>
      </c>
      <c r="BG52">
        <f t="shared" si="80"/>
        <v>0.55841251020186555</v>
      </c>
      <c r="BH52">
        <f t="shared" si="81"/>
        <v>0.49571929443100282</v>
      </c>
      <c r="BI52">
        <f t="shared" si="82"/>
        <v>99.989948387096803</v>
      </c>
      <c r="BJ52">
        <f t="shared" si="83"/>
        <v>84.29100196261895</v>
      </c>
      <c r="BK52">
        <f t="shared" si="84"/>
        <v>0.84299475419567549</v>
      </c>
      <c r="BL52">
        <f t="shared" si="85"/>
        <v>0.19598950839135121</v>
      </c>
      <c r="BM52">
        <v>0.83735158965228096</v>
      </c>
      <c r="BN52">
        <v>0.5</v>
      </c>
      <c r="BO52" t="s">
        <v>254</v>
      </c>
      <c r="BP52">
        <v>1675428168.0999999</v>
      </c>
      <c r="BQ52">
        <v>400.01087096774199</v>
      </c>
      <c r="BR52">
        <v>400.8</v>
      </c>
      <c r="BS52">
        <v>16.363096774193501</v>
      </c>
      <c r="BT52">
        <v>16.047667741935498</v>
      </c>
      <c r="BU52">
        <v>500.02322580645199</v>
      </c>
      <c r="BV52">
        <v>96.816183870967706</v>
      </c>
      <c r="BW52">
        <v>0.199887483870968</v>
      </c>
      <c r="BX52">
        <v>28.6987129032258</v>
      </c>
      <c r="BY52">
        <v>27.9736032258064</v>
      </c>
      <c r="BZ52">
        <v>999.9</v>
      </c>
      <c r="CA52">
        <v>10020</v>
      </c>
      <c r="CB52">
        <v>0</v>
      </c>
      <c r="CC52">
        <v>392.02348387096799</v>
      </c>
      <c r="CD52">
        <v>99.989948387096803</v>
      </c>
      <c r="CE52">
        <v>0.90014648387096796</v>
      </c>
      <c r="CF52">
        <v>9.9853158064516195E-2</v>
      </c>
      <c r="CG52">
        <v>0</v>
      </c>
      <c r="CH52">
        <v>2.2380225806451599</v>
      </c>
      <c r="CI52">
        <v>0</v>
      </c>
      <c r="CJ52">
        <v>132.13593548387101</v>
      </c>
      <c r="CK52">
        <v>914.29322580645203</v>
      </c>
      <c r="CL52">
        <v>37.914999999999999</v>
      </c>
      <c r="CM52">
        <v>42.625</v>
      </c>
      <c r="CN52">
        <v>40.070129032258102</v>
      </c>
      <c r="CO52">
        <v>40.933</v>
      </c>
      <c r="CP52">
        <v>38.561999999999998</v>
      </c>
      <c r="CQ52">
        <v>90.006451612903305</v>
      </c>
      <c r="CR52">
        <v>9.9812903225806497</v>
      </c>
      <c r="CS52">
        <v>0</v>
      </c>
      <c r="CT52">
        <v>59.400000095367403</v>
      </c>
      <c r="CU52">
        <v>2.2405576923076902</v>
      </c>
      <c r="CV52">
        <v>0.497398295548652</v>
      </c>
      <c r="CW52">
        <v>2.0190769195300202</v>
      </c>
      <c r="CX52">
        <v>132.162692307692</v>
      </c>
      <c r="CY52">
        <v>15</v>
      </c>
      <c r="CZ52">
        <v>1675425928.3</v>
      </c>
      <c r="DA52" t="s">
        <v>255</v>
      </c>
      <c r="DB52">
        <v>4</v>
      </c>
      <c r="DC52">
        <v>-3.7610000000000001</v>
      </c>
      <c r="DD52">
        <v>0.35899999999999999</v>
      </c>
      <c r="DE52">
        <v>404</v>
      </c>
      <c r="DF52">
        <v>15</v>
      </c>
      <c r="DG52">
        <v>1.33</v>
      </c>
      <c r="DH52">
        <v>0.19</v>
      </c>
      <c r="DI52">
        <v>-0.78851717307692304</v>
      </c>
      <c r="DJ52">
        <v>-1.29962622726094E-2</v>
      </c>
      <c r="DK52">
        <v>0.11354040625117399</v>
      </c>
      <c r="DL52">
        <v>1</v>
      </c>
      <c r="DM52">
        <v>2.3746</v>
      </c>
      <c r="DN52">
        <v>0</v>
      </c>
      <c r="DO52">
        <v>0</v>
      </c>
      <c r="DP52">
        <v>0</v>
      </c>
      <c r="DQ52">
        <v>0.31501125000000002</v>
      </c>
      <c r="DR52">
        <v>5.1353965679144398E-3</v>
      </c>
      <c r="DS52">
        <v>2.5116411649250699E-3</v>
      </c>
      <c r="DT52">
        <v>1</v>
      </c>
      <c r="DU52">
        <v>2</v>
      </c>
      <c r="DV52">
        <v>3</v>
      </c>
      <c r="DW52" t="s">
        <v>256</v>
      </c>
      <c r="DX52">
        <v>100</v>
      </c>
      <c r="DY52">
        <v>100</v>
      </c>
      <c r="DZ52">
        <v>-3.7610000000000001</v>
      </c>
      <c r="EA52">
        <v>0.35899999999999999</v>
      </c>
      <c r="EB52">
        <v>2</v>
      </c>
      <c r="EC52">
        <v>516.46199999999999</v>
      </c>
      <c r="ED52">
        <v>416.77100000000002</v>
      </c>
      <c r="EE52">
        <v>28.007300000000001</v>
      </c>
      <c r="EF52">
        <v>31.460699999999999</v>
      </c>
      <c r="EG52">
        <v>30.0002</v>
      </c>
      <c r="EH52">
        <v>31.663399999999999</v>
      </c>
      <c r="EI52">
        <v>31.697299999999998</v>
      </c>
      <c r="EJ52">
        <v>20.144600000000001</v>
      </c>
      <c r="EK52">
        <v>27.0532</v>
      </c>
      <c r="EL52">
        <v>0</v>
      </c>
      <c r="EM52">
        <v>28.015599999999999</v>
      </c>
      <c r="EN52">
        <v>400.69299999999998</v>
      </c>
      <c r="EO52">
        <v>15.9984</v>
      </c>
      <c r="EP52">
        <v>100.246</v>
      </c>
      <c r="EQ52">
        <v>90.531400000000005</v>
      </c>
    </row>
    <row r="53" spans="1:147" x14ac:dyDescent="0.3">
      <c r="A53">
        <v>37</v>
      </c>
      <c r="B53">
        <v>1675428236.0999999</v>
      </c>
      <c r="C53">
        <v>2220.7999999523199</v>
      </c>
      <c r="D53" t="s">
        <v>364</v>
      </c>
      <c r="E53" t="s">
        <v>365</v>
      </c>
      <c r="F53">
        <v>1675428228.0999999</v>
      </c>
      <c r="G53">
        <f t="shared" si="43"/>
        <v>2.0626675528592191E-3</v>
      </c>
      <c r="H53">
        <f t="shared" si="44"/>
        <v>3.7801744115154325</v>
      </c>
      <c r="I53">
        <f t="shared" si="45"/>
        <v>400.01061290322599</v>
      </c>
      <c r="J53">
        <f t="shared" si="46"/>
        <v>318.09584433904035</v>
      </c>
      <c r="K53">
        <f t="shared" si="47"/>
        <v>30.859638939945615</v>
      </c>
      <c r="L53">
        <f t="shared" si="48"/>
        <v>38.806489635189763</v>
      </c>
      <c r="M53">
        <f t="shared" si="49"/>
        <v>8.9407181123781918E-2</v>
      </c>
      <c r="N53">
        <f t="shared" si="50"/>
        <v>3.3952360101982961</v>
      </c>
      <c r="O53">
        <f t="shared" si="51"/>
        <v>8.8119526500647014E-2</v>
      </c>
      <c r="P53">
        <f t="shared" si="52"/>
        <v>5.5188849766440548E-2</v>
      </c>
      <c r="Q53">
        <f t="shared" si="53"/>
        <v>16.522887447621375</v>
      </c>
      <c r="R53">
        <f t="shared" si="54"/>
        <v>28.329286586028172</v>
      </c>
      <c r="S53">
        <f t="shared" si="55"/>
        <v>27.978803225806502</v>
      </c>
      <c r="T53">
        <f t="shared" si="56"/>
        <v>3.7901529263568223</v>
      </c>
      <c r="U53">
        <f t="shared" si="57"/>
        <v>40.003670404168787</v>
      </c>
      <c r="V53">
        <f t="shared" si="58"/>
        <v>1.5821718354366563</v>
      </c>
      <c r="W53">
        <f t="shared" si="59"/>
        <v>3.9550666712616902</v>
      </c>
      <c r="X53">
        <f t="shared" si="60"/>
        <v>2.2079810909201658</v>
      </c>
      <c r="Y53">
        <f t="shared" si="61"/>
        <v>-90.963639081091557</v>
      </c>
      <c r="Z53">
        <f t="shared" si="62"/>
        <v>134.0737988261676</v>
      </c>
      <c r="AA53">
        <f t="shared" si="63"/>
        <v>8.6372984403944706</v>
      </c>
      <c r="AB53">
        <f t="shared" si="64"/>
        <v>68.270345633091893</v>
      </c>
      <c r="AC53">
        <v>-4.0140669318770403E-2</v>
      </c>
      <c r="AD53">
        <v>4.5061417826088801E-2</v>
      </c>
      <c r="AE53">
        <v>3.3856486991112198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50895.672483300026</v>
      </c>
      <c r="AK53" t="s">
        <v>251</v>
      </c>
      <c r="AL53">
        <v>2.3287923076923098</v>
      </c>
      <c r="AM53">
        <v>1.9325600000000001</v>
      </c>
      <c r="AN53">
        <f t="shared" si="68"/>
        <v>-0.39623230769230977</v>
      </c>
      <c r="AO53">
        <f t="shared" si="69"/>
        <v>-0.20502975726099565</v>
      </c>
      <c r="AP53">
        <v>4.00236649665856E-3</v>
      </c>
      <c r="AQ53" t="s">
        <v>366</v>
      </c>
      <c r="AR53">
        <v>2.2701153846153801</v>
      </c>
      <c r="AS53">
        <v>2.0011999999999999</v>
      </c>
      <c r="AT53">
        <f t="shared" si="70"/>
        <v>-0.13437706606804922</v>
      </c>
      <c r="AU53">
        <v>0.5</v>
      </c>
      <c r="AV53">
        <f t="shared" si="71"/>
        <v>84.304874909593835</v>
      </c>
      <c r="AW53">
        <f t="shared" si="72"/>
        <v>3.7801744115154325</v>
      </c>
      <c r="AX53">
        <f t="shared" si="73"/>
        <v>-5.6643208727925582</v>
      </c>
      <c r="AY53">
        <f t="shared" si="74"/>
        <v>1</v>
      </c>
      <c r="AZ53">
        <f t="shared" si="75"/>
        <v>4.4791858704116866E-2</v>
      </c>
      <c r="BA53">
        <f t="shared" si="76"/>
        <v>-3.429942034779123E-2</v>
      </c>
      <c r="BB53" t="s">
        <v>253</v>
      </c>
      <c r="BC53">
        <v>0</v>
      </c>
      <c r="BD53">
        <f t="shared" si="77"/>
        <v>2.0011999999999999</v>
      </c>
      <c r="BE53">
        <f t="shared" si="78"/>
        <v>-0.13437706606804931</v>
      </c>
      <c r="BF53">
        <f t="shared" si="79"/>
        <v>-3.5517655337997167E-2</v>
      </c>
      <c r="BG53">
        <f t="shared" si="80"/>
        <v>0.82088430741773755</v>
      </c>
      <c r="BH53">
        <f t="shared" si="81"/>
        <v>0.17323170944783614</v>
      </c>
      <c r="BI53">
        <f t="shared" si="82"/>
        <v>100.006393548387</v>
      </c>
      <c r="BJ53">
        <f t="shared" si="83"/>
        <v>84.304874909593835</v>
      </c>
      <c r="BK53">
        <f t="shared" si="84"/>
        <v>0.84299485181218792</v>
      </c>
      <c r="BL53">
        <f t="shared" si="85"/>
        <v>0.19598970362437584</v>
      </c>
      <c r="BM53">
        <v>0.83735158965228096</v>
      </c>
      <c r="BN53">
        <v>0.5</v>
      </c>
      <c r="BO53" t="s">
        <v>254</v>
      </c>
      <c r="BP53">
        <v>1675428228.0999999</v>
      </c>
      <c r="BQ53">
        <v>400.01061290322599</v>
      </c>
      <c r="BR53">
        <v>400.781838709677</v>
      </c>
      <c r="BS53">
        <v>16.308754838709699</v>
      </c>
      <c r="BT53">
        <v>15.9689612903226</v>
      </c>
      <c r="BU53">
        <v>500.01238709677398</v>
      </c>
      <c r="BV53">
        <v>96.813667741935504</v>
      </c>
      <c r="BW53">
        <v>0.19998235483870999</v>
      </c>
      <c r="BX53">
        <v>28.7112709677419</v>
      </c>
      <c r="BY53">
        <v>27.978803225806502</v>
      </c>
      <c r="BZ53">
        <v>999.9</v>
      </c>
      <c r="CA53">
        <v>9998.7096774193506</v>
      </c>
      <c r="CB53">
        <v>0</v>
      </c>
      <c r="CC53">
        <v>392.06664516129001</v>
      </c>
      <c r="CD53">
        <v>100.006393548387</v>
      </c>
      <c r="CE53">
        <v>0.90014506451612897</v>
      </c>
      <c r="CF53">
        <v>9.9854632258064499E-2</v>
      </c>
      <c r="CG53">
        <v>0</v>
      </c>
      <c r="CH53">
        <v>2.2641580645161299</v>
      </c>
      <c r="CI53">
        <v>0</v>
      </c>
      <c r="CJ53">
        <v>132.17364516129001</v>
      </c>
      <c r="CK53">
        <v>914.44338709677402</v>
      </c>
      <c r="CL53">
        <v>37.875</v>
      </c>
      <c r="CM53">
        <v>42.561999999999998</v>
      </c>
      <c r="CN53">
        <v>40.018000000000001</v>
      </c>
      <c r="CO53">
        <v>40.875</v>
      </c>
      <c r="CP53">
        <v>38.5</v>
      </c>
      <c r="CQ53">
        <v>90.020645161290403</v>
      </c>
      <c r="CR53">
        <v>9.9832258064516193</v>
      </c>
      <c r="CS53">
        <v>0</v>
      </c>
      <c r="CT53">
        <v>59.200000047683702</v>
      </c>
      <c r="CU53">
        <v>2.2701153846153801</v>
      </c>
      <c r="CV53">
        <v>0.54068375667775403</v>
      </c>
      <c r="CW53">
        <v>1.8174700834742299</v>
      </c>
      <c r="CX53">
        <v>132.148423076923</v>
      </c>
      <c r="CY53">
        <v>15</v>
      </c>
      <c r="CZ53">
        <v>1675425928.3</v>
      </c>
      <c r="DA53" t="s">
        <v>255</v>
      </c>
      <c r="DB53">
        <v>4</v>
      </c>
      <c r="DC53">
        <v>-3.7610000000000001</v>
      </c>
      <c r="DD53">
        <v>0.35899999999999999</v>
      </c>
      <c r="DE53">
        <v>404</v>
      </c>
      <c r="DF53">
        <v>15</v>
      </c>
      <c r="DG53">
        <v>1.33</v>
      </c>
      <c r="DH53">
        <v>0.19</v>
      </c>
      <c r="DI53">
        <v>-0.78066651923076902</v>
      </c>
      <c r="DJ53">
        <v>1.1545464014348601E-2</v>
      </c>
      <c r="DK53">
        <v>0.1147020068771</v>
      </c>
      <c r="DL53">
        <v>1</v>
      </c>
      <c r="DM53">
        <v>2.4409000000000001</v>
      </c>
      <c r="DN53">
        <v>0</v>
      </c>
      <c r="DO53">
        <v>0</v>
      </c>
      <c r="DP53">
        <v>0</v>
      </c>
      <c r="DQ53">
        <v>0.34928763461538498</v>
      </c>
      <c r="DR53">
        <v>-9.6956962349527498E-2</v>
      </c>
      <c r="DS53">
        <v>1.3210961851416099E-2</v>
      </c>
      <c r="DT53">
        <v>1</v>
      </c>
      <c r="DU53">
        <v>2</v>
      </c>
      <c r="DV53">
        <v>3</v>
      </c>
      <c r="DW53" t="s">
        <v>256</v>
      </c>
      <c r="DX53">
        <v>100</v>
      </c>
      <c r="DY53">
        <v>100</v>
      </c>
      <c r="DZ53">
        <v>-3.7610000000000001</v>
      </c>
      <c r="EA53">
        <v>0.35899999999999999</v>
      </c>
      <c r="EB53">
        <v>2</v>
      </c>
      <c r="EC53">
        <v>517.02099999999996</v>
      </c>
      <c r="ED53">
        <v>416.65600000000001</v>
      </c>
      <c r="EE53">
        <v>28.055399999999999</v>
      </c>
      <c r="EF53">
        <v>31.485499999999998</v>
      </c>
      <c r="EG53">
        <v>30.000399999999999</v>
      </c>
      <c r="EH53">
        <v>31.685500000000001</v>
      </c>
      <c r="EI53">
        <v>31.7166</v>
      </c>
      <c r="EJ53">
        <v>20.142800000000001</v>
      </c>
      <c r="EK53">
        <v>27.602900000000002</v>
      </c>
      <c r="EL53">
        <v>0</v>
      </c>
      <c r="EM53">
        <v>28.0715</v>
      </c>
      <c r="EN53">
        <v>400.71800000000002</v>
      </c>
      <c r="EO53">
        <v>15.9665</v>
      </c>
      <c r="EP53">
        <v>100.24299999999999</v>
      </c>
      <c r="EQ53">
        <v>90.526600000000002</v>
      </c>
    </row>
    <row r="54" spans="1:147" x14ac:dyDescent="0.3">
      <c r="A54">
        <v>38</v>
      </c>
      <c r="B54">
        <v>1675428296.0999999</v>
      </c>
      <c r="C54">
        <v>2280.7999999523199</v>
      </c>
      <c r="D54" t="s">
        <v>367</v>
      </c>
      <c r="E54" t="s">
        <v>368</v>
      </c>
      <c r="F54">
        <v>1675428288.0999999</v>
      </c>
      <c r="G54">
        <f t="shared" si="43"/>
        <v>1.9975685686907962E-3</v>
      </c>
      <c r="H54">
        <f t="shared" si="44"/>
        <v>3.9536050729133723</v>
      </c>
      <c r="I54">
        <f t="shared" si="45"/>
        <v>400.004161290323</v>
      </c>
      <c r="J54">
        <f t="shared" si="46"/>
        <v>312.81193904415272</v>
      </c>
      <c r="K54">
        <f t="shared" si="47"/>
        <v>30.345295183831915</v>
      </c>
      <c r="L54">
        <f t="shared" si="48"/>
        <v>38.803647924073246</v>
      </c>
      <c r="M54">
        <f t="shared" si="49"/>
        <v>8.6652569716588648E-2</v>
      </c>
      <c r="N54">
        <f t="shared" si="50"/>
        <v>3.395166254887239</v>
      </c>
      <c r="O54">
        <f t="shared" si="51"/>
        <v>8.5442433866572742E-2</v>
      </c>
      <c r="P54">
        <f t="shared" si="52"/>
        <v>5.350883910704253E-2</v>
      </c>
      <c r="Q54">
        <f t="shared" si="53"/>
        <v>16.520871715788267</v>
      </c>
      <c r="R54">
        <f t="shared" si="54"/>
        <v>28.356145306968621</v>
      </c>
      <c r="S54">
        <f t="shared" si="55"/>
        <v>27.986370967741902</v>
      </c>
      <c r="T54">
        <f t="shared" si="56"/>
        <v>3.7918256263984262</v>
      </c>
      <c r="U54">
        <f t="shared" si="57"/>
        <v>40.090802554525474</v>
      </c>
      <c r="V54">
        <f t="shared" si="58"/>
        <v>1.5867347533678018</v>
      </c>
      <c r="W54">
        <f t="shared" si="59"/>
        <v>3.957852305924193</v>
      </c>
      <c r="X54">
        <f t="shared" si="60"/>
        <v>2.2050908730306245</v>
      </c>
      <c r="Y54">
        <f t="shared" si="61"/>
        <v>-88.092773879264115</v>
      </c>
      <c r="Z54">
        <f t="shared" si="62"/>
        <v>134.90830558886657</v>
      </c>
      <c r="AA54">
        <f t="shared" si="63"/>
        <v>8.6920904455488639</v>
      </c>
      <c r="AB54">
        <f t="shared" si="64"/>
        <v>72.028493870939585</v>
      </c>
      <c r="AC54">
        <v>-4.0139631711458998E-2</v>
      </c>
      <c r="AD54">
        <v>4.5060253020982398E-2</v>
      </c>
      <c r="AE54">
        <v>3.3855791916252298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50892.241716146309</v>
      </c>
      <c r="AK54" t="s">
        <v>251</v>
      </c>
      <c r="AL54">
        <v>2.3287923076923098</v>
      </c>
      <c r="AM54">
        <v>1.9325600000000001</v>
      </c>
      <c r="AN54">
        <f t="shared" si="68"/>
        <v>-0.39623230769230977</v>
      </c>
      <c r="AO54">
        <f t="shared" si="69"/>
        <v>-0.20502975726099565</v>
      </c>
      <c r="AP54">
        <v>4.00236649665856E-3</v>
      </c>
      <c r="AQ54" t="s">
        <v>369</v>
      </c>
      <c r="AR54">
        <v>2.2748846153846198</v>
      </c>
      <c r="AS54">
        <v>1.8508</v>
      </c>
      <c r="AT54">
        <f t="shared" si="70"/>
        <v>-0.22913584146564725</v>
      </c>
      <c r="AU54">
        <v>0.5</v>
      </c>
      <c r="AV54">
        <f t="shared" si="71"/>
        <v>84.294249275606546</v>
      </c>
      <c r="AW54">
        <f t="shared" si="72"/>
        <v>3.9536050729133723</v>
      </c>
      <c r="AX54">
        <f t="shared" si="73"/>
        <v>-9.6574168692405653</v>
      </c>
      <c r="AY54">
        <f t="shared" si="74"/>
        <v>1</v>
      </c>
      <c r="AZ54">
        <f t="shared" si="75"/>
        <v>4.6854948473450224E-2</v>
      </c>
      <c r="BA54">
        <f t="shared" si="76"/>
        <v>4.4175491679273857E-2</v>
      </c>
      <c r="BB54" t="s">
        <v>253</v>
      </c>
      <c r="BC54">
        <v>0</v>
      </c>
      <c r="BD54">
        <f t="shared" si="77"/>
        <v>1.8508</v>
      </c>
      <c r="BE54">
        <f t="shared" si="78"/>
        <v>-0.22913584146564719</v>
      </c>
      <c r="BF54">
        <f t="shared" si="79"/>
        <v>4.2306577803535236E-2</v>
      </c>
      <c r="BG54">
        <f t="shared" si="80"/>
        <v>0.88722058610534982</v>
      </c>
      <c r="BH54">
        <f t="shared" si="81"/>
        <v>-0.20634359796700366</v>
      </c>
      <c r="BI54">
        <f t="shared" si="82"/>
        <v>99.993741935483897</v>
      </c>
      <c r="BJ54">
        <f t="shared" si="83"/>
        <v>84.294249275606546</v>
      </c>
      <c r="BK54">
        <f t="shared" si="84"/>
        <v>0.84299524794254943</v>
      </c>
      <c r="BL54">
        <f t="shared" si="85"/>
        <v>0.19599049588509893</v>
      </c>
      <c r="BM54">
        <v>0.83735158965228096</v>
      </c>
      <c r="BN54">
        <v>0.5</v>
      </c>
      <c r="BO54" t="s">
        <v>254</v>
      </c>
      <c r="BP54">
        <v>1675428288.0999999</v>
      </c>
      <c r="BQ54">
        <v>400.004161290323</v>
      </c>
      <c r="BR54">
        <v>400.80003225806502</v>
      </c>
      <c r="BS54">
        <v>16.356722580645201</v>
      </c>
      <c r="BT54">
        <v>16.027683870967699</v>
      </c>
      <c r="BU54">
        <v>500.03474193548402</v>
      </c>
      <c r="BV54">
        <v>96.808041935483899</v>
      </c>
      <c r="BW54">
        <v>0.200068677419355</v>
      </c>
      <c r="BX54">
        <v>28.7234129032258</v>
      </c>
      <c r="BY54">
        <v>27.986370967741902</v>
      </c>
      <c r="BZ54">
        <v>999.9</v>
      </c>
      <c r="CA54">
        <v>9999.0322580645206</v>
      </c>
      <c r="CB54">
        <v>0</v>
      </c>
      <c r="CC54">
        <v>392.23874193548397</v>
      </c>
      <c r="CD54">
        <v>99.993741935483897</v>
      </c>
      <c r="CE54">
        <v>0.90013670967741899</v>
      </c>
      <c r="CF54">
        <v>9.9862964516129096E-2</v>
      </c>
      <c r="CG54">
        <v>0</v>
      </c>
      <c r="CH54">
        <v>2.28279677419355</v>
      </c>
      <c r="CI54">
        <v>0</v>
      </c>
      <c r="CJ54">
        <v>132.04093548387101</v>
      </c>
      <c r="CK54">
        <v>914.325774193548</v>
      </c>
      <c r="CL54">
        <v>37.814032258064501</v>
      </c>
      <c r="CM54">
        <v>42.502000000000002</v>
      </c>
      <c r="CN54">
        <v>39.953258064516099</v>
      </c>
      <c r="CO54">
        <v>40.875</v>
      </c>
      <c r="CP54">
        <v>38.471548387096803</v>
      </c>
      <c r="CQ54">
        <v>90.007419354838703</v>
      </c>
      <c r="CR54">
        <v>9.9832258064516193</v>
      </c>
      <c r="CS54">
        <v>0</v>
      </c>
      <c r="CT54">
        <v>59.599999904632597</v>
      </c>
      <c r="CU54">
        <v>2.2748846153846198</v>
      </c>
      <c r="CV54">
        <v>-9.1692301841822699E-2</v>
      </c>
      <c r="CW54">
        <v>1.50109401036296</v>
      </c>
      <c r="CX54">
        <v>132.04126923076899</v>
      </c>
      <c r="CY54">
        <v>15</v>
      </c>
      <c r="CZ54">
        <v>1675425928.3</v>
      </c>
      <c r="DA54" t="s">
        <v>255</v>
      </c>
      <c r="DB54">
        <v>4</v>
      </c>
      <c r="DC54">
        <v>-3.7610000000000001</v>
      </c>
      <c r="DD54">
        <v>0.35899999999999999</v>
      </c>
      <c r="DE54">
        <v>404</v>
      </c>
      <c r="DF54">
        <v>15</v>
      </c>
      <c r="DG54">
        <v>1.33</v>
      </c>
      <c r="DH54">
        <v>0.19</v>
      </c>
      <c r="DI54">
        <v>-0.78848196153846195</v>
      </c>
      <c r="DJ54">
        <v>-3.6116260565162997E-2</v>
      </c>
      <c r="DK54">
        <v>0.100460918240907</v>
      </c>
      <c r="DL54">
        <v>1</v>
      </c>
      <c r="DM54">
        <v>2.4155000000000002</v>
      </c>
      <c r="DN54">
        <v>0</v>
      </c>
      <c r="DO54">
        <v>0</v>
      </c>
      <c r="DP54">
        <v>0</v>
      </c>
      <c r="DQ54">
        <v>0.32812834615384601</v>
      </c>
      <c r="DR54">
        <v>8.8925604029714504E-3</v>
      </c>
      <c r="DS54">
        <v>2.73193701276511E-3</v>
      </c>
      <c r="DT54">
        <v>1</v>
      </c>
      <c r="DU54">
        <v>2</v>
      </c>
      <c r="DV54">
        <v>3</v>
      </c>
      <c r="DW54" t="s">
        <v>256</v>
      </c>
      <c r="DX54">
        <v>100</v>
      </c>
      <c r="DY54">
        <v>100</v>
      </c>
      <c r="DZ54">
        <v>-3.7610000000000001</v>
      </c>
      <c r="EA54">
        <v>0.35899999999999999</v>
      </c>
      <c r="EB54">
        <v>2</v>
      </c>
      <c r="EC54">
        <v>516.95899999999995</v>
      </c>
      <c r="ED54">
        <v>416.702</v>
      </c>
      <c r="EE54">
        <v>28.027699999999999</v>
      </c>
      <c r="EF54">
        <v>31.513100000000001</v>
      </c>
      <c r="EG54">
        <v>30.000299999999999</v>
      </c>
      <c r="EH54">
        <v>31.7104</v>
      </c>
      <c r="EI54">
        <v>31.741299999999999</v>
      </c>
      <c r="EJ54">
        <v>20.142499999999998</v>
      </c>
      <c r="EK54">
        <v>27.3094</v>
      </c>
      <c r="EL54">
        <v>0</v>
      </c>
      <c r="EM54">
        <v>28.0246</v>
      </c>
      <c r="EN54">
        <v>400.68700000000001</v>
      </c>
      <c r="EO54">
        <v>16.0212</v>
      </c>
      <c r="EP54">
        <v>100.239</v>
      </c>
      <c r="EQ54">
        <v>90.520899999999997</v>
      </c>
    </row>
    <row r="55" spans="1:147" x14ac:dyDescent="0.3">
      <c r="A55">
        <v>39</v>
      </c>
      <c r="B55">
        <v>1675428415.5999999</v>
      </c>
      <c r="C55">
        <v>2400.2999999523199</v>
      </c>
      <c r="D55" t="s">
        <v>370</v>
      </c>
      <c r="E55" t="s">
        <v>371</v>
      </c>
      <c r="F55">
        <v>1675428407.5999999</v>
      </c>
      <c r="G55">
        <f t="shared" si="43"/>
        <v>2.6514270859420144E-3</v>
      </c>
      <c r="H55">
        <f t="shared" si="44"/>
        <v>9.9068570617018832</v>
      </c>
      <c r="I55">
        <f t="shared" si="45"/>
        <v>399.850741935484</v>
      </c>
      <c r="J55">
        <f t="shared" si="46"/>
        <v>240.00102704131058</v>
      </c>
      <c r="K55">
        <f t="shared" si="47"/>
        <v>23.279942097171737</v>
      </c>
      <c r="L55">
        <f t="shared" si="48"/>
        <v>38.785259523772723</v>
      </c>
      <c r="M55">
        <f t="shared" si="49"/>
        <v>0.1092991472456548</v>
      </c>
      <c r="N55">
        <f t="shared" si="50"/>
        <v>3.3945766101335084</v>
      </c>
      <c r="O55">
        <f t="shared" si="51"/>
        <v>0.10738103903984919</v>
      </c>
      <c r="P55">
        <f t="shared" si="52"/>
        <v>6.728268001258976E-2</v>
      </c>
      <c r="Q55">
        <f t="shared" si="53"/>
        <v>161.84743914291639</v>
      </c>
      <c r="R55">
        <f t="shared" si="54"/>
        <v>28.30538800314633</v>
      </c>
      <c r="S55">
        <f t="shared" si="55"/>
        <v>28.4258225806452</v>
      </c>
      <c r="T55">
        <f t="shared" si="56"/>
        <v>3.8900690985848567</v>
      </c>
      <c r="U55">
        <f t="shared" si="57"/>
        <v>40.990048790715782</v>
      </c>
      <c r="V55">
        <f t="shared" si="58"/>
        <v>1.5622986511454111</v>
      </c>
      <c r="W55">
        <f t="shared" si="59"/>
        <v>3.8114095914403272</v>
      </c>
      <c r="X55">
        <f t="shared" si="60"/>
        <v>2.3277704474394456</v>
      </c>
      <c r="Y55">
        <f t="shared" si="61"/>
        <v>-116.92793449004283</v>
      </c>
      <c r="Z55">
        <f t="shared" si="62"/>
        <v>-64.247760380613897</v>
      </c>
      <c r="AA55">
        <f t="shared" si="63"/>
        <v>-4.1358631139408839</v>
      </c>
      <c r="AB55">
        <f t="shared" si="64"/>
        <v>-23.464118841681213</v>
      </c>
      <c r="AC55">
        <v>-4.0130861125358602E-2</v>
      </c>
      <c r="AD55">
        <v>4.5050407269739197E-2</v>
      </c>
      <c r="AE55">
        <v>3.3849916416631101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50991.011936480718</v>
      </c>
      <c r="AK55" t="s">
        <v>251</v>
      </c>
      <c r="AL55">
        <v>2.3287923076923098</v>
      </c>
      <c r="AM55">
        <v>1.9325600000000001</v>
      </c>
      <c r="AN55">
        <f t="shared" si="68"/>
        <v>-0.39623230769230977</v>
      </c>
      <c r="AO55">
        <f t="shared" si="69"/>
        <v>-0.20502975726099565</v>
      </c>
      <c r="AP55">
        <v>4.00236649665856E-3</v>
      </c>
      <c r="AQ55" t="s">
        <v>372</v>
      </c>
      <c r="AR55">
        <v>2.2902615384615399</v>
      </c>
      <c r="AS55">
        <v>1.5952</v>
      </c>
      <c r="AT55">
        <f t="shared" si="70"/>
        <v>-0.43572062340868856</v>
      </c>
      <c r="AU55">
        <v>0.5</v>
      </c>
      <c r="AV55">
        <f t="shared" si="71"/>
        <v>841.2024898065622</v>
      </c>
      <c r="AW55">
        <f t="shared" si="72"/>
        <v>9.9068570617018832</v>
      </c>
      <c r="AX55">
        <f t="shared" si="73"/>
        <v>-183.26463663572812</v>
      </c>
      <c r="AY55">
        <f t="shared" si="74"/>
        <v>1</v>
      </c>
      <c r="AZ55">
        <f t="shared" si="75"/>
        <v>1.1772260324006441E-2</v>
      </c>
      <c r="BA55">
        <f t="shared" si="76"/>
        <v>0.21148445336008032</v>
      </c>
      <c r="BB55" t="s">
        <v>253</v>
      </c>
      <c r="BC55">
        <v>0</v>
      </c>
      <c r="BD55">
        <f t="shared" si="77"/>
        <v>1.5952</v>
      </c>
      <c r="BE55">
        <f t="shared" si="78"/>
        <v>-0.43572062340868856</v>
      </c>
      <c r="BF55">
        <f t="shared" si="79"/>
        <v>0.17456637827544816</v>
      </c>
      <c r="BG55">
        <f t="shared" si="80"/>
        <v>0.94747659043484567</v>
      </c>
      <c r="BH55">
        <f t="shared" si="81"/>
        <v>-0.85141971881296874</v>
      </c>
      <c r="BI55">
        <f t="shared" si="82"/>
        <v>1000.00290322581</v>
      </c>
      <c r="BJ55">
        <f t="shared" si="83"/>
        <v>841.2024898065622</v>
      </c>
      <c r="BK55">
        <f t="shared" si="84"/>
        <v>0.84120004761287259</v>
      </c>
      <c r="BL55">
        <f t="shared" si="85"/>
        <v>0.19240009522574503</v>
      </c>
      <c r="BM55">
        <v>0.83735158965228096</v>
      </c>
      <c r="BN55">
        <v>0.5</v>
      </c>
      <c r="BO55" t="s">
        <v>254</v>
      </c>
      <c r="BP55">
        <v>1675428407.5999999</v>
      </c>
      <c r="BQ55">
        <v>399.850741935484</v>
      </c>
      <c r="BR55">
        <v>401.68735483871001</v>
      </c>
      <c r="BS55">
        <v>16.106280645161299</v>
      </c>
      <c r="BT55">
        <v>15.6694064516129</v>
      </c>
      <c r="BU55">
        <v>500.01074193548402</v>
      </c>
      <c r="BV55">
        <v>96.799380645161307</v>
      </c>
      <c r="BW55">
        <v>0.199963</v>
      </c>
      <c r="BX55">
        <v>28.0747580645161</v>
      </c>
      <c r="BY55">
        <v>28.4258225806452</v>
      </c>
      <c r="BZ55">
        <v>999.9</v>
      </c>
      <c r="CA55">
        <v>9997.7419354838694</v>
      </c>
      <c r="CB55">
        <v>0</v>
      </c>
      <c r="CC55">
        <v>392.28667741935499</v>
      </c>
      <c r="CD55">
        <v>1000.00290322581</v>
      </c>
      <c r="CE55">
        <v>0.959994161290323</v>
      </c>
      <c r="CF55">
        <v>4.0005535483870903E-2</v>
      </c>
      <c r="CG55">
        <v>0</v>
      </c>
      <c r="CH55">
        <v>2.2646064516129001</v>
      </c>
      <c r="CI55">
        <v>0</v>
      </c>
      <c r="CJ55">
        <v>1459.43677419355</v>
      </c>
      <c r="CK55">
        <v>9334.3374193548407</v>
      </c>
      <c r="CL55">
        <v>38.348612903225799</v>
      </c>
      <c r="CM55">
        <v>42.483741935483899</v>
      </c>
      <c r="CN55">
        <v>39.951225806451603</v>
      </c>
      <c r="CO55">
        <v>40.826225806451603</v>
      </c>
      <c r="CP55">
        <v>38.638935483871002</v>
      </c>
      <c r="CQ55">
        <v>959.99903225806497</v>
      </c>
      <c r="CR55">
        <v>40.001612903225798</v>
      </c>
      <c r="CS55">
        <v>0</v>
      </c>
      <c r="CT55">
        <v>118.700000047684</v>
      </c>
      <c r="CU55">
        <v>2.2902615384615399</v>
      </c>
      <c r="CV55">
        <v>0.448273511270526</v>
      </c>
      <c r="CW55">
        <v>-42.766153856467803</v>
      </c>
      <c r="CX55">
        <v>1459.09884615385</v>
      </c>
      <c r="CY55">
        <v>15</v>
      </c>
      <c r="CZ55">
        <v>1675425928.3</v>
      </c>
      <c r="DA55" t="s">
        <v>255</v>
      </c>
      <c r="DB55">
        <v>4</v>
      </c>
      <c r="DC55">
        <v>-3.7610000000000001</v>
      </c>
      <c r="DD55">
        <v>0.35899999999999999</v>
      </c>
      <c r="DE55">
        <v>404</v>
      </c>
      <c r="DF55">
        <v>15</v>
      </c>
      <c r="DG55">
        <v>1.33</v>
      </c>
      <c r="DH55">
        <v>0.19</v>
      </c>
      <c r="DI55">
        <v>-1.80227173076923</v>
      </c>
      <c r="DJ55">
        <v>-0.27092804576110902</v>
      </c>
      <c r="DK55">
        <v>0.11116784302128201</v>
      </c>
      <c r="DL55">
        <v>1</v>
      </c>
      <c r="DM55">
        <v>2.1770999999999998</v>
      </c>
      <c r="DN55">
        <v>0</v>
      </c>
      <c r="DO55">
        <v>0</v>
      </c>
      <c r="DP55">
        <v>0</v>
      </c>
      <c r="DQ55">
        <v>0.39443236538461501</v>
      </c>
      <c r="DR55">
        <v>0.42856544181679002</v>
      </c>
      <c r="DS55">
        <v>5.6639211094309298E-2</v>
      </c>
      <c r="DT55">
        <v>0</v>
      </c>
      <c r="DU55">
        <v>1</v>
      </c>
      <c r="DV55">
        <v>3</v>
      </c>
      <c r="DW55" t="s">
        <v>260</v>
      </c>
      <c r="DX55">
        <v>100</v>
      </c>
      <c r="DY55">
        <v>100</v>
      </c>
      <c r="DZ55">
        <v>-3.7610000000000001</v>
      </c>
      <c r="EA55">
        <v>0.35899999999999999</v>
      </c>
      <c r="EB55">
        <v>2</v>
      </c>
      <c r="EC55">
        <v>516.70799999999997</v>
      </c>
      <c r="ED55">
        <v>415.28399999999999</v>
      </c>
      <c r="EE55">
        <v>20.4435</v>
      </c>
      <c r="EF55">
        <v>31.581700000000001</v>
      </c>
      <c r="EG55">
        <v>30</v>
      </c>
      <c r="EH55">
        <v>31.760100000000001</v>
      </c>
      <c r="EI55">
        <v>31.7882</v>
      </c>
      <c r="EJ55">
        <v>20.171500000000002</v>
      </c>
      <c r="EK55">
        <v>31.426600000000001</v>
      </c>
      <c r="EL55">
        <v>0</v>
      </c>
      <c r="EM55">
        <v>19.512699999999999</v>
      </c>
      <c r="EN55">
        <v>401.69299999999998</v>
      </c>
      <c r="EO55">
        <v>15.295500000000001</v>
      </c>
      <c r="EP55">
        <v>100.229</v>
      </c>
      <c r="EQ55">
        <v>90.509200000000007</v>
      </c>
    </row>
    <row r="56" spans="1:147" x14ac:dyDescent="0.3">
      <c r="A56">
        <v>40</v>
      </c>
      <c r="B56">
        <v>1675428475.5999999</v>
      </c>
      <c r="C56">
        <v>2460.2999999523199</v>
      </c>
      <c r="D56" t="s">
        <v>373</v>
      </c>
      <c r="E56" t="s">
        <v>374</v>
      </c>
      <c r="F56">
        <v>1675428467.5999999</v>
      </c>
      <c r="G56">
        <f t="shared" si="43"/>
        <v>3.5856701566099811E-3</v>
      </c>
      <c r="H56">
        <f t="shared" si="44"/>
        <v>10.836140034961286</v>
      </c>
      <c r="I56">
        <f t="shared" si="45"/>
        <v>399.95448387096798</v>
      </c>
      <c r="J56">
        <f t="shared" si="46"/>
        <v>276.00891658230046</v>
      </c>
      <c r="K56">
        <f t="shared" si="47"/>
        <v>26.772530910983555</v>
      </c>
      <c r="L56">
        <f t="shared" si="48"/>
        <v>38.795100951853158</v>
      </c>
      <c r="M56">
        <f t="shared" si="49"/>
        <v>0.15898380355764896</v>
      </c>
      <c r="N56">
        <f t="shared" si="50"/>
        <v>3.3963884528513657</v>
      </c>
      <c r="O56">
        <f t="shared" si="51"/>
        <v>0.15496216813040314</v>
      </c>
      <c r="P56">
        <f t="shared" si="52"/>
        <v>9.7204209835794586E-2</v>
      </c>
      <c r="Q56">
        <f t="shared" si="53"/>
        <v>161.84684722334057</v>
      </c>
      <c r="R56">
        <f t="shared" si="54"/>
        <v>26.92753908474862</v>
      </c>
      <c r="S56">
        <f t="shared" si="55"/>
        <v>27.2824225806452</v>
      </c>
      <c r="T56">
        <f t="shared" si="56"/>
        <v>3.6389601356794241</v>
      </c>
      <c r="U56">
        <f t="shared" si="57"/>
        <v>40.826915883748526</v>
      </c>
      <c r="V56">
        <f t="shared" si="58"/>
        <v>1.4534211067289171</v>
      </c>
      <c r="W56">
        <f t="shared" si="59"/>
        <v>3.5599581189708789</v>
      </c>
      <c r="X56">
        <f t="shared" si="60"/>
        <v>2.1855390289505072</v>
      </c>
      <c r="Y56">
        <f t="shared" si="61"/>
        <v>-158.12805390650016</v>
      </c>
      <c r="Z56">
        <f t="shared" si="62"/>
        <v>-68.478135268106342</v>
      </c>
      <c r="AA56">
        <f t="shared" si="63"/>
        <v>-4.3553604347697368</v>
      </c>
      <c r="AB56">
        <f t="shared" si="64"/>
        <v>-69.114702386035674</v>
      </c>
      <c r="AC56">
        <v>-4.0157813140073197E-2</v>
      </c>
      <c r="AD56">
        <v>4.5080663267382498E-2</v>
      </c>
      <c r="AE56">
        <v>3.38679704708548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51222.271117270138</v>
      </c>
      <c r="AK56" t="s">
        <v>251</v>
      </c>
      <c r="AL56">
        <v>2.3287923076923098</v>
      </c>
      <c r="AM56">
        <v>1.9325600000000001</v>
      </c>
      <c r="AN56">
        <f t="shared" si="68"/>
        <v>-0.39623230769230977</v>
      </c>
      <c r="AO56">
        <f t="shared" si="69"/>
        <v>-0.20502975726099565</v>
      </c>
      <c r="AP56">
        <v>4.00236649665856E-3</v>
      </c>
      <c r="AQ56" t="s">
        <v>375</v>
      </c>
      <c r="AR56">
        <v>2.3091846153846198</v>
      </c>
      <c r="AS56">
        <v>1.3819999999999999</v>
      </c>
      <c r="AT56">
        <f t="shared" si="70"/>
        <v>-0.6709005900033429</v>
      </c>
      <c r="AU56">
        <v>0.5</v>
      </c>
      <c r="AV56">
        <f t="shared" si="71"/>
        <v>841.19983641290389</v>
      </c>
      <c r="AW56">
        <f t="shared" si="72"/>
        <v>10.836140034961286</v>
      </c>
      <c r="AX56">
        <f t="shared" si="73"/>
        <v>-282.18073328006636</v>
      </c>
      <c r="AY56">
        <f t="shared" si="74"/>
        <v>1</v>
      </c>
      <c r="AZ56">
        <f t="shared" si="75"/>
        <v>1.2877008767210055E-2</v>
      </c>
      <c r="BA56">
        <f t="shared" si="76"/>
        <v>0.39837916063675849</v>
      </c>
      <c r="BB56" t="s">
        <v>253</v>
      </c>
      <c r="BC56">
        <v>0</v>
      </c>
      <c r="BD56">
        <f t="shared" si="77"/>
        <v>1.3819999999999999</v>
      </c>
      <c r="BE56">
        <f t="shared" si="78"/>
        <v>-0.67090059000334301</v>
      </c>
      <c r="BF56">
        <f t="shared" si="79"/>
        <v>0.28488636834043968</v>
      </c>
      <c r="BG56">
        <f t="shared" si="80"/>
        <v>0.97929039753662417</v>
      </c>
      <c r="BH56">
        <f t="shared" si="81"/>
        <v>-1.3894879072494311</v>
      </c>
      <c r="BI56">
        <f t="shared" si="82"/>
        <v>999.99980645161304</v>
      </c>
      <c r="BJ56">
        <f t="shared" si="83"/>
        <v>841.19983641290389</v>
      </c>
      <c r="BK56">
        <f t="shared" si="84"/>
        <v>0.8411999992258069</v>
      </c>
      <c r="BL56">
        <f t="shared" si="85"/>
        <v>0.1923999984516139</v>
      </c>
      <c r="BM56">
        <v>0.83735158965228096</v>
      </c>
      <c r="BN56">
        <v>0.5</v>
      </c>
      <c r="BO56" t="s">
        <v>254</v>
      </c>
      <c r="BP56">
        <v>1675428467.5999999</v>
      </c>
      <c r="BQ56">
        <v>399.95448387096798</v>
      </c>
      <c r="BR56">
        <v>402.00932258064501</v>
      </c>
      <c r="BS56">
        <v>14.983909677419399</v>
      </c>
      <c r="BT56">
        <v>14.392432258064501</v>
      </c>
      <c r="BU56">
        <v>500.01535483870998</v>
      </c>
      <c r="BV56">
        <v>96.798803225806495</v>
      </c>
      <c r="BW56">
        <v>0.199986677419355</v>
      </c>
      <c r="BX56">
        <v>26.9084419354839</v>
      </c>
      <c r="BY56">
        <v>27.2824225806452</v>
      </c>
      <c r="BZ56">
        <v>999.9</v>
      </c>
      <c r="CA56">
        <v>10004.516129032299</v>
      </c>
      <c r="CB56">
        <v>0</v>
      </c>
      <c r="CC56">
        <v>392.28445161290301</v>
      </c>
      <c r="CD56">
        <v>999.99980645161304</v>
      </c>
      <c r="CE56">
        <v>0.95999900000000005</v>
      </c>
      <c r="CF56">
        <v>4.0000599999999997E-2</v>
      </c>
      <c r="CG56">
        <v>0</v>
      </c>
      <c r="CH56">
        <v>2.3064129032258101</v>
      </c>
      <c r="CI56">
        <v>0</v>
      </c>
      <c r="CJ56">
        <v>1436.98</v>
      </c>
      <c r="CK56">
        <v>9334.3219354838693</v>
      </c>
      <c r="CL56">
        <v>38.822225806451598</v>
      </c>
      <c r="CM56">
        <v>42.502000000000002</v>
      </c>
      <c r="CN56">
        <v>40.183</v>
      </c>
      <c r="CO56">
        <v>40.884999999999998</v>
      </c>
      <c r="CP56">
        <v>38.941064516129003</v>
      </c>
      <c r="CQ56">
        <v>960.00064516128998</v>
      </c>
      <c r="CR56">
        <v>40</v>
      </c>
      <c r="CS56">
        <v>0</v>
      </c>
      <c r="CT56">
        <v>59.200000047683702</v>
      </c>
      <c r="CU56">
        <v>2.3091846153846198</v>
      </c>
      <c r="CV56">
        <v>-0.25001709553406798</v>
      </c>
      <c r="CW56">
        <v>-13.4523077078904</v>
      </c>
      <c r="CX56">
        <v>1436.9053846153799</v>
      </c>
      <c r="CY56">
        <v>15</v>
      </c>
      <c r="CZ56">
        <v>1675425928.3</v>
      </c>
      <c r="DA56" t="s">
        <v>255</v>
      </c>
      <c r="DB56">
        <v>4</v>
      </c>
      <c r="DC56">
        <v>-3.7610000000000001</v>
      </c>
      <c r="DD56">
        <v>0.35899999999999999</v>
      </c>
      <c r="DE56">
        <v>404</v>
      </c>
      <c r="DF56">
        <v>15</v>
      </c>
      <c r="DG56">
        <v>1.33</v>
      </c>
      <c r="DH56">
        <v>0.19</v>
      </c>
      <c r="DI56">
        <v>-2.0524573076923098</v>
      </c>
      <c r="DJ56">
        <v>-1.9975548535826101E-2</v>
      </c>
      <c r="DK56">
        <v>0.13442616146070399</v>
      </c>
      <c r="DL56">
        <v>1</v>
      </c>
      <c r="DM56">
        <v>2.4039999999999999</v>
      </c>
      <c r="DN56">
        <v>0</v>
      </c>
      <c r="DO56">
        <v>0</v>
      </c>
      <c r="DP56">
        <v>0</v>
      </c>
      <c r="DQ56">
        <v>0.57620046153846205</v>
      </c>
      <c r="DR56">
        <v>0.104268648510213</v>
      </c>
      <c r="DS56">
        <v>3.2951633304600103E-2</v>
      </c>
      <c r="DT56">
        <v>0</v>
      </c>
      <c r="DU56">
        <v>1</v>
      </c>
      <c r="DV56">
        <v>3</v>
      </c>
      <c r="DW56" t="s">
        <v>260</v>
      </c>
      <c r="DX56">
        <v>100</v>
      </c>
      <c r="DY56">
        <v>100</v>
      </c>
      <c r="DZ56">
        <v>-3.7610000000000001</v>
      </c>
      <c r="EA56">
        <v>0.35899999999999999</v>
      </c>
      <c r="EB56">
        <v>2</v>
      </c>
      <c r="EC56">
        <v>517.75599999999997</v>
      </c>
      <c r="ED56">
        <v>413.21</v>
      </c>
      <c r="EE56">
        <v>22.2758</v>
      </c>
      <c r="EF56">
        <v>31.7011</v>
      </c>
      <c r="EG56">
        <v>30.0002</v>
      </c>
      <c r="EH56">
        <v>31.812200000000001</v>
      </c>
      <c r="EI56">
        <v>31.829599999999999</v>
      </c>
      <c r="EJ56">
        <v>20.174800000000001</v>
      </c>
      <c r="EK56">
        <v>36.438600000000001</v>
      </c>
      <c r="EL56">
        <v>0</v>
      </c>
      <c r="EM56">
        <v>22.656199999999998</v>
      </c>
      <c r="EN56">
        <v>401.98399999999998</v>
      </c>
      <c r="EO56">
        <v>14.195499999999999</v>
      </c>
      <c r="EP56">
        <v>100.236</v>
      </c>
      <c r="EQ56">
        <v>90.525899999999993</v>
      </c>
    </row>
    <row r="57" spans="1:147" x14ac:dyDescent="0.3">
      <c r="A57">
        <v>41</v>
      </c>
      <c r="B57">
        <v>1675428535.5999999</v>
      </c>
      <c r="C57">
        <v>2520.2999999523199</v>
      </c>
      <c r="D57" t="s">
        <v>376</v>
      </c>
      <c r="E57" t="s">
        <v>377</v>
      </c>
      <c r="F57">
        <v>1675428527.5999999</v>
      </c>
      <c r="G57">
        <f t="shared" si="43"/>
        <v>3.6956508067726357E-3</v>
      </c>
      <c r="H57">
        <f t="shared" si="44"/>
        <v>12.263055609084889</v>
      </c>
      <c r="I57">
        <f t="shared" si="45"/>
        <v>399.95674193548399</v>
      </c>
      <c r="J57">
        <f t="shared" si="46"/>
        <v>263.33847698482197</v>
      </c>
      <c r="K57">
        <f t="shared" si="47"/>
        <v>25.543502287426499</v>
      </c>
      <c r="L57">
        <f t="shared" si="48"/>
        <v>38.795302796140653</v>
      </c>
      <c r="M57">
        <f t="shared" si="49"/>
        <v>0.16154016083630734</v>
      </c>
      <c r="N57">
        <f t="shared" si="50"/>
        <v>3.3965604516945702</v>
      </c>
      <c r="O57">
        <f t="shared" si="51"/>
        <v>0.15739017749948256</v>
      </c>
      <c r="P57">
        <f t="shared" si="52"/>
        <v>9.8732840513102701E-2</v>
      </c>
      <c r="Q57">
        <f t="shared" si="53"/>
        <v>161.84822976774308</v>
      </c>
      <c r="R57">
        <f t="shared" si="54"/>
        <v>27.056810965695163</v>
      </c>
      <c r="S57">
        <f t="shared" si="55"/>
        <v>27.330196774193499</v>
      </c>
      <c r="T57">
        <f t="shared" si="56"/>
        <v>3.6491616517925625</v>
      </c>
      <c r="U57">
        <f t="shared" si="57"/>
        <v>39.840205875807506</v>
      </c>
      <c r="V57">
        <f t="shared" si="58"/>
        <v>1.4311967983844895</v>
      </c>
      <c r="W57">
        <f t="shared" si="59"/>
        <v>3.5923428780611975</v>
      </c>
      <c r="X57">
        <f t="shared" si="60"/>
        <v>2.2179648534080729</v>
      </c>
      <c r="Y57">
        <f t="shared" si="61"/>
        <v>-162.97820057867324</v>
      </c>
      <c r="Z57">
        <f t="shared" si="62"/>
        <v>-48.998718754731883</v>
      </c>
      <c r="AA57">
        <f t="shared" si="63"/>
        <v>-3.1194148119983702</v>
      </c>
      <c r="AB57">
        <f t="shared" si="64"/>
        <v>-53.248104377660425</v>
      </c>
      <c r="AC57">
        <v>-4.0160372015390501E-2</v>
      </c>
      <c r="AD57">
        <v>4.5083535829096001E-2</v>
      </c>
      <c r="AE57">
        <v>3.3869684347596598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51199.080221833065</v>
      </c>
      <c r="AK57" t="s">
        <v>251</v>
      </c>
      <c r="AL57">
        <v>2.3287923076923098</v>
      </c>
      <c r="AM57">
        <v>1.9325600000000001</v>
      </c>
      <c r="AN57">
        <f t="shared" si="68"/>
        <v>-0.39623230769230977</v>
      </c>
      <c r="AO57">
        <f t="shared" si="69"/>
        <v>-0.20502975726099565</v>
      </c>
      <c r="AP57">
        <v>4.00236649665856E-3</v>
      </c>
      <c r="AQ57" t="s">
        <v>378</v>
      </c>
      <c r="AR57">
        <v>2.2723692307692298</v>
      </c>
      <c r="AS57">
        <v>2.6062699999999999</v>
      </c>
      <c r="AT57">
        <f t="shared" si="70"/>
        <v>0.12811441992992667</v>
      </c>
      <c r="AU57">
        <v>0.5</v>
      </c>
      <c r="AV57">
        <f t="shared" si="71"/>
        <v>841.20685633546907</v>
      </c>
      <c r="AW57">
        <f t="shared" si="72"/>
        <v>12.263055609084889</v>
      </c>
      <c r="AX57">
        <f t="shared" si="73"/>
        <v>53.885364220247887</v>
      </c>
      <c r="AY57">
        <f t="shared" si="74"/>
        <v>1</v>
      </c>
      <c r="AZ57">
        <f t="shared" si="75"/>
        <v>1.4573173233504152E-2</v>
      </c>
      <c r="BA57">
        <f t="shared" si="76"/>
        <v>-0.25849585806535769</v>
      </c>
      <c r="BB57" t="s">
        <v>253</v>
      </c>
      <c r="BC57">
        <v>0</v>
      </c>
      <c r="BD57">
        <f t="shared" si="77"/>
        <v>2.6062699999999999</v>
      </c>
      <c r="BE57">
        <f t="shared" si="78"/>
        <v>0.1281144199299267</v>
      </c>
      <c r="BF57">
        <f t="shared" si="79"/>
        <v>-0.34861013370865579</v>
      </c>
      <c r="BG57">
        <f t="shared" si="80"/>
        <v>1.2033427496597222</v>
      </c>
      <c r="BH57">
        <f t="shared" si="81"/>
        <v>1.7002904279152384</v>
      </c>
      <c r="BI57">
        <f t="shared" si="82"/>
        <v>1000.0081290322599</v>
      </c>
      <c r="BJ57">
        <f t="shared" si="83"/>
        <v>841.20685633546907</v>
      </c>
      <c r="BK57">
        <f t="shared" si="84"/>
        <v>0.84120001819338408</v>
      </c>
      <c r="BL57">
        <f t="shared" si="85"/>
        <v>0.19240003638676811</v>
      </c>
      <c r="BM57">
        <v>0.83735158965228096</v>
      </c>
      <c r="BN57">
        <v>0.5</v>
      </c>
      <c r="BO57" t="s">
        <v>254</v>
      </c>
      <c r="BP57">
        <v>1675428527.5999999</v>
      </c>
      <c r="BQ57">
        <v>399.95674193548399</v>
      </c>
      <c r="BR57">
        <v>402.25787096774201</v>
      </c>
      <c r="BS57">
        <v>14.754796774193499</v>
      </c>
      <c r="BT57">
        <v>14.1450451612903</v>
      </c>
      <c r="BU57">
        <v>500.02319354838698</v>
      </c>
      <c r="BV57">
        <v>96.798729032258095</v>
      </c>
      <c r="BW57">
        <v>0.20001790322580701</v>
      </c>
      <c r="BX57">
        <v>27.062612903225801</v>
      </c>
      <c r="BY57">
        <v>27.330196774193499</v>
      </c>
      <c r="BZ57">
        <v>999.9</v>
      </c>
      <c r="CA57">
        <v>10005.1612903226</v>
      </c>
      <c r="CB57">
        <v>0</v>
      </c>
      <c r="CC57">
        <v>392.17319354838702</v>
      </c>
      <c r="CD57">
        <v>1000.0081290322599</v>
      </c>
      <c r="CE57">
        <v>0.96000077419354801</v>
      </c>
      <c r="CF57">
        <v>3.9998954838709702E-2</v>
      </c>
      <c r="CG57">
        <v>0</v>
      </c>
      <c r="CH57">
        <v>2.2651258064516102</v>
      </c>
      <c r="CI57">
        <v>0</v>
      </c>
      <c r="CJ57">
        <v>1426.6054838709699</v>
      </c>
      <c r="CK57">
        <v>9334.3993548387098</v>
      </c>
      <c r="CL57">
        <v>39.183</v>
      </c>
      <c r="CM57">
        <v>42.625</v>
      </c>
      <c r="CN57">
        <v>40.461387096774203</v>
      </c>
      <c r="CO57">
        <v>40.993903225806498</v>
      </c>
      <c r="CP57">
        <v>39.185000000000002</v>
      </c>
      <c r="CQ57">
        <v>960.00806451612902</v>
      </c>
      <c r="CR57">
        <v>40.000967741935497</v>
      </c>
      <c r="CS57">
        <v>0</v>
      </c>
      <c r="CT57">
        <v>59.599999904632597</v>
      </c>
      <c r="CU57">
        <v>2.2723692307692298</v>
      </c>
      <c r="CV57">
        <v>-0.28445813456070401</v>
      </c>
      <c r="CW57">
        <v>-11.001709404157999</v>
      </c>
      <c r="CX57">
        <v>1426.48</v>
      </c>
      <c r="CY57">
        <v>15</v>
      </c>
      <c r="CZ57">
        <v>1675425928.3</v>
      </c>
      <c r="DA57" t="s">
        <v>255</v>
      </c>
      <c r="DB57">
        <v>4</v>
      </c>
      <c r="DC57">
        <v>-3.7610000000000001</v>
      </c>
      <c r="DD57">
        <v>0.35899999999999999</v>
      </c>
      <c r="DE57">
        <v>404</v>
      </c>
      <c r="DF57">
        <v>15</v>
      </c>
      <c r="DG57">
        <v>1.33</v>
      </c>
      <c r="DH57">
        <v>0.19</v>
      </c>
      <c r="DI57">
        <v>-2.3003923076923098</v>
      </c>
      <c r="DJ57">
        <v>-0.20592790916084699</v>
      </c>
      <c r="DK57">
        <v>0.13682191749209299</v>
      </c>
      <c r="DL57">
        <v>1</v>
      </c>
      <c r="DM57">
        <v>1.9773000000000001</v>
      </c>
      <c r="DN57">
        <v>0</v>
      </c>
      <c r="DO57">
        <v>0</v>
      </c>
      <c r="DP57">
        <v>0</v>
      </c>
      <c r="DQ57">
        <v>0.59645192307692296</v>
      </c>
      <c r="DR57">
        <v>0.137392193289503</v>
      </c>
      <c r="DS57">
        <v>1.7357723687438601E-2</v>
      </c>
      <c r="DT57">
        <v>0</v>
      </c>
      <c r="DU57">
        <v>1</v>
      </c>
      <c r="DV57">
        <v>3</v>
      </c>
      <c r="DW57" t="s">
        <v>260</v>
      </c>
      <c r="DX57">
        <v>100</v>
      </c>
      <c r="DY57">
        <v>100</v>
      </c>
      <c r="DZ57">
        <v>-3.7610000000000001</v>
      </c>
      <c r="EA57">
        <v>0.35899999999999999</v>
      </c>
      <c r="EB57">
        <v>2</v>
      </c>
      <c r="EC57">
        <v>517.20600000000002</v>
      </c>
      <c r="ED57">
        <v>412.57900000000001</v>
      </c>
      <c r="EE57">
        <v>27.052600000000002</v>
      </c>
      <c r="EF57">
        <v>31.773599999999998</v>
      </c>
      <c r="EG57">
        <v>30.001200000000001</v>
      </c>
      <c r="EH57">
        <v>31.8734</v>
      </c>
      <c r="EI57">
        <v>31.882100000000001</v>
      </c>
      <c r="EJ57">
        <v>20.180299999999999</v>
      </c>
      <c r="EK57">
        <v>36.990200000000002</v>
      </c>
      <c r="EL57">
        <v>0</v>
      </c>
      <c r="EM57">
        <v>27.092199999999998</v>
      </c>
      <c r="EN57">
        <v>402.15800000000002</v>
      </c>
      <c r="EO57">
        <v>14.2209</v>
      </c>
      <c r="EP57">
        <v>100.217</v>
      </c>
      <c r="EQ57">
        <v>90.515199999999993</v>
      </c>
    </row>
    <row r="58" spans="1:147" x14ac:dyDescent="0.3">
      <c r="A58">
        <v>42</v>
      </c>
      <c r="B58">
        <v>1675428595.5999999</v>
      </c>
      <c r="C58">
        <v>2580.2999999523199</v>
      </c>
      <c r="D58" t="s">
        <v>379</v>
      </c>
      <c r="E58" t="s">
        <v>380</v>
      </c>
      <c r="F58">
        <v>1675428587.60323</v>
      </c>
      <c r="G58">
        <f t="shared" si="43"/>
        <v>3.5002811622110936E-3</v>
      </c>
      <c r="H58">
        <f t="shared" si="44"/>
        <v>13.567850960743455</v>
      </c>
      <c r="I58">
        <f t="shared" si="45"/>
        <v>399.94422580645198</v>
      </c>
      <c r="J58">
        <f t="shared" si="46"/>
        <v>238.82063576219903</v>
      </c>
      <c r="K58">
        <f t="shared" si="47"/>
        <v>23.165064091386093</v>
      </c>
      <c r="L58">
        <f t="shared" si="48"/>
        <v>38.793689641674973</v>
      </c>
      <c r="M58">
        <f t="shared" si="49"/>
        <v>0.14886851423583744</v>
      </c>
      <c r="N58">
        <f t="shared" si="50"/>
        <v>3.397359960067877</v>
      </c>
      <c r="O58">
        <f t="shared" si="51"/>
        <v>0.1453372096743035</v>
      </c>
      <c r="P58">
        <f t="shared" si="52"/>
        <v>9.1146052931948315E-2</v>
      </c>
      <c r="Q58">
        <f t="shared" si="53"/>
        <v>161.8478234284359</v>
      </c>
      <c r="R58">
        <f t="shared" si="54"/>
        <v>27.698531697937128</v>
      </c>
      <c r="S58">
        <f t="shared" si="55"/>
        <v>27.774164516129002</v>
      </c>
      <c r="T58">
        <f t="shared" si="56"/>
        <v>3.7451649756696264</v>
      </c>
      <c r="U58">
        <f t="shared" si="57"/>
        <v>39.564279852380622</v>
      </c>
      <c r="V58">
        <f t="shared" si="58"/>
        <v>1.4719083003841922</v>
      </c>
      <c r="W58">
        <f t="shared" si="59"/>
        <v>3.7202959484567137</v>
      </c>
      <c r="X58">
        <f t="shared" si="60"/>
        <v>2.2732566752854342</v>
      </c>
      <c r="Y58">
        <f t="shared" si="61"/>
        <v>-154.36239925350924</v>
      </c>
      <c r="Z58">
        <f t="shared" si="62"/>
        <v>-20.888337271901094</v>
      </c>
      <c r="AA58">
        <f t="shared" si="63"/>
        <v>-1.3364357539716056</v>
      </c>
      <c r="AB58">
        <f t="shared" si="64"/>
        <v>-14.739348850946044</v>
      </c>
      <c r="AC58">
        <v>-4.0172267236184903E-2</v>
      </c>
      <c r="AD58">
        <v>4.5096889256516302E-2</v>
      </c>
      <c r="AE58">
        <v>3.3877651020447601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51111.82387942182</v>
      </c>
      <c r="AK58" t="s">
        <v>251</v>
      </c>
      <c r="AL58">
        <v>2.3287923076923098</v>
      </c>
      <c r="AM58">
        <v>1.9325600000000001</v>
      </c>
      <c r="AN58">
        <f t="shared" si="68"/>
        <v>-0.39623230769230977</v>
      </c>
      <c r="AO58">
        <f t="shared" si="69"/>
        <v>-0.20502975726099565</v>
      </c>
      <c r="AP58">
        <v>4.00236649665856E-3</v>
      </c>
      <c r="AQ58" t="s">
        <v>381</v>
      </c>
      <c r="AR58">
        <v>2.2256269230769199</v>
      </c>
      <c r="AS58">
        <v>1.4463999999999999</v>
      </c>
      <c r="AT58">
        <f t="shared" si="70"/>
        <v>-0.53873542801225116</v>
      </c>
      <c r="AU58">
        <v>0.5</v>
      </c>
      <c r="AV58">
        <f t="shared" si="71"/>
        <v>841.20464283865385</v>
      </c>
      <c r="AW58">
        <f t="shared" si="72"/>
        <v>13.567850960743455</v>
      </c>
      <c r="AX58">
        <f t="shared" si="73"/>
        <v>-226.59337165278754</v>
      </c>
      <c r="AY58">
        <f t="shared" si="74"/>
        <v>1</v>
      </c>
      <c r="AZ58">
        <f t="shared" si="75"/>
        <v>1.612431494490502E-2</v>
      </c>
      <c r="BA58">
        <f t="shared" si="76"/>
        <v>0.33611725663716824</v>
      </c>
      <c r="BB58" t="s">
        <v>253</v>
      </c>
      <c r="BC58">
        <v>0</v>
      </c>
      <c r="BD58">
        <f t="shared" si="77"/>
        <v>1.4463999999999999</v>
      </c>
      <c r="BE58">
        <f t="shared" si="78"/>
        <v>-0.53873542801225116</v>
      </c>
      <c r="BF58">
        <f t="shared" si="79"/>
        <v>0.25156269404313458</v>
      </c>
      <c r="BG58">
        <f t="shared" si="80"/>
        <v>0.88308444700158961</v>
      </c>
      <c r="BH58">
        <f t="shared" si="81"/>
        <v>-1.2269569910425446</v>
      </c>
      <c r="BI58">
        <f t="shared" si="82"/>
        <v>1000.00548387097</v>
      </c>
      <c r="BJ58">
        <f t="shared" si="83"/>
        <v>841.20464283865385</v>
      </c>
      <c r="BK58">
        <f t="shared" si="84"/>
        <v>0.84120002980623043</v>
      </c>
      <c r="BL58">
        <f t="shared" si="85"/>
        <v>0.19240005961246093</v>
      </c>
      <c r="BM58">
        <v>0.83735158965228096</v>
      </c>
      <c r="BN58">
        <v>0.5</v>
      </c>
      <c r="BO58" t="s">
        <v>254</v>
      </c>
      <c r="BP58">
        <v>1675428587.60323</v>
      </c>
      <c r="BQ58">
        <v>399.94422580645198</v>
      </c>
      <c r="BR58">
        <v>402.45070967741901</v>
      </c>
      <c r="BS58">
        <v>15.174664516129001</v>
      </c>
      <c r="BT58">
        <v>14.597406451612899</v>
      </c>
      <c r="BU58">
        <v>500.034516129032</v>
      </c>
      <c r="BV58">
        <v>96.797751612903198</v>
      </c>
      <c r="BW58">
        <v>0.199997419354839</v>
      </c>
      <c r="BX58">
        <v>27.660119354838699</v>
      </c>
      <c r="BY58">
        <v>27.774164516129002</v>
      </c>
      <c r="BZ58">
        <v>999.9</v>
      </c>
      <c r="CA58">
        <v>10008.225806451601</v>
      </c>
      <c r="CB58">
        <v>0</v>
      </c>
      <c r="CC58">
        <v>392.35845161290302</v>
      </c>
      <c r="CD58">
        <v>1000.00548387097</v>
      </c>
      <c r="CE58">
        <v>0.96000290322580695</v>
      </c>
      <c r="CF58">
        <v>3.9996980645161301E-2</v>
      </c>
      <c r="CG58">
        <v>0</v>
      </c>
      <c r="CH58">
        <v>2.2153612903225799</v>
      </c>
      <c r="CI58">
        <v>0</v>
      </c>
      <c r="CJ58">
        <v>1418.0083870967701</v>
      </c>
      <c r="CK58">
        <v>9334.3774193548397</v>
      </c>
      <c r="CL58">
        <v>39.453258064516099</v>
      </c>
      <c r="CM58">
        <v>42.75</v>
      </c>
      <c r="CN58">
        <v>40.711387096774203</v>
      </c>
      <c r="CO58">
        <v>41.0741935483871</v>
      </c>
      <c r="CP58">
        <v>39.414999999999999</v>
      </c>
      <c r="CQ58">
        <v>960.00612903225795</v>
      </c>
      <c r="CR58">
        <v>40.001290322580601</v>
      </c>
      <c r="CS58">
        <v>0</v>
      </c>
      <c r="CT58">
        <v>59.400000095367403</v>
      </c>
      <c r="CU58">
        <v>2.2256269230769199</v>
      </c>
      <c r="CV58">
        <v>0.104632491242935</v>
      </c>
      <c r="CW58">
        <v>-4.9230769167622803</v>
      </c>
      <c r="CX58">
        <v>1417.9761538461501</v>
      </c>
      <c r="CY58">
        <v>15</v>
      </c>
      <c r="CZ58">
        <v>1675425928.3</v>
      </c>
      <c r="DA58" t="s">
        <v>255</v>
      </c>
      <c r="DB58">
        <v>4</v>
      </c>
      <c r="DC58">
        <v>-3.7610000000000001</v>
      </c>
      <c r="DD58">
        <v>0.35899999999999999</v>
      </c>
      <c r="DE58">
        <v>404</v>
      </c>
      <c r="DF58">
        <v>15</v>
      </c>
      <c r="DG58">
        <v>1.33</v>
      </c>
      <c r="DH58">
        <v>0.19</v>
      </c>
      <c r="DI58">
        <v>-2.49062692307692</v>
      </c>
      <c r="DJ58">
        <v>-0.106487542180942</v>
      </c>
      <c r="DK58">
        <v>0.14332483678878699</v>
      </c>
      <c r="DL58">
        <v>1</v>
      </c>
      <c r="DM58">
        <v>1.9911000000000001</v>
      </c>
      <c r="DN58">
        <v>0</v>
      </c>
      <c r="DO58">
        <v>0</v>
      </c>
      <c r="DP58">
        <v>0</v>
      </c>
      <c r="DQ58">
        <v>0.57128588461538499</v>
      </c>
      <c r="DR58">
        <v>6.6513905414516503E-2</v>
      </c>
      <c r="DS58">
        <v>1.7025915287329E-2</v>
      </c>
      <c r="DT58">
        <v>1</v>
      </c>
      <c r="DU58">
        <v>2</v>
      </c>
      <c r="DV58">
        <v>3</v>
      </c>
      <c r="DW58" t="s">
        <v>256</v>
      </c>
      <c r="DX58">
        <v>100</v>
      </c>
      <c r="DY58">
        <v>100</v>
      </c>
      <c r="DZ58">
        <v>-3.7610000000000001</v>
      </c>
      <c r="EA58">
        <v>0.35899999999999999</v>
      </c>
      <c r="EB58">
        <v>2</v>
      </c>
      <c r="EC58">
        <v>517.90599999999995</v>
      </c>
      <c r="ED58">
        <v>413.00599999999997</v>
      </c>
      <c r="EE58">
        <v>27.051600000000001</v>
      </c>
      <c r="EF58">
        <v>31.782599999999999</v>
      </c>
      <c r="EG58">
        <v>30.0002</v>
      </c>
      <c r="EH58">
        <v>31.912800000000001</v>
      </c>
      <c r="EI58">
        <v>31.926500000000001</v>
      </c>
      <c r="EJ58">
        <v>20.194800000000001</v>
      </c>
      <c r="EK58">
        <v>34.047600000000003</v>
      </c>
      <c r="EL58">
        <v>0</v>
      </c>
      <c r="EM58">
        <v>27.05</v>
      </c>
      <c r="EN58">
        <v>402.56200000000001</v>
      </c>
      <c r="EO58">
        <v>14.7037</v>
      </c>
      <c r="EP58">
        <v>100.209</v>
      </c>
      <c r="EQ58">
        <v>90.513999999999996</v>
      </c>
    </row>
    <row r="59" spans="1:147" x14ac:dyDescent="0.3">
      <c r="A59">
        <v>43</v>
      </c>
      <c r="B59">
        <v>1675428655.5999999</v>
      </c>
      <c r="C59">
        <v>2640.2999999523199</v>
      </c>
      <c r="D59" t="s">
        <v>382</v>
      </c>
      <c r="E59" t="s">
        <v>383</v>
      </c>
      <c r="F59">
        <v>1675428647.5999999</v>
      </c>
      <c r="G59">
        <f t="shared" si="43"/>
        <v>4.0673769262511263E-3</v>
      </c>
      <c r="H59">
        <f t="shared" si="44"/>
        <v>14.776292295493139</v>
      </c>
      <c r="I59">
        <f t="shared" si="45"/>
        <v>399.960225806452</v>
      </c>
      <c r="J59">
        <f t="shared" si="46"/>
        <v>247.04689274987601</v>
      </c>
      <c r="K59">
        <f t="shared" si="47"/>
        <v>23.963049593891633</v>
      </c>
      <c r="L59">
        <f t="shared" si="48"/>
        <v>38.795334035177483</v>
      </c>
      <c r="M59">
        <f t="shared" si="49"/>
        <v>0.17243755888698931</v>
      </c>
      <c r="N59">
        <f t="shared" si="50"/>
        <v>3.3964975044278551</v>
      </c>
      <c r="O59">
        <f t="shared" si="51"/>
        <v>0.1677175037756993</v>
      </c>
      <c r="P59">
        <f t="shared" si="52"/>
        <v>0.10523675657574855</v>
      </c>
      <c r="Q59">
        <f t="shared" si="53"/>
        <v>161.84519408807904</v>
      </c>
      <c r="R59">
        <f t="shared" si="54"/>
        <v>27.943693559812253</v>
      </c>
      <c r="S59">
        <f t="shared" si="55"/>
        <v>28.0085774193548</v>
      </c>
      <c r="T59">
        <f t="shared" si="56"/>
        <v>3.796737642700756</v>
      </c>
      <c r="U59">
        <f t="shared" si="57"/>
        <v>39.679745522937438</v>
      </c>
      <c r="V59">
        <f t="shared" si="58"/>
        <v>1.5087375597012658</v>
      </c>
      <c r="W59">
        <f t="shared" si="59"/>
        <v>3.8022863801611799</v>
      </c>
      <c r="X59">
        <f t="shared" si="60"/>
        <v>2.2880000829994902</v>
      </c>
      <c r="Y59">
        <f t="shared" si="61"/>
        <v>-179.37132244767466</v>
      </c>
      <c r="Z59">
        <f t="shared" si="62"/>
        <v>4.5878409608229278</v>
      </c>
      <c r="AA59">
        <f t="shared" si="63"/>
        <v>0.29449579597220821</v>
      </c>
      <c r="AB59">
        <f t="shared" si="64"/>
        <v>-12.64379160280048</v>
      </c>
      <c r="AC59">
        <v>-4.0159435524877302E-2</v>
      </c>
      <c r="AD59">
        <v>4.5082484536453797E-2</v>
      </c>
      <c r="AE59">
        <v>3.3869057111669898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51032.7752499251</v>
      </c>
      <c r="AK59" t="s">
        <v>251</v>
      </c>
      <c r="AL59">
        <v>2.3287923076923098</v>
      </c>
      <c r="AM59">
        <v>1.9325600000000001</v>
      </c>
      <c r="AN59">
        <f t="shared" si="68"/>
        <v>-0.39623230769230977</v>
      </c>
      <c r="AO59">
        <f t="shared" si="69"/>
        <v>-0.20502975726099565</v>
      </c>
      <c r="AP59">
        <v>4.00236649665856E-3</v>
      </c>
      <c r="AQ59" t="s">
        <v>384</v>
      </c>
      <c r="AR59">
        <v>2.3290423076923101</v>
      </c>
      <c r="AS59">
        <v>1.3660000000000001</v>
      </c>
      <c r="AT59">
        <f t="shared" si="70"/>
        <v>-0.70500901002365302</v>
      </c>
      <c r="AU59">
        <v>0.5</v>
      </c>
      <c r="AV59">
        <f t="shared" si="71"/>
        <v>841.19369489015901</v>
      </c>
      <c r="AW59">
        <f t="shared" si="72"/>
        <v>14.776292295493139</v>
      </c>
      <c r="AX59">
        <f t="shared" si="73"/>
        <v>-296.52456703632492</v>
      </c>
      <c r="AY59">
        <f t="shared" si="74"/>
        <v>1</v>
      </c>
      <c r="AZ59">
        <f t="shared" si="75"/>
        <v>1.7561103963012241E-2</v>
      </c>
      <c r="BA59">
        <f t="shared" si="76"/>
        <v>0.41475841874084912</v>
      </c>
      <c r="BB59" t="s">
        <v>253</v>
      </c>
      <c r="BC59">
        <v>0</v>
      </c>
      <c r="BD59">
        <f t="shared" si="77"/>
        <v>1.3660000000000001</v>
      </c>
      <c r="BE59">
        <f t="shared" si="78"/>
        <v>-0.70500901002365302</v>
      </c>
      <c r="BF59">
        <f t="shared" si="79"/>
        <v>0.2931655420789005</v>
      </c>
      <c r="BG59">
        <f t="shared" si="80"/>
        <v>1.0002596614015327</v>
      </c>
      <c r="BH59">
        <f t="shared" si="81"/>
        <v>-1.429868259102073</v>
      </c>
      <c r="BI59">
        <f t="shared" si="82"/>
        <v>999.99283870967702</v>
      </c>
      <c r="BJ59">
        <f t="shared" si="83"/>
        <v>841.19369489015901</v>
      </c>
      <c r="BK59">
        <f t="shared" si="84"/>
        <v>0.84119971896556611</v>
      </c>
      <c r="BL59">
        <f t="shared" si="85"/>
        <v>0.19239943793113237</v>
      </c>
      <c r="BM59">
        <v>0.83735158965228096</v>
      </c>
      <c r="BN59">
        <v>0.5</v>
      </c>
      <c r="BO59" t="s">
        <v>254</v>
      </c>
      <c r="BP59">
        <v>1675428647.5999999</v>
      </c>
      <c r="BQ59">
        <v>399.960225806452</v>
      </c>
      <c r="BR59">
        <v>402.70719354838701</v>
      </c>
      <c r="BS59">
        <v>15.5543193548387</v>
      </c>
      <c r="BT59">
        <v>14.883764516129</v>
      </c>
      <c r="BU59">
        <v>500.01119354838698</v>
      </c>
      <c r="BV59">
        <v>96.798032258064495</v>
      </c>
      <c r="BW59">
        <v>0.199947870967742</v>
      </c>
      <c r="BX59">
        <v>28.0336322580645</v>
      </c>
      <c r="BY59">
        <v>28.0085774193548</v>
      </c>
      <c r="BZ59">
        <v>999.9</v>
      </c>
      <c r="CA59">
        <v>10005</v>
      </c>
      <c r="CB59">
        <v>0</v>
      </c>
      <c r="CC59">
        <v>392.33429032258101</v>
      </c>
      <c r="CD59">
        <v>999.99283870967702</v>
      </c>
      <c r="CE59">
        <v>0.96000716129032304</v>
      </c>
      <c r="CF59">
        <v>3.9993032258064498E-2</v>
      </c>
      <c r="CG59">
        <v>0</v>
      </c>
      <c r="CH59">
        <v>2.3458967741935499</v>
      </c>
      <c r="CI59">
        <v>0</v>
      </c>
      <c r="CJ59">
        <v>1414.4593548387099</v>
      </c>
      <c r="CK59">
        <v>9334.2758064516092</v>
      </c>
      <c r="CL59">
        <v>39.6991935483871</v>
      </c>
      <c r="CM59">
        <v>42.906999999999996</v>
      </c>
      <c r="CN59">
        <v>40.953258064516099</v>
      </c>
      <c r="CO59">
        <v>41.186999999999998</v>
      </c>
      <c r="CP59">
        <v>39.652999999999999</v>
      </c>
      <c r="CQ59">
        <v>960.00193548387097</v>
      </c>
      <c r="CR59">
        <v>39.990322580645199</v>
      </c>
      <c r="CS59">
        <v>0</v>
      </c>
      <c r="CT59">
        <v>59.200000047683702</v>
      </c>
      <c r="CU59">
        <v>2.3290423076923101</v>
      </c>
      <c r="CV59">
        <v>-0.109158977004917</v>
      </c>
      <c r="CW59">
        <v>-1.8916239352109101</v>
      </c>
      <c r="CX59">
        <v>1414.51269230769</v>
      </c>
      <c r="CY59">
        <v>15</v>
      </c>
      <c r="CZ59">
        <v>1675425928.3</v>
      </c>
      <c r="DA59" t="s">
        <v>255</v>
      </c>
      <c r="DB59">
        <v>4</v>
      </c>
      <c r="DC59">
        <v>-3.7610000000000001</v>
      </c>
      <c r="DD59">
        <v>0.35899999999999999</v>
      </c>
      <c r="DE59">
        <v>404</v>
      </c>
      <c r="DF59">
        <v>15</v>
      </c>
      <c r="DG59">
        <v>1.33</v>
      </c>
      <c r="DH59">
        <v>0.19</v>
      </c>
      <c r="DI59">
        <v>-2.7199249999999999</v>
      </c>
      <c r="DJ59">
        <v>-0.28030516520101201</v>
      </c>
      <c r="DK59">
        <v>0.10536356724182699</v>
      </c>
      <c r="DL59">
        <v>1</v>
      </c>
      <c r="DM59">
        <v>2.3925000000000001</v>
      </c>
      <c r="DN59">
        <v>0</v>
      </c>
      <c r="DO59">
        <v>0</v>
      </c>
      <c r="DP59">
        <v>0</v>
      </c>
      <c r="DQ59">
        <v>0.659078230769231</v>
      </c>
      <c r="DR59">
        <v>0.123210934858698</v>
      </c>
      <c r="DS59">
        <v>1.5748518265606099E-2</v>
      </c>
      <c r="DT59">
        <v>0</v>
      </c>
      <c r="DU59">
        <v>1</v>
      </c>
      <c r="DV59">
        <v>3</v>
      </c>
      <c r="DW59" t="s">
        <v>260</v>
      </c>
      <c r="DX59">
        <v>100</v>
      </c>
      <c r="DY59">
        <v>100</v>
      </c>
      <c r="DZ59">
        <v>-3.7610000000000001</v>
      </c>
      <c r="EA59">
        <v>0.35899999999999999</v>
      </c>
      <c r="EB59">
        <v>2</v>
      </c>
      <c r="EC59">
        <v>517.58799999999997</v>
      </c>
      <c r="ED59">
        <v>413.56799999999998</v>
      </c>
      <c r="EE59">
        <v>27.084</v>
      </c>
      <c r="EF59">
        <v>31.782599999999999</v>
      </c>
      <c r="EG59">
        <v>30.001100000000001</v>
      </c>
      <c r="EH59">
        <v>31.937899999999999</v>
      </c>
      <c r="EI59">
        <v>31.9543</v>
      </c>
      <c r="EJ59">
        <v>20.202100000000002</v>
      </c>
      <c r="EK59">
        <v>32.684800000000003</v>
      </c>
      <c r="EL59">
        <v>0</v>
      </c>
      <c r="EM59">
        <v>27.059699999999999</v>
      </c>
      <c r="EN59">
        <v>402.69099999999997</v>
      </c>
      <c r="EO59">
        <v>14.9979</v>
      </c>
      <c r="EP59">
        <v>100.205</v>
      </c>
      <c r="EQ59">
        <v>90.513499999999993</v>
      </c>
    </row>
    <row r="60" spans="1:147" x14ac:dyDescent="0.3">
      <c r="A60">
        <v>44</v>
      </c>
      <c r="B60">
        <v>1675428715.5999999</v>
      </c>
      <c r="C60">
        <v>2700.2999999523199</v>
      </c>
      <c r="D60" t="s">
        <v>385</v>
      </c>
      <c r="E60" t="s">
        <v>386</v>
      </c>
      <c r="F60">
        <v>1675428707.5999999</v>
      </c>
      <c r="G60">
        <f t="shared" si="43"/>
        <v>4.306994464262805E-3</v>
      </c>
      <c r="H60">
        <f t="shared" si="44"/>
        <v>16.081986470680548</v>
      </c>
      <c r="I60">
        <f t="shared" si="45"/>
        <v>399.95467741935499</v>
      </c>
      <c r="J60">
        <f t="shared" si="46"/>
        <v>243.4638997067739</v>
      </c>
      <c r="K60">
        <f t="shared" si="47"/>
        <v>23.616253186113731</v>
      </c>
      <c r="L60">
        <f t="shared" si="48"/>
        <v>38.796022475126456</v>
      </c>
      <c r="M60">
        <f t="shared" si="49"/>
        <v>0.18316620527011684</v>
      </c>
      <c r="N60">
        <f t="shared" si="50"/>
        <v>3.3957128378859305</v>
      </c>
      <c r="O60">
        <f t="shared" si="51"/>
        <v>0.17784909612143462</v>
      </c>
      <c r="P60">
        <f t="shared" si="52"/>
        <v>0.1116205494722855</v>
      </c>
      <c r="Q60">
        <f t="shared" si="53"/>
        <v>161.84640341242635</v>
      </c>
      <c r="R60">
        <f t="shared" si="54"/>
        <v>28.054178055677603</v>
      </c>
      <c r="S60">
        <f t="shared" si="55"/>
        <v>28.097967741935499</v>
      </c>
      <c r="T60">
        <f t="shared" si="56"/>
        <v>3.8165667739973665</v>
      </c>
      <c r="U60">
        <f t="shared" si="57"/>
        <v>39.913236626693667</v>
      </c>
      <c r="V60">
        <f t="shared" si="58"/>
        <v>1.5322463745979342</v>
      </c>
      <c r="W60">
        <f t="shared" si="59"/>
        <v>3.8389429274527429</v>
      </c>
      <c r="X60">
        <f t="shared" si="60"/>
        <v>2.2843203993994323</v>
      </c>
      <c r="Y60">
        <f t="shared" si="61"/>
        <v>-189.93845587398971</v>
      </c>
      <c r="Z60">
        <f t="shared" si="62"/>
        <v>18.377832730521718</v>
      </c>
      <c r="AA60">
        <f t="shared" si="63"/>
        <v>1.1814496155071075</v>
      </c>
      <c r="AB60">
        <f t="shared" si="64"/>
        <v>-8.5327701155345181</v>
      </c>
      <c r="AC60">
        <v>-4.0147762348352399E-2</v>
      </c>
      <c r="AD60">
        <v>4.5069380373178203E-2</v>
      </c>
      <c r="AE60">
        <v>3.3861238326795902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50990.713680989815</v>
      </c>
      <c r="AK60" t="s">
        <v>251</v>
      </c>
      <c r="AL60">
        <v>2.3287923076923098</v>
      </c>
      <c r="AM60">
        <v>1.9325600000000001</v>
      </c>
      <c r="AN60">
        <f t="shared" si="68"/>
        <v>-0.39623230769230977</v>
      </c>
      <c r="AO60">
        <f t="shared" si="69"/>
        <v>-0.20502975726099565</v>
      </c>
      <c r="AP60">
        <v>4.00236649665856E-3</v>
      </c>
      <c r="AQ60" t="s">
        <v>387</v>
      </c>
      <c r="AR60">
        <v>2.2619730769230801</v>
      </c>
      <c r="AS60">
        <v>2.0499999999999998</v>
      </c>
      <c r="AT60">
        <f t="shared" si="70"/>
        <v>-0.10340150093808798</v>
      </c>
      <c r="AU60">
        <v>0.5</v>
      </c>
      <c r="AV60">
        <f t="shared" si="71"/>
        <v>841.20015975506521</v>
      </c>
      <c r="AW60">
        <f t="shared" si="72"/>
        <v>16.081986470680548</v>
      </c>
      <c r="AX60">
        <f t="shared" si="73"/>
        <v>-43.490679554016566</v>
      </c>
      <c r="AY60">
        <f t="shared" si="74"/>
        <v>1</v>
      </c>
      <c r="AZ60">
        <f t="shared" si="75"/>
        <v>1.9113149133097366E-2</v>
      </c>
      <c r="BA60">
        <f t="shared" si="76"/>
        <v>-5.7287804878048673E-2</v>
      </c>
      <c r="BB60" t="s">
        <v>253</v>
      </c>
      <c r="BC60">
        <v>0</v>
      </c>
      <c r="BD60">
        <f t="shared" si="77"/>
        <v>2.0499999999999998</v>
      </c>
      <c r="BE60">
        <f t="shared" si="78"/>
        <v>-0.10340150093808796</v>
      </c>
      <c r="BF60">
        <f t="shared" si="79"/>
        <v>-6.0769135240302898E-2</v>
      </c>
      <c r="BG60">
        <f t="shared" si="80"/>
        <v>0.7603261319427258</v>
      </c>
      <c r="BH60">
        <f t="shared" si="81"/>
        <v>0.29639178259839583</v>
      </c>
      <c r="BI60">
        <f t="shared" si="82"/>
        <v>1000.0005483871</v>
      </c>
      <c r="BJ60">
        <f t="shared" si="83"/>
        <v>841.20015975506521</v>
      </c>
      <c r="BK60">
        <f t="shared" si="84"/>
        <v>0.84119969845200204</v>
      </c>
      <c r="BL60">
        <f t="shared" si="85"/>
        <v>0.19239939690400398</v>
      </c>
      <c r="BM60">
        <v>0.83735158965228096</v>
      </c>
      <c r="BN60">
        <v>0.5</v>
      </c>
      <c r="BO60" t="s">
        <v>254</v>
      </c>
      <c r="BP60">
        <v>1675428707.5999999</v>
      </c>
      <c r="BQ60">
        <v>399.95467741935499</v>
      </c>
      <c r="BR60">
        <v>402.93632258064503</v>
      </c>
      <c r="BS60">
        <v>15.796183870967701</v>
      </c>
      <c r="BT60">
        <v>15.0863064516129</v>
      </c>
      <c r="BU60">
        <v>500.01593548387098</v>
      </c>
      <c r="BV60">
        <v>96.801106451612895</v>
      </c>
      <c r="BW60">
        <v>0.19994058064516099</v>
      </c>
      <c r="BX60">
        <v>28.198354838709701</v>
      </c>
      <c r="BY60">
        <v>28.097967741935499</v>
      </c>
      <c r="BZ60">
        <v>999.9</v>
      </c>
      <c r="CA60">
        <v>10001.774193548399</v>
      </c>
      <c r="CB60">
        <v>0</v>
      </c>
      <c r="CC60">
        <v>392.40641935483899</v>
      </c>
      <c r="CD60">
        <v>1000.0005483871</v>
      </c>
      <c r="CE60">
        <v>0.96001064516129098</v>
      </c>
      <c r="CF60">
        <v>3.9989741935483901E-2</v>
      </c>
      <c r="CG60">
        <v>0</v>
      </c>
      <c r="CH60">
        <v>2.2504258064516098</v>
      </c>
      <c r="CI60">
        <v>0</v>
      </c>
      <c r="CJ60">
        <v>1415.33064516129</v>
      </c>
      <c r="CK60">
        <v>9334.3580645161292</v>
      </c>
      <c r="CL60">
        <v>39.936999999999998</v>
      </c>
      <c r="CM60">
        <v>43.082322580645098</v>
      </c>
      <c r="CN60">
        <v>41.164999999999999</v>
      </c>
      <c r="CO60">
        <v>41.352645161290297</v>
      </c>
      <c r="CP60">
        <v>39.875</v>
      </c>
      <c r="CQ60">
        <v>960.01129032258098</v>
      </c>
      <c r="CR60">
        <v>39.99</v>
      </c>
      <c r="CS60">
        <v>0</v>
      </c>
      <c r="CT60">
        <v>59.599999904632597</v>
      </c>
      <c r="CU60">
        <v>2.2619730769230801</v>
      </c>
      <c r="CV60">
        <v>-0.34773673645146003</v>
      </c>
      <c r="CW60">
        <v>5.8297435913669604</v>
      </c>
      <c r="CX60">
        <v>1415.38153846154</v>
      </c>
      <c r="CY60">
        <v>15</v>
      </c>
      <c r="CZ60">
        <v>1675425928.3</v>
      </c>
      <c r="DA60" t="s">
        <v>255</v>
      </c>
      <c r="DB60">
        <v>4</v>
      </c>
      <c r="DC60">
        <v>-3.7610000000000001</v>
      </c>
      <c r="DD60">
        <v>0.35899999999999999</v>
      </c>
      <c r="DE60">
        <v>404</v>
      </c>
      <c r="DF60">
        <v>15</v>
      </c>
      <c r="DG60">
        <v>1.33</v>
      </c>
      <c r="DH60">
        <v>0.19</v>
      </c>
      <c r="DI60">
        <v>-2.9534138461538499</v>
      </c>
      <c r="DJ60">
        <v>-0.30305752582608703</v>
      </c>
      <c r="DK60">
        <v>0.106934158879224</v>
      </c>
      <c r="DL60">
        <v>1</v>
      </c>
      <c r="DM60">
        <v>2.1791999999999998</v>
      </c>
      <c r="DN60">
        <v>0</v>
      </c>
      <c r="DO60">
        <v>0</v>
      </c>
      <c r="DP60">
        <v>0</v>
      </c>
      <c r="DQ60">
        <v>0.70481036538461606</v>
      </c>
      <c r="DR60">
        <v>5.3719824127038199E-2</v>
      </c>
      <c r="DS60">
        <v>7.1728206473862903E-3</v>
      </c>
      <c r="DT60">
        <v>1</v>
      </c>
      <c r="DU60">
        <v>2</v>
      </c>
      <c r="DV60">
        <v>3</v>
      </c>
      <c r="DW60" t="s">
        <v>256</v>
      </c>
      <c r="DX60">
        <v>100</v>
      </c>
      <c r="DY60">
        <v>100</v>
      </c>
      <c r="DZ60">
        <v>-3.7610000000000001</v>
      </c>
      <c r="EA60">
        <v>0.35899999999999999</v>
      </c>
      <c r="EB60">
        <v>2</v>
      </c>
      <c r="EC60">
        <v>517.31100000000004</v>
      </c>
      <c r="ED60">
        <v>413.84500000000003</v>
      </c>
      <c r="EE60">
        <v>26.083500000000001</v>
      </c>
      <c r="EF60">
        <v>31.7742</v>
      </c>
      <c r="EG60">
        <v>30</v>
      </c>
      <c r="EH60">
        <v>31.951899999999998</v>
      </c>
      <c r="EI60">
        <v>31.976600000000001</v>
      </c>
      <c r="EJ60">
        <v>20.2105</v>
      </c>
      <c r="EK60">
        <v>32.126899999999999</v>
      </c>
      <c r="EL60">
        <v>0</v>
      </c>
      <c r="EM60">
        <v>26.038799999999998</v>
      </c>
      <c r="EN60">
        <v>402.95</v>
      </c>
      <c r="EO60">
        <v>15.0954</v>
      </c>
      <c r="EP60">
        <v>100.203</v>
      </c>
      <c r="EQ60">
        <v>90.5137</v>
      </c>
    </row>
    <row r="61" spans="1:147" x14ac:dyDescent="0.3">
      <c r="A61">
        <v>45</v>
      </c>
      <c r="B61">
        <v>1675428775.5999999</v>
      </c>
      <c r="C61">
        <v>2760.2999999523199</v>
      </c>
      <c r="D61" t="s">
        <v>388</v>
      </c>
      <c r="E61" t="s">
        <v>389</v>
      </c>
      <c r="F61">
        <v>1675428767.6064501</v>
      </c>
      <c r="G61">
        <f t="shared" si="43"/>
        <v>4.5588301960614941E-3</v>
      </c>
      <c r="H61">
        <f t="shared" si="44"/>
        <v>16.446959693653085</v>
      </c>
      <c r="I61">
        <f t="shared" si="45"/>
        <v>399.978096774194</v>
      </c>
      <c r="J61">
        <f t="shared" si="46"/>
        <v>250.40373520727587</v>
      </c>
      <c r="K61">
        <f t="shared" si="47"/>
        <v>24.289109988802636</v>
      </c>
      <c r="L61">
        <f t="shared" si="48"/>
        <v>38.797791804577102</v>
      </c>
      <c r="M61">
        <f t="shared" si="49"/>
        <v>0.19707362290415137</v>
      </c>
      <c r="N61">
        <f t="shared" si="50"/>
        <v>3.3966780703997981</v>
      </c>
      <c r="O61">
        <f t="shared" si="51"/>
        <v>0.19093468386604201</v>
      </c>
      <c r="P61">
        <f t="shared" si="52"/>
        <v>0.1198698070520266</v>
      </c>
      <c r="Q61">
        <f t="shared" si="53"/>
        <v>161.84539943624691</v>
      </c>
      <c r="R61">
        <f t="shared" si="54"/>
        <v>27.923789627060312</v>
      </c>
      <c r="S61">
        <f t="shared" si="55"/>
        <v>27.995158064516101</v>
      </c>
      <c r="T61">
        <f t="shared" si="56"/>
        <v>3.7937686488128888</v>
      </c>
      <c r="U61">
        <f t="shared" si="57"/>
        <v>40.325210071506682</v>
      </c>
      <c r="V61">
        <f t="shared" si="58"/>
        <v>1.5414571598666442</v>
      </c>
      <c r="W61">
        <f t="shared" si="59"/>
        <v>3.8225644879053453</v>
      </c>
      <c r="X61">
        <f t="shared" si="60"/>
        <v>2.2523114889462446</v>
      </c>
      <c r="Y61">
        <f t="shared" si="61"/>
        <v>-201.04441164631189</v>
      </c>
      <c r="Z61">
        <f t="shared" si="62"/>
        <v>23.763290563582494</v>
      </c>
      <c r="AA61">
        <f t="shared" si="63"/>
        <v>1.5258884030370861</v>
      </c>
      <c r="AB61">
        <f t="shared" si="64"/>
        <v>-13.909833243445412</v>
      </c>
      <c r="AC61">
        <v>-4.0162121893151E-2</v>
      </c>
      <c r="AD61">
        <v>4.5085500220179903E-2</v>
      </c>
      <c r="AE61">
        <v>3.3870856355191301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51020.614904875634</v>
      </c>
      <c r="AK61" t="s">
        <v>251</v>
      </c>
      <c r="AL61">
        <v>2.3287923076923098</v>
      </c>
      <c r="AM61">
        <v>1.9325600000000001</v>
      </c>
      <c r="AN61">
        <f t="shared" si="68"/>
        <v>-0.39623230769230977</v>
      </c>
      <c r="AO61">
        <f t="shared" si="69"/>
        <v>-0.20502975726099565</v>
      </c>
      <c r="AP61">
        <v>4.00236649665856E-3</v>
      </c>
      <c r="AQ61" t="s">
        <v>390</v>
      </c>
      <c r="AR61">
        <v>2.3371884615384602</v>
      </c>
      <c r="AS61">
        <v>1.7407999999999999</v>
      </c>
      <c r="AT61">
        <f t="shared" si="70"/>
        <v>-0.34259447468891335</v>
      </c>
      <c r="AU61">
        <v>0.5</v>
      </c>
      <c r="AV61">
        <f t="shared" si="71"/>
        <v>841.19480280056246</v>
      </c>
      <c r="AW61">
        <f t="shared" si="72"/>
        <v>16.446959693653085</v>
      </c>
      <c r="AX61">
        <f t="shared" si="73"/>
        <v>-144.09434578825139</v>
      </c>
      <c r="AY61">
        <f t="shared" si="74"/>
        <v>1</v>
      </c>
      <c r="AZ61">
        <f t="shared" si="75"/>
        <v>1.9547145646184958E-2</v>
      </c>
      <c r="BA61">
        <f t="shared" si="76"/>
        <v>0.11015625000000009</v>
      </c>
      <c r="BB61" t="s">
        <v>253</v>
      </c>
      <c r="BC61">
        <v>0</v>
      </c>
      <c r="BD61">
        <f t="shared" si="77"/>
        <v>1.7407999999999999</v>
      </c>
      <c r="BE61">
        <f t="shared" si="78"/>
        <v>-0.3425944746889133</v>
      </c>
      <c r="BF61">
        <f t="shared" si="79"/>
        <v>9.9225897255453985E-2</v>
      </c>
      <c r="BG61">
        <f t="shared" si="80"/>
        <v>1.014279360012553</v>
      </c>
      <c r="BH61">
        <f t="shared" si="81"/>
        <v>-0.48395851695392156</v>
      </c>
      <c r="BI61">
        <f t="shared" si="82"/>
        <v>999.99416129032295</v>
      </c>
      <c r="BJ61">
        <f t="shared" si="83"/>
        <v>841.19480280056246</v>
      </c>
      <c r="BK61">
        <f t="shared" si="84"/>
        <v>0.84119971432147478</v>
      </c>
      <c r="BL61">
        <f t="shared" si="85"/>
        <v>0.19239942864294962</v>
      </c>
      <c r="BM61">
        <v>0.83735158965228096</v>
      </c>
      <c r="BN61">
        <v>0.5</v>
      </c>
      <c r="BO61" t="s">
        <v>254</v>
      </c>
      <c r="BP61">
        <v>1675428767.6064501</v>
      </c>
      <c r="BQ61">
        <v>399.978096774194</v>
      </c>
      <c r="BR61">
        <v>403.03764516129002</v>
      </c>
      <c r="BS61">
        <v>15.8913451612903</v>
      </c>
      <c r="BT61">
        <v>15.140058064516101</v>
      </c>
      <c r="BU61">
        <v>500.03267741935502</v>
      </c>
      <c r="BV61">
        <v>96.799825806451594</v>
      </c>
      <c r="BW61">
        <v>0.19996522580645201</v>
      </c>
      <c r="BX61">
        <v>28.1249258064516</v>
      </c>
      <c r="BY61">
        <v>27.995158064516101</v>
      </c>
      <c r="BZ61">
        <v>999.9</v>
      </c>
      <c r="CA61">
        <v>10005.483870967701</v>
      </c>
      <c r="CB61">
        <v>0</v>
      </c>
      <c r="CC61">
        <v>392.34741935483902</v>
      </c>
      <c r="CD61">
        <v>999.99416129032295</v>
      </c>
      <c r="CE61">
        <v>0.96001225806451596</v>
      </c>
      <c r="CF61">
        <v>3.9988096774193502E-2</v>
      </c>
      <c r="CG61">
        <v>0</v>
      </c>
      <c r="CH61">
        <v>2.3613225806451599</v>
      </c>
      <c r="CI61">
        <v>0</v>
      </c>
      <c r="CJ61">
        <v>1419.70580645161</v>
      </c>
      <c r="CK61">
        <v>9334.3080645161299</v>
      </c>
      <c r="CL61">
        <v>40.139000000000003</v>
      </c>
      <c r="CM61">
        <v>43.237806451612897</v>
      </c>
      <c r="CN61">
        <v>41.370935483871001</v>
      </c>
      <c r="CO61">
        <v>41.491870967741903</v>
      </c>
      <c r="CP61">
        <v>40.064032258064501</v>
      </c>
      <c r="CQ61">
        <v>960.00580645161301</v>
      </c>
      <c r="CR61">
        <v>39.990322580645199</v>
      </c>
      <c r="CS61">
        <v>0</v>
      </c>
      <c r="CT61">
        <v>59.400000095367403</v>
      </c>
      <c r="CU61">
        <v>2.3371884615384602</v>
      </c>
      <c r="CV61">
        <v>0.150013674898896</v>
      </c>
      <c r="CW61">
        <v>4.2003418550187597</v>
      </c>
      <c r="CX61">
        <v>1419.7392307692301</v>
      </c>
      <c r="CY61">
        <v>15</v>
      </c>
      <c r="CZ61">
        <v>1675425928.3</v>
      </c>
      <c r="DA61" t="s">
        <v>255</v>
      </c>
      <c r="DB61">
        <v>4</v>
      </c>
      <c r="DC61">
        <v>-3.7610000000000001</v>
      </c>
      <c r="DD61">
        <v>0.35899999999999999</v>
      </c>
      <c r="DE61">
        <v>404</v>
      </c>
      <c r="DF61">
        <v>15</v>
      </c>
      <c r="DG61">
        <v>1.33</v>
      </c>
      <c r="DH61">
        <v>0.19</v>
      </c>
      <c r="DI61">
        <v>-3.0625251923076902</v>
      </c>
      <c r="DJ61">
        <v>-6.5977721220175395E-2</v>
      </c>
      <c r="DK61">
        <v>0.105735381740863</v>
      </c>
      <c r="DL61">
        <v>1</v>
      </c>
      <c r="DM61">
        <v>2.4276</v>
      </c>
      <c r="DN61">
        <v>0</v>
      </c>
      <c r="DO61">
        <v>0</v>
      </c>
      <c r="DP61">
        <v>0</v>
      </c>
      <c r="DQ61">
        <v>0.74593494230769297</v>
      </c>
      <c r="DR61">
        <v>6.0405191050963099E-2</v>
      </c>
      <c r="DS61">
        <v>8.3608303424900603E-3</v>
      </c>
      <c r="DT61">
        <v>1</v>
      </c>
      <c r="DU61">
        <v>2</v>
      </c>
      <c r="DV61">
        <v>3</v>
      </c>
      <c r="DW61" t="s">
        <v>256</v>
      </c>
      <c r="DX61">
        <v>100</v>
      </c>
      <c r="DY61">
        <v>100</v>
      </c>
      <c r="DZ61">
        <v>-3.7610000000000001</v>
      </c>
      <c r="EA61">
        <v>0.35899999999999999</v>
      </c>
      <c r="EB61">
        <v>2</v>
      </c>
      <c r="EC61">
        <v>517.52700000000004</v>
      </c>
      <c r="ED61">
        <v>414.18900000000002</v>
      </c>
      <c r="EE61">
        <v>25.799299999999999</v>
      </c>
      <c r="EF61">
        <v>31.768599999999999</v>
      </c>
      <c r="EG61">
        <v>29.9999</v>
      </c>
      <c r="EH61">
        <v>31.963000000000001</v>
      </c>
      <c r="EI61">
        <v>31.990400000000001</v>
      </c>
      <c r="EJ61">
        <v>20.216799999999999</v>
      </c>
      <c r="EK61">
        <v>32.677700000000002</v>
      </c>
      <c r="EL61">
        <v>0</v>
      </c>
      <c r="EM61">
        <v>25.797999999999998</v>
      </c>
      <c r="EN61">
        <v>403.16199999999998</v>
      </c>
      <c r="EO61">
        <v>14.993499999999999</v>
      </c>
      <c r="EP61">
        <v>100.20399999999999</v>
      </c>
      <c r="EQ61">
        <v>90.516300000000001</v>
      </c>
    </row>
    <row r="62" spans="1:147" x14ac:dyDescent="0.3">
      <c r="A62">
        <v>46</v>
      </c>
      <c r="B62">
        <v>1675428835.5999999</v>
      </c>
      <c r="C62">
        <v>2820.2999999523199</v>
      </c>
      <c r="D62" t="s">
        <v>391</v>
      </c>
      <c r="E62" t="s">
        <v>392</v>
      </c>
      <c r="F62">
        <v>1675428827.5999999</v>
      </c>
      <c r="G62">
        <f t="shared" si="43"/>
        <v>5.0586621012416455E-3</v>
      </c>
      <c r="H62">
        <f t="shared" si="44"/>
        <v>17.274487613758403</v>
      </c>
      <c r="I62">
        <f t="shared" si="45"/>
        <v>399.97996774193501</v>
      </c>
      <c r="J62">
        <f t="shared" si="46"/>
        <v>257.58518054868858</v>
      </c>
      <c r="K62">
        <f t="shared" si="47"/>
        <v>24.985428475098814</v>
      </c>
      <c r="L62">
        <f t="shared" si="48"/>
        <v>38.797538174365009</v>
      </c>
      <c r="M62">
        <f t="shared" si="49"/>
        <v>0.21931131372932508</v>
      </c>
      <c r="N62">
        <f t="shared" si="50"/>
        <v>3.3963857542378988</v>
      </c>
      <c r="O62">
        <f t="shared" si="51"/>
        <v>0.21173680302815892</v>
      </c>
      <c r="P62">
        <f t="shared" si="52"/>
        <v>0.13299424743291557</v>
      </c>
      <c r="Q62">
        <f t="shared" si="53"/>
        <v>161.84745120562872</v>
      </c>
      <c r="R62">
        <f t="shared" si="54"/>
        <v>27.807925148192826</v>
      </c>
      <c r="S62">
        <f t="shared" si="55"/>
        <v>27.952967741935499</v>
      </c>
      <c r="T62">
        <f t="shared" si="56"/>
        <v>3.7844473517683119</v>
      </c>
      <c r="U62">
        <f t="shared" si="57"/>
        <v>40.045368722960333</v>
      </c>
      <c r="V62">
        <f t="shared" si="58"/>
        <v>1.5305153154742961</v>
      </c>
      <c r="W62">
        <f t="shared" si="59"/>
        <v>3.8219533601066904</v>
      </c>
      <c r="X62">
        <f t="shared" si="60"/>
        <v>2.2539320362940156</v>
      </c>
      <c r="Y62">
        <f t="shared" si="61"/>
        <v>-223.08699866475658</v>
      </c>
      <c r="Z62">
        <f t="shared" si="62"/>
        <v>30.983889191397299</v>
      </c>
      <c r="AA62">
        <f t="shared" si="63"/>
        <v>1.9892633414923213</v>
      </c>
      <c r="AB62">
        <f t="shared" si="64"/>
        <v>-28.266394926238245</v>
      </c>
      <c r="AC62">
        <v>-4.0157772992469601E-2</v>
      </c>
      <c r="AD62">
        <v>4.5080618198180301E-2</v>
      </c>
      <c r="AE62">
        <v>3.3867943580609801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51015.757564514395</v>
      </c>
      <c r="AK62" t="s">
        <v>251</v>
      </c>
      <c r="AL62">
        <v>2.3287923076923098</v>
      </c>
      <c r="AM62">
        <v>1.9325600000000001</v>
      </c>
      <c r="AN62">
        <f t="shared" si="68"/>
        <v>-0.39623230769230977</v>
      </c>
      <c r="AO62">
        <f t="shared" si="69"/>
        <v>-0.20502975726099565</v>
      </c>
      <c r="AP62">
        <v>4.00236649665856E-3</v>
      </c>
      <c r="AQ62" t="s">
        <v>393</v>
      </c>
      <c r="AR62">
        <v>2.3304653846153802</v>
      </c>
      <c r="AS62">
        <v>1.3295999999999999</v>
      </c>
      <c r="AT62">
        <f t="shared" si="70"/>
        <v>-0.75275675738220538</v>
      </c>
      <c r="AU62">
        <v>0.5</v>
      </c>
      <c r="AV62">
        <f t="shared" si="71"/>
        <v>841.20483391018649</v>
      </c>
      <c r="AW62">
        <f t="shared" si="72"/>
        <v>17.274487613758403</v>
      </c>
      <c r="AX62">
        <f t="shared" si="73"/>
        <v>-316.61131153423429</v>
      </c>
      <c r="AY62">
        <f t="shared" si="74"/>
        <v>1</v>
      </c>
      <c r="AZ62">
        <f t="shared" si="75"/>
        <v>2.0530653832530967E-2</v>
      </c>
      <c r="BA62">
        <f t="shared" si="76"/>
        <v>0.45348977135980761</v>
      </c>
      <c r="BB62" t="s">
        <v>253</v>
      </c>
      <c r="BC62">
        <v>0</v>
      </c>
      <c r="BD62">
        <f t="shared" si="77"/>
        <v>1.3295999999999999</v>
      </c>
      <c r="BE62">
        <f t="shared" si="78"/>
        <v>-0.75275675738220549</v>
      </c>
      <c r="BF62">
        <f t="shared" si="79"/>
        <v>0.31200066233389917</v>
      </c>
      <c r="BG62">
        <f t="shared" si="80"/>
        <v>1.0016744293467736</v>
      </c>
      <c r="BH62">
        <f t="shared" si="81"/>
        <v>-1.5217335595668355</v>
      </c>
      <c r="BI62">
        <f t="shared" si="82"/>
        <v>1000.006</v>
      </c>
      <c r="BJ62">
        <f t="shared" si="83"/>
        <v>841.20483391018649</v>
      </c>
      <c r="BK62">
        <f t="shared" si="84"/>
        <v>0.84119978671146622</v>
      </c>
      <c r="BL62">
        <f t="shared" si="85"/>
        <v>0.19239957342293257</v>
      </c>
      <c r="BM62">
        <v>0.83735158965228096</v>
      </c>
      <c r="BN62">
        <v>0.5</v>
      </c>
      <c r="BO62" t="s">
        <v>254</v>
      </c>
      <c r="BP62">
        <v>1675428827.5999999</v>
      </c>
      <c r="BQ62">
        <v>399.97996774193501</v>
      </c>
      <c r="BR62">
        <v>403.211677419355</v>
      </c>
      <c r="BS62">
        <v>15.778719354838699</v>
      </c>
      <c r="BT62">
        <v>14.9449387096774</v>
      </c>
      <c r="BU62">
        <v>500.01664516129</v>
      </c>
      <c r="BV62">
        <v>96.798706451612901</v>
      </c>
      <c r="BW62">
        <v>0.199996741935484</v>
      </c>
      <c r="BX62">
        <v>28.122180645161301</v>
      </c>
      <c r="BY62">
        <v>27.952967741935499</v>
      </c>
      <c r="BZ62">
        <v>999.9</v>
      </c>
      <c r="CA62">
        <v>10004.516129032299</v>
      </c>
      <c r="CB62">
        <v>0</v>
      </c>
      <c r="CC62">
        <v>392.23770967741899</v>
      </c>
      <c r="CD62">
        <v>1000.006</v>
      </c>
      <c r="CE62">
        <v>0.96000751612903201</v>
      </c>
      <c r="CF62">
        <v>3.9992822580645203E-2</v>
      </c>
      <c r="CG62">
        <v>0</v>
      </c>
      <c r="CH62">
        <v>2.3072451612903202</v>
      </c>
      <c r="CI62">
        <v>0</v>
      </c>
      <c r="CJ62">
        <v>1423.72032258065</v>
      </c>
      <c r="CK62">
        <v>9334.4077419354799</v>
      </c>
      <c r="CL62">
        <v>40.350612903225802</v>
      </c>
      <c r="CM62">
        <v>43.377000000000002</v>
      </c>
      <c r="CN62">
        <v>41.561999999999998</v>
      </c>
      <c r="CO62">
        <v>41.625</v>
      </c>
      <c r="CP62">
        <v>40.25</v>
      </c>
      <c r="CQ62">
        <v>960.01516129032302</v>
      </c>
      <c r="CR62">
        <v>39.993225806451598</v>
      </c>
      <c r="CS62">
        <v>0</v>
      </c>
      <c r="CT62">
        <v>59.200000047683702</v>
      </c>
      <c r="CU62">
        <v>2.3304653846153802</v>
      </c>
      <c r="CV62">
        <v>1.2868752192566999</v>
      </c>
      <c r="CW62">
        <v>5.7186324460862101</v>
      </c>
      <c r="CX62">
        <v>1423.7196153846201</v>
      </c>
      <c r="CY62">
        <v>15</v>
      </c>
      <c r="CZ62">
        <v>1675425928.3</v>
      </c>
      <c r="DA62" t="s">
        <v>255</v>
      </c>
      <c r="DB62">
        <v>4</v>
      </c>
      <c r="DC62">
        <v>-3.7610000000000001</v>
      </c>
      <c r="DD62">
        <v>0.35899999999999999</v>
      </c>
      <c r="DE62">
        <v>404</v>
      </c>
      <c r="DF62">
        <v>15</v>
      </c>
      <c r="DG62">
        <v>1.33</v>
      </c>
      <c r="DH62">
        <v>0.19</v>
      </c>
      <c r="DI62">
        <v>-3.2110940384615398</v>
      </c>
      <c r="DJ62">
        <v>-6.9597182617536502E-2</v>
      </c>
      <c r="DK62">
        <v>0.118153971339546</v>
      </c>
      <c r="DL62">
        <v>1</v>
      </c>
      <c r="DM62">
        <v>2.4514999999999998</v>
      </c>
      <c r="DN62">
        <v>0</v>
      </c>
      <c r="DO62">
        <v>0</v>
      </c>
      <c r="DP62">
        <v>0</v>
      </c>
      <c r="DQ62">
        <v>0.83246638461538502</v>
      </c>
      <c r="DR62">
        <v>1.13570630922905E-2</v>
      </c>
      <c r="DS62">
        <v>2.7163968509904802E-3</v>
      </c>
      <c r="DT62">
        <v>1</v>
      </c>
      <c r="DU62">
        <v>2</v>
      </c>
      <c r="DV62">
        <v>3</v>
      </c>
      <c r="DW62" t="s">
        <v>256</v>
      </c>
      <c r="DX62">
        <v>100</v>
      </c>
      <c r="DY62">
        <v>100</v>
      </c>
      <c r="DZ62">
        <v>-3.7610000000000001</v>
      </c>
      <c r="EA62">
        <v>0.35899999999999999</v>
      </c>
      <c r="EB62">
        <v>2</v>
      </c>
      <c r="EC62">
        <v>517.85</v>
      </c>
      <c r="ED62">
        <v>414.01600000000002</v>
      </c>
      <c r="EE62">
        <v>25.896999999999998</v>
      </c>
      <c r="EF62">
        <v>31.768599999999999</v>
      </c>
      <c r="EG62">
        <v>30.0002</v>
      </c>
      <c r="EH62">
        <v>31.971399999999999</v>
      </c>
      <c r="EI62">
        <v>32.001600000000003</v>
      </c>
      <c r="EJ62">
        <v>20.217500000000001</v>
      </c>
      <c r="EK62">
        <v>33.679200000000002</v>
      </c>
      <c r="EL62">
        <v>0</v>
      </c>
      <c r="EM62">
        <v>25.921399999999998</v>
      </c>
      <c r="EN62">
        <v>403.20499999999998</v>
      </c>
      <c r="EO62">
        <v>14.926600000000001</v>
      </c>
      <c r="EP62">
        <v>100.206</v>
      </c>
      <c r="EQ62">
        <v>90.516599999999997</v>
      </c>
    </row>
    <row r="63" spans="1:147" x14ac:dyDescent="0.3">
      <c r="A63">
        <v>47</v>
      </c>
      <c r="B63">
        <v>1675428895.5999999</v>
      </c>
      <c r="C63">
        <v>2880.2999999523199</v>
      </c>
      <c r="D63" t="s">
        <v>394</v>
      </c>
      <c r="E63" t="s">
        <v>395</v>
      </c>
      <c r="F63">
        <v>1675428887.5999999</v>
      </c>
      <c r="G63">
        <f t="shared" si="43"/>
        <v>5.2802156425521152E-3</v>
      </c>
      <c r="H63">
        <f t="shared" si="44"/>
        <v>17.587383133018179</v>
      </c>
      <c r="I63">
        <f t="shared" si="45"/>
        <v>399.984193548387</v>
      </c>
      <c r="J63">
        <f t="shared" si="46"/>
        <v>261.3326609876724</v>
      </c>
      <c r="K63">
        <f t="shared" si="47"/>
        <v>25.350679683097336</v>
      </c>
      <c r="L63">
        <f t="shared" si="48"/>
        <v>38.800627256558201</v>
      </c>
      <c r="M63">
        <f t="shared" si="49"/>
        <v>0.23028099147881109</v>
      </c>
      <c r="N63">
        <f t="shared" si="50"/>
        <v>3.3953530520873274</v>
      </c>
      <c r="O63">
        <f t="shared" si="51"/>
        <v>0.22194285218742421</v>
      </c>
      <c r="P63">
        <f t="shared" si="52"/>
        <v>0.13943827793287872</v>
      </c>
      <c r="Q63">
        <f t="shared" si="53"/>
        <v>161.84464634435392</v>
      </c>
      <c r="R63">
        <f t="shared" si="54"/>
        <v>27.777611559025715</v>
      </c>
      <c r="S63">
        <f t="shared" si="55"/>
        <v>27.927732258064498</v>
      </c>
      <c r="T63">
        <f t="shared" si="56"/>
        <v>3.7788815187932854</v>
      </c>
      <c r="U63">
        <f t="shared" si="57"/>
        <v>40.096226296653811</v>
      </c>
      <c r="V63">
        <f t="shared" si="58"/>
        <v>1.5342396192930683</v>
      </c>
      <c r="W63">
        <f t="shared" si="59"/>
        <v>3.8263940549964093</v>
      </c>
      <c r="X63">
        <f t="shared" si="60"/>
        <v>2.2446418995002171</v>
      </c>
      <c r="Y63">
        <f t="shared" si="61"/>
        <v>-232.85750983654827</v>
      </c>
      <c r="Z63">
        <f t="shared" si="62"/>
        <v>39.243616751727615</v>
      </c>
      <c r="AA63">
        <f t="shared" si="63"/>
        <v>2.5202638164565139</v>
      </c>
      <c r="AB63">
        <f t="shared" si="64"/>
        <v>-29.248982924010221</v>
      </c>
      <c r="AC63">
        <v>-4.0142410331885502E-2</v>
      </c>
      <c r="AD63">
        <v>4.5063372265831701E-2</v>
      </c>
      <c r="AE63">
        <v>3.3857653251717501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50993.806930226674</v>
      </c>
      <c r="AK63" t="s">
        <v>251</v>
      </c>
      <c r="AL63">
        <v>2.3287923076923098</v>
      </c>
      <c r="AM63">
        <v>1.9325600000000001</v>
      </c>
      <c r="AN63">
        <f t="shared" si="68"/>
        <v>-0.39623230769230977</v>
      </c>
      <c r="AO63">
        <f t="shared" si="69"/>
        <v>-0.20502975726099565</v>
      </c>
      <c r="AP63">
        <v>4.00236649665856E-3</v>
      </c>
      <c r="AQ63" t="s">
        <v>396</v>
      </c>
      <c r="AR63">
        <v>2.2244538461538501</v>
      </c>
      <c r="AS63">
        <v>1.3624000000000001</v>
      </c>
      <c r="AT63">
        <f t="shared" si="70"/>
        <v>-0.63274651068250876</v>
      </c>
      <c r="AU63">
        <v>0.5</v>
      </c>
      <c r="AV63">
        <f t="shared" si="71"/>
        <v>841.18916570304305</v>
      </c>
      <c r="AW63">
        <f t="shared" si="72"/>
        <v>17.587383133018179</v>
      </c>
      <c r="AX63">
        <f t="shared" si="73"/>
        <v>-266.1297547112656</v>
      </c>
      <c r="AY63">
        <f t="shared" si="74"/>
        <v>1</v>
      </c>
      <c r="AZ63">
        <f t="shared" si="75"/>
        <v>2.0903004322251121E-2</v>
      </c>
      <c r="BA63">
        <f t="shared" si="76"/>
        <v>0.41849677040516736</v>
      </c>
      <c r="BB63" t="s">
        <v>253</v>
      </c>
      <c r="BC63">
        <v>0</v>
      </c>
      <c r="BD63">
        <f t="shared" si="77"/>
        <v>1.3624000000000001</v>
      </c>
      <c r="BE63">
        <f t="shared" si="78"/>
        <v>-0.63274651068250887</v>
      </c>
      <c r="BF63">
        <f t="shared" si="79"/>
        <v>0.29502835617005424</v>
      </c>
      <c r="BG63">
        <f t="shared" si="80"/>
        <v>0.89203301732852769</v>
      </c>
      <c r="BH63">
        <f t="shared" si="81"/>
        <v>-1.4389538382689178</v>
      </c>
      <c r="BI63">
        <f t="shared" si="82"/>
        <v>999.98722580645199</v>
      </c>
      <c r="BJ63">
        <f t="shared" si="83"/>
        <v>841.18916570304305</v>
      </c>
      <c r="BK63">
        <f t="shared" si="84"/>
        <v>0.84119991135352323</v>
      </c>
      <c r="BL63">
        <f t="shared" si="85"/>
        <v>0.19239982270704659</v>
      </c>
      <c r="BM63">
        <v>0.83735158965228096</v>
      </c>
      <c r="BN63">
        <v>0.5</v>
      </c>
      <c r="BO63" t="s">
        <v>254</v>
      </c>
      <c r="BP63">
        <v>1675428887.5999999</v>
      </c>
      <c r="BQ63">
        <v>399.984193548387</v>
      </c>
      <c r="BR63">
        <v>403.28309677419401</v>
      </c>
      <c r="BS63">
        <v>15.8160225806452</v>
      </c>
      <c r="BT63">
        <v>14.9457709677419</v>
      </c>
      <c r="BU63">
        <v>500.02412903225797</v>
      </c>
      <c r="BV63">
        <v>96.805374193548403</v>
      </c>
      <c r="BW63">
        <v>0.20002722580645199</v>
      </c>
      <c r="BX63">
        <v>28.142119354838702</v>
      </c>
      <c r="BY63">
        <v>27.927732258064498</v>
      </c>
      <c r="BZ63">
        <v>999.9</v>
      </c>
      <c r="CA63">
        <v>10000</v>
      </c>
      <c r="CB63">
        <v>0</v>
      </c>
      <c r="CC63">
        <v>392.27893548387101</v>
      </c>
      <c r="CD63">
        <v>999.98722580645199</v>
      </c>
      <c r="CE63">
        <v>0.96000170967741905</v>
      </c>
      <c r="CF63">
        <v>3.9998561290322601E-2</v>
      </c>
      <c r="CG63">
        <v>0</v>
      </c>
      <c r="CH63">
        <v>2.24486129032258</v>
      </c>
      <c r="CI63">
        <v>0</v>
      </c>
      <c r="CJ63">
        <v>1426.89612903226</v>
      </c>
      <c r="CK63">
        <v>9334.2119354838705</v>
      </c>
      <c r="CL63">
        <v>40.5</v>
      </c>
      <c r="CM63">
        <v>43.521999999999998</v>
      </c>
      <c r="CN63">
        <v>41.725612903225802</v>
      </c>
      <c r="CO63">
        <v>41.745935483871001</v>
      </c>
      <c r="CP63">
        <v>40.408999999999999</v>
      </c>
      <c r="CQ63">
        <v>959.98870967741902</v>
      </c>
      <c r="CR63">
        <v>39.996451612903201</v>
      </c>
      <c r="CS63">
        <v>0</v>
      </c>
      <c r="CT63">
        <v>59.599999904632597</v>
      </c>
      <c r="CU63">
        <v>2.2244538461538501</v>
      </c>
      <c r="CV63">
        <v>-0.60637266358404196</v>
      </c>
      <c r="CW63">
        <v>3.1545299064272498</v>
      </c>
      <c r="CX63">
        <v>1426.99038461538</v>
      </c>
      <c r="CY63">
        <v>15</v>
      </c>
      <c r="CZ63">
        <v>1675425928.3</v>
      </c>
      <c r="DA63" t="s">
        <v>255</v>
      </c>
      <c r="DB63">
        <v>4</v>
      </c>
      <c r="DC63">
        <v>-3.7610000000000001</v>
      </c>
      <c r="DD63">
        <v>0.35899999999999999</v>
      </c>
      <c r="DE63">
        <v>404</v>
      </c>
      <c r="DF63">
        <v>15</v>
      </c>
      <c r="DG63">
        <v>1.33</v>
      </c>
      <c r="DH63">
        <v>0.19</v>
      </c>
      <c r="DI63">
        <v>-3.2846434615384599</v>
      </c>
      <c r="DJ63">
        <v>-0.14617717066506</v>
      </c>
      <c r="DK63">
        <v>0.131156875767512</v>
      </c>
      <c r="DL63">
        <v>1</v>
      </c>
      <c r="DM63">
        <v>2.5024000000000002</v>
      </c>
      <c r="DN63">
        <v>0</v>
      </c>
      <c r="DO63">
        <v>0</v>
      </c>
      <c r="DP63">
        <v>0</v>
      </c>
      <c r="DQ63">
        <v>0.86682938461538495</v>
      </c>
      <c r="DR63">
        <v>3.3401000597625401E-2</v>
      </c>
      <c r="DS63">
        <v>5.0248991959037396E-3</v>
      </c>
      <c r="DT63">
        <v>1</v>
      </c>
      <c r="DU63">
        <v>2</v>
      </c>
      <c r="DV63">
        <v>3</v>
      </c>
      <c r="DW63" t="s">
        <v>256</v>
      </c>
      <c r="DX63">
        <v>100</v>
      </c>
      <c r="DY63">
        <v>100</v>
      </c>
      <c r="DZ63">
        <v>-3.7610000000000001</v>
      </c>
      <c r="EA63">
        <v>0.35899999999999999</v>
      </c>
      <c r="EB63">
        <v>2</v>
      </c>
      <c r="EC63">
        <v>517.50800000000004</v>
      </c>
      <c r="ED63">
        <v>414.322</v>
      </c>
      <c r="EE63">
        <v>26.208600000000001</v>
      </c>
      <c r="EF63">
        <v>31.765799999999999</v>
      </c>
      <c r="EG63">
        <v>30.0001</v>
      </c>
      <c r="EH63">
        <v>31.977</v>
      </c>
      <c r="EI63">
        <v>32.009900000000002</v>
      </c>
      <c r="EJ63">
        <v>20.220300000000002</v>
      </c>
      <c r="EK63">
        <v>33.679200000000002</v>
      </c>
      <c r="EL63">
        <v>0</v>
      </c>
      <c r="EM63">
        <v>26.233599999999999</v>
      </c>
      <c r="EN63">
        <v>403.34800000000001</v>
      </c>
      <c r="EO63">
        <v>14.8932</v>
      </c>
      <c r="EP63">
        <v>100.20699999999999</v>
      </c>
      <c r="EQ63">
        <v>90.522199999999998</v>
      </c>
    </row>
    <row r="64" spans="1:147" x14ac:dyDescent="0.3">
      <c r="A64">
        <v>48</v>
      </c>
      <c r="B64">
        <v>1675428955.5999999</v>
      </c>
      <c r="C64">
        <v>2940.2999999523199</v>
      </c>
      <c r="D64" t="s">
        <v>397</v>
      </c>
      <c r="E64" t="s">
        <v>398</v>
      </c>
      <c r="F64">
        <v>1675428947.5999999</v>
      </c>
      <c r="G64">
        <f t="shared" si="43"/>
        <v>5.4666304739866946E-3</v>
      </c>
      <c r="H64">
        <f t="shared" si="44"/>
        <v>18.071993463239398</v>
      </c>
      <c r="I64">
        <f t="shared" si="45"/>
        <v>399.98196774193599</v>
      </c>
      <c r="J64">
        <f t="shared" si="46"/>
        <v>261.92490079744607</v>
      </c>
      <c r="K64">
        <f t="shared" si="47"/>
        <v>25.408370582190706</v>
      </c>
      <c r="L64">
        <f t="shared" si="48"/>
        <v>38.8007785118537</v>
      </c>
      <c r="M64">
        <f t="shared" si="49"/>
        <v>0.23808027595872211</v>
      </c>
      <c r="N64">
        <f t="shared" si="50"/>
        <v>3.3938120364531961</v>
      </c>
      <c r="O64">
        <f t="shared" si="51"/>
        <v>0.22917563401286573</v>
      </c>
      <c r="P64">
        <f t="shared" si="52"/>
        <v>0.14400706919612088</v>
      </c>
      <c r="Q64">
        <f t="shared" si="53"/>
        <v>161.84563737420302</v>
      </c>
      <c r="R64">
        <f t="shared" si="54"/>
        <v>27.807885803341094</v>
      </c>
      <c r="S64">
        <f t="shared" si="55"/>
        <v>27.967812903225798</v>
      </c>
      <c r="T64">
        <f t="shared" si="56"/>
        <v>3.7877248787402076</v>
      </c>
      <c r="U64">
        <f t="shared" si="57"/>
        <v>40.006678376963343</v>
      </c>
      <c r="V64">
        <f t="shared" si="58"/>
        <v>1.5372991975495214</v>
      </c>
      <c r="W64">
        <f t="shared" si="59"/>
        <v>3.8426064345165165</v>
      </c>
      <c r="X64">
        <f t="shared" si="60"/>
        <v>2.250425681190686</v>
      </c>
      <c r="Y64">
        <f t="shared" si="61"/>
        <v>-241.07840390281322</v>
      </c>
      <c r="Z64">
        <f t="shared" si="62"/>
        <v>45.179912275152596</v>
      </c>
      <c r="AA64">
        <f t="shared" si="63"/>
        <v>2.9044466343741959</v>
      </c>
      <c r="AB64">
        <f t="shared" si="64"/>
        <v>-31.148407619083393</v>
      </c>
      <c r="AC64">
        <v>-4.0119489528633402E-2</v>
      </c>
      <c r="AD64">
        <v>4.5037641656208598E-2</v>
      </c>
      <c r="AE64">
        <v>3.3842297840071498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50953.610107460248</v>
      </c>
      <c r="AK64" t="s">
        <v>251</v>
      </c>
      <c r="AL64">
        <v>2.3287923076923098</v>
      </c>
      <c r="AM64">
        <v>1.9325600000000001</v>
      </c>
      <c r="AN64">
        <f t="shared" si="68"/>
        <v>-0.39623230769230977</v>
      </c>
      <c r="AO64">
        <f t="shared" si="69"/>
        <v>-0.20502975726099565</v>
      </c>
      <c r="AP64">
        <v>4.00236649665856E-3</v>
      </c>
      <c r="AQ64" t="s">
        <v>399</v>
      </c>
      <c r="AR64">
        <v>2.3120692307692301</v>
      </c>
      <c r="AS64">
        <v>2.9853800000000001</v>
      </c>
      <c r="AT64">
        <f t="shared" si="70"/>
        <v>0.22553603535589106</v>
      </c>
      <c r="AU64">
        <v>0.5</v>
      </c>
      <c r="AV64">
        <f t="shared" si="71"/>
        <v>841.19629335488992</v>
      </c>
      <c r="AW64">
        <f t="shared" si="72"/>
        <v>18.071993463239398</v>
      </c>
      <c r="AX64">
        <f t="shared" si="73"/>
        <v>94.860038479666486</v>
      </c>
      <c r="AY64">
        <f t="shared" si="74"/>
        <v>1</v>
      </c>
      <c r="AZ64">
        <f t="shared" si="75"/>
        <v>2.1478923812994131E-2</v>
      </c>
      <c r="BA64">
        <f t="shared" si="76"/>
        <v>-0.35265862302286477</v>
      </c>
      <c r="BB64" t="s">
        <v>253</v>
      </c>
      <c r="BC64">
        <v>0</v>
      </c>
      <c r="BD64">
        <f t="shared" si="77"/>
        <v>2.9853800000000001</v>
      </c>
      <c r="BE64">
        <f t="shared" si="78"/>
        <v>0.22553603535589103</v>
      </c>
      <c r="BF64">
        <f t="shared" si="79"/>
        <v>-0.54477998095790048</v>
      </c>
      <c r="BG64">
        <f t="shared" si="80"/>
        <v>1.0254696777277437</v>
      </c>
      <c r="BH64">
        <f t="shared" si="81"/>
        <v>2.6570776273436967</v>
      </c>
      <c r="BI64">
        <f t="shared" si="82"/>
        <v>999.99596774193606</v>
      </c>
      <c r="BJ64">
        <f t="shared" si="83"/>
        <v>841.19629335488992</v>
      </c>
      <c r="BK64">
        <f t="shared" si="84"/>
        <v>0.84119968528910427</v>
      </c>
      <c r="BL64">
        <f t="shared" si="85"/>
        <v>0.19239937057820869</v>
      </c>
      <c r="BM64">
        <v>0.83735158965228096</v>
      </c>
      <c r="BN64">
        <v>0.5</v>
      </c>
      <c r="BO64" t="s">
        <v>254</v>
      </c>
      <c r="BP64">
        <v>1675428947.5999999</v>
      </c>
      <c r="BQ64">
        <v>399.98196774193599</v>
      </c>
      <c r="BR64">
        <v>403.37451612903197</v>
      </c>
      <c r="BS64">
        <v>15.8474129032258</v>
      </c>
      <c r="BT64">
        <v>14.946464516129</v>
      </c>
      <c r="BU64">
        <v>500.023129032258</v>
      </c>
      <c r="BV64">
        <v>96.806309677419407</v>
      </c>
      <c r="BW64">
        <v>0.20000970967741899</v>
      </c>
      <c r="BX64">
        <v>28.2147419354839</v>
      </c>
      <c r="BY64">
        <v>27.967812903225798</v>
      </c>
      <c r="BZ64">
        <v>999.9</v>
      </c>
      <c r="CA64">
        <v>9994.1935483871002</v>
      </c>
      <c r="CB64">
        <v>0</v>
      </c>
      <c r="CC64">
        <v>392.217548387097</v>
      </c>
      <c r="CD64">
        <v>999.99596774193606</v>
      </c>
      <c r="CE64">
        <v>0.96000987096774204</v>
      </c>
      <c r="CF64">
        <v>3.99903129032258E-2</v>
      </c>
      <c r="CG64">
        <v>0</v>
      </c>
      <c r="CH64">
        <v>2.3094161290322601</v>
      </c>
      <c r="CI64">
        <v>0</v>
      </c>
      <c r="CJ64">
        <v>1428.47903225806</v>
      </c>
      <c r="CK64">
        <v>9334.3125806451608</v>
      </c>
      <c r="CL64">
        <v>40.645000000000003</v>
      </c>
      <c r="CM64">
        <v>43.651000000000003</v>
      </c>
      <c r="CN64">
        <v>41.875</v>
      </c>
      <c r="CO64">
        <v>41.846548387096803</v>
      </c>
      <c r="CP64">
        <v>40.542000000000002</v>
      </c>
      <c r="CQ64">
        <v>960.00677419354895</v>
      </c>
      <c r="CR64">
        <v>39.989354838709701</v>
      </c>
      <c r="CS64">
        <v>0</v>
      </c>
      <c r="CT64">
        <v>59.400000095367403</v>
      </c>
      <c r="CU64">
        <v>2.3120692307692301</v>
      </c>
      <c r="CV64">
        <v>-0.304485474593223</v>
      </c>
      <c r="CW64">
        <v>3.6745299005804801</v>
      </c>
      <c r="CX64">
        <v>1428.53</v>
      </c>
      <c r="CY64">
        <v>15</v>
      </c>
      <c r="CZ64">
        <v>1675425928.3</v>
      </c>
      <c r="DA64" t="s">
        <v>255</v>
      </c>
      <c r="DB64">
        <v>4</v>
      </c>
      <c r="DC64">
        <v>-3.7610000000000001</v>
      </c>
      <c r="DD64">
        <v>0.35899999999999999</v>
      </c>
      <c r="DE64">
        <v>404</v>
      </c>
      <c r="DF64">
        <v>15</v>
      </c>
      <c r="DG64">
        <v>1.33</v>
      </c>
      <c r="DH64">
        <v>0.19</v>
      </c>
      <c r="DI64">
        <v>-3.3763934615384601</v>
      </c>
      <c r="DJ64">
        <v>-0.16922387091267399</v>
      </c>
      <c r="DK64">
        <v>0.110267125913613</v>
      </c>
      <c r="DL64">
        <v>1</v>
      </c>
      <c r="DM64">
        <v>1.8734</v>
      </c>
      <c r="DN64">
        <v>0</v>
      </c>
      <c r="DO64">
        <v>0</v>
      </c>
      <c r="DP64">
        <v>0</v>
      </c>
      <c r="DQ64">
        <v>0.89884151923076905</v>
      </c>
      <c r="DR64">
        <v>2.12868863655774E-2</v>
      </c>
      <c r="DS64">
        <v>3.9509617791620502E-3</v>
      </c>
      <c r="DT64">
        <v>1</v>
      </c>
      <c r="DU64">
        <v>2</v>
      </c>
      <c r="DV64">
        <v>3</v>
      </c>
      <c r="DW64" t="s">
        <v>256</v>
      </c>
      <c r="DX64">
        <v>100</v>
      </c>
      <c r="DY64">
        <v>100</v>
      </c>
      <c r="DZ64">
        <v>-3.7610000000000001</v>
      </c>
      <c r="EA64">
        <v>0.35899999999999999</v>
      </c>
      <c r="EB64">
        <v>2</v>
      </c>
      <c r="EC64">
        <v>518.17399999999998</v>
      </c>
      <c r="ED64">
        <v>414.46600000000001</v>
      </c>
      <c r="EE64">
        <v>26.378699999999998</v>
      </c>
      <c r="EF64">
        <v>31.7546</v>
      </c>
      <c r="EG64">
        <v>30</v>
      </c>
      <c r="EH64">
        <v>31.979800000000001</v>
      </c>
      <c r="EI64">
        <v>32.012700000000002</v>
      </c>
      <c r="EJ64">
        <v>20.223199999999999</v>
      </c>
      <c r="EK64">
        <v>33.679200000000002</v>
      </c>
      <c r="EL64">
        <v>0</v>
      </c>
      <c r="EM64">
        <v>26.381499999999999</v>
      </c>
      <c r="EN64">
        <v>403.36099999999999</v>
      </c>
      <c r="EO64">
        <v>14.9148</v>
      </c>
      <c r="EP64">
        <v>100.209</v>
      </c>
      <c r="EQ64">
        <v>90.524100000000004</v>
      </c>
    </row>
    <row r="65" spans="1:147" x14ac:dyDescent="0.3">
      <c r="A65">
        <v>49</v>
      </c>
      <c r="B65">
        <v>1675429015.5999999</v>
      </c>
      <c r="C65">
        <v>3000.2999999523199</v>
      </c>
      <c r="D65" t="s">
        <v>400</v>
      </c>
      <c r="E65" t="s">
        <v>401</v>
      </c>
      <c r="F65">
        <v>1675429007.6161301</v>
      </c>
      <c r="G65">
        <f t="shared" si="43"/>
        <v>5.3169932712326361E-3</v>
      </c>
      <c r="H65">
        <f t="shared" si="44"/>
        <v>18.331131835028103</v>
      </c>
      <c r="I65">
        <f t="shared" si="45"/>
        <v>400.00251612903202</v>
      </c>
      <c r="J65">
        <f t="shared" si="46"/>
        <v>256.22392331311028</v>
      </c>
      <c r="K65">
        <f t="shared" si="47"/>
        <v>24.855883859956233</v>
      </c>
      <c r="L65">
        <f t="shared" si="48"/>
        <v>38.803621285759789</v>
      </c>
      <c r="M65">
        <f t="shared" si="49"/>
        <v>0.23059980898332824</v>
      </c>
      <c r="N65">
        <f t="shared" si="50"/>
        <v>3.398486318967711</v>
      </c>
      <c r="O65">
        <f t="shared" si="51"/>
        <v>0.22224642468841868</v>
      </c>
      <c r="P65">
        <f t="shared" si="52"/>
        <v>0.13962932327617253</v>
      </c>
      <c r="Q65">
        <f t="shared" si="53"/>
        <v>161.84652235338834</v>
      </c>
      <c r="R65">
        <f t="shared" si="54"/>
        <v>27.901077498809848</v>
      </c>
      <c r="S65">
        <f t="shared" si="55"/>
        <v>28.014500000000002</v>
      </c>
      <c r="T65">
        <f t="shared" si="56"/>
        <v>3.7980486413686174</v>
      </c>
      <c r="U65">
        <f t="shared" si="57"/>
        <v>39.968540768955272</v>
      </c>
      <c r="V65">
        <f t="shared" si="58"/>
        <v>1.5410983435607553</v>
      </c>
      <c r="W65">
        <f t="shared" si="59"/>
        <v>3.8557783544546393</v>
      </c>
      <c r="X65">
        <f t="shared" si="60"/>
        <v>2.2569502978078622</v>
      </c>
      <c r="Y65">
        <f t="shared" si="61"/>
        <v>-234.47940326135924</v>
      </c>
      <c r="Z65">
        <f t="shared" si="62"/>
        <v>47.462636801796407</v>
      </c>
      <c r="AA65">
        <f t="shared" si="63"/>
        <v>3.0485994917185804</v>
      </c>
      <c r="AB65">
        <f t="shared" si="64"/>
        <v>-22.121644614455903</v>
      </c>
      <c r="AC65">
        <v>-4.0189027375402801E-2</v>
      </c>
      <c r="AD65">
        <v>4.5115703981057201E-2</v>
      </c>
      <c r="AE65">
        <v>3.3888874579055002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51028.392654636264</v>
      </c>
      <c r="AK65" t="s">
        <v>251</v>
      </c>
      <c r="AL65">
        <v>2.3287923076923098</v>
      </c>
      <c r="AM65">
        <v>1.9325600000000001</v>
      </c>
      <c r="AN65">
        <f t="shared" si="68"/>
        <v>-0.39623230769230977</v>
      </c>
      <c r="AO65">
        <f t="shared" si="69"/>
        <v>-0.20502975726099565</v>
      </c>
      <c r="AP65">
        <v>4.00236649665856E-3</v>
      </c>
      <c r="AQ65" t="s">
        <v>402</v>
      </c>
      <c r="AR65">
        <v>2.2980269230769199</v>
      </c>
      <c r="AS65">
        <v>1.56</v>
      </c>
      <c r="AT65">
        <f t="shared" si="70"/>
        <v>-0.47309418145956394</v>
      </c>
      <c r="AU65">
        <v>0.5</v>
      </c>
      <c r="AV65">
        <f t="shared" si="71"/>
        <v>841.2014650838978</v>
      </c>
      <c r="AW65">
        <f t="shared" si="72"/>
        <v>18.331131835028103</v>
      </c>
      <c r="AX65">
        <f t="shared" si="73"/>
        <v>-198.98375928322631</v>
      </c>
      <c r="AY65">
        <f t="shared" si="74"/>
        <v>1</v>
      </c>
      <c r="AZ65">
        <f t="shared" si="75"/>
        <v>2.1786849202293741E-2</v>
      </c>
      <c r="BA65">
        <f t="shared" si="76"/>
        <v>0.23882051282051281</v>
      </c>
      <c r="BB65" t="s">
        <v>253</v>
      </c>
      <c r="BC65">
        <v>0</v>
      </c>
      <c r="BD65">
        <f t="shared" si="77"/>
        <v>1.56</v>
      </c>
      <c r="BE65">
        <f t="shared" si="78"/>
        <v>-0.473094181459564</v>
      </c>
      <c r="BF65">
        <f t="shared" si="79"/>
        <v>0.19278056050006209</v>
      </c>
      <c r="BG65">
        <f t="shared" si="80"/>
        <v>0.95998218984820671</v>
      </c>
      <c r="BH65">
        <f t="shared" si="81"/>
        <v>-0.9402564928887821</v>
      </c>
      <c r="BI65">
        <f t="shared" si="82"/>
        <v>1000.00219354839</v>
      </c>
      <c r="BJ65">
        <f t="shared" si="83"/>
        <v>841.2014650838978</v>
      </c>
      <c r="BK65">
        <f t="shared" si="84"/>
        <v>0.84119961987182601</v>
      </c>
      <c r="BL65">
        <f t="shared" si="85"/>
        <v>0.1923992397436522</v>
      </c>
      <c r="BM65">
        <v>0.83735158965228096</v>
      </c>
      <c r="BN65">
        <v>0.5</v>
      </c>
      <c r="BO65" t="s">
        <v>254</v>
      </c>
      <c r="BP65">
        <v>1675429007.6161301</v>
      </c>
      <c r="BQ65">
        <v>400.00251612903202</v>
      </c>
      <c r="BR65">
        <v>403.428516129032</v>
      </c>
      <c r="BS65">
        <v>15.8862290322581</v>
      </c>
      <c r="BT65">
        <v>15.0099612903226</v>
      </c>
      <c r="BU65">
        <v>500.014322580645</v>
      </c>
      <c r="BV65">
        <v>96.808493548387105</v>
      </c>
      <c r="BW65">
        <v>0.19994945161290301</v>
      </c>
      <c r="BX65">
        <v>28.273548387096799</v>
      </c>
      <c r="BY65">
        <v>28.014500000000002</v>
      </c>
      <c r="BZ65">
        <v>999.9</v>
      </c>
      <c r="CA65">
        <v>10011.2903225806</v>
      </c>
      <c r="CB65">
        <v>0</v>
      </c>
      <c r="CC65">
        <v>392.23283870967703</v>
      </c>
      <c r="CD65">
        <v>1000.00219354839</v>
      </c>
      <c r="CE65">
        <v>0.96001190322580598</v>
      </c>
      <c r="CF65">
        <v>3.9988316129032302E-2</v>
      </c>
      <c r="CG65">
        <v>0</v>
      </c>
      <c r="CH65">
        <v>2.3139516129032298</v>
      </c>
      <c r="CI65">
        <v>0</v>
      </c>
      <c r="CJ65">
        <v>1429.5229032258101</v>
      </c>
      <c r="CK65">
        <v>9334.3796774193597</v>
      </c>
      <c r="CL65">
        <v>40.799999999999997</v>
      </c>
      <c r="CM65">
        <v>43.758000000000003</v>
      </c>
      <c r="CN65">
        <v>42.008000000000003</v>
      </c>
      <c r="CO65">
        <v>41.939032258064501</v>
      </c>
      <c r="CP65">
        <v>40.679000000000002</v>
      </c>
      <c r="CQ65">
        <v>960.01483870967695</v>
      </c>
      <c r="CR65">
        <v>39.9874193548387</v>
      </c>
      <c r="CS65">
        <v>0</v>
      </c>
      <c r="CT65">
        <v>59.400000095367403</v>
      </c>
      <c r="CU65">
        <v>2.2980269230769199</v>
      </c>
      <c r="CV65">
        <v>-3.0875215329599099E-2</v>
      </c>
      <c r="CW65">
        <v>3.5179486980653101</v>
      </c>
      <c r="CX65">
        <v>1429.54538461538</v>
      </c>
      <c r="CY65">
        <v>15</v>
      </c>
      <c r="CZ65">
        <v>1675425928.3</v>
      </c>
      <c r="DA65" t="s">
        <v>255</v>
      </c>
      <c r="DB65">
        <v>4</v>
      </c>
      <c r="DC65">
        <v>-3.7610000000000001</v>
      </c>
      <c r="DD65">
        <v>0.35899999999999999</v>
      </c>
      <c r="DE65">
        <v>404</v>
      </c>
      <c r="DF65">
        <v>15</v>
      </c>
      <c r="DG65">
        <v>1.33</v>
      </c>
      <c r="DH65">
        <v>0.19</v>
      </c>
      <c r="DI65">
        <v>-3.4172623076923099</v>
      </c>
      <c r="DJ65">
        <v>0.133079823891223</v>
      </c>
      <c r="DK65">
        <v>0.123151067464929</v>
      </c>
      <c r="DL65">
        <v>1</v>
      </c>
      <c r="DM65">
        <v>2.2210000000000001</v>
      </c>
      <c r="DN65">
        <v>0</v>
      </c>
      <c r="DO65">
        <v>0</v>
      </c>
      <c r="DP65">
        <v>0</v>
      </c>
      <c r="DQ65">
        <v>0.882824884615385</v>
      </c>
      <c r="DR65">
        <v>-4.6611515925198202E-2</v>
      </c>
      <c r="DS65">
        <v>1.9027296495029499E-2</v>
      </c>
      <c r="DT65">
        <v>1</v>
      </c>
      <c r="DU65">
        <v>2</v>
      </c>
      <c r="DV65">
        <v>3</v>
      </c>
      <c r="DW65" t="s">
        <v>256</v>
      </c>
      <c r="DX65">
        <v>100</v>
      </c>
      <c r="DY65">
        <v>100</v>
      </c>
      <c r="DZ65">
        <v>-3.7610000000000001</v>
      </c>
      <c r="EA65">
        <v>0.35899999999999999</v>
      </c>
      <c r="EB65">
        <v>2</v>
      </c>
      <c r="EC65">
        <v>516.99199999999996</v>
      </c>
      <c r="ED65">
        <v>414.36099999999999</v>
      </c>
      <c r="EE65">
        <v>26.178799999999999</v>
      </c>
      <c r="EF65">
        <v>31.746300000000002</v>
      </c>
      <c r="EG65">
        <v>29.9999</v>
      </c>
      <c r="EH65">
        <v>31.977</v>
      </c>
      <c r="EI65">
        <v>32.015500000000003</v>
      </c>
      <c r="EJ65">
        <v>20.226400000000002</v>
      </c>
      <c r="EK65">
        <v>32.500999999999998</v>
      </c>
      <c r="EL65">
        <v>0</v>
      </c>
      <c r="EM65">
        <v>26.1646</v>
      </c>
      <c r="EN65">
        <v>403.512</v>
      </c>
      <c r="EO65">
        <v>15.0396</v>
      </c>
      <c r="EP65">
        <v>100.21</v>
      </c>
      <c r="EQ65">
        <v>90.528099999999995</v>
      </c>
    </row>
    <row r="66" spans="1:147" x14ac:dyDescent="0.3">
      <c r="A66">
        <v>50</v>
      </c>
      <c r="B66">
        <v>1675429075.5999999</v>
      </c>
      <c r="C66">
        <v>3060.2999999523199</v>
      </c>
      <c r="D66" t="s">
        <v>403</v>
      </c>
      <c r="E66" t="s">
        <v>404</v>
      </c>
      <c r="F66">
        <v>1675429067.6096799</v>
      </c>
      <c r="G66">
        <f t="shared" si="43"/>
        <v>5.4996765712764916E-3</v>
      </c>
      <c r="H66">
        <f t="shared" si="44"/>
        <v>18.139875239296199</v>
      </c>
      <c r="I66">
        <f t="shared" si="45"/>
        <v>400.02164516129</v>
      </c>
      <c r="J66">
        <f t="shared" si="46"/>
        <v>262.17519918158865</v>
      </c>
      <c r="K66">
        <f t="shared" si="47"/>
        <v>25.433357187282613</v>
      </c>
      <c r="L66">
        <f t="shared" si="48"/>
        <v>38.805704795078029</v>
      </c>
      <c r="M66">
        <f t="shared" si="49"/>
        <v>0.2394430757953184</v>
      </c>
      <c r="N66">
        <f t="shared" si="50"/>
        <v>3.393754868610404</v>
      </c>
      <c r="O66">
        <f t="shared" si="51"/>
        <v>0.23043812783716303</v>
      </c>
      <c r="P66">
        <f t="shared" si="52"/>
        <v>0.14480467256615681</v>
      </c>
      <c r="Q66">
        <f t="shared" si="53"/>
        <v>161.84743995280826</v>
      </c>
      <c r="R66">
        <f t="shared" si="54"/>
        <v>27.837856453889362</v>
      </c>
      <c r="S66">
        <f t="shared" si="55"/>
        <v>28.0015903225807</v>
      </c>
      <c r="T66">
        <f t="shared" si="56"/>
        <v>3.7951915146562554</v>
      </c>
      <c r="U66">
        <f t="shared" si="57"/>
        <v>40.084944025875608</v>
      </c>
      <c r="V66">
        <f t="shared" si="58"/>
        <v>1.5436665518743642</v>
      </c>
      <c r="W66">
        <f t="shared" si="59"/>
        <v>3.8509884181898757</v>
      </c>
      <c r="X66">
        <f t="shared" si="60"/>
        <v>2.2515249627818914</v>
      </c>
      <c r="Y66">
        <f t="shared" si="61"/>
        <v>-242.53573679329327</v>
      </c>
      <c r="Z66">
        <f t="shared" si="62"/>
        <v>45.849626172970048</v>
      </c>
      <c r="AA66">
        <f t="shared" si="63"/>
        <v>2.948595619785046</v>
      </c>
      <c r="AB66">
        <f t="shared" si="64"/>
        <v>-31.890075047729923</v>
      </c>
      <c r="AC66">
        <v>-4.0118639307247898E-2</v>
      </c>
      <c r="AD66">
        <v>4.5036687208219801E-2</v>
      </c>
      <c r="AE66">
        <v>3.38417281923364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50946.297973699955</v>
      </c>
      <c r="AK66" t="s">
        <v>251</v>
      </c>
      <c r="AL66">
        <v>2.3287923076923098</v>
      </c>
      <c r="AM66">
        <v>1.9325600000000001</v>
      </c>
      <c r="AN66">
        <f t="shared" si="68"/>
        <v>-0.39623230769230977</v>
      </c>
      <c r="AO66">
        <f t="shared" si="69"/>
        <v>-0.20502975726099565</v>
      </c>
      <c r="AP66">
        <v>4.00236649665856E-3</v>
      </c>
      <c r="AQ66" t="s">
        <v>405</v>
      </c>
      <c r="AR66">
        <v>2.27093846153846</v>
      </c>
      <c r="AS66">
        <v>1.3115399999999999</v>
      </c>
      <c r="AT66">
        <f t="shared" si="70"/>
        <v>-0.73150530028703664</v>
      </c>
      <c r="AU66">
        <v>0.5</v>
      </c>
      <c r="AV66">
        <f t="shared" si="71"/>
        <v>841.20363472258964</v>
      </c>
      <c r="AW66">
        <f t="shared" si="72"/>
        <v>18.139875239296199</v>
      </c>
      <c r="AX66">
        <f t="shared" si="73"/>
        <v>-307.67245871014728</v>
      </c>
      <c r="AY66">
        <f t="shared" si="74"/>
        <v>1</v>
      </c>
      <c r="AZ66">
        <f t="shared" si="75"/>
        <v>2.1559432370712891E-2</v>
      </c>
      <c r="BA66">
        <f t="shared" si="76"/>
        <v>0.47350442990682723</v>
      </c>
      <c r="BB66" t="s">
        <v>253</v>
      </c>
      <c r="BC66">
        <v>0</v>
      </c>
      <c r="BD66">
        <f t="shared" si="77"/>
        <v>1.3115399999999999</v>
      </c>
      <c r="BE66">
        <f t="shared" si="78"/>
        <v>-0.73150530028703675</v>
      </c>
      <c r="BF66">
        <f t="shared" si="79"/>
        <v>0.32134577969118688</v>
      </c>
      <c r="BG66">
        <f t="shared" si="80"/>
        <v>0.94312733850160113</v>
      </c>
      <c r="BH66">
        <f t="shared" si="81"/>
        <v>-1.5673128817205058</v>
      </c>
      <c r="BI66">
        <f t="shared" si="82"/>
        <v>1000.00441935484</v>
      </c>
      <c r="BJ66">
        <f t="shared" si="83"/>
        <v>841.20363472258964</v>
      </c>
      <c r="BK66">
        <f t="shared" si="84"/>
        <v>0.84119991716166431</v>
      </c>
      <c r="BL66">
        <f t="shared" si="85"/>
        <v>0.19239983432332883</v>
      </c>
      <c r="BM66">
        <v>0.83735158965228096</v>
      </c>
      <c r="BN66">
        <v>0.5</v>
      </c>
      <c r="BO66" t="s">
        <v>254</v>
      </c>
      <c r="BP66">
        <v>1675429067.6096799</v>
      </c>
      <c r="BQ66">
        <v>400.02164516129</v>
      </c>
      <c r="BR66">
        <v>403.42783870967702</v>
      </c>
      <c r="BS66">
        <v>15.9126096774194</v>
      </c>
      <c r="BT66">
        <v>15.006267741935501</v>
      </c>
      <c r="BU66">
        <v>500.019096774194</v>
      </c>
      <c r="BV66">
        <v>96.808945161290296</v>
      </c>
      <c r="BW66">
        <v>0.20006738709677399</v>
      </c>
      <c r="BX66">
        <v>28.252183870967698</v>
      </c>
      <c r="BY66">
        <v>28.0015903225807</v>
      </c>
      <c r="BZ66">
        <v>999.9</v>
      </c>
      <c r="CA66">
        <v>9993.7096774193506</v>
      </c>
      <c r="CB66">
        <v>0</v>
      </c>
      <c r="CC66">
        <v>392.30745161290298</v>
      </c>
      <c r="CD66">
        <v>1000.00441935484</v>
      </c>
      <c r="CE66">
        <v>0.960000870967742</v>
      </c>
      <c r="CF66">
        <v>3.9999387096774197E-2</v>
      </c>
      <c r="CG66">
        <v>0</v>
      </c>
      <c r="CH66">
        <v>2.2808322580645202</v>
      </c>
      <c r="CI66">
        <v>0</v>
      </c>
      <c r="CJ66">
        <v>1429.8535483871001</v>
      </c>
      <c r="CK66">
        <v>9334.3609677419408</v>
      </c>
      <c r="CL66">
        <v>40.901000000000003</v>
      </c>
      <c r="CM66">
        <v>43.875</v>
      </c>
      <c r="CN66">
        <v>42.128999999999998</v>
      </c>
      <c r="CO66">
        <v>42.048000000000002</v>
      </c>
      <c r="CP66">
        <v>40.76</v>
      </c>
      <c r="CQ66">
        <v>960.00709677419297</v>
      </c>
      <c r="CR66">
        <v>39.997419354838698</v>
      </c>
      <c r="CS66">
        <v>0</v>
      </c>
      <c r="CT66">
        <v>59.200000047683702</v>
      </c>
      <c r="CU66">
        <v>2.27093846153846</v>
      </c>
      <c r="CV66">
        <v>-0.12862905127700999</v>
      </c>
      <c r="CW66">
        <v>2.2430769170937799</v>
      </c>
      <c r="CX66">
        <v>1429.87807692308</v>
      </c>
      <c r="CY66">
        <v>15</v>
      </c>
      <c r="CZ66">
        <v>1675425928.3</v>
      </c>
      <c r="DA66" t="s">
        <v>255</v>
      </c>
      <c r="DB66">
        <v>4</v>
      </c>
      <c r="DC66">
        <v>-3.7610000000000001</v>
      </c>
      <c r="DD66">
        <v>0.35899999999999999</v>
      </c>
      <c r="DE66">
        <v>404</v>
      </c>
      <c r="DF66">
        <v>15</v>
      </c>
      <c r="DG66">
        <v>1.33</v>
      </c>
      <c r="DH66">
        <v>0.19</v>
      </c>
      <c r="DI66">
        <v>-3.4166930769230799</v>
      </c>
      <c r="DJ66">
        <v>4.9829495695797699E-2</v>
      </c>
      <c r="DK66">
        <v>8.3856508727213105E-2</v>
      </c>
      <c r="DL66">
        <v>1</v>
      </c>
      <c r="DM66">
        <v>2.1835</v>
      </c>
      <c r="DN66">
        <v>0</v>
      </c>
      <c r="DO66">
        <v>0</v>
      </c>
      <c r="DP66">
        <v>0</v>
      </c>
      <c r="DQ66">
        <v>0.90807415384615398</v>
      </c>
      <c r="DR66">
        <v>-1.39992988500888E-2</v>
      </c>
      <c r="DS66">
        <v>3.3593793175835701E-3</v>
      </c>
      <c r="DT66">
        <v>1</v>
      </c>
      <c r="DU66">
        <v>2</v>
      </c>
      <c r="DV66">
        <v>3</v>
      </c>
      <c r="DW66" t="s">
        <v>256</v>
      </c>
      <c r="DX66">
        <v>100</v>
      </c>
      <c r="DY66">
        <v>100</v>
      </c>
      <c r="DZ66">
        <v>-3.7610000000000001</v>
      </c>
      <c r="EA66">
        <v>0.35899999999999999</v>
      </c>
      <c r="EB66">
        <v>2</v>
      </c>
      <c r="EC66">
        <v>517.87199999999996</v>
      </c>
      <c r="ED66">
        <v>414.09300000000002</v>
      </c>
      <c r="EE66">
        <v>26.0059</v>
      </c>
      <c r="EF66">
        <v>31.7379</v>
      </c>
      <c r="EG66">
        <v>30</v>
      </c>
      <c r="EH66">
        <v>31.9742</v>
      </c>
      <c r="EI66">
        <v>32.012700000000002</v>
      </c>
      <c r="EJ66">
        <v>20.222999999999999</v>
      </c>
      <c r="EK66">
        <v>32.500999999999998</v>
      </c>
      <c r="EL66">
        <v>0</v>
      </c>
      <c r="EM66">
        <v>26.084900000000001</v>
      </c>
      <c r="EN66">
        <v>403.42200000000003</v>
      </c>
      <c r="EO66">
        <v>15.0329</v>
      </c>
      <c r="EP66">
        <v>100.211</v>
      </c>
      <c r="EQ66">
        <v>90.53</v>
      </c>
    </row>
    <row r="67" spans="1:147" x14ac:dyDescent="0.3">
      <c r="A67">
        <v>51</v>
      </c>
      <c r="B67">
        <v>1675429135.7</v>
      </c>
      <c r="C67">
        <v>3120.4000000953702</v>
      </c>
      <c r="D67" t="s">
        <v>406</v>
      </c>
      <c r="E67" t="s">
        <v>407</v>
      </c>
      <c r="F67">
        <v>1675429127.6516099</v>
      </c>
      <c r="G67">
        <f t="shared" si="43"/>
        <v>5.4550762683571357E-3</v>
      </c>
      <c r="H67">
        <f t="shared" si="44"/>
        <v>18.218115996963665</v>
      </c>
      <c r="I67">
        <f t="shared" si="45"/>
        <v>399.998548387097</v>
      </c>
      <c r="J67">
        <f t="shared" si="46"/>
        <v>260.66157360242215</v>
      </c>
      <c r="K67">
        <f t="shared" si="47"/>
        <v>25.28552757511142</v>
      </c>
      <c r="L67">
        <f t="shared" si="48"/>
        <v>38.801938411809303</v>
      </c>
      <c r="M67">
        <f t="shared" si="49"/>
        <v>0.23751836708104537</v>
      </c>
      <c r="N67">
        <f t="shared" si="50"/>
        <v>3.3960455695634075</v>
      </c>
      <c r="O67">
        <f t="shared" si="51"/>
        <v>0.22866046229026601</v>
      </c>
      <c r="P67">
        <f t="shared" si="52"/>
        <v>0.14368111338974665</v>
      </c>
      <c r="Q67">
        <f t="shared" si="53"/>
        <v>161.84917127457092</v>
      </c>
      <c r="R67">
        <f t="shared" si="54"/>
        <v>27.831765624504168</v>
      </c>
      <c r="S67">
        <f t="shared" si="55"/>
        <v>27.990603225806499</v>
      </c>
      <c r="T67">
        <f t="shared" si="56"/>
        <v>3.7927613643221414</v>
      </c>
      <c r="U67">
        <f t="shared" si="57"/>
        <v>40.084638196453106</v>
      </c>
      <c r="V67">
        <f t="shared" si="58"/>
        <v>1.5421776866298971</v>
      </c>
      <c r="W67">
        <f t="shared" si="59"/>
        <v>3.8473034958473362</v>
      </c>
      <c r="X67">
        <f t="shared" si="60"/>
        <v>2.2505836776922443</v>
      </c>
      <c r="Y67">
        <f t="shared" si="61"/>
        <v>-240.56886343454968</v>
      </c>
      <c r="Z67">
        <f t="shared" si="62"/>
        <v>44.880088350412329</v>
      </c>
      <c r="AA67">
        <f t="shared" si="63"/>
        <v>2.8839034525043501</v>
      </c>
      <c r="AB67">
        <f t="shared" si="64"/>
        <v>-30.955700357062092</v>
      </c>
      <c r="AC67">
        <v>-4.0152712129818198E-2</v>
      </c>
      <c r="AD67">
        <v>4.5074936936498299E-2</v>
      </c>
      <c r="AE67">
        <v>3.3864553821372501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50990.504303742804</v>
      </c>
      <c r="AK67" t="s">
        <v>251</v>
      </c>
      <c r="AL67">
        <v>2.3287923076923098</v>
      </c>
      <c r="AM67">
        <v>1.9325600000000001</v>
      </c>
      <c r="AN67">
        <f t="shared" si="68"/>
        <v>-0.39623230769230977</v>
      </c>
      <c r="AO67">
        <f t="shared" si="69"/>
        <v>-0.20502975726099565</v>
      </c>
      <c r="AP67">
        <v>4.00236649665856E-3</v>
      </c>
      <c r="AQ67" t="s">
        <v>408</v>
      </c>
      <c r="AR67">
        <v>2.3843769230769198</v>
      </c>
      <c r="AS67">
        <v>1.5855999999999999</v>
      </c>
      <c r="AT67">
        <f t="shared" si="70"/>
        <v>-0.50376950244508079</v>
      </c>
      <c r="AU67">
        <v>0.5</v>
      </c>
      <c r="AV67">
        <f t="shared" si="71"/>
        <v>841.20928223313581</v>
      </c>
      <c r="AW67">
        <f t="shared" si="72"/>
        <v>18.218115996963665</v>
      </c>
      <c r="AX67">
        <f t="shared" si="73"/>
        <v>-211.88779078138518</v>
      </c>
      <c r="AY67">
        <f t="shared" si="74"/>
        <v>1</v>
      </c>
      <c r="AZ67">
        <f t="shared" si="75"/>
        <v>2.1652297490244624E-2</v>
      </c>
      <c r="BA67">
        <f t="shared" si="76"/>
        <v>0.21881937436932403</v>
      </c>
      <c r="BB67" t="s">
        <v>253</v>
      </c>
      <c r="BC67">
        <v>0</v>
      </c>
      <c r="BD67">
        <f t="shared" si="77"/>
        <v>1.5855999999999999</v>
      </c>
      <c r="BE67">
        <f t="shared" si="78"/>
        <v>-0.50376950244508067</v>
      </c>
      <c r="BF67">
        <f t="shared" si="79"/>
        <v>0.17953388251852473</v>
      </c>
      <c r="BG67">
        <f t="shared" si="80"/>
        <v>1.0747916990115332</v>
      </c>
      <c r="BH67">
        <f t="shared" si="81"/>
        <v>-0.87564792992455442</v>
      </c>
      <c r="BI67">
        <f t="shared" si="82"/>
        <v>1000.01067741935</v>
      </c>
      <c r="BJ67">
        <f t="shared" si="83"/>
        <v>841.20928223313581</v>
      </c>
      <c r="BK67">
        <f t="shared" si="84"/>
        <v>0.84120030038477123</v>
      </c>
      <c r="BL67">
        <f t="shared" si="85"/>
        <v>0.19240060076954243</v>
      </c>
      <c r="BM67">
        <v>0.83735158965228096</v>
      </c>
      <c r="BN67">
        <v>0.5</v>
      </c>
      <c r="BO67" t="s">
        <v>254</v>
      </c>
      <c r="BP67">
        <v>1675429127.6516099</v>
      </c>
      <c r="BQ67">
        <v>399.998548387097</v>
      </c>
      <c r="BR67">
        <v>403.41474193548402</v>
      </c>
      <c r="BS67">
        <v>15.8978870967742</v>
      </c>
      <c r="BT67">
        <v>14.9989064516129</v>
      </c>
      <c r="BU67">
        <v>500.032806451613</v>
      </c>
      <c r="BV67">
        <v>96.805235483871002</v>
      </c>
      <c r="BW67">
        <v>0.19996258064516101</v>
      </c>
      <c r="BX67">
        <v>28.235732258064498</v>
      </c>
      <c r="BY67">
        <v>27.990603225806499</v>
      </c>
      <c r="BZ67">
        <v>999.9</v>
      </c>
      <c r="CA67">
        <v>10002.580645161301</v>
      </c>
      <c r="CB67">
        <v>0</v>
      </c>
      <c r="CC67">
        <v>392.31783870967701</v>
      </c>
      <c r="CD67">
        <v>1000.01067741935</v>
      </c>
      <c r="CE67">
        <v>0.95998764516129098</v>
      </c>
      <c r="CF67">
        <v>4.00126419354839E-2</v>
      </c>
      <c r="CG67">
        <v>0</v>
      </c>
      <c r="CH67">
        <v>2.3649580645161299</v>
      </c>
      <c r="CI67">
        <v>0</v>
      </c>
      <c r="CJ67">
        <v>1429.4538709677399</v>
      </c>
      <c r="CK67">
        <v>9334.3848387096805</v>
      </c>
      <c r="CL67">
        <v>41</v>
      </c>
      <c r="CM67">
        <v>43.985774193548401</v>
      </c>
      <c r="CN67">
        <v>42.25</v>
      </c>
      <c r="CO67">
        <v>42.125</v>
      </c>
      <c r="CP67">
        <v>40.875</v>
      </c>
      <c r="CQ67">
        <v>959.99741935483905</v>
      </c>
      <c r="CR67">
        <v>40.010322580645202</v>
      </c>
      <c r="CS67">
        <v>0</v>
      </c>
      <c r="CT67">
        <v>59.600000143051098</v>
      </c>
      <c r="CU67">
        <v>2.3843769230769198</v>
      </c>
      <c r="CV67">
        <v>0.70058803737457198</v>
      </c>
      <c r="CW67">
        <v>2.3541880285321399</v>
      </c>
      <c r="CX67">
        <v>1429.4792307692301</v>
      </c>
      <c r="CY67">
        <v>15</v>
      </c>
      <c r="CZ67">
        <v>1675425928.3</v>
      </c>
      <c r="DA67" t="s">
        <v>255</v>
      </c>
      <c r="DB67">
        <v>4</v>
      </c>
      <c r="DC67">
        <v>-3.7610000000000001</v>
      </c>
      <c r="DD67">
        <v>0.35899999999999999</v>
      </c>
      <c r="DE67">
        <v>404</v>
      </c>
      <c r="DF67">
        <v>15</v>
      </c>
      <c r="DG67">
        <v>1.33</v>
      </c>
      <c r="DH67">
        <v>0.19</v>
      </c>
      <c r="DI67">
        <v>-3.4242925</v>
      </c>
      <c r="DJ67">
        <v>-1.39776349987881E-2</v>
      </c>
      <c r="DK67">
        <v>0.119100696324177</v>
      </c>
      <c r="DL67">
        <v>1</v>
      </c>
      <c r="DM67">
        <v>2.5703999999999998</v>
      </c>
      <c r="DN67">
        <v>0</v>
      </c>
      <c r="DO67">
        <v>0</v>
      </c>
      <c r="DP67">
        <v>0</v>
      </c>
      <c r="DQ67">
        <v>0.90107555769230796</v>
      </c>
      <c r="DR67">
        <v>-2.0611450816629601E-2</v>
      </c>
      <c r="DS67">
        <v>4.1509952115934296E-3</v>
      </c>
      <c r="DT67">
        <v>1</v>
      </c>
      <c r="DU67">
        <v>2</v>
      </c>
      <c r="DV67">
        <v>3</v>
      </c>
      <c r="DW67" t="s">
        <v>256</v>
      </c>
      <c r="DX67">
        <v>100</v>
      </c>
      <c r="DY67">
        <v>100</v>
      </c>
      <c r="DZ67">
        <v>-3.7610000000000001</v>
      </c>
      <c r="EA67">
        <v>0.35899999999999999</v>
      </c>
      <c r="EB67">
        <v>2</v>
      </c>
      <c r="EC67">
        <v>517.33500000000004</v>
      </c>
      <c r="ED67">
        <v>414.447</v>
      </c>
      <c r="EE67">
        <v>25.957699999999999</v>
      </c>
      <c r="EF67">
        <v>31.7273</v>
      </c>
      <c r="EG67">
        <v>30.000299999999999</v>
      </c>
      <c r="EH67">
        <v>31.971399999999999</v>
      </c>
      <c r="EI67">
        <v>32.009900000000002</v>
      </c>
      <c r="EJ67">
        <v>20.222799999999999</v>
      </c>
      <c r="EK67">
        <v>32.500999999999998</v>
      </c>
      <c r="EL67">
        <v>0</v>
      </c>
      <c r="EM67">
        <v>25.961500000000001</v>
      </c>
      <c r="EN67">
        <v>403.35599999999999</v>
      </c>
      <c r="EO67">
        <v>15.038600000000001</v>
      </c>
      <c r="EP67">
        <v>100.21299999999999</v>
      </c>
      <c r="EQ67">
        <v>90.533699999999996</v>
      </c>
    </row>
    <row r="68" spans="1:147" x14ac:dyDescent="0.3">
      <c r="A68">
        <v>52</v>
      </c>
      <c r="B68">
        <v>1675429195.5999999</v>
      </c>
      <c r="C68">
        <v>3180.2999999523199</v>
      </c>
      <c r="D68" t="s">
        <v>409</v>
      </c>
      <c r="E68" t="s">
        <v>410</v>
      </c>
      <c r="F68">
        <v>1675429187.6419301</v>
      </c>
      <c r="G68">
        <f t="shared" si="43"/>
        <v>5.25260508224102E-3</v>
      </c>
      <c r="H68">
        <f t="shared" si="44"/>
        <v>18.164950278578985</v>
      </c>
      <c r="I68">
        <f t="shared" si="45"/>
        <v>400.00700000000001</v>
      </c>
      <c r="J68">
        <f t="shared" si="46"/>
        <v>256.09360407966142</v>
      </c>
      <c r="K68">
        <f t="shared" si="47"/>
        <v>24.841150401478139</v>
      </c>
      <c r="L68">
        <f t="shared" si="48"/>
        <v>38.800789595483764</v>
      </c>
      <c r="M68">
        <f t="shared" si="49"/>
        <v>0.22816166616655967</v>
      </c>
      <c r="N68">
        <f t="shared" si="50"/>
        <v>3.3954712127978444</v>
      </c>
      <c r="O68">
        <f t="shared" si="51"/>
        <v>0.2199736343626752</v>
      </c>
      <c r="P68">
        <f t="shared" si="52"/>
        <v>0.13819470268989331</v>
      </c>
      <c r="Q68">
        <f t="shared" si="53"/>
        <v>161.84602397911743</v>
      </c>
      <c r="R68">
        <f t="shared" si="54"/>
        <v>27.855215128094855</v>
      </c>
      <c r="S68">
        <f t="shared" si="55"/>
        <v>27.991616129032298</v>
      </c>
      <c r="T68">
        <f t="shared" si="56"/>
        <v>3.7929853436706562</v>
      </c>
      <c r="U68">
        <f t="shared" si="57"/>
        <v>40.091890124588922</v>
      </c>
      <c r="V68">
        <f t="shared" si="58"/>
        <v>1.5404566972785867</v>
      </c>
      <c r="W68">
        <f t="shared" si="59"/>
        <v>3.8423149731566357</v>
      </c>
      <c r="X68">
        <f t="shared" si="60"/>
        <v>2.2525286463920695</v>
      </c>
      <c r="Y68">
        <f t="shared" si="61"/>
        <v>-231.63988412682897</v>
      </c>
      <c r="Z68">
        <f t="shared" si="62"/>
        <v>40.606097181714944</v>
      </c>
      <c r="AA68">
        <f t="shared" si="63"/>
        <v>2.6094300923402645</v>
      </c>
      <c r="AB68">
        <f t="shared" si="64"/>
        <v>-26.578332873656336</v>
      </c>
      <c r="AC68">
        <v>-4.0144168012974497E-2</v>
      </c>
      <c r="AD68">
        <v>4.5065345416835503E-2</v>
      </c>
      <c r="AE68">
        <v>3.3858830660727399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50983.76353159445</v>
      </c>
      <c r="AK68" t="s">
        <v>251</v>
      </c>
      <c r="AL68">
        <v>2.3287923076923098</v>
      </c>
      <c r="AM68">
        <v>1.9325600000000001</v>
      </c>
      <c r="AN68">
        <f t="shared" si="68"/>
        <v>-0.39623230769230977</v>
      </c>
      <c r="AO68">
        <f t="shared" si="69"/>
        <v>-0.20502975726099565</v>
      </c>
      <c r="AP68">
        <v>4.00236649665856E-3</v>
      </c>
      <c r="AQ68" t="s">
        <v>411</v>
      </c>
      <c r="AR68">
        <v>2.32643461538462</v>
      </c>
      <c r="AS68">
        <v>1.5835999999999999</v>
      </c>
      <c r="AT68">
        <f t="shared" si="70"/>
        <v>-0.46907970155634016</v>
      </c>
      <c r="AU68">
        <v>0.5</v>
      </c>
      <c r="AV68">
        <f t="shared" si="71"/>
        <v>841.19282260679336</v>
      </c>
      <c r="AW68">
        <f t="shared" si="72"/>
        <v>18.164950278578985</v>
      </c>
      <c r="AX68">
        <f t="shared" si="73"/>
        <v>-197.29323908986501</v>
      </c>
      <c r="AY68">
        <f t="shared" si="74"/>
        <v>1</v>
      </c>
      <c r="AZ68">
        <f t="shared" si="75"/>
        <v>2.1589518388664939E-2</v>
      </c>
      <c r="BA68">
        <f t="shared" si="76"/>
        <v>0.2203586764334429</v>
      </c>
      <c r="BB68" t="s">
        <v>253</v>
      </c>
      <c r="BC68">
        <v>0</v>
      </c>
      <c r="BD68">
        <f t="shared" si="77"/>
        <v>1.5835999999999999</v>
      </c>
      <c r="BE68">
        <f t="shared" si="78"/>
        <v>-0.4690797015563401</v>
      </c>
      <c r="BF68">
        <f t="shared" si="79"/>
        <v>0.18056877923583234</v>
      </c>
      <c r="BG68">
        <f t="shared" si="80"/>
        <v>0.99683612903226149</v>
      </c>
      <c r="BH68">
        <f t="shared" si="81"/>
        <v>-0.88069547390613478</v>
      </c>
      <c r="BI68">
        <f t="shared" si="82"/>
        <v>999.99109677419301</v>
      </c>
      <c r="BJ68">
        <f t="shared" si="83"/>
        <v>841.19282260679336</v>
      </c>
      <c r="BK68">
        <f t="shared" si="84"/>
        <v>0.84120031200312007</v>
      </c>
      <c r="BL68">
        <f t="shared" si="85"/>
        <v>0.19240062400624006</v>
      </c>
      <c r="BM68">
        <v>0.83735158965228096</v>
      </c>
      <c r="BN68">
        <v>0.5</v>
      </c>
      <c r="BO68" t="s">
        <v>254</v>
      </c>
      <c r="BP68">
        <v>1675429187.6419301</v>
      </c>
      <c r="BQ68">
        <v>400.00700000000001</v>
      </c>
      <c r="BR68">
        <v>403.40077419354799</v>
      </c>
      <c r="BS68">
        <v>15.8809516129032</v>
      </c>
      <c r="BT68">
        <v>15.0153129032258</v>
      </c>
      <c r="BU68">
        <v>500.02712903225802</v>
      </c>
      <c r="BV68">
        <v>96.800245161290306</v>
      </c>
      <c r="BW68">
        <v>0.20003132258064499</v>
      </c>
      <c r="BX68">
        <v>28.213438709677401</v>
      </c>
      <c r="BY68">
        <v>27.991616129032298</v>
      </c>
      <c r="BZ68">
        <v>999.9</v>
      </c>
      <c r="CA68">
        <v>10000.967741935499</v>
      </c>
      <c r="CB68">
        <v>0</v>
      </c>
      <c r="CC68">
        <v>392.31383870967699</v>
      </c>
      <c r="CD68">
        <v>999.99109677419301</v>
      </c>
      <c r="CE68">
        <v>0.95998796774193595</v>
      </c>
      <c r="CF68">
        <v>4.0012312903225801E-2</v>
      </c>
      <c r="CG68">
        <v>0</v>
      </c>
      <c r="CH68">
        <v>2.3141290322580601</v>
      </c>
      <c r="CI68">
        <v>0</v>
      </c>
      <c r="CJ68">
        <v>1428.5258064516099</v>
      </c>
      <c r="CK68">
        <v>9334.2029032258106</v>
      </c>
      <c r="CL68">
        <v>41.125</v>
      </c>
      <c r="CM68">
        <v>44.066064516129003</v>
      </c>
      <c r="CN68">
        <v>42.370935483871001</v>
      </c>
      <c r="CO68">
        <v>42.186999999999998</v>
      </c>
      <c r="CP68">
        <v>40.936999999999998</v>
      </c>
      <c r="CQ68">
        <v>959.98</v>
      </c>
      <c r="CR68">
        <v>40.01</v>
      </c>
      <c r="CS68">
        <v>0</v>
      </c>
      <c r="CT68">
        <v>59.400000095367403</v>
      </c>
      <c r="CU68">
        <v>2.32643461538462</v>
      </c>
      <c r="CV68">
        <v>-0.297644450289204</v>
      </c>
      <c r="CW68">
        <v>0.57880339723416296</v>
      </c>
      <c r="CX68">
        <v>1428.4911538461499</v>
      </c>
      <c r="CY68">
        <v>15</v>
      </c>
      <c r="CZ68">
        <v>1675425928.3</v>
      </c>
      <c r="DA68" t="s">
        <v>255</v>
      </c>
      <c r="DB68">
        <v>4</v>
      </c>
      <c r="DC68">
        <v>-3.7610000000000001</v>
      </c>
      <c r="DD68">
        <v>0.35899999999999999</v>
      </c>
      <c r="DE68">
        <v>404</v>
      </c>
      <c r="DF68">
        <v>15</v>
      </c>
      <c r="DG68">
        <v>1.33</v>
      </c>
      <c r="DH68">
        <v>0.19</v>
      </c>
      <c r="DI68">
        <v>-3.40312903846154</v>
      </c>
      <c r="DJ68">
        <v>2.72306909773221E-2</v>
      </c>
      <c r="DK68">
        <v>0.108172660367574</v>
      </c>
      <c r="DL68">
        <v>1</v>
      </c>
      <c r="DM68">
        <v>2.2845</v>
      </c>
      <c r="DN68">
        <v>0</v>
      </c>
      <c r="DO68">
        <v>0</v>
      </c>
      <c r="DP68">
        <v>0</v>
      </c>
      <c r="DQ68">
        <v>0.87562888461538502</v>
      </c>
      <c r="DR68">
        <v>-0.113118360907334</v>
      </c>
      <c r="DS68">
        <v>1.76049828847205E-2</v>
      </c>
      <c r="DT68">
        <v>0</v>
      </c>
      <c r="DU68">
        <v>1</v>
      </c>
      <c r="DV68">
        <v>3</v>
      </c>
      <c r="DW68" t="s">
        <v>260</v>
      </c>
      <c r="DX68">
        <v>100</v>
      </c>
      <c r="DY68">
        <v>100</v>
      </c>
      <c r="DZ68">
        <v>-3.7610000000000001</v>
      </c>
      <c r="EA68">
        <v>0.35899999999999999</v>
      </c>
      <c r="EB68">
        <v>2</v>
      </c>
      <c r="EC68">
        <v>518.71</v>
      </c>
      <c r="ED68">
        <v>414.303</v>
      </c>
      <c r="EE68">
        <v>25.963899999999999</v>
      </c>
      <c r="EF68">
        <v>31.718399999999999</v>
      </c>
      <c r="EG68">
        <v>30</v>
      </c>
      <c r="EH68">
        <v>31.965900000000001</v>
      </c>
      <c r="EI68">
        <v>32.007100000000001</v>
      </c>
      <c r="EJ68">
        <v>20.223700000000001</v>
      </c>
      <c r="EK68">
        <v>32.219200000000001</v>
      </c>
      <c r="EL68">
        <v>0</v>
      </c>
      <c r="EM68">
        <v>25.964500000000001</v>
      </c>
      <c r="EN68">
        <v>403.38900000000001</v>
      </c>
      <c r="EO68">
        <v>15.034599999999999</v>
      </c>
      <c r="EP68">
        <v>100.215</v>
      </c>
      <c r="EQ68">
        <v>90.535700000000006</v>
      </c>
    </row>
    <row r="69" spans="1:147" x14ac:dyDescent="0.3">
      <c r="A69">
        <v>53</v>
      </c>
      <c r="B69">
        <v>1675429255.5999999</v>
      </c>
      <c r="C69">
        <v>3240.2999999523199</v>
      </c>
      <c r="D69" t="s">
        <v>412</v>
      </c>
      <c r="E69" t="s">
        <v>413</v>
      </c>
      <c r="F69">
        <v>1675429247.65484</v>
      </c>
      <c r="G69">
        <f t="shared" si="43"/>
        <v>5.4452534903073708E-3</v>
      </c>
      <c r="H69">
        <f t="shared" si="44"/>
        <v>18.028954955456012</v>
      </c>
      <c r="I69">
        <f t="shared" si="45"/>
        <v>400.01590322580699</v>
      </c>
      <c r="J69">
        <f t="shared" si="46"/>
        <v>261.37513581093708</v>
      </c>
      <c r="K69">
        <f t="shared" si="47"/>
        <v>25.352963430633753</v>
      </c>
      <c r="L69">
        <f t="shared" si="48"/>
        <v>38.800892574156805</v>
      </c>
      <c r="M69">
        <f t="shared" si="49"/>
        <v>0.23641049964228292</v>
      </c>
      <c r="N69">
        <f t="shared" si="50"/>
        <v>3.3937211415309938</v>
      </c>
      <c r="O69">
        <f t="shared" si="51"/>
        <v>0.22762762102763165</v>
      </c>
      <c r="P69">
        <f t="shared" si="52"/>
        <v>0.14302918439569759</v>
      </c>
      <c r="Q69">
        <f t="shared" si="53"/>
        <v>161.84645805774679</v>
      </c>
      <c r="R69">
        <f t="shared" si="54"/>
        <v>27.796181257594693</v>
      </c>
      <c r="S69">
        <f t="shared" si="55"/>
        <v>27.984312903225799</v>
      </c>
      <c r="T69">
        <f t="shared" si="56"/>
        <v>3.7913706680960111</v>
      </c>
      <c r="U69">
        <f t="shared" si="57"/>
        <v>39.977581531331147</v>
      </c>
      <c r="V69">
        <f t="shared" si="58"/>
        <v>1.5347032823718756</v>
      </c>
      <c r="W69">
        <f t="shared" si="59"/>
        <v>3.8389097678885382</v>
      </c>
      <c r="X69">
        <f t="shared" si="60"/>
        <v>2.2566673857241355</v>
      </c>
      <c r="Y69">
        <f t="shared" si="61"/>
        <v>-240.13567892255506</v>
      </c>
      <c r="Z69">
        <f t="shared" si="62"/>
        <v>39.134454323679563</v>
      </c>
      <c r="AA69">
        <f t="shared" si="63"/>
        <v>2.5158737113434309</v>
      </c>
      <c r="AB69">
        <f t="shared" si="64"/>
        <v>-36.638892829785277</v>
      </c>
      <c r="AC69">
        <v>-4.0118137708395001E-2</v>
      </c>
      <c r="AD69">
        <v>4.5036124119565001E-2</v>
      </c>
      <c r="AE69">
        <v>3.3841392119575202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50954.589942637838</v>
      </c>
      <c r="AK69" t="s">
        <v>251</v>
      </c>
      <c r="AL69">
        <v>2.3287923076923098</v>
      </c>
      <c r="AM69">
        <v>1.9325600000000001</v>
      </c>
      <c r="AN69">
        <f t="shared" si="68"/>
        <v>-0.39623230769230977</v>
      </c>
      <c r="AO69">
        <f t="shared" si="69"/>
        <v>-0.20502975726099565</v>
      </c>
      <c r="AP69">
        <v>4.00236649665856E-3</v>
      </c>
      <c r="AQ69" t="s">
        <v>414</v>
      </c>
      <c r="AR69">
        <v>2.3415769230769201</v>
      </c>
      <c r="AS69">
        <v>1.81914</v>
      </c>
      <c r="AT69">
        <f t="shared" si="70"/>
        <v>-0.28718895911085474</v>
      </c>
      <c r="AU69">
        <v>0.5</v>
      </c>
      <c r="AV69">
        <f t="shared" si="71"/>
        <v>841.19495349658484</v>
      </c>
      <c r="AW69">
        <f t="shared" si="72"/>
        <v>18.028954955456012</v>
      </c>
      <c r="AX69">
        <f t="shared" si="73"/>
        <v>-120.79095155199403</v>
      </c>
      <c r="AY69">
        <f t="shared" si="74"/>
        <v>1</v>
      </c>
      <c r="AZ69">
        <f t="shared" si="75"/>
        <v>2.1427794489297936E-2</v>
      </c>
      <c r="BA69">
        <f t="shared" si="76"/>
        <v>6.2348142528887318E-2</v>
      </c>
      <c r="BB69" t="s">
        <v>253</v>
      </c>
      <c r="BC69">
        <v>0</v>
      </c>
      <c r="BD69">
        <f t="shared" si="77"/>
        <v>1.81914</v>
      </c>
      <c r="BE69">
        <f t="shared" si="78"/>
        <v>-0.28718895911085468</v>
      </c>
      <c r="BF69">
        <f t="shared" si="79"/>
        <v>5.8688992838514753E-2</v>
      </c>
      <c r="BG69">
        <f t="shared" si="80"/>
        <v>1.0250849749753879</v>
      </c>
      <c r="BH69">
        <f t="shared" si="81"/>
        <v>-0.2862462191954202</v>
      </c>
      <c r="BI69">
        <f t="shared" si="82"/>
        <v>999.99361290322599</v>
      </c>
      <c r="BJ69">
        <f t="shared" si="83"/>
        <v>841.19495349658484</v>
      </c>
      <c r="BK69">
        <f t="shared" si="84"/>
        <v>0.84120032632447539</v>
      </c>
      <c r="BL69">
        <f t="shared" si="85"/>
        <v>0.19240065264895087</v>
      </c>
      <c r="BM69">
        <v>0.83735158965228096</v>
      </c>
      <c r="BN69">
        <v>0.5</v>
      </c>
      <c r="BO69" t="s">
        <v>254</v>
      </c>
      <c r="BP69">
        <v>1675429247.65484</v>
      </c>
      <c r="BQ69">
        <v>400.01590322580699</v>
      </c>
      <c r="BR69">
        <v>403.39980645161302</v>
      </c>
      <c r="BS69">
        <v>15.8219483870968</v>
      </c>
      <c r="BT69">
        <v>14.924509677419399</v>
      </c>
      <c r="BU69">
        <v>500.02858064516101</v>
      </c>
      <c r="BV69">
        <v>96.798361290322603</v>
      </c>
      <c r="BW69">
        <v>0.200013677419355</v>
      </c>
      <c r="BX69">
        <v>28.198206451612901</v>
      </c>
      <c r="BY69">
        <v>27.984312903225799</v>
      </c>
      <c r="BZ69">
        <v>999.9</v>
      </c>
      <c r="CA69">
        <v>9994.6774193548408</v>
      </c>
      <c r="CB69">
        <v>0</v>
      </c>
      <c r="CC69">
        <v>392.244709677419</v>
      </c>
      <c r="CD69">
        <v>999.99361290322599</v>
      </c>
      <c r="CE69">
        <v>0.95998861290322601</v>
      </c>
      <c r="CF69">
        <v>4.00116548387097E-2</v>
      </c>
      <c r="CG69">
        <v>0</v>
      </c>
      <c r="CH69">
        <v>2.3491419354838698</v>
      </c>
      <c r="CI69">
        <v>0</v>
      </c>
      <c r="CJ69">
        <v>1426.89258064516</v>
      </c>
      <c r="CK69">
        <v>9334.2277419354796</v>
      </c>
      <c r="CL69">
        <v>41.195129032258102</v>
      </c>
      <c r="CM69">
        <v>44.140999999999998</v>
      </c>
      <c r="CN69">
        <v>42.436999999999998</v>
      </c>
      <c r="CO69">
        <v>42.274000000000001</v>
      </c>
      <c r="CP69">
        <v>41.061999999999998</v>
      </c>
      <c r="CQ69">
        <v>959.98354838709702</v>
      </c>
      <c r="CR69">
        <v>40.010645161290299</v>
      </c>
      <c r="CS69">
        <v>0</v>
      </c>
      <c r="CT69">
        <v>59.200000047683702</v>
      </c>
      <c r="CU69">
        <v>2.3415769230769201</v>
      </c>
      <c r="CV69">
        <v>-0.75016752480767201</v>
      </c>
      <c r="CW69">
        <v>1.49538462020814</v>
      </c>
      <c r="CX69">
        <v>1426.93384615385</v>
      </c>
      <c r="CY69">
        <v>15</v>
      </c>
      <c r="CZ69">
        <v>1675425928.3</v>
      </c>
      <c r="DA69" t="s">
        <v>255</v>
      </c>
      <c r="DB69">
        <v>4</v>
      </c>
      <c r="DC69">
        <v>-3.7610000000000001</v>
      </c>
      <c r="DD69">
        <v>0.35899999999999999</v>
      </c>
      <c r="DE69">
        <v>404</v>
      </c>
      <c r="DF69">
        <v>15</v>
      </c>
      <c r="DG69">
        <v>1.33</v>
      </c>
      <c r="DH69">
        <v>0.19</v>
      </c>
      <c r="DI69">
        <v>-3.37988673076923</v>
      </c>
      <c r="DJ69">
        <v>-0.16076508223353</v>
      </c>
      <c r="DK69">
        <v>0.129574444992373</v>
      </c>
      <c r="DL69">
        <v>1</v>
      </c>
      <c r="DM69">
        <v>1.8524</v>
      </c>
      <c r="DN69">
        <v>0</v>
      </c>
      <c r="DO69">
        <v>0</v>
      </c>
      <c r="DP69">
        <v>0</v>
      </c>
      <c r="DQ69">
        <v>0.89135794230769205</v>
      </c>
      <c r="DR69">
        <v>1.7934584853127902E-2</v>
      </c>
      <c r="DS69">
        <v>1.39537078962677E-2</v>
      </c>
      <c r="DT69">
        <v>1</v>
      </c>
      <c r="DU69">
        <v>2</v>
      </c>
      <c r="DV69">
        <v>3</v>
      </c>
      <c r="DW69" t="s">
        <v>256</v>
      </c>
      <c r="DX69">
        <v>100</v>
      </c>
      <c r="DY69">
        <v>100</v>
      </c>
      <c r="DZ69">
        <v>-3.7610000000000001</v>
      </c>
      <c r="EA69">
        <v>0.35899999999999999</v>
      </c>
      <c r="EB69">
        <v>2</v>
      </c>
      <c r="EC69">
        <v>517.23500000000001</v>
      </c>
      <c r="ED69">
        <v>413.99799999999999</v>
      </c>
      <c r="EE69">
        <v>25.914100000000001</v>
      </c>
      <c r="EF69">
        <v>31.7072</v>
      </c>
      <c r="EG69">
        <v>30.0001</v>
      </c>
      <c r="EH69">
        <v>31.957999999999998</v>
      </c>
      <c r="EI69">
        <v>31.998799999999999</v>
      </c>
      <c r="EJ69">
        <v>20.218699999999998</v>
      </c>
      <c r="EK69">
        <v>33.608699999999999</v>
      </c>
      <c r="EL69">
        <v>0</v>
      </c>
      <c r="EM69">
        <v>25.921900000000001</v>
      </c>
      <c r="EN69">
        <v>403.37099999999998</v>
      </c>
      <c r="EO69">
        <v>14.943300000000001</v>
      </c>
      <c r="EP69">
        <v>100.21599999999999</v>
      </c>
      <c r="EQ69">
        <v>90.538700000000006</v>
      </c>
    </row>
    <row r="70" spans="1:147" x14ac:dyDescent="0.3">
      <c r="A70">
        <v>54</v>
      </c>
      <c r="B70">
        <v>1675429315.7</v>
      </c>
      <c r="C70">
        <v>3300.4000000953702</v>
      </c>
      <c r="D70" t="s">
        <v>415</v>
      </c>
      <c r="E70" t="s">
        <v>416</v>
      </c>
      <c r="F70">
        <v>1675429307.6838701</v>
      </c>
      <c r="G70">
        <f t="shared" si="43"/>
        <v>4.9085171675303067E-3</v>
      </c>
      <c r="H70">
        <f t="shared" si="44"/>
        <v>17.743271314640424</v>
      </c>
      <c r="I70">
        <f t="shared" si="45"/>
        <v>399.99422580645199</v>
      </c>
      <c r="J70">
        <f t="shared" si="46"/>
        <v>249.62427392156704</v>
      </c>
      <c r="K70">
        <f t="shared" si="47"/>
        <v>24.211526292642418</v>
      </c>
      <c r="L70">
        <f t="shared" si="48"/>
        <v>38.796189821110744</v>
      </c>
      <c r="M70">
        <f t="shared" si="49"/>
        <v>0.21186082145378171</v>
      </c>
      <c r="N70">
        <f t="shared" si="50"/>
        <v>3.3912745352352456</v>
      </c>
      <c r="O70">
        <f t="shared" si="51"/>
        <v>0.20477299572483842</v>
      </c>
      <c r="P70">
        <f t="shared" si="52"/>
        <v>0.12860018142836396</v>
      </c>
      <c r="Q70">
        <f t="shared" si="53"/>
        <v>161.84763839636622</v>
      </c>
      <c r="R70">
        <f t="shared" si="54"/>
        <v>27.901301392173838</v>
      </c>
      <c r="S70">
        <f t="shared" si="55"/>
        <v>27.987580645161302</v>
      </c>
      <c r="T70">
        <f t="shared" si="56"/>
        <v>3.792093061419052</v>
      </c>
      <c r="U70">
        <f t="shared" si="57"/>
        <v>39.917392463344839</v>
      </c>
      <c r="V70">
        <f t="shared" si="58"/>
        <v>1.5309444671925805</v>
      </c>
      <c r="W70">
        <f t="shared" si="59"/>
        <v>3.8352817474197725</v>
      </c>
      <c r="X70">
        <f t="shared" si="60"/>
        <v>2.2611485942264715</v>
      </c>
      <c r="Y70">
        <f t="shared" si="61"/>
        <v>-216.46560708808653</v>
      </c>
      <c r="Z70">
        <f t="shared" si="62"/>
        <v>35.539279472046019</v>
      </c>
      <c r="AA70">
        <f t="shared" si="63"/>
        <v>2.2862477837590061</v>
      </c>
      <c r="AB70">
        <f t="shared" si="64"/>
        <v>-16.792441435915293</v>
      </c>
      <c r="AC70">
        <v>-4.0081756606514002E-2</v>
      </c>
      <c r="AD70">
        <v>4.4995283145543997E-2</v>
      </c>
      <c r="AE70">
        <v>3.3817012950271299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50912.864308424527</v>
      </c>
      <c r="AK70" t="s">
        <v>251</v>
      </c>
      <c r="AL70">
        <v>2.3287923076923098</v>
      </c>
      <c r="AM70">
        <v>1.9325600000000001</v>
      </c>
      <c r="AN70">
        <f t="shared" si="68"/>
        <v>-0.39623230769230977</v>
      </c>
      <c r="AO70">
        <f t="shared" si="69"/>
        <v>-0.20502975726099565</v>
      </c>
      <c r="AP70">
        <v>4.00236649665856E-3</v>
      </c>
      <c r="AQ70" t="s">
        <v>417</v>
      </c>
      <c r="AR70">
        <v>2.3144</v>
      </c>
      <c r="AS70">
        <v>2.07077</v>
      </c>
      <c r="AT70">
        <f t="shared" si="70"/>
        <v>-0.11765188794506387</v>
      </c>
      <c r="AU70">
        <v>0.5</v>
      </c>
      <c r="AV70">
        <f t="shared" si="71"/>
        <v>841.20115939355856</v>
      </c>
      <c r="AW70">
        <f t="shared" si="72"/>
        <v>17.743271314640424</v>
      </c>
      <c r="AX70">
        <f t="shared" si="73"/>
        <v>-49.484452272114382</v>
      </c>
      <c r="AY70">
        <f t="shared" si="74"/>
        <v>1</v>
      </c>
      <c r="AZ70">
        <f t="shared" si="75"/>
        <v>2.1088022466507796E-2</v>
      </c>
      <c r="BA70">
        <f t="shared" si="76"/>
        <v>-6.6743288728347394E-2</v>
      </c>
      <c r="BB70" t="s">
        <v>253</v>
      </c>
      <c r="BC70">
        <v>0</v>
      </c>
      <c r="BD70">
        <f t="shared" si="77"/>
        <v>2.07077</v>
      </c>
      <c r="BE70">
        <f t="shared" si="78"/>
        <v>-0.11765188794506393</v>
      </c>
      <c r="BF70">
        <f t="shared" si="79"/>
        <v>-7.151653764954255E-2</v>
      </c>
      <c r="BG70">
        <f t="shared" si="80"/>
        <v>0.94422068455618746</v>
      </c>
      <c r="BH70">
        <f t="shared" si="81"/>
        <v>0.34881052684710795</v>
      </c>
      <c r="BI70">
        <f t="shared" si="82"/>
        <v>1000.001</v>
      </c>
      <c r="BJ70">
        <f t="shared" si="83"/>
        <v>841.20115939355856</v>
      </c>
      <c r="BK70">
        <f t="shared" si="84"/>
        <v>0.84120031819324037</v>
      </c>
      <c r="BL70">
        <f t="shared" si="85"/>
        <v>0.19240063638648092</v>
      </c>
      <c r="BM70">
        <v>0.83735158965228096</v>
      </c>
      <c r="BN70">
        <v>0.5</v>
      </c>
      <c r="BO70" t="s">
        <v>254</v>
      </c>
      <c r="BP70">
        <v>1675429307.6838701</v>
      </c>
      <c r="BQ70">
        <v>399.99422580645199</v>
      </c>
      <c r="BR70">
        <v>403.29429032258099</v>
      </c>
      <c r="BS70">
        <v>15.7842548387097</v>
      </c>
      <c r="BT70">
        <v>14.9752516129032</v>
      </c>
      <c r="BU70">
        <v>500.03248387096801</v>
      </c>
      <c r="BV70">
        <v>96.791803225806404</v>
      </c>
      <c r="BW70">
        <v>0.20007145161290299</v>
      </c>
      <c r="BX70">
        <v>28.181964516129</v>
      </c>
      <c r="BY70">
        <v>27.987580645161302</v>
      </c>
      <c r="BZ70">
        <v>999.9</v>
      </c>
      <c r="CA70">
        <v>9986.2903225806494</v>
      </c>
      <c r="CB70">
        <v>0</v>
      </c>
      <c r="CC70">
        <v>392.23083870967702</v>
      </c>
      <c r="CD70">
        <v>1000.001</v>
      </c>
      <c r="CE70">
        <v>0.95998990322580702</v>
      </c>
      <c r="CF70">
        <v>4.00103387096774E-2</v>
      </c>
      <c r="CG70">
        <v>0</v>
      </c>
      <c r="CH70">
        <v>2.3087419354838699</v>
      </c>
      <c r="CI70">
        <v>0</v>
      </c>
      <c r="CJ70">
        <v>1425.58419354839</v>
      </c>
      <c r="CK70">
        <v>9334.30516129032</v>
      </c>
      <c r="CL70">
        <v>41.298000000000002</v>
      </c>
      <c r="CM70">
        <v>44.213419354838699</v>
      </c>
      <c r="CN70">
        <v>42.545999999999999</v>
      </c>
      <c r="CO70">
        <v>42.338419354838699</v>
      </c>
      <c r="CP70">
        <v>41.125</v>
      </c>
      <c r="CQ70">
        <v>959.99032258064597</v>
      </c>
      <c r="CR70">
        <v>40.010645161290299</v>
      </c>
      <c r="CS70">
        <v>0</v>
      </c>
      <c r="CT70">
        <v>59.600000143051098</v>
      </c>
      <c r="CU70">
        <v>2.3144</v>
      </c>
      <c r="CV70">
        <v>-0.42940171008088501</v>
      </c>
      <c r="CW70">
        <v>1.7223931600136799</v>
      </c>
      <c r="CX70">
        <v>1425.59846153846</v>
      </c>
      <c r="CY70">
        <v>15</v>
      </c>
      <c r="CZ70">
        <v>1675425928.3</v>
      </c>
      <c r="DA70" t="s">
        <v>255</v>
      </c>
      <c r="DB70">
        <v>4</v>
      </c>
      <c r="DC70">
        <v>-3.7610000000000001</v>
      </c>
      <c r="DD70">
        <v>0.35899999999999999</v>
      </c>
      <c r="DE70">
        <v>404</v>
      </c>
      <c r="DF70">
        <v>15</v>
      </c>
      <c r="DG70">
        <v>1.33</v>
      </c>
      <c r="DH70">
        <v>0.19</v>
      </c>
      <c r="DI70">
        <v>-3.3061732692307699</v>
      </c>
      <c r="DJ70">
        <v>-8.2549517201737699E-2</v>
      </c>
      <c r="DK70">
        <v>0.10983840339547001</v>
      </c>
      <c r="DL70">
        <v>1</v>
      </c>
      <c r="DM70">
        <v>2.4647999999999999</v>
      </c>
      <c r="DN70">
        <v>0</v>
      </c>
      <c r="DO70">
        <v>0</v>
      </c>
      <c r="DP70">
        <v>0</v>
      </c>
      <c r="DQ70">
        <v>0.82676700000000003</v>
      </c>
      <c r="DR70">
        <v>-0.15984166761876301</v>
      </c>
      <c r="DS70">
        <v>2.3062311414280001E-2</v>
      </c>
      <c r="DT70">
        <v>0</v>
      </c>
      <c r="DU70">
        <v>1</v>
      </c>
      <c r="DV70">
        <v>3</v>
      </c>
      <c r="DW70" t="s">
        <v>260</v>
      </c>
      <c r="DX70">
        <v>100</v>
      </c>
      <c r="DY70">
        <v>100</v>
      </c>
      <c r="DZ70">
        <v>-3.7610000000000001</v>
      </c>
      <c r="EA70">
        <v>0.35899999999999999</v>
      </c>
      <c r="EB70">
        <v>2</v>
      </c>
      <c r="EC70">
        <v>517.93299999999999</v>
      </c>
      <c r="ED70">
        <v>414.084</v>
      </c>
      <c r="EE70">
        <v>25.870200000000001</v>
      </c>
      <c r="EF70">
        <v>31.696100000000001</v>
      </c>
      <c r="EG70">
        <v>30</v>
      </c>
      <c r="EH70">
        <v>31.949100000000001</v>
      </c>
      <c r="EI70">
        <v>31.993200000000002</v>
      </c>
      <c r="EJ70">
        <v>20.221399999999999</v>
      </c>
      <c r="EK70">
        <v>32.447099999999999</v>
      </c>
      <c r="EL70">
        <v>0</v>
      </c>
      <c r="EM70">
        <v>25.8721</v>
      </c>
      <c r="EN70">
        <v>403.40199999999999</v>
      </c>
      <c r="EO70">
        <v>15.043799999999999</v>
      </c>
      <c r="EP70">
        <v>100.22</v>
      </c>
      <c r="EQ70">
        <v>90.542400000000001</v>
      </c>
    </row>
    <row r="71" spans="1:147" x14ac:dyDescent="0.3">
      <c r="A71">
        <v>55</v>
      </c>
      <c r="B71">
        <v>1675429375.7</v>
      </c>
      <c r="C71">
        <v>3360.4000000953702</v>
      </c>
      <c r="D71" t="s">
        <v>418</v>
      </c>
      <c r="E71" t="s">
        <v>419</v>
      </c>
      <c r="F71">
        <v>1675429367.7</v>
      </c>
      <c r="G71">
        <f t="shared" si="43"/>
        <v>4.913594179273984E-3</v>
      </c>
      <c r="H71">
        <f t="shared" si="44"/>
        <v>17.590674438421573</v>
      </c>
      <c r="I71">
        <f t="shared" si="45"/>
        <v>400.00574193548402</v>
      </c>
      <c r="J71">
        <f t="shared" si="46"/>
        <v>251.20859170746957</v>
      </c>
      <c r="K71">
        <f t="shared" si="47"/>
        <v>24.364767297086754</v>
      </c>
      <c r="L71">
        <f t="shared" si="48"/>
        <v>38.79663013718018</v>
      </c>
      <c r="M71">
        <f t="shared" si="49"/>
        <v>0.21248122814613976</v>
      </c>
      <c r="N71">
        <f t="shared" si="50"/>
        <v>3.3962777367228987</v>
      </c>
      <c r="O71">
        <f t="shared" si="51"/>
        <v>0.20536270456320002</v>
      </c>
      <c r="P71">
        <f t="shared" si="52"/>
        <v>0.12897139420101889</v>
      </c>
      <c r="Q71">
        <f t="shared" si="53"/>
        <v>161.84932693470995</v>
      </c>
      <c r="R71">
        <f t="shared" si="54"/>
        <v>27.886424629564338</v>
      </c>
      <c r="S71">
        <f t="shared" si="55"/>
        <v>27.998206451612901</v>
      </c>
      <c r="T71">
        <f t="shared" si="56"/>
        <v>3.7944429178765509</v>
      </c>
      <c r="U71">
        <f t="shared" si="57"/>
        <v>40.123996122977665</v>
      </c>
      <c r="V71">
        <f t="shared" si="58"/>
        <v>1.5376035186721542</v>
      </c>
      <c r="W71">
        <f t="shared" si="59"/>
        <v>3.8321295664556709</v>
      </c>
      <c r="X71">
        <f t="shared" si="60"/>
        <v>2.2568393992043969</v>
      </c>
      <c r="Y71">
        <f t="shared" si="61"/>
        <v>-216.6895033059827</v>
      </c>
      <c r="Z71">
        <f t="shared" si="62"/>
        <v>31.0602783592653</v>
      </c>
      <c r="AA71">
        <f t="shared" si="63"/>
        <v>1.9951345819126969</v>
      </c>
      <c r="AB71">
        <f t="shared" si="64"/>
        <v>-21.784763430094738</v>
      </c>
      <c r="AC71">
        <v>-4.01561660135673E-2</v>
      </c>
      <c r="AD71">
        <v>4.5078814223583397E-2</v>
      </c>
      <c r="AE71">
        <v>3.3866867243613701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51005.880577523356</v>
      </c>
      <c r="AK71" t="s">
        <v>251</v>
      </c>
      <c r="AL71">
        <v>2.3287923076923098</v>
      </c>
      <c r="AM71">
        <v>1.9325600000000001</v>
      </c>
      <c r="AN71">
        <f t="shared" si="68"/>
        <v>-0.39623230769230977</v>
      </c>
      <c r="AO71">
        <f t="shared" si="69"/>
        <v>-0.20502975726099565</v>
      </c>
      <c r="AP71">
        <v>4.00236649665856E-3</v>
      </c>
      <c r="AQ71" t="s">
        <v>420</v>
      </c>
      <c r="AR71">
        <v>2.39278461538462</v>
      </c>
      <c r="AS71">
        <v>1.476</v>
      </c>
      <c r="AT71">
        <f t="shared" si="70"/>
        <v>-0.62112778820096204</v>
      </c>
      <c r="AU71">
        <v>0.5</v>
      </c>
      <c r="AV71">
        <f t="shared" si="71"/>
        <v>841.20980357375606</v>
      </c>
      <c r="AW71">
        <f t="shared" si="72"/>
        <v>17.590674438421573</v>
      </c>
      <c r="AX71">
        <f t="shared" si="73"/>
        <v>-261.24939235336643</v>
      </c>
      <c r="AY71">
        <f t="shared" si="74"/>
        <v>1</v>
      </c>
      <c r="AZ71">
        <f t="shared" si="75"/>
        <v>2.0906404082798997E-2</v>
      </c>
      <c r="BA71">
        <f t="shared" si="76"/>
        <v>0.30932249322493233</v>
      </c>
      <c r="BB71" t="s">
        <v>253</v>
      </c>
      <c r="BC71">
        <v>0</v>
      </c>
      <c r="BD71">
        <f t="shared" si="77"/>
        <v>1.476</v>
      </c>
      <c r="BE71">
        <f t="shared" si="78"/>
        <v>-0.62112778820096204</v>
      </c>
      <c r="BF71">
        <f t="shared" si="79"/>
        <v>0.23624622262698186</v>
      </c>
      <c r="BG71">
        <f t="shared" si="80"/>
        <v>1.0750385611069544</v>
      </c>
      <c r="BH71">
        <f t="shared" si="81"/>
        <v>-1.1522533401151558</v>
      </c>
      <c r="BI71">
        <f t="shared" si="82"/>
        <v>1000.01125806452</v>
      </c>
      <c r="BJ71">
        <f t="shared" si="83"/>
        <v>841.20980357375606</v>
      </c>
      <c r="BK71">
        <f t="shared" si="84"/>
        <v>0.84120033328612964</v>
      </c>
      <c r="BL71">
        <f t="shared" si="85"/>
        <v>0.19240066657225927</v>
      </c>
      <c r="BM71">
        <v>0.83735158965228096</v>
      </c>
      <c r="BN71">
        <v>0.5</v>
      </c>
      <c r="BO71" t="s">
        <v>254</v>
      </c>
      <c r="BP71">
        <v>1675429367.7</v>
      </c>
      <c r="BQ71">
        <v>400.00574193548402</v>
      </c>
      <c r="BR71">
        <v>403.28077419354798</v>
      </c>
      <c r="BS71">
        <v>15.853187096774199</v>
      </c>
      <c r="BT71">
        <v>15.043361290322601</v>
      </c>
      <c r="BU71">
        <v>500.00622580645199</v>
      </c>
      <c r="BV71">
        <v>96.790151612903202</v>
      </c>
      <c r="BW71">
        <v>0.20003145161290301</v>
      </c>
      <c r="BX71">
        <v>28.167841935483899</v>
      </c>
      <c r="BY71">
        <v>27.998206451612901</v>
      </c>
      <c r="BZ71">
        <v>999.9</v>
      </c>
      <c r="CA71">
        <v>10005</v>
      </c>
      <c r="CB71">
        <v>0</v>
      </c>
      <c r="CC71">
        <v>392.15800000000002</v>
      </c>
      <c r="CD71">
        <v>1000.01125806452</v>
      </c>
      <c r="CE71">
        <v>0.95999054838709696</v>
      </c>
      <c r="CF71">
        <v>4.0009680645161298E-2</v>
      </c>
      <c r="CG71">
        <v>0</v>
      </c>
      <c r="CH71">
        <v>2.3733</v>
      </c>
      <c r="CI71">
        <v>0</v>
      </c>
      <c r="CJ71">
        <v>1423.6422580645201</v>
      </c>
      <c r="CK71">
        <v>9334.3893548387096</v>
      </c>
      <c r="CL71">
        <v>41.375</v>
      </c>
      <c r="CM71">
        <v>44.28</v>
      </c>
      <c r="CN71">
        <v>42.625</v>
      </c>
      <c r="CO71">
        <v>42.390999999999998</v>
      </c>
      <c r="CP71">
        <v>41.186999999999998</v>
      </c>
      <c r="CQ71">
        <v>960.00096774193503</v>
      </c>
      <c r="CR71">
        <v>40.011612903225803</v>
      </c>
      <c r="CS71">
        <v>0</v>
      </c>
      <c r="CT71">
        <v>59.400000095367403</v>
      </c>
      <c r="CU71">
        <v>2.39278461538462</v>
      </c>
      <c r="CV71">
        <v>0.39145983181257998</v>
      </c>
      <c r="CW71">
        <v>-0.73982906684069405</v>
      </c>
      <c r="CX71">
        <v>1423.62769230769</v>
      </c>
      <c r="CY71">
        <v>15</v>
      </c>
      <c r="CZ71">
        <v>1675425928.3</v>
      </c>
      <c r="DA71" t="s">
        <v>255</v>
      </c>
      <c r="DB71">
        <v>4</v>
      </c>
      <c r="DC71">
        <v>-3.7610000000000001</v>
      </c>
      <c r="DD71">
        <v>0.35899999999999999</v>
      </c>
      <c r="DE71">
        <v>404</v>
      </c>
      <c r="DF71">
        <v>15</v>
      </c>
      <c r="DG71">
        <v>1.33</v>
      </c>
      <c r="DH71">
        <v>0.19</v>
      </c>
      <c r="DI71">
        <v>-3.2469953846153801</v>
      </c>
      <c r="DJ71">
        <v>-9.3237530948531197E-2</v>
      </c>
      <c r="DK71">
        <v>0.12323038580800801</v>
      </c>
      <c r="DL71">
        <v>1</v>
      </c>
      <c r="DM71">
        <v>2.1694</v>
      </c>
      <c r="DN71">
        <v>0</v>
      </c>
      <c r="DO71">
        <v>0</v>
      </c>
      <c r="DP71">
        <v>0</v>
      </c>
      <c r="DQ71">
        <v>0.810263057692308</v>
      </c>
      <c r="DR71">
        <v>-3.28922223170856E-3</v>
      </c>
      <c r="DS71">
        <v>2.4284856583528399E-3</v>
      </c>
      <c r="DT71">
        <v>1</v>
      </c>
      <c r="DU71">
        <v>2</v>
      </c>
      <c r="DV71">
        <v>3</v>
      </c>
      <c r="DW71" t="s">
        <v>256</v>
      </c>
      <c r="DX71">
        <v>100</v>
      </c>
      <c r="DY71">
        <v>100</v>
      </c>
      <c r="DZ71">
        <v>-3.7610000000000001</v>
      </c>
      <c r="EA71">
        <v>0.35899999999999999</v>
      </c>
      <c r="EB71">
        <v>2</v>
      </c>
      <c r="EC71">
        <v>518.51199999999994</v>
      </c>
      <c r="ED71">
        <v>414.00700000000001</v>
      </c>
      <c r="EE71">
        <v>25.8247</v>
      </c>
      <c r="EF71">
        <v>31.682200000000002</v>
      </c>
      <c r="EG71">
        <v>30.0001</v>
      </c>
      <c r="EH71">
        <v>31.9407</v>
      </c>
      <c r="EI71">
        <v>31.982099999999999</v>
      </c>
      <c r="EJ71">
        <v>20.217600000000001</v>
      </c>
      <c r="EK71">
        <v>32.157899999999998</v>
      </c>
      <c r="EL71">
        <v>0</v>
      </c>
      <c r="EM71">
        <v>25.817599999999999</v>
      </c>
      <c r="EN71">
        <v>403.24900000000002</v>
      </c>
      <c r="EO71">
        <v>15.062099999999999</v>
      </c>
      <c r="EP71">
        <v>100.223</v>
      </c>
      <c r="EQ71">
        <v>90.548599999999993</v>
      </c>
    </row>
    <row r="72" spans="1:147" x14ac:dyDescent="0.3">
      <c r="A72">
        <v>56</v>
      </c>
      <c r="B72">
        <v>1675429435.7</v>
      </c>
      <c r="C72">
        <v>3420.4000000953702</v>
      </c>
      <c r="D72" t="s">
        <v>421</v>
      </c>
      <c r="E72" t="s">
        <v>422</v>
      </c>
      <c r="F72">
        <v>1675429427.7</v>
      </c>
      <c r="G72">
        <f t="shared" si="43"/>
        <v>4.8183997560509433E-3</v>
      </c>
      <c r="H72">
        <f t="shared" si="44"/>
        <v>17.270538823308243</v>
      </c>
      <c r="I72">
        <f t="shared" si="45"/>
        <v>400.03274193548401</v>
      </c>
      <c r="J72">
        <f t="shared" si="46"/>
        <v>251.23000810482276</v>
      </c>
      <c r="K72">
        <f t="shared" si="47"/>
        <v>24.36859816009353</v>
      </c>
      <c r="L72">
        <f t="shared" si="48"/>
        <v>38.802041255513032</v>
      </c>
      <c r="M72">
        <f t="shared" si="49"/>
        <v>0.20847212748267371</v>
      </c>
      <c r="N72">
        <f t="shared" si="50"/>
        <v>3.3971696260841791</v>
      </c>
      <c r="O72">
        <f t="shared" si="51"/>
        <v>0.20161676650866342</v>
      </c>
      <c r="P72">
        <f t="shared" si="52"/>
        <v>0.12660762659580876</v>
      </c>
      <c r="Q72">
        <f t="shared" si="53"/>
        <v>161.84760086448659</v>
      </c>
      <c r="R72">
        <f t="shared" si="54"/>
        <v>27.873101090667031</v>
      </c>
      <c r="S72">
        <f t="shared" si="55"/>
        <v>27.977451612903199</v>
      </c>
      <c r="T72">
        <f t="shared" si="56"/>
        <v>3.7898542467592997</v>
      </c>
      <c r="U72">
        <f t="shared" si="57"/>
        <v>40.147289383975512</v>
      </c>
      <c r="V72">
        <f t="shared" si="58"/>
        <v>1.5353712292163357</v>
      </c>
      <c r="W72">
        <f t="shared" si="59"/>
        <v>3.8243459341221868</v>
      </c>
      <c r="X72">
        <f t="shared" si="60"/>
        <v>2.254483017542964</v>
      </c>
      <c r="Y72">
        <f t="shared" si="61"/>
        <v>-212.49142924184659</v>
      </c>
      <c r="Z72">
        <f t="shared" si="62"/>
        <v>28.474820075677449</v>
      </c>
      <c r="AA72">
        <f t="shared" si="63"/>
        <v>1.8280721948316001</v>
      </c>
      <c r="AB72">
        <f t="shared" si="64"/>
        <v>-20.34093610685094</v>
      </c>
      <c r="AC72">
        <v>-4.0169435309115598E-2</v>
      </c>
      <c r="AD72">
        <v>4.5093710170290499E-2</v>
      </c>
      <c r="AE72">
        <v>3.38757544444654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51028.111232991265</v>
      </c>
      <c r="AK72" t="s">
        <v>251</v>
      </c>
      <c r="AL72">
        <v>2.3287923076923098</v>
      </c>
      <c r="AM72">
        <v>1.9325600000000001</v>
      </c>
      <c r="AN72">
        <f t="shared" si="68"/>
        <v>-0.39623230769230977</v>
      </c>
      <c r="AO72">
        <f t="shared" si="69"/>
        <v>-0.20502975726099565</v>
      </c>
      <c r="AP72">
        <v>4.00236649665856E-3</v>
      </c>
      <c r="AQ72" t="s">
        <v>423</v>
      </c>
      <c r="AR72">
        <v>2.2964346153846198</v>
      </c>
      <c r="AS72">
        <v>1.5144</v>
      </c>
      <c r="AT72">
        <f t="shared" si="70"/>
        <v>-0.51639898004795293</v>
      </c>
      <c r="AU72">
        <v>0.5</v>
      </c>
      <c r="AV72">
        <f t="shared" si="71"/>
        <v>841.20079846426859</v>
      </c>
      <c r="AW72">
        <f t="shared" si="72"/>
        <v>17.270538823308243</v>
      </c>
      <c r="AX72">
        <f t="shared" si="73"/>
        <v>-217.19761717123595</v>
      </c>
      <c r="AY72">
        <f t="shared" si="74"/>
        <v>1</v>
      </c>
      <c r="AZ72">
        <f t="shared" si="75"/>
        <v>2.0526058092591091E-2</v>
      </c>
      <c r="BA72">
        <f t="shared" si="76"/>
        <v>0.276122556788167</v>
      </c>
      <c r="BB72" t="s">
        <v>253</v>
      </c>
      <c r="BC72">
        <v>0</v>
      </c>
      <c r="BD72">
        <f t="shared" si="77"/>
        <v>1.5144</v>
      </c>
      <c r="BE72">
        <f t="shared" si="78"/>
        <v>-0.51639898004795293</v>
      </c>
      <c r="BF72">
        <f t="shared" si="79"/>
        <v>0.21637620565467569</v>
      </c>
      <c r="BG72">
        <f t="shared" si="80"/>
        <v>0.96026768425725939</v>
      </c>
      <c r="BH72">
        <f t="shared" si="81"/>
        <v>-1.0553404956688137</v>
      </c>
      <c r="BI72">
        <f t="shared" si="82"/>
        <v>1000.0005483871</v>
      </c>
      <c r="BJ72">
        <f t="shared" si="83"/>
        <v>841.20079846426859</v>
      </c>
      <c r="BK72">
        <f t="shared" si="84"/>
        <v>0.84120033716085518</v>
      </c>
      <c r="BL72">
        <f t="shared" si="85"/>
        <v>0.19240067432171054</v>
      </c>
      <c r="BM72">
        <v>0.83735158965228096</v>
      </c>
      <c r="BN72">
        <v>0.5</v>
      </c>
      <c r="BO72" t="s">
        <v>254</v>
      </c>
      <c r="BP72">
        <v>1675429427.7</v>
      </c>
      <c r="BQ72">
        <v>400.03274193548401</v>
      </c>
      <c r="BR72">
        <v>403.24764516129</v>
      </c>
      <c r="BS72">
        <v>15.829032258064499</v>
      </c>
      <c r="BT72">
        <v>15.0349161290323</v>
      </c>
      <c r="BU72">
        <v>500.031322580645</v>
      </c>
      <c r="BV72">
        <v>96.797167741935496</v>
      </c>
      <c r="BW72">
        <v>0.199995709677419</v>
      </c>
      <c r="BX72">
        <v>28.132925806451599</v>
      </c>
      <c r="BY72">
        <v>27.977451612903199</v>
      </c>
      <c r="BZ72">
        <v>999.9</v>
      </c>
      <c r="CA72">
        <v>10007.580645161301</v>
      </c>
      <c r="CB72">
        <v>0</v>
      </c>
      <c r="CC72">
        <v>392.18806451612897</v>
      </c>
      <c r="CD72">
        <v>1000.0005483871</v>
      </c>
      <c r="CE72">
        <v>0.95999087096774205</v>
      </c>
      <c r="CF72">
        <v>4.0009351612903199E-2</v>
      </c>
      <c r="CG72">
        <v>0</v>
      </c>
      <c r="CH72">
        <v>2.2730870967741899</v>
      </c>
      <c r="CI72">
        <v>0</v>
      </c>
      <c r="CJ72">
        <v>1422.7070967741899</v>
      </c>
      <c r="CK72">
        <v>9334.2893548387092</v>
      </c>
      <c r="CL72">
        <v>41.436999999999998</v>
      </c>
      <c r="CM72">
        <v>44.3241935483871</v>
      </c>
      <c r="CN72">
        <v>42.686999999999998</v>
      </c>
      <c r="CO72">
        <v>42.436999999999998</v>
      </c>
      <c r="CP72">
        <v>41.25</v>
      </c>
      <c r="CQ72">
        <v>959.99</v>
      </c>
      <c r="CR72">
        <v>40.011290322580599</v>
      </c>
      <c r="CS72">
        <v>0</v>
      </c>
      <c r="CT72">
        <v>59.200000047683702</v>
      </c>
      <c r="CU72">
        <v>2.2964346153846198</v>
      </c>
      <c r="CV72">
        <v>0.47623590170604901</v>
      </c>
      <c r="CW72">
        <v>-2.0827350468476298</v>
      </c>
      <c r="CX72">
        <v>1422.6984615384599</v>
      </c>
      <c r="CY72">
        <v>15</v>
      </c>
      <c r="CZ72">
        <v>1675425928.3</v>
      </c>
      <c r="DA72" t="s">
        <v>255</v>
      </c>
      <c r="DB72">
        <v>4</v>
      </c>
      <c r="DC72">
        <v>-3.7610000000000001</v>
      </c>
      <c r="DD72">
        <v>0.35899999999999999</v>
      </c>
      <c r="DE72">
        <v>404</v>
      </c>
      <c r="DF72">
        <v>15</v>
      </c>
      <c r="DG72">
        <v>1.33</v>
      </c>
      <c r="DH72">
        <v>0.19</v>
      </c>
      <c r="DI72">
        <v>-3.2319434615384601</v>
      </c>
      <c r="DJ72">
        <v>0.18026503884570999</v>
      </c>
      <c r="DK72">
        <v>0.113079466422863</v>
      </c>
      <c r="DL72">
        <v>1</v>
      </c>
      <c r="DM72">
        <v>2.246</v>
      </c>
      <c r="DN72">
        <v>0</v>
      </c>
      <c r="DO72">
        <v>0</v>
      </c>
      <c r="DP72">
        <v>0</v>
      </c>
      <c r="DQ72">
        <v>0.79647076923076898</v>
      </c>
      <c r="DR72">
        <v>-2.2295688551181001E-2</v>
      </c>
      <c r="DS72">
        <v>3.7887786778620998E-3</v>
      </c>
      <c r="DT72">
        <v>1</v>
      </c>
      <c r="DU72">
        <v>2</v>
      </c>
      <c r="DV72">
        <v>3</v>
      </c>
      <c r="DW72" t="s">
        <v>256</v>
      </c>
      <c r="DX72">
        <v>100</v>
      </c>
      <c r="DY72">
        <v>100</v>
      </c>
      <c r="DZ72">
        <v>-3.7610000000000001</v>
      </c>
      <c r="EA72">
        <v>0.35899999999999999</v>
      </c>
      <c r="EB72">
        <v>2</v>
      </c>
      <c r="EC72">
        <v>517.90899999999999</v>
      </c>
      <c r="ED72">
        <v>414.17899999999997</v>
      </c>
      <c r="EE72">
        <v>25.8005</v>
      </c>
      <c r="EF72">
        <v>31.668299999999999</v>
      </c>
      <c r="EG72">
        <v>30.0001</v>
      </c>
      <c r="EH72">
        <v>31.929600000000001</v>
      </c>
      <c r="EI72">
        <v>31.9709</v>
      </c>
      <c r="EJ72">
        <v>20.218499999999999</v>
      </c>
      <c r="EK72">
        <v>32.157899999999998</v>
      </c>
      <c r="EL72">
        <v>0</v>
      </c>
      <c r="EM72">
        <v>25.7972</v>
      </c>
      <c r="EN72">
        <v>403.24099999999999</v>
      </c>
      <c r="EO72">
        <v>15.0512</v>
      </c>
      <c r="EP72">
        <v>100.22499999999999</v>
      </c>
      <c r="EQ72">
        <v>90.548299999999998</v>
      </c>
    </row>
    <row r="73" spans="1:147" x14ac:dyDescent="0.3">
      <c r="A73">
        <v>57</v>
      </c>
      <c r="B73">
        <v>1675429495.7</v>
      </c>
      <c r="C73">
        <v>3480.4000000953702</v>
      </c>
      <c r="D73" t="s">
        <v>424</v>
      </c>
      <c r="E73" t="s">
        <v>425</v>
      </c>
      <c r="F73">
        <v>1675429487.7</v>
      </c>
      <c r="G73">
        <f t="shared" si="43"/>
        <v>4.7513130857711854E-3</v>
      </c>
      <c r="H73">
        <f t="shared" si="44"/>
        <v>17.234305322422955</v>
      </c>
      <c r="I73">
        <f t="shared" si="45"/>
        <v>400.02825806451602</v>
      </c>
      <c r="J73">
        <f t="shared" si="46"/>
        <v>249.45380792323201</v>
      </c>
      <c r="K73">
        <f t="shared" si="47"/>
        <v>24.197427426701875</v>
      </c>
      <c r="L73">
        <f t="shared" si="48"/>
        <v>38.803395401063412</v>
      </c>
      <c r="M73">
        <f t="shared" si="49"/>
        <v>0.20525015209869471</v>
      </c>
      <c r="N73">
        <f t="shared" si="50"/>
        <v>3.3959897060595488</v>
      </c>
      <c r="O73">
        <f t="shared" si="51"/>
        <v>0.19859918920070738</v>
      </c>
      <c r="P73">
        <f t="shared" si="52"/>
        <v>0.12470410235172635</v>
      </c>
      <c r="Q73">
        <f t="shared" si="53"/>
        <v>161.84740361985644</v>
      </c>
      <c r="R73">
        <f t="shared" si="54"/>
        <v>27.888940751865796</v>
      </c>
      <c r="S73">
        <f t="shared" si="55"/>
        <v>27.981380645161298</v>
      </c>
      <c r="T73">
        <f t="shared" si="56"/>
        <v>3.7907225417466317</v>
      </c>
      <c r="U73">
        <f t="shared" si="57"/>
        <v>40.102750213897387</v>
      </c>
      <c r="V73">
        <f t="shared" si="58"/>
        <v>1.533734167658148</v>
      </c>
      <c r="W73">
        <f t="shared" si="59"/>
        <v>3.8245111855860721</v>
      </c>
      <c r="X73">
        <f t="shared" si="60"/>
        <v>2.2569883740884835</v>
      </c>
      <c r="Y73">
        <f t="shared" si="61"/>
        <v>-209.53290708250927</v>
      </c>
      <c r="Z73">
        <f t="shared" si="62"/>
        <v>27.881421746242843</v>
      </c>
      <c r="AA73">
        <f t="shared" si="63"/>
        <v>1.7906398431436934</v>
      </c>
      <c r="AB73">
        <f t="shared" si="64"/>
        <v>-18.013441873266309</v>
      </c>
      <c r="AC73">
        <v>-4.0151881079299602E-2</v>
      </c>
      <c r="AD73">
        <v>4.5074004009487002E-2</v>
      </c>
      <c r="AE73">
        <v>3.38639971712385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51006.697342528394</v>
      </c>
      <c r="AK73" t="s">
        <v>251</v>
      </c>
      <c r="AL73">
        <v>2.3287923076923098</v>
      </c>
      <c r="AM73">
        <v>1.9325600000000001</v>
      </c>
      <c r="AN73">
        <f t="shared" si="68"/>
        <v>-0.39623230769230977</v>
      </c>
      <c r="AO73">
        <f t="shared" si="69"/>
        <v>-0.20502975726099565</v>
      </c>
      <c r="AP73">
        <v>4.00236649665856E-3</v>
      </c>
      <c r="AQ73" t="s">
        <v>426</v>
      </c>
      <c r="AR73">
        <v>2.3007269230769198</v>
      </c>
      <c r="AS73">
        <v>1.2672000000000001</v>
      </c>
      <c r="AT73">
        <f t="shared" si="70"/>
        <v>-0.81559889763014493</v>
      </c>
      <c r="AU73">
        <v>0.5</v>
      </c>
      <c r="AV73">
        <f t="shared" si="71"/>
        <v>841.19984098056045</v>
      </c>
      <c r="AW73">
        <f t="shared" si="72"/>
        <v>17.234305322422955</v>
      </c>
      <c r="AX73">
        <f t="shared" si="73"/>
        <v>-343.04083149519914</v>
      </c>
      <c r="AY73">
        <f t="shared" si="74"/>
        <v>1</v>
      </c>
      <c r="AZ73">
        <f t="shared" si="75"/>
        <v>2.048300786153439E-2</v>
      </c>
      <c r="BA73">
        <f t="shared" si="76"/>
        <v>0.5250631313131312</v>
      </c>
      <c r="BB73" t="s">
        <v>253</v>
      </c>
      <c r="BC73">
        <v>0</v>
      </c>
      <c r="BD73">
        <f t="shared" si="77"/>
        <v>1.2672000000000001</v>
      </c>
      <c r="BE73">
        <f t="shared" si="78"/>
        <v>-0.81559889763014493</v>
      </c>
      <c r="BF73">
        <f t="shared" si="79"/>
        <v>0.34428943991389654</v>
      </c>
      <c r="BG73">
        <f t="shared" si="80"/>
        <v>0.97356293521342618</v>
      </c>
      <c r="BH73">
        <f t="shared" si="81"/>
        <v>-1.679216931792141</v>
      </c>
      <c r="BI73">
        <f t="shared" si="82"/>
        <v>999.99941935483901</v>
      </c>
      <c r="BJ73">
        <f t="shared" si="83"/>
        <v>841.19984098056045</v>
      </c>
      <c r="BK73">
        <f t="shared" si="84"/>
        <v>0.8412003294194611</v>
      </c>
      <c r="BL73">
        <f t="shared" si="85"/>
        <v>0.19240065883892221</v>
      </c>
      <c r="BM73">
        <v>0.83735158965228096</v>
      </c>
      <c r="BN73">
        <v>0.5</v>
      </c>
      <c r="BO73" t="s">
        <v>254</v>
      </c>
      <c r="BP73">
        <v>1675429487.7</v>
      </c>
      <c r="BQ73">
        <v>400.02825806451602</v>
      </c>
      <c r="BR73">
        <v>403.23267741935501</v>
      </c>
      <c r="BS73">
        <v>15.8114258064516</v>
      </c>
      <c r="BT73">
        <v>15.0283322580645</v>
      </c>
      <c r="BU73">
        <v>500.01861290322603</v>
      </c>
      <c r="BV73">
        <v>96.801670967741899</v>
      </c>
      <c r="BW73">
        <v>0.19996483870967699</v>
      </c>
      <c r="BX73">
        <v>28.133667741935501</v>
      </c>
      <c r="BY73">
        <v>27.981380645161298</v>
      </c>
      <c r="BZ73">
        <v>999.9</v>
      </c>
      <c r="CA73">
        <v>10002.7419354839</v>
      </c>
      <c r="CB73">
        <v>0</v>
      </c>
      <c r="CC73">
        <v>392.21306451612901</v>
      </c>
      <c r="CD73">
        <v>999.99941935483901</v>
      </c>
      <c r="CE73">
        <v>0.959991516129033</v>
      </c>
      <c r="CF73">
        <v>4.0008693548387098E-2</v>
      </c>
      <c r="CG73">
        <v>0</v>
      </c>
      <c r="CH73">
        <v>2.3074516129032299</v>
      </c>
      <c r="CI73">
        <v>0</v>
      </c>
      <c r="CJ73">
        <v>1421.4451612903199</v>
      </c>
      <c r="CK73">
        <v>9334.2870967741892</v>
      </c>
      <c r="CL73">
        <v>41.5</v>
      </c>
      <c r="CM73">
        <v>44.375</v>
      </c>
      <c r="CN73">
        <v>42.747967741935497</v>
      </c>
      <c r="CO73">
        <v>42.5</v>
      </c>
      <c r="CP73">
        <v>41.311999999999998</v>
      </c>
      <c r="CQ73">
        <v>959.98870967741902</v>
      </c>
      <c r="CR73">
        <v>40.010967741935502</v>
      </c>
      <c r="CS73">
        <v>0</v>
      </c>
      <c r="CT73">
        <v>59.599999904632597</v>
      </c>
      <c r="CU73">
        <v>2.3007269230769198</v>
      </c>
      <c r="CV73">
        <v>-0.75502565109700703</v>
      </c>
      <c r="CW73">
        <v>-0.22393162916031101</v>
      </c>
      <c r="CX73">
        <v>1421.46423076923</v>
      </c>
      <c r="CY73">
        <v>15</v>
      </c>
      <c r="CZ73">
        <v>1675425928.3</v>
      </c>
      <c r="DA73" t="s">
        <v>255</v>
      </c>
      <c r="DB73">
        <v>4</v>
      </c>
      <c r="DC73">
        <v>-3.7610000000000001</v>
      </c>
      <c r="DD73">
        <v>0.35899999999999999</v>
      </c>
      <c r="DE73">
        <v>404</v>
      </c>
      <c r="DF73">
        <v>15</v>
      </c>
      <c r="DG73">
        <v>1.33</v>
      </c>
      <c r="DH73">
        <v>0.19</v>
      </c>
      <c r="DI73">
        <v>-3.2133526923076898</v>
      </c>
      <c r="DJ73">
        <v>0.12977887816960301</v>
      </c>
      <c r="DK73">
        <v>0.124052947677058</v>
      </c>
      <c r="DL73">
        <v>1</v>
      </c>
      <c r="DM73">
        <v>2.5291000000000001</v>
      </c>
      <c r="DN73">
        <v>0</v>
      </c>
      <c r="DO73">
        <v>0</v>
      </c>
      <c r="DP73">
        <v>0</v>
      </c>
      <c r="DQ73">
        <v>0.78438994230769199</v>
      </c>
      <c r="DR73">
        <v>-1.5654703321095299E-2</v>
      </c>
      <c r="DS73">
        <v>3.1220353778453102E-3</v>
      </c>
      <c r="DT73">
        <v>1</v>
      </c>
      <c r="DU73">
        <v>2</v>
      </c>
      <c r="DV73">
        <v>3</v>
      </c>
      <c r="DW73" t="s">
        <v>256</v>
      </c>
      <c r="DX73">
        <v>100</v>
      </c>
      <c r="DY73">
        <v>100</v>
      </c>
      <c r="DZ73">
        <v>-3.7610000000000001</v>
      </c>
      <c r="EA73">
        <v>0.35899999999999999</v>
      </c>
      <c r="EB73">
        <v>2</v>
      </c>
      <c r="EC73">
        <v>517.43499999999995</v>
      </c>
      <c r="ED73">
        <v>414.37099999999998</v>
      </c>
      <c r="EE73">
        <v>25.822700000000001</v>
      </c>
      <c r="EF73">
        <v>31.6572</v>
      </c>
      <c r="EG73">
        <v>29.9999</v>
      </c>
      <c r="EH73">
        <v>31.918399999999998</v>
      </c>
      <c r="EI73">
        <v>31.962599999999998</v>
      </c>
      <c r="EJ73">
        <v>20.2166</v>
      </c>
      <c r="EK73">
        <v>32.157899999999998</v>
      </c>
      <c r="EL73">
        <v>0</v>
      </c>
      <c r="EM73">
        <v>25.8245</v>
      </c>
      <c r="EN73">
        <v>403.19200000000001</v>
      </c>
      <c r="EO73">
        <v>15.057</v>
      </c>
      <c r="EP73">
        <v>100.229</v>
      </c>
      <c r="EQ73">
        <v>90.551500000000004</v>
      </c>
    </row>
    <row r="74" spans="1:147" x14ac:dyDescent="0.3">
      <c r="A74">
        <v>58</v>
      </c>
      <c r="B74">
        <v>1675429555.7</v>
      </c>
      <c r="C74">
        <v>3540.4000000953702</v>
      </c>
      <c r="D74" t="s">
        <v>427</v>
      </c>
      <c r="E74" t="s">
        <v>428</v>
      </c>
      <c r="F74">
        <v>1675429547.7</v>
      </c>
      <c r="G74">
        <f t="shared" si="43"/>
        <v>4.6055240136768077E-3</v>
      </c>
      <c r="H74">
        <f t="shared" si="44"/>
        <v>17.138669898387239</v>
      </c>
      <c r="I74">
        <f t="shared" si="45"/>
        <v>400.011741935484</v>
      </c>
      <c r="J74">
        <f t="shared" si="46"/>
        <v>245.54401496794361</v>
      </c>
      <c r="K74">
        <f t="shared" si="47"/>
        <v>23.818637394538019</v>
      </c>
      <c r="L74">
        <f t="shared" si="48"/>
        <v>38.802552918924455</v>
      </c>
      <c r="M74">
        <f t="shared" si="49"/>
        <v>0.1982721552103176</v>
      </c>
      <c r="N74">
        <f t="shared" si="50"/>
        <v>3.3942133185042267</v>
      </c>
      <c r="O74">
        <f t="shared" si="51"/>
        <v>0.19205522718076493</v>
      </c>
      <c r="P74">
        <f t="shared" si="52"/>
        <v>0.12057684497807197</v>
      </c>
      <c r="Q74">
        <f t="shared" si="53"/>
        <v>161.84924811221254</v>
      </c>
      <c r="R74">
        <f t="shared" si="54"/>
        <v>27.922793671045046</v>
      </c>
      <c r="S74">
        <f t="shared" si="55"/>
        <v>27.999467741935501</v>
      </c>
      <c r="T74">
        <f t="shared" si="56"/>
        <v>3.7947219317387963</v>
      </c>
      <c r="U74">
        <f t="shared" si="57"/>
        <v>40.066435629963095</v>
      </c>
      <c r="V74">
        <f t="shared" si="58"/>
        <v>1.5324302379852519</v>
      </c>
      <c r="W74">
        <f t="shared" si="59"/>
        <v>3.8247231476693839</v>
      </c>
      <c r="X74">
        <f t="shared" si="60"/>
        <v>2.2622916937535447</v>
      </c>
      <c r="Y74">
        <f t="shared" si="61"/>
        <v>-203.10360900314723</v>
      </c>
      <c r="Z74">
        <f t="shared" si="62"/>
        <v>24.731235305203121</v>
      </c>
      <c r="AA74">
        <f t="shared" si="63"/>
        <v>1.5893061339832251</v>
      </c>
      <c r="AB74">
        <f t="shared" si="64"/>
        <v>-14.933819451748342</v>
      </c>
      <c r="AC74">
        <v>-4.0125457712088503E-2</v>
      </c>
      <c r="AD74">
        <v>4.5044341464978502E-2</v>
      </c>
      <c r="AE74">
        <v>3.38462964060035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50974.380411095844</v>
      </c>
      <c r="AK74" t="s">
        <v>251</v>
      </c>
      <c r="AL74">
        <v>2.3287923076923098</v>
      </c>
      <c r="AM74">
        <v>1.9325600000000001</v>
      </c>
      <c r="AN74">
        <f t="shared" si="68"/>
        <v>-0.39623230769230977</v>
      </c>
      <c r="AO74">
        <f t="shared" si="69"/>
        <v>-0.20502975726099565</v>
      </c>
      <c r="AP74">
        <v>4.00236649665856E-3</v>
      </c>
      <c r="AQ74" t="s">
        <v>429</v>
      </c>
      <c r="AR74">
        <v>2.31482307692308</v>
      </c>
      <c r="AS74">
        <v>1.5144</v>
      </c>
      <c r="AT74">
        <f t="shared" si="70"/>
        <v>-0.52854138729733235</v>
      </c>
      <c r="AU74">
        <v>0.5</v>
      </c>
      <c r="AV74">
        <f t="shared" si="71"/>
        <v>841.20981023208708</v>
      </c>
      <c r="AW74">
        <f t="shared" si="72"/>
        <v>17.138669898387239</v>
      </c>
      <c r="AX74">
        <f t="shared" si="73"/>
        <v>-222.30710005409651</v>
      </c>
      <c r="AY74">
        <f t="shared" si="74"/>
        <v>1</v>
      </c>
      <c r="AZ74">
        <f t="shared" si="75"/>
        <v>2.0369077159434437E-2</v>
      </c>
      <c r="BA74">
        <f t="shared" si="76"/>
        <v>0.276122556788167</v>
      </c>
      <c r="BB74" t="s">
        <v>253</v>
      </c>
      <c r="BC74">
        <v>0</v>
      </c>
      <c r="BD74">
        <f t="shared" si="77"/>
        <v>1.5144</v>
      </c>
      <c r="BE74">
        <f t="shared" si="78"/>
        <v>-0.52854138729733224</v>
      </c>
      <c r="BF74">
        <f t="shared" si="79"/>
        <v>0.21637620565467569</v>
      </c>
      <c r="BG74">
        <f t="shared" si="80"/>
        <v>0.98284704971144243</v>
      </c>
      <c r="BH74">
        <f t="shared" si="81"/>
        <v>-1.0553404956688137</v>
      </c>
      <c r="BI74">
        <f t="shared" si="82"/>
        <v>1000.01132258065</v>
      </c>
      <c r="BJ74">
        <f t="shared" si="83"/>
        <v>841.20981023208708</v>
      </c>
      <c r="BK74">
        <f t="shared" si="84"/>
        <v>0.84120028567400973</v>
      </c>
      <c r="BL74">
        <f t="shared" si="85"/>
        <v>0.19240057134801941</v>
      </c>
      <c r="BM74">
        <v>0.83735158965228096</v>
      </c>
      <c r="BN74">
        <v>0.5</v>
      </c>
      <c r="BO74" t="s">
        <v>254</v>
      </c>
      <c r="BP74">
        <v>1675429547.7</v>
      </c>
      <c r="BQ74">
        <v>400.011741935484</v>
      </c>
      <c r="BR74">
        <v>403.19038709677397</v>
      </c>
      <c r="BS74">
        <v>15.797674193548399</v>
      </c>
      <c r="BT74">
        <v>15.0385935483871</v>
      </c>
      <c r="BU74">
        <v>500.01538709677402</v>
      </c>
      <c r="BV74">
        <v>96.803525806451603</v>
      </c>
      <c r="BW74">
        <v>0.200008967741935</v>
      </c>
      <c r="BX74">
        <v>28.134619354838701</v>
      </c>
      <c r="BY74">
        <v>27.999467741935501</v>
      </c>
      <c r="BZ74">
        <v>999.9</v>
      </c>
      <c r="CA74">
        <v>9995.9677419354794</v>
      </c>
      <c r="CB74">
        <v>0</v>
      </c>
      <c r="CC74">
        <v>392.30487096774198</v>
      </c>
      <c r="CD74">
        <v>1000.01132258065</v>
      </c>
      <c r="CE74">
        <v>0.95999409677419401</v>
      </c>
      <c r="CF74">
        <v>4.0006061290322602E-2</v>
      </c>
      <c r="CG74">
        <v>0</v>
      </c>
      <c r="CH74">
        <v>2.31476451612903</v>
      </c>
      <c r="CI74">
        <v>0</v>
      </c>
      <c r="CJ74">
        <v>1420.3467741935499</v>
      </c>
      <c r="CK74">
        <v>9334.4151612903206</v>
      </c>
      <c r="CL74">
        <v>41.55</v>
      </c>
      <c r="CM74">
        <v>44.436999999999998</v>
      </c>
      <c r="CN74">
        <v>42.811999999999998</v>
      </c>
      <c r="CO74">
        <v>42.561999999999998</v>
      </c>
      <c r="CP74">
        <v>41.368903225806399</v>
      </c>
      <c r="CQ74">
        <v>960.00193548387097</v>
      </c>
      <c r="CR74">
        <v>40.01</v>
      </c>
      <c r="CS74">
        <v>0</v>
      </c>
      <c r="CT74">
        <v>59.400000095367403</v>
      </c>
      <c r="CU74">
        <v>2.31482307692308</v>
      </c>
      <c r="CV74">
        <v>-6.7029059491523296E-2</v>
      </c>
      <c r="CW74">
        <v>3.5627350186007698</v>
      </c>
      <c r="CX74">
        <v>1420.3973076923101</v>
      </c>
      <c r="CY74">
        <v>15</v>
      </c>
      <c r="CZ74">
        <v>1675425928.3</v>
      </c>
      <c r="DA74" t="s">
        <v>255</v>
      </c>
      <c r="DB74">
        <v>4</v>
      </c>
      <c r="DC74">
        <v>-3.7610000000000001</v>
      </c>
      <c r="DD74">
        <v>0.35899999999999999</v>
      </c>
      <c r="DE74">
        <v>404</v>
      </c>
      <c r="DF74">
        <v>15</v>
      </c>
      <c r="DG74">
        <v>1.33</v>
      </c>
      <c r="DH74">
        <v>0.19</v>
      </c>
      <c r="DI74">
        <v>-3.2069363461538498</v>
      </c>
      <c r="DJ74">
        <v>0.159822983010352</v>
      </c>
      <c r="DK74">
        <v>0.114557028022473</v>
      </c>
      <c r="DL74">
        <v>1</v>
      </c>
      <c r="DM74">
        <v>2.3607</v>
      </c>
      <c r="DN74">
        <v>0</v>
      </c>
      <c r="DO74">
        <v>0</v>
      </c>
      <c r="DP74">
        <v>0</v>
      </c>
      <c r="DQ74">
        <v>0.76702773076923103</v>
      </c>
      <c r="DR74">
        <v>-9.9619752411852405E-2</v>
      </c>
      <c r="DS74">
        <v>1.53283248308425E-2</v>
      </c>
      <c r="DT74">
        <v>1</v>
      </c>
      <c r="DU74">
        <v>2</v>
      </c>
      <c r="DV74">
        <v>3</v>
      </c>
      <c r="DW74" t="s">
        <v>256</v>
      </c>
      <c r="DX74">
        <v>100</v>
      </c>
      <c r="DY74">
        <v>100</v>
      </c>
      <c r="DZ74">
        <v>-3.7610000000000001</v>
      </c>
      <c r="EA74">
        <v>0.35899999999999999</v>
      </c>
      <c r="EB74">
        <v>2</v>
      </c>
      <c r="EC74">
        <v>517.34699999999998</v>
      </c>
      <c r="ED74">
        <v>414.17</v>
      </c>
      <c r="EE74">
        <v>25.762499999999999</v>
      </c>
      <c r="EF74">
        <v>31.646100000000001</v>
      </c>
      <c r="EG74">
        <v>30</v>
      </c>
      <c r="EH74">
        <v>31.907299999999999</v>
      </c>
      <c r="EI74">
        <v>31.951499999999999</v>
      </c>
      <c r="EJ74">
        <v>20.2196</v>
      </c>
      <c r="EK74">
        <v>31.871400000000001</v>
      </c>
      <c r="EL74">
        <v>0</v>
      </c>
      <c r="EM74">
        <v>25.756399999999999</v>
      </c>
      <c r="EN74">
        <v>403.25200000000001</v>
      </c>
      <c r="EO74">
        <v>15.0946</v>
      </c>
      <c r="EP74">
        <v>100.23099999999999</v>
      </c>
      <c r="EQ74">
        <v>90.5535</v>
      </c>
    </row>
    <row r="75" spans="1:147" x14ac:dyDescent="0.3">
      <c r="A75">
        <v>59</v>
      </c>
      <c r="B75">
        <v>1675429615.7</v>
      </c>
      <c r="C75">
        <v>3600.4000000953702</v>
      </c>
      <c r="D75" t="s">
        <v>430</v>
      </c>
      <c r="E75" t="s">
        <v>431</v>
      </c>
      <c r="F75">
        <v>1675429607.7</v>
      </c>
      <c r="G75">
        <f t="shared" si="43"/>
        <v>4.3324373395971999E-3</v>
      </c>
      <c r="H75">
        <f t="shared" si="44"/>
        <v>-2.7102734751311446</v>
      </c>
      <c r="I75">
        <f t="shared" si="45"/>
        <v>400.19777419354801</v>
      </c>
      <c r="J75">
        <f t="shared" si="46"/>
        <v>408.08600621605984</v>
      </c>
      <c r="K75">
        <f t="shared" si="47"/>
        <v>39.586621170919628</v>
      </c>
      <c r="L75">
        <f t="shared" si="48"/>
        <v>38.821418620410789</v>
      </c>
      <c r="M75">
        <f t="shared" si="49"/>
        <v>0.20003224975030801</v>
      </c>
      <c r="N75">
        <f t="shared" si="50"/>
        <v>3.3944464186476453</v>
      </c>
      <c r="O75">
        <f t="shared" si="51"/>
        <v>0.19370676931675082</v>
      </c>
      <c r="P75">
        <f t="shared" si="52"/>
        <v>0.12161838758984336</v>
      </c>
      <c r="Q75">
        <f t="shared" si="53"/>
        <v>0</v>
      </c>
      <c r="R75">
        <f t="shared" si="54"/>
        <v>27.550428514703547</v>
      </c>
      <c r="S75">
        <f t="shared" si="55"/>
        <v>27.312264516129002</v>
      </c>
      <c r="T75">
        <f t="shared" si="56"/>
        <v>3.6453295445752514</v>
      </c>
      <c r="U75">
        <f t="shared" si="57"/>
        <v>39.183565080401259</v>
      </c>
      <c r="V75">
        <f t="shared" si="58"/>
        <v>1.5336229158001944</v>
      </c>
      <c r="W75">
        <f t="shared" si="59"/>
        <v>3.9139443096954905</v>
      </c>
      <c r="X75">
        <f t="shared" si="60"/>
        <v>2.1117066287750568</v>
      </c>
      <c r="Y75">
        <f t="shared" si="61"/>
        <v>-191.06048667623651</v>
      </c>
      <c r="Z75">
        <f t="shared" si="62"/>
        <v>223.0586297769112</v>
      </c>
      <c r="AA75">
        <f t="shared" si="63"/>
        <v>14.312767719987342</v>
      </c>
      <c r="AB75">
        <f t="shared" si="64"/>
        <v>46.310910820662031</v>
      </c>
      <c r="AC75">
        <v>-4.0128924696322302E-2</v>
      </c>
      <c r="AD75">
        <v>4.50482334585054E-2</v>
      </c>
      <c r="AE75">
        <v>3.3848619126794399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50911.609949558115</v>
      </c>
      <c r="AK75" t="s">
        <v>432</v>
      </c>
      <c r="AL75">
        <v>2.3163</v>
      </c>
      <c r="AM75">
        <v>1.9288000000000001</v>
      </c>
      <c r="AN75">
        <f t="shared" si="68"/>
        <v>-0.38749999999999996</v>
      </c>
      <c r="AO75">
        <f t="shared" si="69"/>
        <v>-0.20090211530485272</v>
      </c>
      <c r="AP75">
        <v>-1.13472590139716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-2.7102734751311446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-4.9775483870967747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0.83735158965228096</v>
      </c>
      <c r="BN75">
        <v>0.5</v>
      </c>
      <c r="BO75" t="s">
        <v>254</v>
      </c>
      <c r="BP75">
        <v>1675429607.7</v>
      </c>
      <c r="BQ75">
        <v>400.19777419354801</v>
      </c>
      <c r="BR75">
        <v>400.034258064516</v>
      </c>
      <c r="BS75">
        <v>15.809635483871</v>
      </c>
      <c r="BT75">
        <v>15.0955903225806</v>
      </c>
      <c r="BU75">
        <v>500.02712903225802</v>
      </c>
      <c r="BV75">
        <v>96.805641935483905</v>
      </c>
      <c r="BW75">
        <v>0.19994161290322601</v>
      </c>
      <c r="BX75">
        <v>28.5311548387097</v>
      </c>
      <c r="BY75">
        <v>27.312264516129002</v>
      </c>
      <c r="BZ75">
        <v>999.9</v>
      </c>
      <c r="CA75">
        <v>9996.6129032258104</v>
      </c>
      <c r="CB75">
        <v>0</v>
      </c>
      <c r="CC75">
        <v>392.35845161290302</v>
      </c>
      <c r="CD75">
        <v>0</v>
      </c>
      <c r="CE75">
        <v>0</v>
      </c>
      <c r="CF75">
        <v>0</v>
      </c>
      <c r="CG75">
        <v>0</v>
      </c>
      <c r="CH75">
        <v>2.3178290322580599</v>
      </c>
      <c r="CI75">
        <v>0</v>
      </c>
      <c r="CJ75">
        <v>2.9297516129032299</v>
      </c>
      <c r="CK75">
        <v>0.38125483870967702</v>
      </c>
      <c r="CL75">
        <v>40.802290322580603</v>
      </c>
      <c r="CM75">
        <v>44.5</v>
      </c>
      <c r="CN75">
        <v>42.743870967741898</v>
      </c>
      <c r="CO75">
        <v>42.561999999999998</v>
      </c>
      <c r="CP75">
        <v>41.068290322580602</v>
      </c>
      <c r="CQ75">
        <v>0</v>
      </c>
      <c r="CR75">
        <v>0</v>
      </c>
      <c r="CS75">
        <v>0</v>
      </c>
      <c r="CT75">
        <v>59.200000047683702</v>
      </c>
      <c r="CU75">
        <v>2.3163</v>
      </c>
      <c r="CV75">
        <v>0.86964102987112402</v>
      </c>
      <c r="CW75">
        <v>0.10990084794982501</v>
      </c>
      <c r="CX75">
        <v>2.9410692307692301</v>
      </c>
      <c r="CY75">
        <v>15</v>
      </c>
      <c r="CZ75">
        <v>1675425928.3</v>
      </c>
      <c r="DA75" t="s">
        <v>255</v>
      </c>
      <c r="DB75">
        <v>4</v>
      </c>
      <c r="DC75">
        <v>-3.7610000000000001</v>
      </c>
      <c r="DD75">
        <v>0.35899999999999999</v>
      </c>
      <c r="DE75">
        <v>404</v>
      </c>
      <c r="DF75">
        <v>15</v>
      </c>
      <c r="DG75">
        <v>1.33</v>
      </c>
      <c r="DH75">
        <v>0.19</v>
      </c>
      <c r="DI75">
        <v>0.17252117596153799</v>
      </c>
      <c r="DJ75">
        <v>-4.8052409510741502E-2</v>
      </c>
      <c r="DK75">
        <v>0.1213461451478</v>
      </c>
      <c r="DL75">
        <v>1</v>
      </c>
      <c r="DM75">
        <v>2.4618000000000002</v>
      </c>
      <c r="DN75">
        <v>0</v>
      </c>
      <c r="DO75">
        <v>0</v>
      </c>
      <c r="DP75">
        <v>0</v>
      </c>
      <c r="DQ75">
        <v>0.73267330769230798</v>
      </c>
      <c r="DR75">
        <v>-0.23981836591817801</v>
      </c>
      <c r="DS75">
        <v>5.0887153412661902E-2</v>
      </c>
      <c r="DT75">
        <v>0</v>
      </c>
      <c r="DU75">
        <v>1</v>
      </c>
      <c r="DV75">
        <v>3</v>
      </c>
      <c r="DW75" t="s">
        <v>260</v>
      </c>
      <c r="DX75">
        <v>100</v>
      </c>
      <c r="DY75">
        <v>100</v>
      </c>
      <c r="DZ75">
        <v>-3.7610000000000001</v>
      </c>
      <c r="EA75">
        <v>0.35899999999999999</v>
      </c>
      <c r="EB75">
        <v>2</v>
      </c>
      <c r="EC75">
        <v>517.92600000000004</v>
      </c>
      <c r="ED75">
        <v>414.48599999999999</v>
      </c>
      <c r="EE75">
        <v>32.400300000000001</v>
      </c>
      <c r="EF75">
        <v>31.629899999999999</v>
      </c>
      <c r="EG75">
        <v>30.001000000000001</v>
      </c>
      <c r="EH75">
        <v>31.898900000000001</v>
      </c>
      <c r="EI75">
        <v>31.943200000000001</v>
      </c>
      <c r="EJ75">
        <v>20.1004</v>
      </c>
      <c r="EK75">
        <v>30.255400000000002</v>
      </c>
      <c r="EL75">
        <v>0</v>
      </c>
      <c r="EM75">
        <v>32.2742</v>
      </c>
      <c r="EN75">
        <v>400.113</v>
      </c>
      <c r="EO75">
        <v>15.482100000000001</v>
      </c>
      <c r="EP75">
        <v>100.229</v>
      </c>
      <c r="EQ75">
        <v>90.552099999999996</v>
      </c>
    </row>
    <row r="76" spans="1:147" x14ac:dyDescent="0.3">
      <c r="A76">
        <v>60</v>
      </c>
      <c r="B76">
        <v>1675429675.7</v>
      </c>
      <c r="C76">
        <v>3660.4000000953702</v>
      </c>
      <c r="D76" t="s">
        <v>433</v>
      </c>
      <c r="E76" t="s">
        <v>434</v>
      </c>
      <c r="F76">
        <v>1675429667.7</v>
      </c>
      <c r="G76">
        <f t="shared" si="43"/>
        <v>1.5314581231710392E-3</v>
      </c>
      <c r="H76">
        <f t="shared" si="44"/>
        <v>-1.6890388905739264</v>
      </c>
      <c r="I76">
        <f t="shared" si="45"/>
        <v>400.04706451612901</v>
      </c>
      <c r="J76">
        <f t="shared" si="46"/>
        <v>427.02379345347572</v>
      </c>
      <c r="K76">
        <f t="shared" si="47"/>
        <v>41.422954913108711</v>
      </c>
      <c r="L76">
        <f t="shared" si="48"/>
        <v>38.806108162163873</v>
      </c>
      <c r="M76">
        <f t="shared" si="49"/>
        <v>6.3169487371431826E-2</v>
      </c>
      <c r="N76">
        <f t="shared" si="50"/>
        <v>3.3943091009511006</v>
      </c>
      <c r="O76">
        <f t="shared" si="51"/>
        <v>6.2523579061045984E-2</v>
      </c>
      <c r="P76">
        <f t="shared" si="52"/>
        <v>3.9134718708411599E-2</v>
      </c>
      <c r="Q76">
        <f t="shared" si="53"/>
        <v>0</v>
      </c>
      <c r="R76">
        <f t="shared" si="54"/>
        <v>29.176395503498398</v>
      </c>
      <c r="S76">
        <f t="shared" si="55"/>
        <v>28.604929032258099</v>
      </c>
      <c r="T76">
        <f t="shared" si="56"/>
        <v>3.93074240119289</v>
      </c>
      <c r="U76">
        <f t="shared" si="57"/>
        <v>39.148514683357156</v>
      </c>
      <c r="V76">
        <f t="shared" si="58"/>
        <v>1.6227349639844022</v>
      </c>
      <c r="W76">
        <f t="shared" si="59"/>
        <v>4.1450741544334004</v>
      </c>
      <c r="X76">
        <f t="shared" si="60"/>
        <v>2.308007437208488</v>
      </c>
      <c r="Y76">
        <f t="shared" si="61"/>
        <v>-67.537303231842827</v>
      </c>
      <c r="Z76">
        <f t="shared" si="62"/>
        <v>167.97844973151916</v>
      </c>
      <c r="AA76">
        <f t="shared" si="63"/>
        <v>10.902117884903504</v>
      </c>
      <c r="AB76">
        <f t="shared" si="64"/>
        <v>111.34326438457984</v>
      </c>
      <c r="AC76">
        <v>-4.0126882307679398E-2</v>
      </c>
      <c r="AD76">
        <v>4.5045940698330698E-2</v>
      </c>
      <c r="AE76">
        <v>3.3847250827927802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50742.197482844487</v>
      </c>
      <c r="AK76" t="s">
        <v>435</v>
      </c>
      <c r="AL76">
        <v>2.3160500000000002</v>
      </c>
      <c r="AM76">
        <v>1.5684</v>
      </c>
      <c r="AN76">
        <f t="shared" si="68"/>
        <v>-0.74765000000000015</v>
      </c>
      <c r="AO76">
        <f t="shared" si="69"/>
        <v>-0.47669599591940842</v>
      </c>
      <c r="AP76">
        <v>-0.70715970000301698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-1.6890388905739264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-2.097773022136026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0.83735158965228096</v>
      </c>
      <c r="BN76">
        <v>0.5</v>
      </c>
      <c r="BO76" t="s">
        <v>254</v>
      </c>
      <c r="BP76">
        <v>1675429667.7</v>
      </c>
      <c r="BQ76">
        <v>400.04706451612901</v>
      </c>
      <c r="BR76">
        <v>399.866806451613</v>
      </c>
      <c r="BS76">
        <v>16.728561290322599</v>
      </c>
      <c r="BT76">
        <v>16.476383870967702</v>
      </c>
      <c r="BU76">
        <v>500.011741935484</v>
      </c>
      <c r="BV76">
        <v>96.803838709677393</v>
      </c>
      <c r="BW76">
        <v>0.20001809677419399</v>
      </c>
      <c r="BX76">
        <v>29.5228741935484</v>
      </c>
      <c r="BY76">
        <v>28.604929032258099</v>
      </c>
      <c r="BZ76">
        <v>999.9</v>
      </c>
      <c r="CA76">
        <v>9996.2903225806494</v>
      </c>
      <c r="CB76">
        <v>0</v>
      </c>
      <c r="CC76">
        <v>392.45719354838701</v>
      </c>
      <c r="CD76">
        <v>0</v>
      </c>
      <c r="CE76">
        <v>0</v>
      </c>
      <c r="CF76">
        <v>0</v>
      </c>
      <c r="CG76">
        <v>0</v>
      </c>
      <c r="CH76">
        <v>2.3329032258064499</v>
      </c>
      <c r="CI76">
        <v>0</v>
      </c>
      <c r="CJ76">
        <v>0.85997741935483896</v>
      </c>
      <c r="CK76">
        <v>0.242009677419355</v>
      </c>
      <c r="CL76">
        <v>40.298161290322597</v>
      </c>
      <c r="CM76">
        <v>44.436999999999998</v>
      </c>
      <c r="CN76">
        <v>42.471548387096803</v>
      </c>
      <c r="CO76">
        <v>42.475612903225802</v>
      </c>
      <c r="CP76">
        <v>40.6973548387097</v>
      </c>
      <c r="CQ76">
        <v>0</v>
      </c>
      <c r="CR76">
        <v>0</v>
      </c>
      <c r="CS76">
        <v>0</v>
      </c>
      <c r="CT76">
        <v>59.599999904632597</v>
      </c>
      <c r="CU76">
        <v>2.3160500000000002</v>
      </c>
      <c r="CV76">
        <v>0.22225982732199601</v>
      </c>
      <c r="CW76">
        <v>2.0735760675152499</v>
      </c>
      <c r="CX76">
        <v>0.83771153846153801</v>
      </c>
      <c r="CY76">
        <v>15</v>
      </c>
      <c r="CZ76">
        <v>1675425928.3</v>
      </c>
      <c r="DA76" t="s">
        <v>255</v>
      </c>
      <c r="DB76">
        <v>4</v>
      </c>
      <c r="DC76">
        <v>-3.7610000000000001</v>
      </c>
      <c r="DD76">
        <v>0.35899999999999999</v>
      </c>
      <c r="DE76">
        <v>404</v>
      </c>
      <c r="DF76">
        <v>15</v>
      </c>
      <c r="DG76">
        <v>1.33</v>
      </c>
      <c r="DH76">
        <v>0.19</v>
      </c>
      <c r="DI76">
        <v>0.219586836538462</v>
      </c>
      <c r="DJ76">
        <v>-0.29357808264319302</v>
      </c>
      <c r="DK76">
        <v>0.12555118245015001</v>
      </c>
      <c r="DL76">
        <v>1</v>
      </c>
      <c r="DM76">
        <v>2.4081000000000001</v>
      </c>
      <c r="DN76">
        <v>0</v>
      </c>
      <c r="DO76">
        <v>0</v>
      </c>
      <c r="DP76">
        <v>0</v>
      </c>
      <c r="DQ76">
        <v>0.27543863461538498</v>
      </c>
      <c r="DR76">
        <v>-0.24719397080167799</v>
      </c>
      <c r="DS76">
        <v>3.4096518212178503E-2</v>
      </c>
      <c r="DT76">
        <v>0</v>
      </c>
      <c r="DU76">
        <v>1</v>
      </c>
      <c r="DV76">
        <v>3</v>
      </c>
      <c r="DW76" t="s">
        <v>260</v>
      </c>
      <c r="DX76">
        <v>100</v>
      </c>
      <c r="DY76">
        <v>100</v>
      </c>
      <c r="DZ76">
        <v>-3.7610000000000001</v>
      </c>
      <c r="EA76">
        <v>0.35899999999999999</v>
      </c>
      <c r="EB76">
        <v>2</v>
      </c>
      <c r="EC76">
        <v>518.34100000000001</v>
      </c>
      <c r="ED76">
        <v>415.779</v>
      </c>
      <c r="EE76">
        <v>32.405999999999999</v>
      </c>
      <c r="EF76">
        <v>31.6022</v>
      </c>
      <c r="EG76">
        <v>29.9999</v>
      </c>
      <c r="EH76">
        <v>31.8856</v>
      </c>
      <c r="EI76">
        <v>31.932099999999998</v>
      </c>
      <c r="EJ76">
        <v>20.107399999999998</v>
      </c>
      <c r="EK76">
        <v>24.164100000000001</v>
      </c>
      <c r="EL76">
        <v>0</v>
      </c>
      <c r="EM76">
        <v>32.4</v>
      </c>
      <c r="EN76">
        <v>399.83</v>
      </c>
      <c r="EO76">
        <v>16.7621</v>
      </c>
      <c r="EP76">
        <v>100.23399999999999</v>
      </c>
      <c r="EQ76">
        <v>90.550799999999995</v>
      </c>
    </row>
    <row r="77" spans="1:147" x14ac:dyDescent="0.3">
      <c r="A77">
        <v>61</v>
      </c>
      <c r="B77">
        <v>1675429735.7</v>
      </c>
      <c r="C77">
        <v>3720.4000000953702</v>
      </c>
      <c r="D77" t="s">
        <v>436</v>
      </c>
      <c r="E77" t="s">
        <v>437</v>
      </c>
      <c r="F77">
        <v>1675429727.7</v>
      </c>
      <c r="G77">
        <f t="shared" si="43"/>
        <v>1.7141661470971353E-3</v>
      </c>
      <c r="H77">
        <f t="shared" si="44"/>
        <v>-2.2639602236942498</v>
      </c>
      <c r="I77">
        <f t="shared" si="45"/>
        <v>400.04909677419403</v>
      </c>
      <c r="J77">
        <f t="shared" si="46"/>
        <v>433.81024853042697</v>
      </c>
      <c r="K77">
        <f t="shared" si="47"/>
        <v>42.081145566832816</v>
      </c>
      <c r="L77">
        <f t="shared" si="48"/>
        <v>38.80619310461978</v>
      </c>
      <c r="M77">
        <f t="shared" si="49"/>
        <v>7.4183939330624837E-2</v>
      </c>
      <c r="N77">
        <f t="shared" si="50"/>
        <v>3.4012226970299007</v>
      </c>
      <c r="O77">
        <f t="shared" si="51"/>
        <v>7.3296641862228742E-2</v>
      </c>
      <c r="P77">
        <f t="shared" si="52"/>
        <v>4.5889236963823299E-2</v>
      </c>
      <c r="Q77">
        <f t="shared" si="53"/>
        <v>0</v>
      </c>
      <c r="R77">
        <f t="shared" si="54"/>
        <v>28.510766211983348</v>
      </c>
      <c r="S77">
        <f t="shared" si="55"/>
        <v>28.196667741935499</v>
      </c>
      <c r="T77">
        <f t="shared" si="56"/>
        <v>3.8385659323537347</v>
      </c>
      <c r="U77">
        <f t="shared" si="57"/>
        <v>40.868611671237815</v>
      </c>
      <c r="V77">
        <f t="shared" si="58"/>
        <v>1.6339651640628712</v>
      </c>
      <c r="W77">
        <f t="shared" si="59"/>
        <v>3.9980931508197286</v>
      </c>
      <c r="X77">
        <f t="shared" si="60"/>
        <v>2.2046007682908635</v>
      </c>
      <c r="Y77">
        <f t="shared" si="61"/>
        <v>-75.594727086983667</v>
      </c>
      <c r="Z77">
        <f t="shared" si="62"/>
        <v>128.59862839629923</v>
      </c>
      <c r="AA77">
        <f t="shared" si="63"/>
        <v>8.2866598861970076</v>
      </c>
      <c r="AB77">
        <f t="shared" si="64"/>
        <v>61.290561195512566</v>
      </c>
      <c r="AC77">
        <v>-4.02297541420404E-2</v>
      </c>
      <c r="AD77">
        <v>4.5161423344468599E-2</v>
      </c>
      <c r="AE77">
        <v>3.39161410867146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50972.21513251985</v>
      </c>
      <c r="AK77" t="s">
        <v>438</v>
      </c>
      <c r="AL77">
        <v>2.30596538461538</v>
      </c>
      <c r="AM77">
        <v>2.1267999999999998</v>
      </c>
      <c r="AN77">
        <f t="shared" si="68"/>
        <v>-0.17916538461538023</v>
      </c>
      <c r="AO77">
        <f t="shared" si="69"/>
        <v>-8.4241764442063313E-2</v>
      </c>
      <c r="AP77">
        <v>-0.947865346109104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-2.2639602236942498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-11.870596569564293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0.83735158965228096</v>
      </c>
      <c r="BN77">
        <v>0.5</v>
      </c>
      <c r="BO77" t="s">
        <v>254</v>
      </c>
      <c r="BP77">
        <v>1675429727.7</v>
      </c>
      <c r="BQ77">
        <v>400.04909677419403</v>
      </c>
      <c r="BR77">
        <v>399.78480645161301</v>
      </c>
      <c r="BS77">
        <v>16.844380645161301</v>
      </c>
      <c r="BT77">
        <v>16.562158064516101</v>
      </c>
      <c r="BU77">
        <v>500.02448387096803</v>
      </c>
      <c r="BV77">
        <v>96.803664516129004</v>
      </c>
      <c r="BW77">
        <v>0.19991183870967699</v>
      </c>
      <c r="BX77">
        <v>28.897987096774202</v>
      </c>
      <c r="BY77">
        <v>28.196667741935499</v>
      </c>
      <c r="BZ77">
        <v>999.9</v>
      </c>
      <c r="CA77">
        <v>10021.935483871001</v>
      </c>
      <c r="CB77">
        <v>0</v>
      </c>
      <c r="CC77">
        <v>392.45509677419398</v>
      </c>
      <c r="CD77">
        <v>0</v>
      </c>
      <c r="CE77">
        <v>0</v>
      </c>
      <c r="CF77">
        <v>0</v>
      </c>
      <c r="CG77">
        <v>0</v>
      </c>
      <c r="CH77">
        <v>2.2867677419354799</v>
      </c>
      <c r="CI77">
        <v>0</v>
      </c>
      <c r="CJ77">
        <v>-0.475961290322581</v>
      </c>
      <c r="CK77">
        <v>1.5412903225806501E-2</v>
      </c>
      <c r="CL77">
        <v>39.906999999999996</v>
      </c>
      <c r="CM77">
        <v>44.308</v>
      </c>
      <c r="CN77">
        <v>42.173000000000002</v>
      </c>
      <c r="CO77">
        <v>42.375</v>
      </c>
      <c r="CP77">
        <v>40.411000000000001</v>
      </c>
      <c r="CQ77">
        <v>0</v>
      </c>
      <c r="CR77">
        <v>0</v>
      </c>
      <c r="CS77">
        <v>0</v>
      </c>
      <c r="CT77">
        <v>59.299999952316298</v>
      </c>
      <c r="CU77">
        <v>2.30596538461538</v>
      </c>
      <c r="CV77">
        <v>0.926191442817765</v>
      </c>
      <c r="CW77">
        <v>-2.67304614800369</v>
      </c>
      <c r="CX77">
        <v>-0.51263846153846104</v>
      </c>
      <c r="CY77">
        <v>15</v>
      </c>
      <c r="CZ77">
        <v>1675425928.3</v>
      </c>
      <c r="DA77" t="s">
        <v>255</v>
      </c>
      <c r="DB77">
        <v>4</v>
      </c>
      <c r="DC77">
        <v>-3.7610000000000001</v>
      </c>
      <c r="DD77">
        <v>0.35899999999999999</v>
      </c>
      <c r="DE77">
        <v>404</v>
      </c>
      <c r="DF77">
        <v>15</v>
      </c>
      <c r="DG77">
        <v>1.33</v>
      </c>
      <c r="DH77">
        <v>0.19</v>
      </c>
      <c r="DI77">
        <v>0.22360817499999999</v>
      </c>
      <c r="DJ77">
        <v>0.25490383454285398</v>
      </c>
      <c r="DK77">
        <v>0.113428542381214</v>
      </c>
      <c r="DL77">
        <v>1</v>
      </c>
      <c r="DM77">
        <v>2.6375999999999999</v>
      </c>
      <c r="DN77">
        <v>0</v>
      </c>
      <c r="DO77">
        <v>0</v>
      </c>
      <c r="DP77">
        <v>0</v>
      </c>
      <c r="DQ77">
        <v>0.25933094230769199</v>
      </c>
      <c r="DR77">
        <v>0.25849056774524798</v>
      </c>
      <c r="DS77">
        <v>4.024844778871E-2</v>
      </c>
      <c r="DT77">
        <v>0</v>
      </c>
      <c r="DU77">
        <v>1</v>
      </c>
      <c r="DV77">
        <v>3</v>
      </c>
      <c r="DW77" t="s">
        <v>260</v>
      </c>
      <c r="DX77">
        <v>100</v>
      </c>
      <c r="DY77">
        <v>100</v>
      </c>
      <c r="DZ77">
        <v>-3.7610000000000001</v>
      </c>
      <c r="EA77">
        <v>0.35899999999999999</v>
      </c>
      <c r="EB77">
        <v>2</v>
      </c>
      <c r="EC77">
        <v>516.97900000000004</v>
      </c>
      <c r="ED77">
        <v>414.70600000000002</v>
      </c>
      <c r="EE77">
        <v>23.915199999999999</v>
      </c>
      <c r="EF77">
        <v>31.623899999999999</v>
      </c>
      <c r="EG77">
        <v>29.998100000000001</v>
      </c>
      <c r="EH77">
        <v>31.8767</v>
      </c>
      <c r="EI77">
        <v>31.920999999999999</v>
      </c>
      <c r="EJ77">
        <v>20.100999999999999</v>
      </c>
      <c r="EK77">
        <v>26.244599999999998</v>
      </c>
      <c r="EL77">
        <v>0</v>
      </c>
      <c r="EM77">
        <v>24.054300000000001</v>
      </c>
      <c r="EN77">
        <v>399.58699999999999</v>
      </c>
      <c r="EO77">
        <v>16.334700000000002</v>
      </c>
      <c r="EP77">
        <v>100.241</v>
      </c>
      <c r="EQ77">
        <v>90.541899999999998</v>
      </c>
    </row>
    <row r="78" spans="1:147" x14ac:dyDescent="0.3">
      <c r="A78">
        <v>62</v>
      </c>
      <c r="B78">
        <v>1675429795.7</v>
      </c>
      <c r="C78">
        <v>3780.4000000953702</v>
      </c>
      <c r="D78" t="s">
        <v>439</v>
      </c>
      <c r="E78" t="s">
        <v>440</v>
      </c>
      <c r="F78">
        <v>1675429787.7</v>
      </c>
      <c r="G78">
        <f t="shared" si="43"/>
        <v>1.5622144653584674E-3</v>
      </c>
      <c r="H78">
        <f t="shared" si="44"/>
        <v>-2.6567807657505647</v>
      </c>
      <c r="I78">
        <f t="shared" si="45"/>
        <v>400.03438709677403</v>
      </c>
      <c r="J78">
        <f t="shared" si="46"/>
        <v>446.46196617590226</v>
      </c>
      <c r="K78">
        <f t="shared" si="47"/>
        <v>43.311551165807373</v>
      </c>
      <c r="L78">
        <f t="shared" si="48"/>
        <v>38.807583036083258</v>
      </c>
      <c r="M78">
        <f t="shared" si="49"/>
        <v>6.9441609369388632E-2</v>
      </c>
      <c r="N78">
        <f t="shared" si="50"/>
        <v>3.3905330188095917</v>
      </c>
      <c r="O78">
        <f t="shared" si="51"/>
        <v>6.866106446803158E-2</v>
      </c>
      <c r="P78">
        <f t="shared" si="52"/>
        <v>4.2982562979894903E-2</v>
      </c>
      <c r="Q78">
        <f t="shared" si="53"/>
        <v>0</v>
      </c>
      <c r="R78">
        <f t="shared" si="54"/>
        <v>27.799187211893258</v>
      </c>
      <c r="S78">
        <f t="shared" si="55"/>
        <v>27.567299999999999</v>
      </c>
      <c r="T78">
        <f t="shared" si="56"/>
        <v>3.7001619734641973</v>
      </c>
      <c r="U78">
        <f t="shared" si="57"/>
        <v>40.551787280457965</v>
      </c>
      <c r="V78">
        <f t="shared" si="58"/>
        <v>1.5526805988653518</v>
      </c>
      <c r="W78">
        <f t="shared" si="59"/>
        <v>3.8288832699948427</v>
      </c>
      <c r="X78">
        <f t="shared" si="60"/>
        <v>2.1474813745988452</v>
      </c>
      <c r="Y78">
        <f t="shared" si="61"/>
        <v>-68.893657922308407</v>
      </c>
      <c r="Z78">
        <f t="shared" si="62"/>
        <v>107.1128252544837</v>
      </c>
      <c r="AA78">
        <f t="shared" si="63"/>
        <v>6.8766946557819377</v>
      </c>
      <c r="AB78">
        <f t="shared" si="64"/>
        <v>45.095861987957228</v>
      </c>
      <c r="AC78">
        <v>-4.0070732391651799E-2</v>
      </c>
      <c r="AD78">
        <v>4.4982907498587001E-2</v>
      </c>
      <c r="AE78">
        <v>3.3809624116561601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50904.673451841263</v>
      </c>
      <c r="AK78" t="s">
        <v>441</v>
      </c>
      <c r="AL78">
        <v>2.3347846153846201</v>
      </c>
      <c r="AM78">
        <v>1.8304</v>
      </c>
      <c r="AN78">
        <f t="shared" si="68"/>
        <v>-0.50438461538462009</v>
      </c>
      <c r="AO78">
        <f t="shared" si="69"/>
        <v>-0.2755597767617024</v>
      </c>
      <c r="AP78">
        <v>-1.1123297987797001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-2.6567807657505647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-3.6289766661582701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0.83735158965228096</v>
      </c>
      <c r="BN78">
        <v>0.5</v>
      </c>
      <c r="BO78" t="s">
        <v>254</v>
      </c>
      <c r="BP78">
        <v>1675429787.7</v>
      </c>
      <c r="BQ78">
        <v>400.03438709677403</v>
      </c>
      <c r="BR78">
        <v>399.69412903225799</v>
      </c>
      <c r="BS78">
        <v>16.005264516128999</v>
      </c>
      <c r="BT78">
        <v>15.747838709677399</v>
      </c>
      <c r="BU78">
        <v>500.02209677419398</v>
      </c>
      <c r="BV78">
        <v>96.810525806451594</v>
      </c>
      <c r="BW78">
        <v>0.20009199999999999</v>
      </c>
      <c r="BX78">
        <v>28.1532870967742</v>
      </c>
      <c r="BY78">
        <v>27.567299999999999</v>
      </c>
      <c r="BZ78">
        <v>999.9</v>
      </c>
      <c r="CA78">
        <v>9981.6129032258104</v>
      </c>
      <c r="CB78">
        <v>0</v>
      </c>
      <c r="CC78">
        <v>392.409516129032</v>
      </c>
      <c r="CD78">
        <v>0</v>
      </c>
      <c r="CE78">
        <v>0</v>
      </c>
      <c r="CF78">
        <v>0</v>
      </c>
      <c r="CG78">
        <v>0</v>
      </c>
      <c r="CH78">
        <v>2.3170741935483901</v>
      </c>
      <c r="CI78">
        <v>0</v>
      </c>
      <c r="CJ78">
        <v>-2.1204999999999998</v>
      </c>
      <c r="CK78">
        <v>-0.16096774193548399</v>
      </c>
      <c r="CL78">
        <v>39.594580645161301</v>
      </c>
      <c r="CM78">
        <v>44.137</v>
      </c>
      <c r="CN78">
        <v>41.899000000000001</v>
      </c>
      <c r="CO78">
        <v>42.25</v>
      </c>
      <c r="CP78">
        <v>40.106645161290302</v>
      </c>
      <c r="CQ78">
        <v>0</v>
      </c>
      <c r="CR78">
        <v>0</v>
      </c>
      <c r="CS78">
        <v>0</v>
      </c>
      <c r="CT78">
        <v>59.200000047683702</v>
      </c>
      <c r="CU78">
        <v>2.3347846153846201</v>
      </c>
      <c r="CV78">
        <v>-0.38891623125484998</v>
      </c>
      <c r="CW78">
        <v>-2.2264786357048698</v>
      </c>
      <c r="CX78">
        <v>-2.1585038461538502</v>
      </c>
      <c r="CY78">
        <v>15</v>
      </c>
      <c r="CZ78">
        <v>1675425928.3</v>
      </c>
      <c r="DA78" t="s">
        <v>255</v>
      </c>
      <c r="DB78">
        <v>4</v>
      </c>
      <c r="DC78">
        <v>-3.7610000000000001</v>
      </c>
      <c r="DD78">
        <v>0.35899999999999999</v>
      </c>
      <c r="DE78">
        <v>404</v>
      </c>
      <c r="DF78">
        <v>15</v>
      </c>
      <c r="DG78">
        <v>1.33</v>
      </c>
      <c r="DH78">
        <v>0.19</v>
      </c>
      <c r="DI78">
        <v>0.32097333461538502</v>
      </c>
      <c r="DJ78">
        <v>0.220777095193365</v>
      </c>
      <c r="DK78">
        <v>8.4952968679795599E-2</v>
      </c>
      <c r="DL78">
        <v>1</v>
      </c>
      <c r="DM78">
        <v>2.0289999999999999</v>
      </c>
      <c r="DN78">
        <v>0</v>
      </c>
      <c r="DO78">
        <v>0</v>
      </c>
      <c r="DP78">
        <v>0</v>
      </c>
      <c r="DQ78">
        <v>0.26025734615384599</v>
      </c>
      <c r="DR78">
        <v>-5.2543433791512197E-2</v>
      </c>
      <c r="DS78">
        <v>1.6717117516859299E-2</v>
      </c>
      <c r="DT78">
        <v>1</v>
      </c>
      <c r="DU78">
        <v>2</v>
      </c>
      <c r="DV78">
        <v>3</v>
      </c>
      <c r="DW78" t="s">
        <v>256</v>
      </c>
      <c r="DX78">
        <v>100</v>
      </c>
      <c r="DY78">
        <v>100</v>
      </c>
      <c r="DZ78">
        <v>-3.7610000000000001</v>
      </c>
      <c r="EA78">
        <v>0.35899999999999999</v>
      </c>
      <c r="EB78">
        <v>2</v>
      </c>
      <c r="EC78">
        <v>517.54</v>
      </c>
      <c r="ED78">
        <v>413.66399999999999</v>
      </c>
      <c r="EE78">
        <v>25.532399999999999</v>
      </c>
      <c r="EF78">
        <v>31.701699999999999</v>
      </c>
      <c r="EG78">
        <v>29.9999</v>
      </c>
      <c r="EH78">
        <v>31.898900000000001</v>
      </c>
      <c r="EI78">
        <v>31.932099999999998</v>
      </c>
      <c r="EJ78">
        <v>20.095099999999999</v>
      </c>
      <c r="EK78">
        <v>29.984300000000001</v>
      </c>
      <c r="EL78">
        <v>0</v>
      </c>
      <c r="EM78">
        <v>25.520900000000001</v>
      </c>
      <c r="EN78">
        <v>399.64100000000002</v>
      </c>
      <c r="EO78">
        <v>15.6066</v>
      </c>
      <c r="EP78">
        <v>100.238</v>
      </c>
      <c r="EQ78">
        <v>90.537000000000006</v>
      </c>
    </row>
    <row r="79" spans="1:147" x14ac:dyDescent="0.3">
      <c r="A79">
        <v>63</v>
      </c>
      <c r="B79">
        <v>1675429855.8</v>
      </c>
      <c r="C79">
        <v>3840.5</v>
      </c>
      <c r="D79" t="s">
        <v>442</v>
      </c>
      <c r="E79" t="s">
        <v>443</v>
      </c>
      <c r="F79">
        <v>1675429847.8</v>
      </c>
      <c r="G79">
        <f t="shared" si="43"/>
        <v>1.0743244703094901E-3</v>
      </c>
      <c r="H79">
        <f t="shared" si="44"/>
        <v>-2.4185765886338886</v>
      </c>
      <c r="I79">
        <f t="shared" si="45"/>
        <v>400.013709677419</v>
      </c>
      <c r="J79">
        <f t="shared" si="46"/>
        <v>466.94656284318665</v>
      </c>
      <c r="K79">
        <f t="shared" si="47"/>
        <v>45.295613135032674</v>
      </c>
      <c r="L79">
        <f t="shared" si="48"/>
        <v>38.802868859198469</v>
      </c>
      <c r="M79">
        <f t="shared" si="49"/>
        <v>4.6989744398401735E-2</v>
      </c>
      <c r="N79">
        <f t="shared" si="50"/>
        <v>3.3965315680385841</v>
      </c>
      <c r="O79">
        <f t="shared" si="51"/>
        <v>4.6631557776519762E-2</v>
      </c>
      <c r="P79">
        <f t="shared" si="52"/>
        <v>2.9176677498265385E-2</v>
      </c>
      <c r="Q79">
        <f t="shared" si="53"/>
        <v>0</v>
      </c>
      <c r="R79">
        <f t="shared" si="54"/>
        <v>27.906420442547297</v>
      </c>
      <c r="S79">
        <f t="shared" si="55"/>
        <v>27.601187096774201</v>
      </c>
      <c r="T79">
        <f t="shared" si="56"/>
        <v>3.7075015684256991</v>
      </c>
      <c r="U79">
        <f t="shared" si="57"/>
        <v>40.047559658755944</v>
      </c>
      <c r="V79">
        <f t="shared" si="58"/>
        <v>1.5330387913151104</v>
      </c>
      <c r="W79">
        <f t="shared" si="59"/>
        <v>3.8280454648874689</v>
      </c>
      <c r="X79">
        <f t="shared" si="60"/>
        <v>2.1744627771105884</v>
      </c>
      <c r="Y79">
        <f t="shared" si="61"/>
        <v>-47.377709140648513</v>
      </c>
      <c r="Z79">
        <f t="shared" si="62"/>
        <v>100.40898093225644</v>
      </c>
      <c r="AA79">
        <f t="shared" si="63"/>
        <v>6.4358858527192213</v>
      </c>
      <c r="AB79">
        <f t="shared" si="64"/>
        <v>59.467157644327152</v>
      </c>
      <c r="AC79">
        <v>-4.0159942301317697E-2</v>
      </c>
      <c r="AD79">
        <v>4.5083053437404201E-2</v>
      </c>
      <c r="AE79">
        <v>3.3869396537377998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51013.880257551369</v>
      </c>
      <c r="AK79" t="s">
        <v>444</v>
      </c>
      <c r="AL79">
        <v>2.2713653846153798</v>
      </c>
      <c r="AM79">
        <v>1.4767999999999999</v>
      </c>
      <c r="AN79">
        <f t="shared" si="68"/>
        <v>-0.79456538461537995</v>
      </c>
      <c r="AO79">
        <f t="shared" si="69"/>
        <v>-0.53803181515125953</v>
      </c>
      <c r="AP79">
        <v>-1.0125994755940499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-2.4185765886338886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-1.8586261478215096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0.83735158965228096</v>
      </c>
      <c r="BN79">
        <v>0.5</v>
      </c>
      <c r="BO79" t="s">
        <v>254</v>
      </c>
      <c r="BP79">
        <v>1675429847.8</v>
      </c>
      <c r="BQ79">
        <v>400.013709677419</v>
      </c>
      <c r="BR79">
        <v>399.68064516128999</v>
      </c>
      <c r="BS79">
        <v>15.8038967741936</v>
      </c>
      <c r="BT79">
        <v>15.626825806451601</v>
      </c>
      <c r="BU79">
        <v>500.00874193548401</v>
      </c>
      <c r="BV79">
        <v>96.803935483871001</v>
      </c>
      <c r="BW79">
        <v>0.19991193548387101</v>
      </c>
      <c r="BX79">
        <v>28.149529032258101</v>
      </c>
      <c r="BY79">
        <v>27.601187096774201</v>
      </c>
      <c r="BZ79">
        <v>999.9</v>
      </c>
      <c r="CA79">
        <v>10004.516129032299</v>
      </c>
      <c r="CB79">
        <v>0</v>
      </c>
      <c r="CC79">
        <v>392.41509677419299</v>
      </c>
      <c r="CD79">
        <v>0</v>
      </c>
      <c r="CE79">
        <v>0</v>
      </c>
      <c r="CF79">
        <v>0</v>
      </c>
      <c r="CG79">
        <v>0</v>
      </c>
      <c r="CH79">
        <v>2.27148709677419</v>
      </c>
      <c r="CI79">
        <v>0</v>
      </c>
      <c r="CJ79">
        <v>-3.5725064516129001</v>
      </c>
      <c r="CK79">
        <v>-0.30696451612903197</v>
      </c>
      <c r="CL79">
        <v>39.294064516128998</v>
      </c>
      <c r="CM79">
        <v>43.965451612903202</v>
      </c>
      <c r="CN79">
        <v>41.637</v>
      </c>
      <c r="CO79">
        <v>42.110774193548401</v>
      </c>
      <c r="CP79">
        <v>39.832322580645197</v>
      </c>
      <c r="CQ79">
        <v>0</v>
      </c>
      <c r="CR79">
        <v>0</v>
      </c>
      <c r="CS79">
        <v>0</v>
      </c>
      <c r="CT79">
        <v>59.5</v>
      </c>
      <c r="CU79">
        <v>2.2713653846153798</v>
      </c>
      <c r="CV79">
        <v>0.18384615604700899</v>
      </c>
      <c r="CW79">
        <v>-0.77087181130166404</v>
      </c>
      <c r="CX79">
        <v>-3.5792769230769199</v>
      </c>
      <c r="CY79">
        <v>15</v>
      </c>
      <c r="CZ79">
        <v>1675425928.3</v>
      </c>
      <c r="DA79" t="s">
        <v>255</v>
      </c>
      <c r="DB79">
        <v>4</v>
      </c>
      <c r="DC79">
        <v>-3.7610000000000001</v>
      </c>
      <c r="DD79">
        <v>0.35899999999999999</v>
      </c>
      <c r="DE79">
        <v>404</v>
      </c>
      <c r="DF79">
        <v>15</v>
      </c>
      <c r="DG79">
        <v>1.33</v>
      </c>
      <c r="DH79">
        <v>0.19</v>
      </c>
      <c r="DI79">
        <v>0.33236346153846202</v>
      </c>
      <c r="DJ79">
        <v>8.4081051566555404E-2</v>
      </c>
      <c r="DK79">
        <v>9.8957360651611606E-2</v>
      </c>
      <c r="DL79">
        <v>1</v>
      </c>
      <c r="DM79">
        <v>2.1160999999999999</v>
      </c>
      <c r="DN79">
        <v>0</v>
      </c>
      <c r="DO79">
        <v>0</v>
      </c>
      <c r="DP79">
        <v>0</v>
      </c>
      <c r="DQ79">
        <v>0.17496776923076901</v>
      </c>
      <c r="DR79">
        <v>2.4633128417784301E-2</v>
      </c>
      <c r="DS79">
        <v>3.8700033721679999E-3</v>
      </c>
      <c r="DT79">
        <v>1</v>
      </c>
      <c r="DU79">
        <v>2</v>
      </c>
      <c r="DV79">
        <v>3</v>
      </c>
      <c r="DW79" t="s">
        <v>256</v>
      </c>
      <c r="DX79">
        <v>100</v>
      </c>
      <c r="DY79">
        <v>100</v>
      </c>
      <c r="DZ79">
        <v>-3.7610000000000001</v>
      </c>
      <c r="EA79">
        <v>0.35899999999999999</v>
      </c>
      <c r="EB79">
        <v>2</v>
      </c>
      <c r="EC79">
        <v>517.221</v>
      </c>
      <c r="ED79">
        <v>413.32</v>
      </c>
      <c r="EE79">
        <v>28.1631</v>
      </c>
      <c r="EF79">
        <v>31.7407</v>
      </c>
      <c r="EG79">
        <v>30.0001</v>
      </c>
      <c r="EH79">
        <v>31.923999999999999</v>
      </c>
      <c r="EI79">
        <v>31.9543</v>
      </c>
      <c r="EJ79">
        <v>20.0932</v>
      </c>
      <c r="EK79">
        <v>29.984300000000001</v>
      </c>
      <c r="EL79">
        <v>0</v>
      </c>
      <c r="EM79">
        <v>28.3125</v>
      </c>
      <c r="EN79">
        <v>399.64600000000002</v>
      </c>
      <c r="EO79">
        <v>15.6313</v>
      </c>
      <c r="EP79">
        <v>100.229</v>
      </c>
      <c r="EQ79">
        <v>90.527799999999999</v>
      </c>
    </row>
    <row r="80" spans="1:147" x14ac:dyDescent="0.3">
      <c r="A80">
        <v>64</v>
      </c>
      <c r="B80">
        <v>1675429915.8</v>
      </c>
      <c r="C80">
        <v>3900.5</v>
      </c>
      <c r="D80" t="s">
        <v>445</v>
      </c>
      <c r="E80" t="s">
        <v>446</v>
      </c>
      <c r="F80">
        <v>1675429907.8</v>
      </c>
      <c r="G80">
        <f t="shared" si="43"/>
        <v>7.0821898434294173E-4</v>
      </c>
      <c r="H80">
        <f t="shared" si="44"/>
        <v>-2.5779080403076486</v>
      </c>
      <c r="I80">
        <f t="shared" si="45"/>
        <v>400.01248387096803</v>
      </c>
      <c r="J80">
        <f t="shared" si="46"/>
        <v>519.63468467459802</v>
      </c>
      <c r="K80">
        <f t="shared" si="47"/>
        <v>50.405195953964395</v>
      </c>
      <c r="L80">
        <f t="shared" si="48"/>
        <v>38.801697092591716</v>
      </c>
      <c r="M80">
        <f t="shared" si="49"/>
        <v>3.0252504716812071E-2</v>
      </c>
      <c r="N80">
        <f t="shared" si="50"/>
        <v>3.3955409960407739</v>
      </c>
      <c r="O80">
        <f t="shared" si="51"/>
        <v>3.0103559562351691E-2</v>
      </c>
      <c r="P80">
        <f t="shared" si="52"/>
        <v>1.8828045574703224E-2</v>
      </c>
      <c r="Q80">
        <f t="shared" si="53"/>
        <v>0</v>
      </c>
      <c r="R80">
        <f t="shared" si="54"/>
        <v>28.252289752275587</v>
      </c>
      <c r="S80">
        <f t="shared" si="55"/>
        <v>27.876067741935501</v>
      </c>
      <c r="T80">
        <f t="shared" si="56"/>
        <v>3.7675088827751537</v>
      </c>
      <c r="U80">
        <f t="shared" si="57"/>
        <v>39.823679439303213</v>
      </c>
      <c r="V80">
        <f t="shared" si="58"/>
        <v>1.5479760595328582</v>
      </c>
      <c r="W80">
        <f t="shared" si="59"/>
        <v>3.8870744273948556</v>
      </c>
      <c r="X80">
        <f t="shared" si="60"/>
        <v>2.2195328232422957</v>
      </c>
      <c r="Y80">
        <f t="shared" si="61"/>
        <v>-31.23245720952373</v>
      </c>
      <c r="Z80">
        <f t="shared" si="62"/>
        <v>98.212498432221864</v>
      </c>
      <c r="AA80">
        <f t="shared" si="63"/>
        <v>6.3138369025825742</v>
      </c>
      <c r="AB80">
        <f t="shared" si="64"/>
        <v>73.293878125280713</v>
      </c>
      <c r="AC80">
        <v>-4.0145206074612E-2</v>
      </c>
      <c r="AD80">
        <v>4.50665107319628E-2</v>
      </c>
      <c r="AE80">
        <v>3.38595260138209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50951.364302680631</v>
      </c>
      <c r="AK80" t="s">
        <v>447</v>
      </c>
      <c r="AL80">
        <v>2.41158076923077</v>
      </c>
      <c r="AM80">
        <v>2.1208</v>
      </c>
      <c r="AN80">
        <f t="shared" si="68"/>
        <v>-0.29078076923077001</v>
      </c>
      <c r="AO80">
        <f t="shared" si="69"/>
        <v>-0.13710900095754905</v>
      </c>
      <c r="AP80">
        <v>-1.07930769776507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-2.5779080403076486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-7.2934671904553854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0.83735158965228096</v>
      </c>
      <c r="BN80">
        <v>0.5</v>
      </c>
      <c r="BO80" t="s">
        <v>254</v>
      </c>
      <c r="BP80">
        <v>1675429907.8</v>
      </c>
      <c r="BQ80">
        <v>400.01248387096803</v>
      </c>
      <c r="BR80">
        <v>399.62822580645201</v>
      </c>
      <c r="BS80">
        <v>15.958316129032299</v>
      </c>
      <c r="BT80">
        <v>15.841609677419401</v>
      </c>
      <c r="BU80">
        <v>500.02767741935497</v>
      </c>
      <c r="BV80">
        <v>96.8011870967742</v>
      </c>
      <c r="BW80">
        <v>0.20002825806451599</v>
      </c>
      <c r="BX80">
        <v>28.4125709677419</v>
      </c>
      <c r="BY80">
        <v>27.876067741935501</v>
      </c>
      <c r="BZ80">
        <v>999.9</v>
      </c>
      <c r="CA80">
        <v>10001.129032258101</v>
      </c>
      <c r="CB80">
        <v>0</v>
      </c>
      <c r="CC80">
        <v>392.39422580645203</v>
      </c>
      <c r="CD80">
        <v>0</v>
      </c>
      <c r="CE80">
        <v>0</v>
      </c>
      <c r="CF80">
        <v>0</v>
      </c>
      <c r="CG80">
        <v>0</v>
      </c>
      <c r="CH80">
        <v>2.42548387096774</v>
      </c>
      <c r="CI80">
        <v>0</v>
      </c>
      <c r="CJ80">
        <v>-4.9754225806451604</v>
      </c>
      <c r="CK80">
        <v>-0.45780967741935502</v>
      </c>
      <c r="CL80">
        <v>39.015999999999998</v>
      </c>
      <c r="CM80">
        <v>43.781999999999996</v>
      </c>
      <c r="CN80">
        <v>41.374935483870999</v>
      </c>
      <c r="CO80">
        <v>41.936999999999998</v>
      </c>
      <c r="CP80">
        <v>39.586387096774203</v>
      </c>
      <c r="CQ80">
        <v>0</v>
      </c>
      <c r="CR80">
        <v>0</v>
      </c>
      <c r="CS80">
        <v>0</v>
      </c>
      <c r="CT80">
        <v>59.399999856948902</v>
      </c>
      <c r="CU80">
        <v>2.41158076923077</v>
      </c>
      <c r="CV80">
        <v>0.12530941642819099</v>
      </c>
      <c r="CW80">
        <v>8.5982935397262393E-3</v>
      </c>
      <c r="CX80">
        <v>-4.9852346153846199</v>
      </c>
      <c r="CY80">
        <v>15</v>
      </c>
      <c r="CZ80">
        <v>1675425928.3</v>
      </c>
      <c r="DA80" t="s">
        <v>255</v>
      </c>
      <c r="DB80">
        <v>4</v>
      </c>
      <c r="DC80">
        <v>-3.7610000000000001</v>
      </c>
      <c r="DD80">
        <v>0.35899999999999999</v>
      </c>
      <c r="DE80">
        <v>404</v>
      </c>
      <c r="DF80">
        <v>15</v>
      </c>
      <c r="DG80">
        <v>1.33</v>
      </c>
      <c r="DH80">
        <v>0.19</v>
      </c>
      <c r="DI80">
        <v>0.386482788461538</v>
      </c>
      <c r="DJ80">
        <v>1.8393665157114001E-3</v>
      </c>
      <c r="DK80">
        <v>8.4164300142029094E-2</v>
      </c>
      <c r="DL80">
        <v>1</v>
      </c>
      <c r="DM80">
        <v>2.3532999999999999</v>
      </c>
      <c r="DN80">
        <v>0</v>
      </c>
      <c r="DO80">
        <v>0</v>
      </c>
      <c r="DP80">
        <v>0</v>
      </c>
      <c r="DQ80">
        <v>0.113822348076923</v>
      </c>
      <c r="DR80">
        <v>3.0620976180309602E-2</v>
      </c>
      <c r="DS80">
        <v>4.9123211799706901E-3</v>
      </c>
      <c r="DT80">
        <v>1</v>
      </c>
      <c r="DU80">
        <v>2</v>
      </c>
      <c r="DV80">
        <v>3</v>
      </c>
      <c r="DW80" t="s">
        <v>256</v>
      </c>
      <c r="DX80">
        <v>100</v>
      </c>
      <c r="DY80">
        <v>100</v>
      </c>
      <c r="DZ80">
        <v>-3.7610000000000001</v>
      </c>
      <c r="EA80">
        <v>0.35899999999999999</v>
      </c>
      <c r="EB80">
        <v>2</v>
      </c>
      <c r="EC80">
        <v>517.33000000000004</v>
      </c>
      <c r="ED80">
        <v>413.91199999999998</v>
      </c>
      <c r="EE80">
        <v>28.1602</v>
      </c>
      <c r="EF80">
        <v>31.743500000000001</v>
      </c>
      <c r="EG80">
        <v>30.0002</v>
      </c>
      <c r="EH80">
        <v>31.937899999999999</v>
      </c>
      <c r="EI80">
        <v>31.9682</v>
      </c>
      <c r="EJ80">
        <v>20.096299999999999</v>
      </c>
      <c r="EK80">
        <v>28.4374</v>
      </c>
      <c r="EL80">
        <v>0</v>
      </c>
      <c r="EM80">
        <v>28.16</v>
      </c>
      <c r="EN80">
        <v>399.65899999999999</v>
      </c>
      <c r="EO80">
        <v>15.8405</v>
      </c>
      <c r="EP80">
        <v>100.22499999999999</v>
      </c>
      <c r="EQ80">
        <v>90.525000000000006</v>
      </c>
    </row>
    <row r="81" spans="1:147" x14ac:dyDescent="0.3">
      <c r="A81">
        <v>65</v>
      </c>
      <c r="B81">
        <v>1675429975.8</v>
      </c>
      <c r="C81">
        <v>3960.5</v>
      </c>
      <c r="D81" t="s">
        <v>448</v>
      </c>
      <c r="E81" t="s">
        <v>449</v>
      </c>
      <c r="F81">
        <v>1675429967.8</v>
      </c>
      <c r="G81">
        <f t="shared" ref="G81:G93" si="86">BU81*AH81*(BS81-BT81)/(100*BM81*(1000-AH81*BS81))</f>
        <v>3.9821078070096012E-4</v>
      </c>
      <c r="H81">
        <f t="shared" ref="H81:H93" si="87">BU81*AH81*(BR81-BQ81*(1000-AH81*BT81)/(1000-AH81*BS81))/(100*BM81)</f>
        <v>-2.3604918996233151</v>
      </c>
      <c r="I81">
        <f t="shared" ref="I81:I112" si="88">BQ81 - IF(AH81&gt;1, H81*BM81*100/(AJ81*CA81), 0)</f>
        <v>400.00303225806499</v>
      </c>
      <c r="J81">
        <f t="shared" ref="J81:J112" si="89">((P81-G81/2)*I81-H81)/(P81+G81/2)</f>
        <v>604.63101331160749</v>
      </c>
      <c r="K81">
        <f t="shared" ref="K81:K112" si="90">J81*(BV81+BW81)/1000</f>
        <v>58.647164131291078</v>
      </c>
      <c r="L81">
        <f t="shared" ref="L81:L93" si="91">(BQ81 - IF(AH81&gt;1, H81*BM81*100/(AJ81*CA81), 0))*(BV81+BW81)/1000</f>
        <v>38.798941783296875</v>
      </c>
      <c r="M81">
        <f t="shared" ref="M81:M112" si="92">2/((1/O81-1/N81)+SIGN(O81)*SQRT((1/O81-1/N81)*(1/O81-1/N81) + 4*BN81/((BN81+1)*(BN81+1))*(2*1/O81*1/N81-1/N81*1/N81)))</f>
        <v>1.6932889389898627E-2</v>
      </c>
      <c r="N81">
        <f t="shared" ref="N81:N93" si="93">AE81+AD81*BM81+AC81*BM81*BM81</f>
        <v>3.3945857079111148</v>
      </c>
      <c r="O81">
        <f t="shared" ref="O81:O93" si="94">G81*(1000-(1000*0.61365*EXP(17.502*S81/(240.97+S81))/(BV81+BW81)+BS81)/2)/(1000*0.61365*EXP(17.502*S81/(240.97+S81))/(BV81+BW81)-BS81)</f>
        <v>1.6886104546310499E-2</v>
      </c>
      <c r="P81">
        <f t="shared" ref="P81:P93" si="95">1/((BN81+1)/(M81/1.6)+1/(N81/1.37)) + BN81/((BN81+1)/(M81/1.6) + BN81/(N81/1.37))</f>
        <v>1.0558007925883217E-2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28.416946978954794</v>
      </c>
      <c r="S81">
        <f t="shared" ref="S81:S112" si="98">($C$7*BY81+$D$7*BZ81+$E$7*R81)</f>
        <v>27.965593548387101</v>
      </c>
      <c r="T81">
        <f t="shared" ref="T81:T112" si="99">0.61365*EXP(17.502*S81/(240.97+S81))</f>
        <v>3.7872347303583265</v>
      </c>
      <c r="U81">
        <f t="shared" ref="U81:U112" si="100">(V81/W81*100)</f>
        <v>39.988186417661517</v>
      </c>
      <c r="V81">
        <f t="shared" ref="V81:V93" si="101">BS81*(BV81+BW81)/1000</f>
        <v>1.5629293656852257</v>
      </c>
      <c r="W81">
        <f t="shared" ref="W81:W93" si="102">0.61365*EXP(17.502*BX81/(240.97+BX81))</f>
        <v>3.9084777423037345</v>
      </c>
      <c r="X81">
        <f t="shared" ref="X81:X93" si="103">(T81-BS81*(BV81+BW81)/1000)</f>
        <v>2.2243053646731008</v>
      </c>
      <c r="Y81">
        <f t="shared" ref="Y81:Y93" si="104">(-G81*44100)</f>
        <v>-17.561095428912342</v>
      </c>
      <c r="Z81">
        <f t="shared" ref="Z81:Z93" si="105">2*29.3*N81*0.92*(BX81-S81)</f>
        <v>99.098141184264975</v>
      </c>
      <c r="AA81">
        <f t="shared" ref="AA81:AA93" si="106">2*0.95*0.0000000567*(((BX81+$B$7)+273)^4-(S81+273)^4)</f>
        <v>6.3784091918412216</v>
      </c>
      <c r="AB81">
        <f t="shared" ref="AB81:AB112" si="107">Q81+AA81+Y81+Z81</f>
        <v>87.915454947193851</v>
      </c>
      <c r="AC81">
        <v>-4.0130996444124697E-2</v>
      </c>
      <c r="AD81">
        <v>4.50505591769087E-2</v>
      </c>
      <c r="AE81">
        <v>3.3850007071207999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50918.000886016504</v>
      </c>
      <c r="AK81" t="s">
        <v>450</v>
      </c>
      <c r="AL81">
        <v>2.3119499999999999</v>
      </c>
      <c r="AM81">
        <v>1.9184000000000001</v>
      </c>
      <c r="AN81">
        <f t="shared" ref="AN81:AN112" si="111">AM81-AL81</f>
        <v>-0.39354999999999984</v>
      </c>
      <c r="AO81">
        <f t="shared" ref="AO81:AO112" si="112">AN81/AM81</f>
        <v>-0.20514491242702243</v>
      </c>
      <c r="AP81">
        <v>-0.98828082225489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-2.3604918996233151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-4.8746029729386375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0.83735158965228096</v>
      </c>
      <c r="BN81">
        <v>0.5</v>
      </c>
      <c r="BO81" t="s">
        <v>254</v>
      </c>
      <c r="BP81">
        <v>1675429967.8</v>
      </c>
      <c r="BQ81">
        <v>400.00303225806499</v>
      </c>
      <c r="BR81">
        <v>399.634419354839</v>
      </c>
      <c r="BS81">
        <v>16.113235483871001</v>
      </c>
      <c r="BT81">
        <v>16.047625806451599</v>
      </c>
      <c r="BU81">
        <v>500.03232258064497</v>
      </c>
      <c r="BV81">
        <v>96.796583870967794</v>
      </c>
      <c r="BW81">
        <v>0.20003529032258099</v>
      </c>
      <c r="BX81">
        <v>28.5070870967742</v>
      </c>
      <c r="BY81">
        <v>27.965593548387101</v>
      </c>
      <c r="BZ81">
        <v>999.9</v>
      </c>
      <c r="CA81">
        <v>9998.0645161290304</v>
      </c>
      <c r="CB81">
        <v>0</v>
      </c>
      <c r="CC81">
        <v>392.41403225806403</v>
      </c>
      <c r="CD81">
        <v>0</v>
      </c>
      <c r="CE81">
        <v>0</v>
      </c>
      <c r="CF81">
        <v>0</v>
      </c>
      <c r="CG81">
        <v>0</v>
      </c>
      <c r="CH81">
        <v>2.30486129032258</v>
      </c>
      <c r="CI81">
        <v>0</v>
      </c>
      <c r="CJ81">
        <v>-6.1279451612903202</v>
      </c>
      <c r="CK81">
        <v>-0.62038709677419401</v>
      </c>
      <c r="CL81">
        <v>38.781999999999996</v>
      </c>
      <c r="CM81">
        <v>43.606709677419303</v>
      </c>
      <c r="CN81">
        <v>41.145000000000003</v>
      </c>
      <c r="CO81">
        <v>41.781999999999996</v>
      </c>
      <c r="CP81">
        <v>39.390999999999998</v>
      </c>
      <c r="CQ81">
        <v>0</v>
      </c>
      <c r="CR81">
        <v>0</v>
      </c>
      <c r="CS81">
        <v>0</v>
      </c>
      <c r="CT81">
        <v>59.399999856948902</v>
      </c>
      <c r="CU81">
        <v>2.3119499999999999</v>
      </c>
      <c r="CV81">
        <v>-8.6211965658810605E-2</v>
      </c>
      <c r="CW81">
        <v>-0.20073504314685101</v>
      </c>
      <c r="CX81">
        <v>-6.1618807692307698</v>
      </c>
      <c r="CY81">
        <v>15</v>
      </c>
      <c r="CZ81">
        <v>1675425928.3</v>
      </c>
      <c r="DA81" t="s">
        <v>255</v>
      </c>
      <c r="DB81">
        <v>4</v>
      </c>
      <c r="DC81">
        <v>-3.7610000000000001</v>
      </c>
      <c r="DD81">
        <v>0.35899999999999999</v>
      </c>
      <c r="DE81">
        <v>404</v>
      </c>
      <c r="DF81">
        <v>15</v>
      </c>
      <c r="DG81">
        <v>1.33</v>
      </c>
      <c r="DH81">
        <v>0.19</v>
      </c>
      <c r="DI81">
        <v>0.372839076923077</v>
      </c>
      <c r="DJ81">
        <v>2.3150554085156601E-2</v>
      </c>
      <c r="DK81">
        <v>0.105889996864098</v>
      </c>
      <c r="DL81">
        <v>1</v>
      </c>
      <c r="DM81">
        <v>2.3780000000000001</v>
      </c>
      <c r="DN81">
        <v>0</v>
      </c>
      <c r="DO81">
        <v>0</v>
      </c>
      <c r="DP81">
        <v>0</v>
      </c>
      <c r="DQ81">
        <v>6.3286851923076898E-2</v>
      </c>
      <c r="DR81">
        <v>2.3236125160082902E-2</v>
      </c>
      <c r="DS81">
        <v>8.4329079585343299E-3</v>
      </c>
      <c r="DT81">
        <v>1</v>
      </c>
      <c r="DU81">
        <v>2</v>
      </c>
      <c r="DV81">
        <v>3</v>
      </c>
      <c r="DW81" t="s">
        <v>256</v>
      </c>
      <c r="DX81">
        <v>100</v>
      </c>
      <c r="DY81">
        <v>100</v>
      </c>
      <c r="DZ81">
        <v>-3.7610000000000001</v>
      </c>
      <c r="EA81">
        <v>0.35899999999999999</v>
      </c>
      <c r="EB81">
        <v>2</v>
      </c>
      <c r="EC81">
        <v>516.88099999999997</v>
      </c>
      <c r="ED81">
        <v>414.34199999999998</v>
      </c>
      <c r="EE81">
        <v>28.084599999999998</v>
      </c>
      <c r="EF81">
        <v>31.7407</v>
      </c>
      <c r="EG81">
        <v>30.0001</v>
      </c>
      <c r="EH81">
        <v>31.946300000000001</v>
      </c>
      <c r="EI81">
        <v>31.976600000000001</v>
      </c>
      <c r="EJ81">
        <v>20.097899999999999</v>
      </c>
      <c r="EK81">
        <v>27.302399999999999</v>
      </c>
      <c r="EL81">
        <v>0</v>
      </c>
      <c r="EM81">
        <v>28.073699999999999</v>
      </c>
      <c r="EN81">
        <v>399.608</v>
      </c>
      <c r="EO81">
        <v>16.069299999999998</v>
      </c>
      <c r="EP81">
        <v>100.22499999999999</v>
      </c>
      <c r="EQ81">
        <v>90.522000000000006</v>
      </c>
    </row>
    <row r="82" spans="1:147" x14ac:dyDescent="0.3">
      <c r="A82">
        <v>66</v>
      </c>
      <c r="B82">
        <v>1675430035.8</v>
      </c>
      <c r="C82">
        <v>4020.5</v>
      </c>
      <c r="D82" t="s">
        <v>451</v>
      </c>
      <c r="E82" t="s">
        <v>452</v>
      </c>
      <c r="F82">
        <v>1675430027.8</v>
      </c>
      <c r="G82">
        <f t="shared" si="86"/>
        <v>1.5216770242130209E-4</v>
      </c>
      <c r="H82">
        <f t="shared" si="87"/>
        <v>-2.4456453108878091</v>
      </c>
      <c r="I82">
        <f t="shared" si="88"/>
        <v>400.02812903225799</v>
      </c>
      <c r="J82">
        <f t="shared" si="89"/>
        <v>980.97667155091665</v>
      </c>
      <c r="K82">
        <f t="shared" si="90"/>
        <v>95.14946866282456</v>
      </c>
      <c r="L82">
        <f t="shared" si="91"/>
        <v>38.800580106993472</v>
      </c>
      <c r="M82">
        <f t="shared" si="92"/>
        <v>6.4520399865776543E-3</v>
      </c>
      <c r="N82">
        <f t="shared" si="93"/>
        <v>3.3940987396045981</v>
      </c>
      <c r="O82">
        <f t="shared" si="94"/>
        <v>6.4452338276220229E-3</v>
      </c>
      <c r="P82">
        <f t="shared" si="95"/>
        <v>4.0288820365598403E-3</v>
      </c>
      <c r="Q82">
        <f t="shared" si="96"/>
        <v>0</v>
      </c>
      <c r="R82">
        <f t="shared" si="97"/>
        <v>28.532586976461239</v>
      </c>
      <c r="S82">
        <f t="shared" si="98"/>
        <v>28.038883870967702</v>
      </c>
      <c r="T82">
        <f t="shared" si="99"/>
        <v>3.8034503182616506</v>
      </c>
      <c r="U82">
        <f t="shared" si="100"/>
        <v>40.207619960411229</v>
      </c>
      <c r="V82">
        <f t="shared" si="101"/>
        <v>1.5769856169361363</v>
      </c>
      <c r="W82">
        <f t="shared" si="102"/>
        <v>3.9221063531958618</v>
      </c>
      <c r="X82">
        <f t="shared" si="103"/>
        <v>2.2264647013255141</v>
      </c>
      <c r="Y82">
        <f t="shared" si="104"/>
        <v>-6.7105956767794224</v>
      </c>
      <c r="Z82">
        <f t="shared" si="105"/>
        <v>96.642582390778301</v>
      </c>
      <c r="AA82">
        <f t="shared" si="106"/>
        <v>6.225378886076915</v>
      </c>
      <c r="AB82">
        <f t="shared" si="107"/>
        <v>96.157365600075792</v>
      </c>
      <c r="AC82">
        <v>-4.0123753574276798E-2</v>
      </c>
      <c r="AD82">
        <v>4.50424284209942E-2</v>
      </c>
      <c r="AE82">
        <v>3.38451546872182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50899.026122630312</v>
      </c>
      <c r="AK82" t="s">
        <v>453</v>
      </c>
      <c r="AL82">
        <v>2.31936153846154</v>
      </c>
      <c r="AM82">
        <v>1.8091999999999999</v>
      </c>
      <c r="AN82">
        <f t="shared" si="111"/>
        <v>-0.51016153846154011</v>
      </c>
      <c r="AO82">
        <f t="shared" si="112"/>
        <v>-0.2819818364257905</v>
      </c>
      <c r="AP82">
        <v>-1.02393249439792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-2.4456453108878091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-3.5463277091720453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0.83735158965228096</v>
      </c>
      <c r="BN82">
        <v>0.5</v>
      </c>
      <c r="BO82" t="s">
        <v>254</v>
      </c>
      <c r="BP82">
        <v>1675430027.8</v>
      </c>
      <c r="BQ82">
        <v>400.02812903225799</v>
      </c>
      <c r="BR82">
        <v>399.628774193548</v>
      </c>
      <c r="BS82">
        <v>16.258483870967702</v>
      </c>
      <c r="BT82">
        <v>16.2334161290323</v>
      </c>
      <c r="BU82">
        <v>500.03006451612902</v>
      </c>
      <c r="BV82">
        <v>96.794729032258104</v>
      </c>
      <c r="BW82">
        <v>0.199900322580645</v>
      </c>
      <c r="BX82">
        <v>28.567035483870999</v>
      </c>
      <c r="BY82">
        <v>28.038883870967702</v>
      </c>
      <c r="BZ82">
        <v>999.9</v>
      </c>
      <c r="CA82">
        <v>9996.4516129032309</v>
      </c>
      <c r="CB82">
        <v>0</v>
      </c>
      <c r="CC82">
        <v>392.50254838709702</v>
      </c>
      <c r="CD82">
        <v>0</v>
      </c>
      <c r="CE82">
        <v>0</v>
      </c>
      <c r="CF82">
        <v>0</v>
      </c>
      <c r="CG82">
        <v>0</v>
      </c>
      <c r="CH82">
        <v>2.30201935483871</v>
      </c>
      <c r="CI82">
        <v>0</v>
      </c>
      <c r="CJ82">
        <v>-7.1150741935483897</v>
      </c>
      <c r="CK82">
        <v>-0.75626774193548396</v>
      </c>
      <c r="CL82">
        <v>38.592483870967698</v>
      </c>
      <c r="CM82">
        <v>43.429000000000002</v>
      </c>
      <c r="CN82">
        <v>40.939032258064501</v>
      </c>
      <c r="CO82">
        <v>41.651000000000003</v>
      </c>
      <c r="CP82">
        <v>39.201225806451603</v>
      </c>
      <c r="CQ82">
        <v>0</v>
      </c>
      <c r="CR82">
        <v>0</v>
      </c>
      <c r="CS82">
        <v>0</v>
      </c>
      <c r="CT82">
        <v>59.200000047683702</v>
      </c>
      <c r="CU82">
        <v>2.31936153846154</v>
      </c>
      <c r="CV82">
        <v>-0.649381193931866</v>
      </c>
      <c r="CW82">
        <v>-0.85939828492438397</v>
      </c>
      <c r="CX82">
        <v>-7.1029692307692303</v>
      </c>
      <c r="CY82">
        <v>15</v>
      </c>
      <c r="CZ82">
        <v>1675425928.3</v>
      </c>
      <c r="DA82" t="s">
        <v>255</v>
      </c>
      <c r="DB82">
        <v>4</v>
      </c>
      <c r="DC82">
        <v>-3.7610000000000001</v>
      </c>
      <c r="DD82">
        <v>0.35899999999999999</v>
      </c>
      <c r="DE82">
        <v>404</v>
      </c>
      <c r="DF82">
        <v>15</v>
      </c>
      <c r="DG82">
        <v>1.33</v>
      </c>
      <c r="DH82">
        <v>0.19</v>
      </c>
      <c r="DI82">
        <v>0.38853578846153802</v>
      </c>
      <c r="DJ82">
        <v>0.10039511141470001</v>
      </c>
      <c r="DK82">
        <v>9.7041839380146599E-2</v>
      </c>
      <c r="DL82">
        <v>1</v>
      </c>
      <c r="DM82">
        <v>2.0181</v>
      </c>
      <c r="DN82">
        <v>0</v>
      </c>
      <c r="DO82">
        <v>0</v>
      </c>
      <c r="DP82">
        <v>0</v>
      </c>
      <c r="DQ82">
        <v>2.4637292500000001E-2</v>
      </c>
      <c r="DR82">
        <v>3.3150837018681599E-3</v>
      </c>
      <c r="DS82">
        <v>1.75863550991254E-2</v>
      </c>
      <c r="DT82">
        <v>1</v>
      </c>
      <c r="DU82">
        <v>2</v>
      </c>
      <c r="DV82">
        <v>3</v>
      </c>
      <c r="DW82" t="s">
        <v>256</v>
      </c>
      <c r="DX82">
        <v>100</v>
      </c>
      <c r="DY82">
        <v>100</v>
      </c>
      <c r="DZ82">
        <v>-3.7610000000000001</v>
      </c>
      <c r="EA82">
        <v>0.35899999999999999</v>
      </c>
      <c r="EB82">
        <v>2</v>
      </c>
      <c r="EC82">
        <v>516.774</v>
      </c>
      <c r="ED82">
        <v>414.62900000000002</v>
      </c>
      <c r="EE82">
        <v>27.657299999999999</v>
      </c>
      <c r="EF82">
        <v>31.732399999999998</v>
      </c>
      <c r="EG82">
        <v>30.0001</v>
      </c>
      <c r="EH82">
        <v>31.949100000000001</v>
      </c>
      <c r="EI82">
        <v>31.982099999999999</v>
      </c>
      <c r="EJ82">
        <v>20.0989</v>
      </c>
      <c r="EK82">
        <v>26.725899999999999</v>
      </c>
      <c r="EL82">
        <v>0</v>
      </c>
      <c r="EM82">
        <v>27.668500000000002</v>
      </c>
      <c r="EN82">
        <v>399.56900000000002</v>
      </c>
      <c r="EO82">
        <v>16.1267</v>
      </c>
      <c r="EP82">
        <v>100.227</v>
      </c>
      <c r="EQ82">
        <v>90.5197</v>
      </c>
    </row>
    <row r="83" spans="1:147" x14ac:dyDescent="0.3">
      <c r="A83">
        <v>67</v>
      </c>
      <c r="B83">
        <v>1675430095.8</v>
      </c>
      <c r="C83">
        <v>4080.5</v>
      </c>
      <c r="D83" t="s">
        <v>454</v>
      </c>
      <c r="E83" t="s">
        <v>455</v>
      </c>
      <c r="F83">
        <v>1675430087.8129001</v>
      </c>
      <c r="G83">
        <f t="shared" si="86"/>
        <v>2.761850911531578E-4</v>
      </c>
      <c r="H83">
        <f t="shared" si="87"/>
        <v>-2.1771632727301382</v>
      </c>
      <c r="I83">
        <f t="shared" si="88"/>
        <v>400.007322580645</v>
      </c>
      <c r="J83">
        <f t="shared" si="89"/>
        <v>677.31130498427137</v>
      </c>
      <c r="K83">
        <f t="shared" si="90"/>
        <v>65.693358181874132</v>
      </c>
      <c r="L83">
        <f t="shared" si="91"/>
        <v>38.797262240105397</v>
      </c>
      <c r="M83">
        <f t="shared" si="92"/>
        <v>1.1722728120653569E-2</v>
      </c>
      <c r="N83">
        <f t="shared" si="93"/>
        <v>3.3954017528928531</v>
      </c>
      <c r="O83">
        <f t="shared" si="94"/>
        <v>1.1700289555353304E-2</v>
      </c>
      <c r="P83">
        <f t="shared" si="95"/>
        <v>7.3146933681616944E-3</v>
      </c>
      <c r="Q83">
        <f t="shared" si="96"/>
        <v>0</v>
      </c>
      <c r="R83">
        <f t="shared" si="97"/>
        <v>28.446128393224154</v>
      </c>
      <c r="S83">
        <f t="shared" si="98"/>
        <v>27.999500000000001</v>
      </c>
      <c r="T83">
        <f t="shared" si="99"/>
        <v>3.7947290678779413</v>
      </c>
      <c r="U83">
        <f t="shared" si="100"/>
        <v>40.128381290344954</v>
      </c>
      <c r="V83">
        <f t="shared" si="101"/>
        <v>1.5685496038883868</v>
      </c>
      <c r="W83">
        <f t="shared" si="102"/>
        <v>3.9088284985614057</v>
      </c>
      <c r="X83">
        <f t="shared" si="103"/>
        <v>2.2261794639895545</v>
      </c>
      <c r="Y83">
        <f t="shared" si="104"/>
        <v>-12.179762519854259</v>
      </c>
      <c r="Z83">
        <f t="shared" si="105"/>
        <v>93.198135966860292</v>
      </c>
      <c r="AA83">
        <f t="shared" si="106"/>
        <v>5.9982743809996064</v>
      </c>
      <c r="AB83">
        <f t="shared" si="107"/>
        <v>87.016647828005645</v>
      </c>
      <c r="AC83">
        <v>-4.0143134769981499E-2</v>
      </c>
      <c r="AD83">
        <v>4.5064185511058702E-2</v>
      </c>
      <c r="AE83">
        <v>3.38581385295043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50932.402278356691</v>
      </c>
      <c r="AK83" t="s">
        <v>456</v>
      </c>
      <c r="AL83">
        <v>2.3261269230769201</v>
      </c>
      <c r="AM83">
        <v>1.6736</v>
      </c>
      <c r="AN83">
        <f t="shared" si="111"/>
        <v>-0.65252692307692017</v>
      </c>
      <c r="AO83">
        <f t="shared" si="112"/>
        <v>-0.38989419399911579</v>
      </c>
      <c r="AP83">
        <v>-0.91152556367785098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-2.1771632727301382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-2.5647983873344566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0.83735158965228096</v>
      </c>
      <c r="BN83">
        <v>0.5</v>
      </c>
      <c r="BO83" t="s">
        <v>254</v>
      </c>
      <c r="BP83">
        <v>1675430087.8129001</v>
      </c>
      <c r="BQ83">
        <v>400.007322580645</v>
      </c>
      <c r="BR83">
        <v>399.66122580645202</v>
      </c>
      <c r="BS83">
        <v>16.1720516129032</v>
      </c>
      <c r="BT83">
        <v>16.1265483870968</v>
      </c>
      <c r="BU83">
        <v>500.01732258064499</v>
      </c>
      <c r="BV83">
        <v>96.791509677419398</v>
      </c>
      <c r="BW83">
        <v>0.19987035483870999</v>
      </c>
      <c r="BX83">
        <v>28.508632258064502</v>
      </c>
      <c r="BY83">
        <v>27.999500000000001</v>
      </c>
      <c r="BZ83">
        <v>999.9</v>
      </c>
      <c r="CA83">
        <v>10001.6129032258</v>
      </c>
      <c r="CB83">
        <v>0</v>
      </c>
      <c r="CC83">
        <v>392.44570967741902</v>
      </c>
      <c r="CD83">
        <v>0</v>
      </c>
      <c r="CE83">
        <v>0</v>
      </c>
      <c r="CF83">
        <v>0</v>
      </c>
      <c r="CG83">
        <v>0</v>
      </c>
      <c r="CH83">
        <v>2.3361096774193499</v>
      </c>
      <c r="CI83">
        <v>0</v>
      </c>
      <c r="CJ83">
        <v>-7.9795129032258103</v>
      </c>
      <c r="CK83">
        <v>-0.84923870967741899</v>
      </c>
      <c r="CL83">
        <v>38.408999999999999</v>
      </c>
      <c r="CM83">
        <v>43.256</v>
      </c>
      <c r="CN83">
        <v>40.749935483870999</v>
      </c>
      <c r="CO83">
        <v>41.5</v>
      </c>
      <c r="CP83">
        <v>39.049999999999997</v>
      </c>
      <c r="CQ83">
        <v>0</v>
      </c>
      <c r="CR83">
        <v>0</v>
      </c>
      <c r="CS83">
        <v>0</v>
      </c>
      <c r="CT83">
        <v>59.599999904632597</v>
      </c>
      <c r="CU83">
        <v>2.3261269230769201</v>
      </c>
      <c r="CV83">
        <v>0.10955556920130601</v>
      </c>
      <c r="CW83">
        <v>-0.28121710420242702</v>
      </c>
      <c r="CX83">
        <v>-7.97199230769231</v>
      </c>
      <c r="CY83">
        <v>15</v>
      </c>
      <c r="CZ83">
        <v>1675425928.3</v>
      </c>
      <c r="DA83" t="s">
        <v>255</v>
      </c>
      <c r="DB83">
        <v>4</v>
      </c>
      <c r="DC83">
        <v>-3.7610000000000001</v>
      </c>
      <c r="DD83">
        <v>0.35899999999999999</v>
      </c>
      <c r="DE83">
        <v>404</v>
      </c>
      <c r="DF83">
        <v>15</v>
      </c>
      <c r="DG83">
        <v>1.33</v>
      </c>
      <c r="DH83">
        <v>0.19</v>
      </c>
      <c r="DI83">
        <v>0.35446817115384599</v>
      </c>
      <c r="DJ83">
        <v>6.0151719183361901E-2</v>
      </c>
      <c r="DK83">
        <v>9.0042303996220693E-2</v>
      </c>
      <c r="DL83">
        <v>1</v>
      </c>
      <c r="DM83">
        <v>2.0689000000000002</v>
      </c>
      <c r="DN83">
        <v>0</v>
      </c>
      <c r="DO83">
        <v>0</v>
      </c>
      <c r="DP83">
        <v>0</v>
      </c>
      <c r="DQ83">
        <v>5.0291576923076897E-2</v>
      </c>
      <c r="DR83">
        <v>-4.9466274449061501E-2</v>
      </c>
      <c r="DS83">
        <v>6.7952395078244498E-3</v>
      </c>
      <c r="DT83">
        <v>1</v>
      </c>
      <c r="DU83">
        <v>2</v>
      </c>
      <c r="DV83">
        <v>3</v>
      </c>
      <c r="DW83" t="s">
        <v>256</v>
      </c>
      <c r="DX83">
        <v>100</v>
      </c>
      <c r="DY83">
        <v>100</v>
      </c>
      <c r="DZ83">
        <v>-3.7610000000000001</v>
      </c>
      <c r="EA83">
        <v>0.35899999999999999</v>
      </c>
      <c r="EB83">
        <v>2</v>
      </c>
      <c r="EC83">
        <v>517.54700000000003</v>
      </c>
      <c r="ED83">
        <v>414.77199999999999</v>
      </c>
      <c r="EE83">
        <v>27.4617</v>
      </c>
      <c r="EF83">
        <v>31.729600000000001</v>
      </c>
      <c r="EG83">
        <v>29.999700000000001</v>
      </c>
      <c r="EH83">
        <v>31.949100000000001</v>
      </c>
      <c r="EI83">
        <v>31.9849</v>
      </c>
      <c r="EJ83">
        <v>20.1008</v>
      </c>
      <c r="EK83">
        <v>26.997800000000002</v>
      </c>
      <c r="EL83">
        <v>0</v>
      </c>
      <c r="EM83">
        <v>27.478899999999999</v>
      </c>
      <c r="EN83">
        <v>399.59100000000001</v>
      </c>
      <c r="EO83">
        <v>16.1189</v>
      </c>
      <c r="EP83">
        <v>100.227</v>
      </c>
      <c r="EQ83">
        <v>90.518199999999993</v>
      </c>
    </row>
    <row r="84" spans="1:147" x14ac:dyDescent="0.3">
      <c r="A84">
        <v>68</v>
      </c>
      <c r="B84">
        <v>1675430155.9000001</v>
      </c>
      <c r="C84">
        <v>4140.6000001430502</v>
      </c>
      <c r="D84" t="s">
        <v>457</v>
      </c>
      <c r="E84" t="s">
        <v>458</v>
      </c>
      <c r="F84">
        <v>1675430147.8</v>
      </c>
      <c r="G84">
        <f t="shared" si="86"/>
        <v>2.198722958896002E-4</v>
      </c>
      <c r="H84">
        <f t="shared" si="87"/>
        <v>-2.1558014792206559</v>
      </c>
      <c r="I84">
        <f t="shared" si="88"/>
        <v>400.01509677419398</v>
      </c>
      <c r="J84">
        <f t="shared" si="89"/>
        <v>747.53743695569392</v>
      </c>
      <c r="K84">
        <f t="shared" si="90"/>
        <v>72.504583053210993</v>
      </c>
      <c r="L84">
        <f t="shared" si="91"/>
        <v>38.797960306463914</v>
      </c>
      <c r="M84">
        <f t="shared" si="92"/>
        <v>9.3567719811566055E-3</v>
      </c>
      <c r="N84">
        <f t="shared" si="93"/>
        <v>3.3950897368379396</v>
      </c>
      <c r="O84">
        <f t="shared" si="94"/>
        <v>9.3424695179599761E-3</v>
      </c>
      <c r="P84">
        <f t="shared" si="95"/>
        <v>5.8403266191119603E-3</v>
      </c>
      <c r="Q84">
        <f t="shared" si="96"/>
        <v>0</v>
      </c>
      <c r="R84">
        <f t="shared" si="97"/>
        <v>28.409805568407485</v>
      </c>
      <c r="S84">
        <f t="shared" si="98"/>
        <v>27.9631258064516</v>
      </c>
      <c r="T84">
        <f t="shared" si="99"/>
        <v>3.7866897902291421</v>
      </c>
      <c r="U84">
        <f t="shared" si="100"/>
        <v>40.203873841022144</v>
      </c>
      <c r="V84">
        <f t="shared" si="101"/>
        <v>1.5670283333957875</v>
      </c>
      <c r="W84">
        <f t="shared" si="102"/>
        <v>3.8977048321071623</v>
      </c>
      <c r="X84">
        <f t="shared" si="103"/>
        <v>2.2196614568333546</v>
      </c>
      <c r="Y84">
        <f t="shared" si="104"/>
        <v>-9.6963682487313694</v>
      </c>
      <c r="Z84">
        <f t="shared" si="105"/>
        <v>90.867375211239874</v>
      </c>
      <c r="AA84">
        <f t="shared" si="106"/>
        <v>5.8463151004171143</v>
      </c>
      <c r="AB84">
        <f t="shared" si="107"/>
        <v>87.017322062925615</v>
      </c>
      <c r="AC84">
        <v>-4.0138493518914103E-2</v>
      </c>
      <c r="AD84">
        <v>4.5058975300139602E-2</v>
      </c>
      <c r="AE84">
        <v>3.3855029454250598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50935.036844591981</v>
      </c>
      <c r="AK84" t="s">
        <v>459</v>
      </c>
      <c r="AL84">
        <v>2.3546769230769198</v>
      </c>
      <c r="AM84">
        <v>2.2835999999999999</v>
      </c>
      <c r="AN84">
        <f t="shared" si="111"/>
        <v>-7.1076923076919929E-2</v>
      </c>
      <c r="AO84">
        <f t="shared" si="112"/>
        <v>-3.112494441974073E-2</v>
      </c>
      <c r="AP84">
        <v>-0.90258189779936704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-2.1558014792206559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-32.128571428572847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0.83735158965228096</v>
      </c>
      <c r="BN84">
        <v>0.5</v>
      </c>
      <c r="BO84" t="s">
        <v>254</v>
      </c>
      <c r="BP84">
        <v>1675430147.8</v>
      </c>
      <c r="BQ84">
        <v>400.01509677419398</v>
      </c>
      <c r="BR84">
        <v>399.66880645161302</v>
      </c>
      <c r="BS84">
        <v>16.156390322580599</v>
      </c>
      <c r="BT84">
        <v>16.120164516129002</v>
      </c>
      <c r="BU84">
        <v>500.01883870967703</v>
      </c>
      <c r="BV84">
        <v>96.791245161290306</v>
      </c>
      <c r="BW84">
        <v>0.19999496774193501</v>
      </c>
      <c r="BX84">
        <v>28.4595709677419</v>
      </c>
      <c r="BY84">
        <v>27.9631258064516</v>
      </c>
      <c r="BZ84">
        <v>999.9</v>
      </c>
      <c r="CA84">
        <v>10000.483870967701</v>
      </c>
      <c r="CB84">
        <v>0</v>
      </c>
      <c r="CC84">
        <v>392.50351612903199</v>
      </c>
      <c r="CD84">
        <v>0</v>
      </c>
      <c r="CE84">
        <v>0</v>
      </c>
      <c r="CF84">
        <v>0</v>
      </c>
      <c r="CG84">
        <v>0</v>
      </c>
      <c r="CH84">
        <v>2.3548612903225798</v>
      </c>
      <c r="CI84">
        <v>0</v>
      </c>
      <c r="CJ84">
        <v>-8.9322838709677406</v>
      </c>
      <c r="CK84">
        <v>-0.945732258064516</v>
      </c>
      <c r="CL84">
        <v>38.241870967741903</v>
      </c>
      <c r="CM84">
        <v>43.120935483871001</v>
      </c>
      <c r="CN84">
        <v>40.572161290322597</v>
      </c>
      <c r="CO84">
        <v>41.375</v>
      </c>
      <c r="CP84">
        <v>38.889000000000003</v>
      </c>
      <c r="CQ84">
        <v>0</v>
      </c>
      <c r="CR84">
        <v>0</v>
      </c>
      <c r="CS84">
        <v>0</v>
      </c>
      <c r="CT84">
        <v>59.299999952316298</v>
      </c>
      <c r="CU84">
        <v>2.3546769230769198</v>
      </c>
      <c r="CV84">
        <v>-0.21935727477721401</v>
      </c>
      <c r="CW84">
        <v>-0.328386323739429</v>
      </c>
      <c r="CX84">
        <v>-8.9618269230769201</v>
      </c>
      <c r="CY84">
        <v>15</v>
      </c>
      <c r="CZ84">
        <v>1675425928.3</v>
      </c>
      <c r="DA84" t="s">
        <v>255</v>
      </c>
      <c r="DB84">
        <v>4</v>
      </c>
      <c r="DC84">
        <v>-3.7610000000000001</v>
      </c>
      <c r="DD84">
        <v>0.35899999999999999</v>
      </c>
      <c r="DE84">
        <v>404</v>
      </c>
      <c r="DF84">
        <v>15</v>
      </c>
      <c r="DG84">
        <v>1.33</v>
      </c>
      <c r="DH84">
        <v>0.19</v>
      </c>
      <c r="DI84">
        <v>0.32665090384615397</v>
      </c>
      <c r="DJ84">
        <v>0.21381274310589399</v>
      </c>
      <c r="DK84">
        <v>9.5429408761792997E-2</v>
      </c>
      <c r="DL84">
        <v>1</v>
      </c>
      <c r="DM84">
        <v>2.4398</v>
      </c>
      <c r="DN84">
        <v>0</v>
      </c>
      <c r="DO84">
        <v>0</v>
      </c>
      <c r="DP84">
        <v>0</v>
      </c>
      <c r="DQ84">
        <v>3.6682751923076899E-2</v>
      </c>
      <c r="DR84">
        <v>-3.2318690344064101E-3</v>
      </c>
      <c r="DS84">
        <v>2.7237747482188701E-3</v>
      </c>
      <c r="DT84">
        <v>1</v>
      </c>
      <c r="DU84">
        <v>2</v>
      </c>
      <c r="DV84">
        <v>3</v>
      </c>
      <c r="DW84" t="s">
        <v>256</v>
      </c>
      <c r="DX84">
        <v>100</v>
      </c>
      <c r="DY84">
        <v>100</v>
      </c>
      <c r="DZ84">
        <v>-3.7610000000000001</v>
      </c>
      <c r="EA84">
        <v>0.35899999999999999</v>
      </c>
      <c r="EB84">
        <v>2</v>
      </c>
      <c r="EC84">
        <v>516.79600000000005</v>
      </c>
      <c r="ED84">
        <v>414.54300000000001</v>
      </c>
      <c r="EE84">
        <v>27.525700000000001</v>
      </c>
      <c r="EF84">
        <v>31.726700000000001</v>
      </c>
      <c r="EG84">
        <v>30.0001</v>
      </c>
      <c r="EH84">
        <v>31.951899999999998</v>
      </c>
      <c r="EI84">
        <v>31.9877</v>
      </c>
      <c r="EJ84">
        <v>20.098099999999999</v>
      </c>
      <c r="EK84">
        <v>26.997800000000002</v>
      </c>
      <c r="EL84">
        <v>0</v>
      </c>
      <c r="EM84">
        <v>27.540500000000002</v>
      </c>
      <c r="EN84">
        <v>399.60599999999999</v>
      </c>
      <c r="EO84">
        <v>16.071400000000001</v>
      </c>
      <c r="EP84">
        <v>100.227</v>
      </c>
      <c r="EQ84">
        <v>90.519099999999995</v>
      </c>
    </row>
    <row r="85" spans="1:147" x14ac:dyDescent="0.3">
      <c r="A85">
        <v>69</v>
      </c>
      <c r="B85">
        <v>1675430215.8</v>
      </c>
      <c r="C85">
        <v>4200.5</v>
      </c>
      <c r="D85" t="s">
        <v>460</v>
      </c>
      <c r="E85" t="s">
        <v>461</v>
      </c>
      <c r="F85">
        <v>1675430207.80968</v>
      </c>
      <c r="G85">
        <f t="shared" si="86"/>
        <v>2.9679047501565345E-4</v>
      </c>
      <c r="H85">
        <f t="shared" si="87"/>
        <v>-2.0611674282440111</v>
      </c>
      <c r="I85">
        <f t="shared" si="88"/>
        <v>400.00277419354802</v>
      </c>
      <c r="J85">
        <f t="shared" si="89"/>
        <v>641.8936130116939</v>
      </c>
      <c r="K85">
        <f t="shared" si="90"/>
        <v>62.256281540813319</v>
      </c>
      <c r="L85">
        <f t="shared" si="91"/>
        <v>38.795658380925858</v>
      </c>
      <c r="M85">
        <f t="shared" si="92"/>
        <v>1.2633326287462486E-2</v>
      </c>
      <c r="N85">
        <f t="shared" si="93"/>
        <v>3.3956672397521399</v>
      </c>
      <c r="O85">
        <f t="shared" si="94"/>
        <v>1.2607272580326684E-2</v>
      </c>
      <c r="P85">
        <f t="shared" si="95"/>
        <v>7.8818816608408025E-3</v>
      </c>
      <c r="Q85">
        <f t="shared" si="96"/>
        <v>0</v>
      </c>
      <c r="R85">
        <f t="shared" si="97"/>
        <v>28.377715896281238</v>
      </c>
      <c r="S85">
        <f t="shared" si="98"/>
        <v>27.9540774193548</v>
      </c>
      <c r="T85">
        <f t="shared" si="99"/>
        <v>3.7846922616695915</v>
      </c>
      <c r="U85">
        <f t="shared" si="100"/>
        <v>40.171443636094779</v>
      </c>
      <c r="V85">
        <f t="shared" si="101"/>
        <v>1.5644284542975011</v>
      </c>
      <c r="W85">
        <f t="shared" si="102"/>
        <v>3.894379471321348</v>
      </c>
      <c r="X85">
        <f t="shared" si="103"/>
        <v>2.2202638073720902</v>
      </c>
      <c r="Y85">
        <f t="shared" si="104"/>
        <v>-13.088459948190318</v>
      </c>
      <c r="Z85">
        <f t="shared" si="105"/>
        <v>89.849978301650651</v>
      </c>
      <c r="AA85">
        <f t="shared" si="106"/>
        <v>5.7791903217247249</v>
      </c>
      <c r="AB85">
        <f t="shared" si="107"/>
        <v>82.540708675185058</v>
      </c>
      <c r="AC85">
        <v>-4.0147084037346702E-2</v>
      </c>
      <c r="AD85">
        <v>4.5068618909650998E-2</v>
      </c>
      <c r="AE85">
        <v>3.3860783965555199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50947.916588946726</v>
      </c>
      <c r="AK85" t="s">
        <v>462</v>
      </c>
      <c r="AL85">
        <v>2.33157307692308</v>
      </c>
      <c r="AM85">
        <v>1.8575999999999999</v>
      </c>
      <c r="AN85">
        <f t="shared" si="111"/>
        <v>-0.47397307692308011</v>
      </c>
      <c r="AO85">
        <f t="shared" si="112"/>
        <v>-0.25515346518253668</v>
      </c>
      <c r="AP85">
        <v>-0.86296091129123498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-2.0611674282440111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-3.9192099518797461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0.83735158965228096</v>
      </c>
      <c r="BN85">
        <v>0.5</v>
      </c>
      <c r="BO85" t="s">
        <v>254</v>
      </c>
      <c r="BP85">
        <v>1675430207.80968</v>
      </c>
      <c r="BQ85">
        <v>400.00277419354802</v>
      </c>
      <c r="BR85">
        <v>399.67748387096799</v>
      </c>
      <c r="BS85">
        <v>16.130045161290301</v>
      </c>
      <c r="BT85">
        <v>16.081145161290301</v>
      </c>
      <c r="BU85">
        <v>500.01916129032202</v>
      </c>
      <c r="BV85">
        <v>96.788545161290301</v>
      </c>
      <c r="BW85">
        <v>0.19992812903225801</v>
      </c>
      <c r="BX85">
        <v>28.444880645161302</v>
      </c>
      <c r="BY85">
        <v>27.9540774193548</v>
      </c>
      <c r="BZ85">
        <v>999.9</v>
      </c>
      <c r="CA85">
        <v>10002.9032258065</v>
      </c>
      <c r="CB85">
        <v>0</v>
      </c>
      <c r="CC85">
        <v>392.471612903226</v>
      </c>
      <c r="CD85">
        <v>0</v>
      </c>
      <c r="CE85">
        <v>0</v>
      </c>
      <c r="CF85">
        <v>0</v>
      </c>
      <c r="CG85">
        <v>0</v>
      </c>
      <c r="CH85">
        <v>2.3543806451612901</v>
      </c>
      <c r="CI85">
        <v>0</v>
      </c>
      <c r="CJ85">
        <v>-10.014490322580601</v>
      </c>
      <c r="CK85">
        <v>-1.1046225806451599</v>
      </c>
      <c r="CL85">
        <v>38.0843548387097</v>
      </c>
      <c r="CM85">
        <v>42.995935483871001</v>
      </c>
      <c r="CN85">
        <v>40.412999999999997</v>
      </c>
      <c r="CO85">
        <v>41.25</v>
      </c>
      <c r="CP85">
        <v>38.741870967741903</v>
      </c>
      <c r="CQ85">
        <v>0</v>
      </c>
      <c r="CR85">
        <v>0</v>
      </c>
      <c r="CS85">
        <v>0</v>
      </c>
      <c r="CT85">
        <v>59.200000047683702</v>
      </c>
      <c r="CU85">
        <v>2.33157307692308</v>
      </c>
      <c r="CV85">
        <v>9.5729919512304501E-2</v>
      </c>
      <c r="CW85">
        <v>-3.70491623279566</v>
      </c>
      <c r="CX85">
        <v>-10.0266230769231</v>
      </c>
      <c r="CY85">
        <v>15</v>
      </c>
      <c r="CZ85">
        <v>1675425928.3</v>
      </c>
      <c r="DA85" t="s">
        <v>255</v>
      </c>
      <c r="DB85">
        <v>4</v>
      </c>
      <c r="DC85">
        <v>-3.7610000000000001</v>
      </c>
      <c r="DD85">
        <v>0.35899999999999999</v>
      </c>
      <c r="DE85">
        <v>404</v>
      </c>
      <c r="DF85">
        <v>15</v>
      </c>
      <c r="DG85">
        <v>1.33</v>
      </c>
      <c r="DH85">
        <v>0.19</v>
      </c>
      <c r="DI85">
        <v>0.32627397307692302</v>
      </c>
      <c r="DJ85">
        <v>9.0612664123247505E-2</v>
      </c>
      <c r="DK85">
        <v>0.117078748479286</v>
      </c>
      <c r="DL85">
        <v>1</v>
      </c>
      <c r="DM85">
        <v>2.1873999999999998</v>
      </c>
      <c r="DN85">
        <v>0</v>
      </c>
      <c r="DO85">
        <v>0</v>
      </c>
      <c r="DP85">
        <v>0</v>
      </c>
      <c r="DQ85">
        <v>4.2616517307692302E-2</v>
      </c>
      <c r="DR85">
        <v>3.9154650097154603E-2</v>
      </c>
      <c r="DS85">
        <v>9.1507602459434401E-3</v>
      </c>
      <c r="DT85">
        <v>1</v>
      </c>
      <c r="DU85">
        <v>2</v>
      </c>
      <c r="DV85">
        <v>3</v>
      </c>
      <c r="DW85" t="s">
        <v>256</v>
      </c>
      <c r="DX85">
        <v>100</v>
      </c>
      <c r="DY85">
        <v>100</v>
      </c>
      <c r="DZ85">
        <v>-3.7610000000000001</v>
      </c>
      <c r="EA85">
        <v>0.35899999999999999</v>
      </c>
      <c r="EB85">
        <v>2</v>
      </c>
      <c r="EC85">
        <v>517.43899999999996</v>
      </c>
      <c r="ED85">
        <v>414.79199999999997</v>
      </c>
      <c r="EE85">
        <v>27.685500000000001</v>
      </c>
      <c r="EF85">
        <v>31.724</v>
      </c>
      <c r="EG85">
        <v>30.000299999999999</v>
      </c>
      <c r="EH85">
        <v>31.951899999999998</v>
      </c>
      <c r="EI85">
        <v>31.9877</v>
      </c>
      <c r="EJ85">
        <v>20.104099999999999</v>
      </c>
      <c r="EK85">
        <v>27.2683</v>
      </c>
      <c r="EL85">
        <v>0</v>
      </c>
      <c r="EM85">
        <v>27.7014</v>
      </c>
      <c r="EN85">
        <v>399.72300000000001</v>
      </c>
      <c r="EO85">
        <v>16.0549</v>
      </c>
      <c r="EP85">
        <v>100.229</v>
      </c>
      <c r="EQ85">
        <v>90.517499999999998</v>
      </c>
    </row>
    <row r="86" spans="1:147" x14ac:dyDescent="0.3">
      <c r="A86">
        <v>70</v>
      </c>
      <c r="B86">
        <v>1675430275.9000001</v>
      </c>
      <c r="C86">
        <v>4260.6000001430502</v>
      </c>
      <c r="D86" t="s">
        <v>463</v>
      </c>
      <c r="E86" t="s">
        <v>464</v>
      </c>
      <c r="F86">
        <v>1675430267.8580699</v>
      </c>
      <c r="G86">
        <f t="shared" si="86"/>
        <v>1.8966889883611151E-4</v>
      </c>
      <c r="H86">
        <f t="shared" si="87"/>
        <v>-1.9795786617155706</v>
      </c>
      <c r="I86">
        <f t="shared" si="88"/>
        <v>400.00948387096798</v>
      </c>
      <c r="J86">
        <f t="shared" si="89"/>
        <v>771.95606808030641</v>
      </c>
      <c r="K86">
        <f t="shared" si="90"/>
        <v>74.871853919215795</v>
      </c>
      <c r="L86">
        <f t="shared" si="91"/>
        <v>38.796834277326241</v>
      </c>
      <c r="M86">
        <f t="shared" si="92"/>
        <v>8.046500689598125E-3</v>
      </c>
      <c r="N86">
        <f t="shared" si="93"/>
        <v>3.3942647812040279</v>
      </c>
      <c r="O86">
        <f t="shared" si="94"/>
        <v>8.0359184244883797E-3</v>
      </c>
      <c r="P86">
        <f t="shared" si="95"/>
        <v>5.0233986093222282E-3</v>
      </c>
      <c r="Q86">
        <f t="shared" si="96"/>
        <v>0</v>
      </c>
      <c r="R86">
        <f t="shared" si="97"/>
        <v>28.41688032930761</v>
      </c>
      <c r="S86">
        <f t="shared" si="98"/>
        <v>27.9684387096774</v>
      </c>
      <c r="T86">
        <f t="shared" si="99"/>
        <v>3.7878630991880238</v>
      </c>
      <c r="U86">
        <f t="shared" si="100"/>
        <v>40.068665438478433</v>
      </c>
      <c r="V86">
        <f t="shared" si="101"/>
        <v>1.5617808464558098</v>
      </c>
      <c r="W86">
        <f t="shared" si="102"/>
        <v>3.8977610792996673</v>
      </c>
      <c r="X86">
        <f t="shared" si="103"/>
        <v>2.2260822527322137</v>
      </c>
      <c r="Y86">
        <f t="shared" si="104"/>
        <v>-8.3643984386725183</v>
      </c>
      <c r="Z86">
        <f t="shared" si="105"/>
        <v>89.918531884373749</v>
      </c>
      <c r="AA86">
        <f t="shared" si="106"/>
        <v>5.7868337354112089</v>
      </c>
      <c r="AB86">
        <f t="shared" si="107"/>
        <v>87.340967181112433</v>
      </c>
      <c r="AC86">
        <v>-4.0126223127238597E-2</v>
      </c>
      <c r="AD86">
        <v>4.5045200710538601E-2</v>
      </c>
      <c r="AE86">
        <v>3.3846809204862298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50920.027921370434</v>
      </c>
      <c r="AK86" t="s">
        <v>465</v>
      </c>
      <c r="AL86">
        <v>2.1839384615384598</v>
      </c>
      <c r="AM86">
        <v>1.8928</v>
      </c>
      <c r="AN86">
        <f t="shared" si="111"/>
        <v>-0.29113846153845979</v>
      </c>
      <c r="AO86">
        <f t="shared" si="112"/>
        <v>-0.15381364197932151</v>
      </c>
      <c r="AP86">
        <v>-0.82880166961477497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-1.9795786617155706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-6.5013739167195483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0.83735158965228096</v>
      </c>
      <c r="BN86">
        <v>0.5</v>
      </c>
      <c r="BO86" t="s">
        <v>254</v>
      </c>
      <c r="BP86">
        <v>1675430267.8580699</v>
      </c>
      <c r="BQ86">
        <v>400.00948387096798</v>
      </c>
      <c r="BR86">
        <v>399.69067741935498</v>
      </c>
      <c r="BS86">
        <v>16.102529032258101</v>
      </c>
      <c r="BT86">
        <v>16.0712774193548</v>
      </c>
      <c r="BU86">
        <v>500.01309677419403</v>
      </c>
      <c r="BV86">
        <v>96.789754838709698</v>
      </c>
      <c r="BW86">
        <v>0.20003125806451599</v>
      </c>
      <c r="BX86">
        <v>28.4598193548387</v>
      </c>
      <c r="BY86">
        <v>27.9684387096774</v>
      </c>
      <c r="BZ86">
        <v>999.9</v>
      </c>
      <c r="CA86">
        <v>9997.5806451612898</v>
      </c>
      <c r="CB86">
        <v>0</v>
      </c>
      <c r="CC86">
        <v>392.411612903226</v>
      </c>
      <c r="CD86">
        <v>0</v>
      </c>
      <c r="CE86">
        <v>0</v>
      </c>
      <c r="CF86">
        <v>0</v>
      </c>
      <c r="CG86">
        <v>0</v>
      </c>
      <c r="CH86">
        <v>2.1678870967741899</v>
      </c>
      <c r="CI86">
        <v>0</v>
      </c>
      <c r="CJ86">
        <v>-10.5562161290323</v>
      </c>
      <c r="CK86">
        <v>-1.1781161290322599</v>
      </c>
      <c r="CL86">
        <v>37.929000000000002</v>
      </c>
      <c r="CM86">
        <v>42.850612903225802</v>
      </c>
      <c r="CN86">
        <v>40.256</v>
      </c>
      <c r="CO86">
        <v>41.125</v>
      </c>
      <c r="CP86">
        <v>38.616870967741903</v>
      </c>
      <c r="CQ86">
        <v>0</v>
      </c>
      <c r="CR86">
        <v>0</v>
      </c>
      <c r="CS86">
        <v>0</v>
      </c>
      <c r="CT86">
        <v>59.599999904632597</v>
      </c>
      <c r="CU86">
        <v>2.1839384615384598</v>
      </c>
      <c r="CV86">
        <v>0.18201707631591901</v>
      </c>
      <c r="CW86">
        <v>-1.25070767567714</v>
      </c>
      <c r="CX86">
        <v>-10.561676923076901</v>
      </c>
      <c r="CY86">
        <v>15</v>
      </c>
      <c r="CZ86">
        <v>1675425928.3</v>
      </c>
      <c r="DA86" t="s">
        <v>255</v>
      </c>
      <c r="DB86">
        <v>4</v>
      </c>
      <c r="DC86">
        <v>-3.7610000000000001</v>
      </c>
      <c r="DD86">
        <v>0.35899999999999999</v>
      </c>
      <c r="DE86">
        <v>404</v>
      </c>
      <c r="DF86">
        <v>15</v>
      </c>
      <c r="DG86">
        <v>1.33</v>
      </c>
      <c r="DH86">
        <v>0.19</v>
      </c>
      <c r="DI86">
        <v>0.30466520769230798</v>
      </c>
      <c r="DJ86">
        <v>0.182205758542381</v>
      </c>
      <c r="DK86">
        <v>0.114141260866524</v>
      </c>
      <c r="DL86">
        <v>1</v>
      </c>
      <c r="DM86">
        <v>1.8469</v>
      </c>
      <c r="DN86">
        <v>0</v>
      </c>
      <c r="DO86">
        <v>0</v>
      </c>
      <c r="DP86">
        <v>0</v>
      </c>
      <c r="DQ86">
        <v>3.1341448076923101E-2</v>
      </c>
      <c r="DR86">
        <v>1.57101677611118E-3</v>
      </c>
      <c r="DS86">
        <v>2.4806276564216601E-3</v>
      </c>
      <c r="DT86">
        <v>1</v>
      </c>
      <c r="DU86">
        <v>2</v>
      </c>
      <c r="DV86">
        <v>3</v>
      </c>
      <c r="DW86" t="s">
        <v>256</v>
      </c>
      <c r="DX86">
        <v>100</v>
      </c>
      <c r="DY86">
        <v>100</v>
      </c>
      <c r="DZ86">
        <v>-3.7610000000000001</v>
      </c>
      <c r="EA86">
        <v>0.35899999999999999</v>
      </c>
      <c r="EB86">
        <v>2</v>
      </c>
      <c r="EC86">
        <v>517.80499999999995</v>
      </c>
      <c r="ED86">
        <v>414.64800000000002</v>
      </c>
      <c r="EE86">
        <v>27.817499999999999</v>
      </c>
      <c r="EF86">
        <v>31.7134</v>
      </c>
      <c r="EG86">
        <v>30.0001</v>
      </c>
      <c r="EH86">
        <v>31.949100000000001</v>
      </c>
      <c r="EI86">
        <v>31.9849</v>
      </c>
      <c r="EJ86">
        <v>20.103400000000001</v>
      </c>
      <c r="EK86">
        <v>27.2683</v>
      </c>
      <c r="EL86">
        <v>0</v>
      </c>
      <c r="EM86">
        <v>27.812899999999999</v>
      </c>
      <c r="EN86">
        <v>399.685</v>
      </c>
      <c r="EO86">
        <v>16.0549</v>
      </c>
      <c r="EP86">
        <v>100.22799999999999</v>
      </c>
      <c r="EQ86">
        <v>90.516400000000004</v>
      </c>
    </row>
    <row r="87" spans="1:147" x14ac:dyDescent="0.3">
      <c r="A87">
        <v>71</v>
      </c>
      <c r="B87">
        <v>1675430335.8</v>
      </c>
      <c r="C87">
        <v>4320.5</v>
      </c>
      <c r="D87" t="s">
        <v>466</v>
      </c>
      <c r="E87" t="s">
        <v>467</v>
      </c>
      <c r="F87">
        <v>1675430327.8677399</v>
      </c>
      <c r="G87">
        <f t="shared" si="86"/>
        <v>9.3562320002847472E-5</v>
      </c>
      <c r="H87">
        <f t="shared" si="87"/>
        <v>-1.7554471064798802</v>
      </c>
      <c r="I87">
        <f t="shared" si="88"/>
        <v>399.98022580645198</v>
      </c>
      <c r="J87">
        <f t="shared" si="89"/>
        <v>1081.1704633090719</v>
      </c>
      <c r="K87">
        <f t="shared" si="90"/>
        <v>104.86242228731699</v>
      </c>
      <c r="L87">
        <f t="shared" si="91"/>
        <v>38.793970764536546</v>
      </c>
      <c r="M87">
        <f t="shared" si="92"/>
        <v>3.9626965446086619E-3</v>
      </c>
      <c r="N87">
        <f t="shared" si="93"/>
        <v>3.3930452793233963</v>
      </c>
      <c r="O87">
        <f t="shared" si="94"/>
        <v>3.9601272419588288E-3</v>
      </c>
      <c r="P87">
        <f t="shared" si="95"/>
        <v>2.4753102235991207E-3</v>
      </c>
      <c r="Q87">
        <f t="shared" si="96"/>
        <v>0</v>
      </c>
      <c r="R87">
        <f t="shared" si="97"/>
        <v>28.448917915585106</v>
      </c>
      <c r="S87">
        <f t="shared" si="98"/>
        <v>27.979025806451599</v>
      </c>
      <c r="T87">
        <f t="shared" si="99"/>
        <v>3.7902021142265117</v>
      </c>
      <c r="U87">
        <f t="shared" si="100"/>
        <v>40.048790851823362</v>
      </c>
      <c r="V87">
        <f t="shared" si="101"/>
        <v>1.5619393723574497</v>
      </c>
      <c r="W87">
        <f t="shared" si="102"/>
        <v>3.9000912115835749</v>
      </c>
      <c r="X87">
        <f t="shared" si="103"/>
        <v>2.2282627418690621</v>
      </c>
      <c r="Y87">
        <f t="shared" si="104"/>
        <v>-4.1260983121255732</v>
      </c>
      <c r="Z87">
        <f t="shared" si="105"/>
        <v>89.83134792080331</v>
      </c>
      <c r="AA87">
        <f t="shared" si="106"/>
        <v>5.7839019222729027</v>
      </c>
      <c r="AB87">
        <f t="shared" si="107"/>
        <v>91.489151530950636</v>
      </c>
      <c r="AC87">
        <v>-4.0108086528043901E-2</v>
      </c>
      <c r="AD87">
        <v>4.5024840789089103E-2</v>
      </c>
      <c r="AE87">
        <v>3.3834657504022898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50896.213195712196</v>
      </c>
      <c r="AK87" t="s">
        <v>468</v>
      </c>
      <c r="AL87">
        <v>2.2668576923076902</v>
      </c>
      <c r="AM87">
        <v>2.0196000000000001</v>
      </c>
      <c r="AN87">
        <f t="shared" si="111"/>
        <v>-0.24725769230769012</v>
      </c>
      <c r="AO87">
        <f t="shared" si="112"/>
        <v>-0.12242904154668752</v>
      </c>
      <c r="AP87">
        <v>-0.73496321257957598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-1.7554471064798802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-8.1679966400672708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0.83735158965228096</v>
      </c>
      <c r="BN87">
        <v>0.5</v>
      </c>
      <c r="BO87" t="s">
        <v>254</v>
      </c>
      <c r="BP87">
        <v>1675430327.8677399</v>
      </c>
      <c r="BQ87">
        <v>399.98022580645198</v>
      </c>
      <c r="BR87">
        <v>399.69251612903201</v>
      </c>
      <c r="BS87">
        <v>16.104174193548399</v>
      </c>
      <c r="BT87">
        <v>16.088758064516099</v>
      </c>
      <c r="BU87">
        <v>500.01451612903202</v>
      </c>
      <c r="BV87">
        <v>96.789729032258094</v>
      </c>
      <c r="BW87">
        <v>0.19999261290322601</v>
      </c>
      <c r="BX87">
        <v>28.470106451612899</v>
      </c>
      <c r="BY87">
        <v>27.979025806451599</v>
      </c>
      <c r="BZ87">
        <v>999.9</v>
      </c>
      <c r="CA87">
        <v>9993.0645161290304</v>
      </c>
      <c r="CB87">
        <v>0</v>
      </c>
      <c r="CC87">
        <v>392.47387096774202</v>
      </c>
      <c r="CD87">
        <v>0</v>
      </c>
      <c r="CE87">
        <v>0</v>
      </c>
      <c r="CF87">
        <v>0</v>
      </c>
      <c r="CG87">
        <v>0</v>
      </c>
      <c r="CH87">
        <v>2.26871290322581</v>
      </c>
      <c r="CI87">
        <v>0</v>
      </c>
      <c r="CJ87">
        <v>-11.577980645161301</v>
      </c>
      <c r="CK87">
        <v>-1.30872903225806</v>
      </c>
      <c r="CL87">
        <v>37.798000000000002</v>
      </c>
      <c r="CM87">
        <v>42.7195161290323</v>
      </c>
      <c r="CN87">
        <v>40.125</v>
      </c>
      <c r="CO87">
        <v>41</v>
      </c>
      <c r="CP87">
        <v>38.493903225806498</v>
      </c>
      <c r="CQ87">
        <v>0</v>
      </c>
      <c r="CR87">
        <v>0</v>
      </c>
      <c r="CS87">
        <v>0</v>
      </c>
      <c r="CT87">
        <v>59.399999856948902</v>
      </c>
      <c r="CU87">
        <v>2.2668576923076902</v>
      </c>
      <c r="CV87">
        <v>-0.26470084456563597</v>
      </c>
      <c r="CW87">
        <v>-0.16099147054344201</v>
      </c>
      <c r="CX87">
        <v>-11.557369230769201</v>
      </c>
      <c r="CY87">
        <v>15</v>
      </c>
      <c r="CZ87">
        <v>1675425928.3</v>
      </c>
      <c r="DA87" t="s">
        <v>255</v>
      </c>
      <c r="DB87">
        <v>4</v>
      </c>
      <c r="DC87">
        <v>-3.7610000000000001</v>
      </c>
      <c r="DD87">
        <v>0.35899999999999999</v>
      </c>
      <c r="DE87">
        <v>404</v>
      </c>
      <c r="DF87">
        <v>15</v>
      </c>
      <c r="DG87">
        <v>1.33</v>
      </c>
      <c r="DH87">
        <v>0.19</v>
      </c>
      <c r="DI87">
        <v>0.300160878846154</v>
      </c>
      <c r="DJ87">
        <v>-0.29474330512859198</v>
      </c>
      <c r="DK87">
        <v>0.106479219066204</v>
      </c>
      <c r="DL87">
        <v>1</v>
      </c>
      <c r="DM87">
        <v>1.9115</v>
      </c>
      <c r="DN87">
        <v>0</v>
      </c>
      <c r="DO87">
        <v>0</v>
      </c>
      <c r="DP87">
        <v>0</v>
      </c>
      <c r="DQ87">
        <v>1.6427810192307699E-2</v>
      </c>
      <c r="DR87">
        <v>-8.1794594155424599E-3</v>
      </c>
      <c r="DS87">
        <v>8.0339380851486494E-3</v>
      </c>
      <c r="DT87">
        <v>1</v>
      </c>
      <c r="DU87">
        <v>2</v>
      </c>
      <c r="DV87">
        <v>3</v>
      </c>
      <c r="DW87" t="s">
        <v>256</v>
      </c>
      <c r="DX87">
        <v>100</v>
      </c>
      <c r="DY87">
        <v>100</v>
      </c>
      <c r="DZ87">
        <v>-3.7610000000000001</v>
      </c>
      <c r="EA87">
        <v>0.35899999999999999</v>
      </c>
      <c r="EB87">
        <v>2</v>
      </c>
      <c r="EC87">
        <v>517.35199999999998</v>
      </c>
      <c r="ED87">
        <v>414.62900000000002</v>
      </c>
      <c r="EE87">
        <v>27.8386</v>
      </c>
      <c r="EF87">
        <v>31.704499999999999</v>
      </c>
      <c r="EG87">
        <v>30</v>
      </c>
      <c r="EH87">
        <v>31.9407</v>
      </c>
      <c r="EI87">
        <v>31.982099999999999</v>
      </c>
      <c r="EJ87">
        <v>20.103100000000001</v>
      </c>
      <c r="EK87">
        <v>26.997499999999999</v>
      </c>
      <c r="EL87">
        <v>0</v>
      </c>
      <c r="EM87">
        <v>27.850300000000001</v>
      </c>
      <c r="EN87">
        <v>399.673</v>
      </c>
      <c r="EO87">
        <v>16.138500000000001</v>
      </c>
      <c r="EP87">
        <v>100.23099999999999</v>
      </c>
      <c r="EQ87">
        <v>90.519300000000001</v>
      </c>
    </row>
    <row r="88" spans="1:147" x14ac:dyDescent="0.3">
      <c r="A88">
        <v>72</v>
      </c>
      <c r="B88">
        <v>1675430396.3</v>
      </c>
      <c r="C88">
        <v>4381</v>
      </c>
      <c r="D88" t="s">
        <v>469</v>
      </c>
      <c r="E88" t="s">
        <v>470</v>
      </c>
      <c r="F88">
        <v>1675430388.34516</v>
      </c>
      <c r="G88">
        <f t="shared" si="86"/>
        <v>8.6771322265226914E-5</v>
      </c>
      <c r="H88">
        <f t="shared" si="87"/>
        <v>-1.9536569456103414</v>
      </c>
      <c r="I88">
        <f t="shared" si="88"/>
        <v>400.01687096774202</v>
      </c>
      <c r="J88">
        <f t="shared" si="89"/>
        <v>1219.7717202321314</v>
      </c>
      <c r="K88">
        <f t="shared" si="90"/>
        <v>118.30575715987426</v>
      </c>
      <c r="L88">
        <f t="shared" si="91"/>
        <v>38.797668458452449</v>
      </c>
      <c r="M88">
        <f t="shared" si="92"/>
        <v>3.6778843439911383E-3</v>
      </c>
      <c r="N88">
        <f t="shared" si="93"/>
        <v>3.3938387827754117</v>
      </c>
      <c r="O88">
        <f t="shared" si="94"/>
        <v>3.6756715033542894E-3</v>
      </c>
      <c r="P88">
        <f t="shared" si="95"/>
        <v>2.2974933888785538E-3</v>
      </c>
      <c r="Q88">
        <f t="shared" si="96"/>
        <v>0</v>
      </c>
      <c r="R88">
        <f t="shared" si="97"/>
        <v>28.443018127186424</v>
      </c>
      <c r="S88">
        <f t="shared" si="98"/>
        <v>27.9798935483871</v>
      </c>
      <c r="T88">
        <f t="shared" si="99"/>
        <v>3.7903938809495874</v>
      </c>
      <c r="U88">
        <f t="shared" si="100"/>
        <v>40.117830055233973</v>
      </c>
      <c r="V88">
        <f t="shared" si="101"/>
        <v>1.5639556595849606</v>
      </c>
      <c r="W88">
        <f t="shared" si="102"/>
        <v>3.8984054158256227</v>
      </c>
      <c r="X88">
        <f t="shared" si="103"/>
        <v>2.226438221364627</v>
      </c>
      <c r="Y88">
        <f t="shared" si="104"/>
        <v>-3.8266153118965067</v>
      </c>
      <c r="Z88">
        <f t="shared" si="105"/>
        <v>88.33194568875588</v>
      </c>
      <c r="AA88">
        <f t="shared" si="106"/>
        <v>5.6858450483985354</v>
      </c>
      <c r="AB88">
        <f t="shared" si="107"/>
        <v>90.19117542525791</v>
      </c>
      <c r="AC88">
        <v>-4.0119887311915799E-2</v>
      </c>
      <c r="AD88">
        <v>4.5038088202790802E-2</v>
      </c>
      <c r="AE88">
        <v>3.3842564353216802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50911.842394234533</v>
      </c>
      <c r="AK88" t="s">
        <v>471</v>
      </c>
      <c r="AL88">
        <v>2.3850615384615401</v>
      </c>
      <c r="AM88">
        <v>1.7108000000000001</v>
      </c>
      <c r="AN88">
        <f t="shared" si="111"/>
        <v>-0.67426153846154002</v>
      </c>
      <c r="AO88">
        <f t="shared" si="112"/>
        <v>-0.39412060934155951</v>
      </c>
      <c r="AP88">
        <v>-0.81794887452016696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-1.9536569456103414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-2.5372943619230099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0.83735158965228096</v>
      </c>
      <c r="BN88">
        <v>0.5</v>
      </c>
      <c r="BO88" t="s">
        <v>254</v>
      </c>
      <c r="BP88">
        <v>1675430388.34516</v>
      </c>
      <c r="BQ88">
        <v>400.01687096774202</v>
      </c>
      <c r="BR88">
        <v>399.695516129032</v>
      </c>
      <c r="BS88">
        <v>16.124903225806399</v>
      </c>
      <c r="BT88">
        <v>16.110606451612899</v>
      </c>
      <c r="BU88">
        <v>500.01838709677401</v>
      </c>
      <c r="BV88">
        <v>96.790087096774201</v>
      </c>
      <c r="BW88">
        <v>0.19999325806451601</v>
      </c>
      <c r="BX88">
        <v>28.462664516128999</v>
      </c>
      <c r="BY88">
        <v>27.9798935483871</v>
      </c>
      <c r="BZ88">
        <v>999.9</v>
      </c>
      <c r="CA88">
        <v>9995.9677419354794</v>
      </c>
      <c r="CB88">
        <v>0</v>
      </c>
      <c r="CC88">
        <v>392.478322580645</v>
      </c>
      <c r="CD88">
        <v>0</v>
      </c>
      <c r="CE88">
        <v>0</v>
      </c>
      <c r="CF88">
        <v>0</v>
      </c>
      <c r="CG88">
        <v>0</v>
      </c>
      <c r="CH88">
        <v>2.4017419354838698</v>
      </c>
      <c r="CI88">
        <v>0</v>
      </c>
      <c r="CJ88">
        <v>-11.995306451612899</v>
      </c>
      <c r="CK88">
        <v>-1.37232258064516</v>
      </c>
      <c r="CL88">
        <v>37.674999999999997</v>
      </c>
      <c r="CM88">
        <v>42.608741935483899</v>
      </c>
      <c r="CN88">
        <v>39.975612903225802</v>
      </c>
      <c r="CO88">
        <v>40.875</v>
      </c>
      <c r="CP88">
        <v>38.375</v>
      </c>
      <c r="CQ88">
        <v>0</v>
      </c>
      <c r="CR88">
        <v>0</v>
      </c>
      <c r="CS88">
        <v>0</v>
      </c>
      <c r="CT88">
        <v>59.799999952316298</v>
      </c>
      <c r="CU88">
        <v>2.3850615384615401</v>
      </c>
      <c r="CV88">
        <v>0.46782223423979202</v>
      </c>
      <c r="CW88">
        <v>-1.18988376512203</v>
      </c>
      <c r="CX88">
        <v>-11.9857807692308</v>
      </c>
      <c r="CY88">
        <v>15</v>
      </c>
      <c r="CZ88">
        <v>1675425928.3</v>
      </c>
      <c r="DA88" t="s">
        <v>255</v>
      </c>
      <c r="DB88">
        <v>4</v>
      </c>
      <c r="DC88">
        <v>-3.7610000000000001</v>
      </c>
      <c r="DD88">
        <v>0.35899999999999999</v>
      </c>
      <c r="DE88">
        <v>404</v>
      </c>
      <c r="DF88">
        <v>15</v>
      </c>
      <c r="DG88">
        <v>1.33</v>
      </c>
      <c r="DH88">
        <v>0.19</v>
      </c>
      <c r="DI88">
        <v>0.31090548076923102</v>
      </c>
      <c r="DJ88">
        <v>0.16704101147705999</v>
      </c>
      <c r="DK88">
        <v>8.7508315050955701E-2</v>
      </c>
      <c r="DL88">
        <v>1</v>
      </c>
      <c r="DM88">
        <v>2.4828000000000001</v>
      </c>
      <c r="DN88">
        <v>0</v>
      </c>
      <c r="DO88">
        <v>0</v>
      </c>
      <c r="DP88">
        <v>0</v>
      </c>
      <c r="DQ88">
        <v>1.0744091250000001E-2</v>
      </c>
      <c r="DR88">
        <v>3.8854728573574401E-2</v>
      </c>
      <c r="DS88">
        <v>5.4844201095240299E-3</v>
      </c>
      <c r="DT88">
        <v>1</v>
      </c>
      <c r="DU88">
        <v>2</v>
      </c>
      <c r="DV88">
        <v>3</v>
      </c>
      <c r="DW88" t="s">
        <v>256</v>
      </c>
      <c r="DX88">
        <v>100</v>
      </c>
      <c r="DY88">
        <v>100</v>
      </c>
      <c r="DZ88">
        <v>-3.7610000000000001</v>
      </c>
      <c r="EA88">
        <v>0.35899999999999999</v>
      </c>
      <c r="EB88">
        <v>2</v>
      </c>
      <c r="EC88">
        <v>517.80200000000002</v>
      </c>
      <c r="ED88">
        <v>415.31799999999998</v>
      </c>
      <c r="EE88">
        <v>27.811499999999999</v>
      </c>
      <c r="EF88">
        <v>31.6906</v>
      </c>
      <c r="EG88">
        <v>30</v>
      </c>
      <c r="EH88">
        <v>31.932400000000001</v>
      </c>
      <c r="EI88">
        <v>31.973700000000001</v>
      </c>
      <c r="EJ88">
        <v>20.104199999999999</v>
      </c>
      <c r="EK88">
        <v>26.718800000000002</v>
      </c>
      <c r="EL88">
        <v>0</v>
      </c>
      <c r="EM88">
        <v>27.815799999999999</v>
      </c>
      <c r="EN88">
        <v>399.72</v>
      </c>
      <c r="EO88">
        <v>16.145</v>
      </c>
      <c r="EP88">
        <v>100.236</v>
      </c>
      <c r="EQ88">
        <v>90.520399999999995</v>
      </c>
    </row>
    <row r="89" spans="1:147" x14ac:dyDescent="0.3">
      <c r="A89">
        <v>73</v>
      </c>
      <c r="B89">
        <v>1675430456.3</v>
      </c>
      <c r="C89">
        <v>4441</v>
      </c>
      <c r="D89" t="s">
        <v>472</v>
      </c>
      <c r="E89" t="s">
        <v>473</v>
      </c>
      <c r="F89">
        <v>1675430448.3580599</v>
      </c>
      <c r="G89">
        <f t="shared" si="86"/>
        <v>1.0264980510010216E-4</v>
      </c>
      <c r="H89">
        <f t="shared" si="87"/>
        <v>-1.8435014594555161</v>
      </c>
      <c r="I89">
        <f t="shared" si="88"/>
        <v>400.01135483871002</v>
      </c>
      <c r="J89">
        <f t="shared" si="89"/>
        <v>1050.3690635768194</v>
      </c>
      <c r="K89">
        <f t="shared" si="90"/>
        <v>101.87696773163063</v>
      </c>
      <c r="L89">
        <f t="shared" si="91"/>
        <v>38.797738149690559</v>
      </c>
      <c r="M89">
        <f t="shared" si="92"/>
        <v>4.3548727348510742E-3</v>
      </c>
      <c r="N89">
        <f t="shared" si="93"/>
        <v>3.3936623184103212</v>
      </c>
      <c r="O89">
        <f t="shared" si="94"/>
        <v>4.3517704936309786E-3</v>
      </c>
      <c r="P89">
        <f t="shared" si="95"/>
        <v>2.7201350918901997E-3</v>
      </c>
      <c r="Q89">
        <f t="shared" si="96"/>
        <v>0</v>
      </c>
      <c r="R89">
        <f t="shared" si="97"/>
        <v>28.43074108738681</v>
      </c>
      <c r="S89">
        <f t="shared" si="98"/>
        <v>27.966332258064501</v>
      </c>
      <c r="T89">
        <f t="shared" si="99"/>
        <v>3.7873978695327173</v>
      </c>
      <c r="U89">
        <f t="shared" si="100"/>
        <v>40.104647119853155</v>
      </c>
      <c r="V89">
        <f t="shared" si="101"/>
        <v>1.5626534410786581</v>
      </c>
      <c r="W89">
        <f t="shared" si="102"/>
        <v>3.8964398225688215</v>
      </c>
      <c r="X89">
        <f t="shared" si="103"/>
        <v>2.2247444284540592</v>
      </c>
      <c r="Y89">
        <f t="shared" si="104"/>
        <v>-4.526856404914505</v>
      </c>
      <c r="Z89">
        <f t="shared" si="105"/>
        <v>89.220311382483203</v>
      </c>
      <c r="AA89">
        <f t="shared" si="106"/>
        <v>5.7426909224215388</v>
      </c>
      <c r="AB89">
        <f t="shared" si="107"/>
        <v>90.436145899990237</v>
      </c>
      <c r="AC89">
        <v>-4.01172628789431E-2</v>
      </c>
      <c r="AD89">
        <v>4.5035142046865997E-2</v>
      </c>
      <c r="AE89">
        <v>3.3840805977835902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50910.145410325094</v>
      </c>
      <c r="AK89" t="s">
        <v>474</v>
      </c>
      <c r="AL89">
        <v>2.2819153846153899</v>
      </c>
      <c r="AM89">
        <v>1.7052</v>
      </c>
      <c r="AN89">
        <f t="shared" si="111"/>
        <v>-0.57671538461538985</v>
      </c>
      <c r="AO89">
        <f t="shared" si="112"/>
        <v>-0.33820981973691638</v>
      </c>
      <c r="AP89">
        <v>-0.77182943879912402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-1.8435014594555161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-2.9567444279940509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0.83735158965228096</v>
      </c>
      <c r="BN89">
        <v>0.5</v>
      </c>
      <c r="BO89" t="s">
        <v>254</v>
      </c>
      <c r="BP89">
        <v>1675430448.3580599</v>
      </c>
      <c r="BQ89">
        <v>400.01135483871002</v>
      </c>
      <c r="BR89">
        <v>399.70951612903201</v>
      </c>
      <c r="BS89">
        <v>16.1112258064516</v>
      </c>
      <c r="BT89">
        <v>16.094312903225799</v>
      </c>
      <c r="BU89">
        <v>500.02741935483903</v>
      </c>
      <c r="BV89">
        <v>96.791564516129</v>
      </c>
      <c r="BW89">
        <v>0.20002754838709699</v>
      </c>
      <c r="BX89">
        <v>28.453983870967701</v>
      </c>
      <c r="BY89">
        <v>27.966332258064501</v>
      </c>
      <c r="BZ89">
        <v>999.9</v>
      </c>
      <c r="CA89">
        <v>9995.1612903225796</v>
      </c>
      <c r="CB89">
        <v>0</v>
      </c>
      <c r="CC89">
        <v>392.51212903225797</v>
      </c>
      <c r="CD89">
        <v>0</v>
      </c>
      <c r="CE89">
        <v>0</v>
      </c>
      <c r="CF89">
        <v>0</v>
      </c>
      <c r="CG89">
        <v>0</v>
      </c>
      <c r="CH89">
        <v>2.27702903225806</v>
      </c>
      <c r="CI89">
        <v>0</v>
      </c>
      <c r="CJ89">
        <v>-12.801435483871</v>
      </c>
      <c r="CK89">
        <v>-1.4707935483871</v>
      </c>
      <c r="CL89">
        <v>37.533999999999999</v>
      </c>
      <c r="CM89">
        <v>42.491870967741903</v>
      </c>
      <c r="CN89">
        <v>39.866870967741903</v>
      </c>
      <c r="CO89">
        <v>40.771999999999998</v>
      </c>
      <c r="CP89">
        <v>38.253999999999998</v>
      </c>
      <c r="CQ89">
        <v>0</v>
      </c>
      <c r="CR89">
        <v>0</v>
      </c>
      <c r="CS89">
        <v>0</v>
      </c>
      <c r="CT89">
        <v>59.200000047683702</v>
      </c>
      <c r="CU89">
        <v>2.2819153846153899</v>
      </c>
      <c r="CV89">
        <v>-0.221825644692135</v>
      </c>
      <c r="CW89">
        <v>-1.69213333574904</v>
      </c>
      <c r="CX89">
        <v>-12.7895653846154</v>
      </c>
      <c r="CY89">
        <v>15</v>
      </c>
      <c r="CZ89">
        <v>1675425928.3</v>
      </c>
      <c r="DA89" t="s">
        <v>255</v>
      </c>
      <c r="DB89">
        <v>4</v>
      </c>
      <c r="DC89">
        <v>-3.7610000000000001</v>
      </c>
      <c r="DD89">
        <v>0.35899999999999999</v>
      </c>
      <c r="DE89">
        <v>404</v>
      </c>
      <c r="DF89">
        <v>15</v>
      </c>
      <c r="DG89">
        <v>1.33</v>
      </c>
      <c r="DH89">
        <v>0.19</v>
      </c>
      <c r="DI89">
        <v>0.285541792307692</v>
      </c>
      <c r="DJ89">
        <v>8.0267399562835295E-2</v>
      </c>
      <c r="DK89">
        <v>0.110595794794822</v>
      </c>
      <c r="DL89">
        <v>1</v>
      </c>
      <c r="DM89">
        <v>1.9866999999999999</v>
      </c>
      <c r="DN89">
        <v>0</v>
      </c>
      <c r="DO89">
        <v>0</v>
      </c>
      <c r="DP89">
        <v>0</v>
      </c>
      <c r="DQ89">
        <v>1.65940019230769E-2</v>
      </c>
      <c r="DR89">
        <v>6.8317671275619201E-3</v>
      </c>
      <c r="DS89">
        <v>2.9072262405341201E-3</v>
      </c>
      <c r="DT89">
        <v>1</v>
      </c>
      <c r="DU89">
        <v>2</v>
      </c>
      <c r="DV89">
        <v>3</v>
      </c>
      <c r="DW89" t="s">
        <v>256</v>
      </c>
      <c r="DX89">
        <v>100</v>
      </c>
      <c r="DY89">
        <v>100</v>
      </c>
      <c r="DZ89">
        <v>-3.7610000000000001</v>
      </c>
      <c r="EA89">
        <v>0.35899999999999999</v>
      </c>
      <c r="EB89">
        <v>2</v>
      </c>
      <c r="EC89">
        <v>517.09199999999998</v>
      </c>
      <c r="ED89">
        <v>414.76299999999998</v>
      </c>
      <c r="EE89">
        <v>27.850300000000001</v>
      </c>
      <c r="EF89">
        <v>31.6767</v>
      </c>
      <c r="EG89">
        <v>30.000399999999999</v>
      </c>
      <c r="EH89">
        <v>31.923999999999999</v>
      </c>
      <c r="EI89">
        <v>31.965399999999999</v>
      </c>
      <c r="EJ89">
        <v>20.107500000000002</v>
      </c>
      <c r="EK89">
        <v>26.718800000000002</v>
      </c>
      <c r="EL89">
        <v>0</v>
      </c>
      <c r="EM89">
        <v>27.863499999999998</v>
      </c>
      <c r="EN89">
        <v>399.61200000000002</v>
      </c>
      <c r="EO89">
        <v>16.1524</v>
      </c>
      <c r="EP89">
        <v>100.238</v>
      </c>
      <c r="EQ89">
        <v>90.523399999999995</v>
      </c>
    </row>
    <row r="90" spans="1:147" x14ac:dyDescent="0.3">
      <c r="A90">
        <v>74</v>
      </c>
      <c r="B90">
        <v>1675430516.4000001</v>
      </c>
      <c r="C90">
        <v>4501.1000001430502</v>
      </c>
      <c r="D90" t="s">
        <v>475</v>
      </c>
      <c r="E90" t="s">
        <v>476</v>
      </c>
      <c r="F90">
        <v>1675430508.4000001</v>
      </c>
      <c r="G90">
        <f t="shared" si="86"/>
        <v>5.7346439390729086E-5</v>
      </c>
      <c r="H90">
        <f t="shared" si="87"/>
        <v>-1.7785393406165588</v>
      </c>
      <c r="I90">
        <f t="shared" si="88"/>
        <v>400.02151612903202</v>
      </c>
      <c r="J90">
        <f t="shared" si="89"/>
        <v>1533.5119006696948</v>
      </c>
      <c r="K90">
        <f t="shared" si="90"/>
        <v>148.74147278399792</v>
      </c>
      <c r="L90">
        <f t="shared" si="91"/>
        <v>38.79969201956375</v>
      </c>
      <c r="M90">
        <f t="shared" si="92"/>
        <v>2.4331024604654725E-3</v>
      </c>
      <c r="N90">
        <f t="shared" si="93"/>
        <v>3.3934265591622612</v>
      </c>
      <c r="O90">
        <f t="shared" si="94"/>
        <v>2.4321336851919708E-3</v>
      </c>
      <c r="P90">
        <f t="shared" si="95"/>
        <v>1.5201705595999661E-3</v>
      </c>
      <c r="Q90">
        <f t="shared" si="96"/>
        <v>0</v>
      </c>
      <c r="R90">
        <f t="shared" si="97"/>
        <v>28.446788555509997</v>
      </c>
      <c r="S90">
        <f t="shared" si="98"/>
        <v>27.978977419354798</v>
      </c>
      <c r="T90">
        <f t="shared" si="99"/>
        <v>3.7901914211639776</v>
      </c>
      <c r="U90">
        <f t="shared" si="100"/>
        <v>40.186077604497029</v>
      </c>
      <c r="V90">
        <f t="shared" si="101"/>
        <v>1.5663531824094621</v>
      </c>
      <c r="W90">
        <f t="shared" si="102"/>
        <v>3.89775085248474</v>
      </c>
      <c r="X90">
        <f t="shared" si="103"/>
        <v>2.2238382387545155</v>
      </c>
      <c r="Y90">
        <f t="shared" si="104"/>
        <v>-2.5289779771311527</v>
      </c>
      <c r="Z90">
        <f t="shared" si="105"/>
        <v>87.960045056044635</v>
      </c>
      <c r="AA90">
        <f t="shared" si="106"/>
        <v>5.6624865791385082</v>
      </c>
      <c r="AB90">
        <f t="shared" si="107"/>
        <v>91.093553658051988</v>
      </c>
      <c r="AC90">
        <v>-4.0113756682640403E-2</v>
      </c>
      <c r="AD90">
        <v>4.5031206034356501E-2</v>
      </c>
      <c r="AE90">
        <v>3.3838456759653801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50904.952440539637</v>
      </c>
      <c r="AK90" t="s">
        <v>477</v>
      </c>
      <c r="AL90">
        <v>2.3759576923076899</v>
      </c>
      <c r="AM90">
        <v>2.2284000000000002</v>
      </c>
      <c r="AN90">
        <f t="shared" si="111"/>
        <v>-0.14755769230768978</v>
      </c>
      <c r="AO90">
        <f t="shared" si="112"/>
        <v>-6.6216878615908178E-2</v>
      </c>
      <c r="AP90">
        <v>-0.74463137206205599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-1.7785393406165588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-15.101889743255832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0.83735158965228096</v>
      </c>
      <c r="BN90">
        <v>0.5</v>
      </c>
      <c r="BO90" t="s">
        <v>254</v>
      </c>
      <c r="BP90">
        <v>1675430508.4000001</v>
      </c>
      <c r="BQ90">
        <v>400.02151612903202</v>
      </c>
      <c r="BR90">
        <v>399.72751612903198</v>
      </c>
      <c r="BS90">
        <v>16.1489677419355</v>
      </c>
      <c r="BT90">
        <v>16.139519354838701</v>
      </c>
      <c r="BU90">
        <v>500.01838709677401</v>
      </c>
      <c r="BV90">
        <v>96.794038709677395</v>
      </c>
      <c r="BW90">
        <v>0.19997400000000001</v>
      </c>
      <c r="BX90">
        <v>28.459774193548402</v>
      </c>
      <c r="BY90">
        <v>27.978977419354798</v>
      </c>
      <c r="BZ90">
        <v>999.9</v>
      </c>
      <c r="CA90">
        <v>9994.0322580645206</v>
      </c>
      <c r="CB90">
        <v>0</v>
      </c>
      <c r="CC90">
        <v>392.51145161290299</v>
      </c>
      <c r="CD90">
        <v>0</v>
      </c>
      <c r="CE90">
        <v>0</v>
      </c>
      <c r="CF90">
        <v>0</v>
      </c>
      <c r="CG90">
        <v>0</v>
      </c>
      <c r="CH90">
        <v>2.37670322580645</v>
      </c>
      <c r="CI90">
        <v>0</v>
      </c>
      <c r="CJ90">
        <v>-13.2272903225806</v>
      </c>
      <c r="CK90">
        <v>-1.56927741935484</v>
      </c>
      <c r="CL90">
        <v>37.433</v>
      </c>
      <c r="CM90">
        <v>42.375</v>
      </c>
      <c r="CN90">
        <v>39.745935483871001</v>
      </c>
      <c r="CO90">
        <v>40.686999999999998</v>
      </c>
      <c r="CP90">
        <v>38.155000000000001</v>
      </c>
      <c r="CQ90">
        <v>0</v>
      </c>
      <c r="CR90">
        <v>0</v>
      </c>
      <c r="CS90">
        <v>0</v>
      </c>
      <c r="CT90">
        <v>59.599999904632597</v>
      </c>
      <c r="CU90">
        <v>2.3759576923076899</v>
      </c>
      <c r="CV90">
        <v>-0.151976065496948</v>
      </c>
      <c r="CW90">
        <v>-2.82803406419278E-2</v>
      </c>
      <c r="CX90">
        <v>-13.229076923076899</v>
      </c>
      <c r="CY90">
        <v>15</v>
      </c>
      <c r="CZ90">
        <v>1675425928.3</v>
      </c>
      <c r="DA90" t="s">
        <v>255</v>
      </c>
      <c r="DB90">
        <v>4</v>
      </c>
      <c r="DC90">
        <v>-3.7610000000000001</v>
      </c>
      <c r="DD90">
        <v>0.35899999999999999</v>
      </c>
      <c r="DE90">
        <v>404</v>
      </c>
      <c r="DF90">
        <v>15</v>
      </c>
      <c r="DG90">
        <v>1.33</v>
      </c>
      <c r="DH90">
        <v>0.19</v>
      </c>
      <c r="DI90">
        <v>0.27555437346153799</v>
      </c>
      <c r="DJ90">
        <v>0.15932960413220301</v>
      </c>
      <c r="DK90">
        <v>9.8638021006530199E-2</v>
      </c>
      <c r="DL90">
        <v>1</v>
      </c>
      <c r="DM90">
        <v>2.4645999999999999</v>
      </c>
      <c r="DN90">
        <v>0</v>
      </c>
      <c r="DO90">
        <v>0</v>
      </c>
      <c r="DP90">
        <v>0</v>
      </c>
      <c r="DQ90">
        <v>6.21780926923077E-3</v>
      </c>
      <c r="DR90">
        <v>3.0955464946638599E-2</v>
      </c>
      <c r="DS90">
        <v>4.8529132886227797E-3</v>
      </c>
      <c r="DT90">
        <v>1</v>
      </c>
      <c r="DU90">
        <v>2</v>
      </c>
      <c r="DV90">
        <v>3</v>
      </c>
      <c r="DW90" t="s">
        <v>256</v>
      </c>
      <c r="DX90">
        <v>100</v>
      </c>
      <c r="DY90">
        <v>100</v>
      </c>
      <c r="DZ90">
        <v>-3.7610000000000001</v>
      </c>
      <c r="EA90">
        <v>0.35899999999999999</v>
      </c>
      <c r="EB90">
        <v>2</v>
      </c>
      <c r="EC90">
        <v>517.005</v>
      </c>
      <c r="ED90">
        <v>415.06</v>
      </c>
      <c r="EE90">
        <v>27.866800000000001</v>
      </c>
      <c r="EF90">
        <v>31.662700000000001</v>
      </c>
      <c r="EG90">
        <v>30</v>
      </c>
      <c r="EH90">
        <v>31.912800000000001</v>
      </c>
      <c r="EI90">
        <v>31.9543</v>
      </c>
      <c r="EJ90">
        <v>20.110299999999999</v>
      </c>
      <c r="EK90">
        <v>26.4435</v>
      </c>
      <c r="EL90">
        <v>0</v>
      </c>
      <c r="EM90">
        <v>27.8795</v>
      </c>
      <c r="EN90">
        <v>399.71</v>
      </c>
      <c r="EO90">
        <v>16.151299999999999</v>
      </c>
      <c r="EP90">
        <v>100.24</v>
      </c>
      <c r="EQ90">
        <v>90.525999999999996</v>
      </c>
    </row>
    <row r="91" spans="1:147" x14ac:dyDescent="0.3">
      <c r="A91">
        <v>75</v>
      </c>
      <c r="B91">
        <v>1675430576.4000001</v>
      </c>
      <c r="C91">
        <v>4561.1000001430502</v>
      </c>
      <c r="D91" t="s">
        <v>478</v>
      </c>
      <c r="E91" t="s">
        <v>479</v>
      </c>
      <c r="F91">
        <v>1675430568.4000001</v>
      </c>
      <c r="G91">
        <f t="shared" si="86"/>
        <v>8.0449287501625793E-5</v>
      </c>
      <c r="H91">
        <f t="shared" si="87"/>
        <v>-2.0072203832447997</v>
      </c>
      <c r="I91">
        <f t="shared" si="88"/>
        <v>400.01877419354798</v>
      </c>
      <c r="J91">
        <f t="shared" si="89"/>
        <v>1309.3780993021371</v>
      </c>
      <c r="K91">
        <f t="shared" si="90"/>
        <v>127.00233525868261</v>
      </c>
      <c r="L91">
        <f t="shared" si="91"/>
        <v>38.799578591526029</v>
      </c>
      <c r="M91">
        <f t="shared" si="92"/>
        <v>3.4123138574142283E-3</v>
      </c>
      <c r="N91">
        <f t="shared" si="93"/>
        <v>3.395525857612411</v>
      </c>
      <c r="O91">
        <f t="shared" si="94"/>
        <v>3.4104099027011422E-3</v>
      </c>
      <c r="P91">
        <f t="shared" si="95"/>
        <v>2.1316771593541482E-3</v>
      </c>
      <c r="Q91">
        <f t="shared" si="96"/>
        <v>0</v>
      </c>
      <c r="R91">
        <f t="shared" si="97"/>
        <v>28.433354689234083</v>
      </c>
      <c r="S91">
        <f t="shared" si="98"/>
        <v>27.974470967741901</v>
      </c>
      <c r="T91">
        <f t="shared" si="99"/>
        <v>3.7891956559731903</v>
      </c>
      <c r="U91">
        <f t="shared" si="100"/>
        <v>40.152699144885524</v>
      </c>
      <c r="V91">
        <f t="shared" si="101"/>
        <v>1.5643055617829165</v>
      </c>
      <c r="W91">
        <f t="shared" si="102"/>
        <v>3.8958914222387238</v>
      </c>
      <c r="X91">
        <f t="shared" si="103"/>
        <v>2.2248900941902736</v>
      </c>
      <c r="Y91">
        <f t="shared" si="104"/>
        <v>-3.5478135788216973</v>
      </c>
      <c r="Z91">
        <f t="shared" si="105"/>
        <v>87.335958861575321</v>
      </c>
      <c r="AA91">
        <f t="shared" si="106"/>
        <v>5.6184786558485538</v>
      </c>
      <c r="AB91">
        <f t="shared" si="107"/>
        <v>89.406623938602181</v>
      </c>
      <c r="AC91">
        <v>-4.0144980881947401E-2</v>
      </c>
      <c r="AD91">
        <v>4.5066257933468801E-2</v>
      </c>
      <c r="AE91">
        <v>3.3859375167393799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50944.353950026751</v>
      </c>
      <c r="AK91" t="s">
        <v>480</v>
      </c>
      <c r="AL91">
        <v>2.3326538461538502</v>
      </c>
      <c r="AM91">
        <v>2.1212</v>
      </c>
      <c r="AN91">
        <f t="shared" si="111"/>
        <v>-0.21145384615385021</v>
      </c>
      <c r="AO91">
        <f t="shared" si="112"/>
        <v>-9.9685954249410819E-2</v>
      </c>
      <c r="AP91">
        <v>-0.84037458934596299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-2.0072203832447997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-10.031503510494915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0.83735158965228096</v>
      </c>
      <c r="BN91">
        <v>0.5</v>
      </c>
      <c r="BO91" t="s">
        <v>254</v>
      </c>
      <c r="BP91">
        <v>1675430568.4000001</v>
      </c>
      <c r="BQ91">
        <v>400.01877419354798</v>
      </c>
      <c r="BR91">
        <v>399.68803225806403</v>
      </c>
      <c r="BS91">
        <v>16.1277935483871</v>
      </c>
      <c r="BT91">
        <v>16.114538709677401</v>
      </c>
      <c r="BU91">
        <v>500.02796774193502</v>
      </c>
      <c r="BV91">
        <v>96.794399999999996</v>
      </c>
      <c r="BW91">
        <v>0.19999400000000001</v>
      </c>
      <c r="BX91">
        <v>28.451561290322601</v>
      </c>
      <c r="BY91">
        <v>27.974470967741901</v>
      </c>
      <c r="BZ91">
        <v>999.9</v>
      </c>
      <c r="CA91">
        <v>10001.774193548399</v>
      </c>
      <c r="CB91">
        <v>0</v>
      </c>
      <c r="CC91">
        <v>392.60425806451599</v>
      </c>
      <c r="CD91">
        <v>0</v>
      </c>
      <c r="CE91">
        <v>0</v>
      </c>
      <c r="CF91">
        <v>0</v>
      </c>
      <c r="CG91">
        <v>0</v>
      </c>
      <c r="CH91">
        <v>2.3314451612903202</v>
      </c>
      <c r="CI91">
        <v>0</v>
      </c>
      <c r="CJ91">
        <v>-13.7325258064516</v>
      </c>
      <c r="CK91">
        <v>-1.61926451612903</v>
      </c>
      <c r="CL91">
        <v>37.338419354838699</v>
      </c>
      <c r="CM91">
        <v>42.268000000000001</v>
      </c>
      <c r="CN91">
        <v>39.628999999999998</v>
      </c>
      <c r="CO91">
        <v>40.600612903225802</v>
      </c>
      <c r="CP91">
        <v>38.061999999999998</v>
      </c>
      <c r="CQ91">
        <v>0</v>
      </c>
      <c r="CR91">
        <v>0</v>
      </c>
      <c r="CS91">
        <v>0</v>
      </c>
      <c r="CT91">
        <v>59.299999952316298</v>
      </c>
      <c r="CU91">
        <v>2.3326538461538502</v>
      </c>
      <c r="CV91">
        <v>-0.86584614909253899</v>
      </c>
      <c r="CW91">
        <v>0.44150083730946799</v>
      </c>
      <c r="CX91">
        <v>-13.7579192307692</v>
      </c>
      <c r="CY91">
        <v>15</v>
      </c>
      <c r="CZ91">
        <v>1675425928.3</v>
      </c>
      <c r="DA91" t="s">
        <v>255</v>
      </c>
      <c r="DB91">
        <v>4</v>
      </c>
      <c r="DC91">
        <v>-3.7610000000000001</v>
      </c>
      <c r="DD91">
        <v>0.35899999999999999</v>
      </c>
      <c r="DE91">
        <v>404</v>
      </c>
      <c r="DF91">
        <v>15</v>
      </c>
      <c r="DG91">
        <v>1.33</v>
      </c>
      <c r="DH91">
        <v>0.19</v>
      </c>
      <c r="DI91">
        <v>0.30713421538461499</v>
      </c>
      <c r="DJ91">
        <v>0.23612409118074901</v>
      </c>
      <c r="DK91">
        <v>0.10180910287259599</v>
      </c>
      <c r="DL91">
        <v>1</v>
      </c>
      <c r="DM91">
        <v>2.2320000000000002</v>
      </c>
      <c r="DN91">
        <v>0</v>
      </c>
      <c r="DO91">
        <v>0</v>
      </c>
      <c r="DP91">
        <v>0</v>
      </c>
      <c r="DQ91">
        <v>1.2973090192307701E-2</v>
      </c>
      <c r="DR91">
        <v>5.97283905063049E-3</v>
      </c>
      <c r="DS91">
        <v>2.7363278067473601E-3</v>
      </c>
      <c r="DT91">
        <v>1</v>
      </c>
      <c r="DU91">
        <v>2</v>
      </c>
      <c r="DV91">
        <v>3</v>
      </c>
      <c r="DW91" t="s">
        <v>256</v>
      </c>
      <c r="DX91">
        <v>100</v>
      </c>
      <c r="DY91">
        <v>100</v>
      </c>
      <c r="DZ91">
        <v>-3.7610000000000001</v>
      </c>
      <c r="EA91">
        <v>0.35899999999999999</v>
      </c>
      <c r="EB91">
        <v>2</v>
      </c>
      <c r="EC91">
        <v>517.15300000000002</v>
      </c>
      <c r="ED91">
        <v>415.108</v>
      </c>
      <c r="EE91">
        <v>27.8904</v>
      </c>
      <c r="EF91">
        <v>31.646100000000001</v>
      </c>
      <c r="EG91">
        <v>30.0001</v>
      </c>
      <c r="EH91">
        <v>31.898900000000001</v>
      </c>
      <c r="EI91">
        <v>31.943200000000001</v>
      </c>
      <c r="EJ91">
        <v>20.1053</v>
      </c>
      <c r="EK91">
        <v>26.4435</v>
      </c>
      <c r="EL91">
        <v>0</v>
      </c>
      <c r="EM91">
        <v>27.9011</v>
      </c>
      <c r="EN91">
        <v>399.57299999999998</v>
      </c>
      <c r="EO91">
        <v>16.151299999999999</v>
      </c>
      <c r="EP91">
        <v>100.242</v>
      </c>
      <c r="EQ91">
        <v>90.528400000000005</v>
      </c>
    </row>
    <row r="92" spans="1:147" x14ac:dyDescent="0.3">
      <c r="A92">
        <v>76</v>
      </c>
      <c r="B92">
        <v>1675430636.4000001</v>
      </c>
      <c r="C92">
        <v>4621.1000001430502</v>
      </c>
      <c r="D92" t="s">
        <v>481</v>
      </c>
      <c r="E92" t="s">
        <v>482</v>
      </c>
      <c r="F92">
        <v>1675430628.4000001</v>
      </c>
      <c r="G92">
        <f t="shared" si="86"/>
        <v>-1.7953326324108102E-5</v>
      </c>
      <c r="H92">
        <f t="shared" si="87"/>
        <v>-1.6594363549035684</v>
      </c>
      <c r="I92">
        <f t="shared" si="88"/>
        <v>399.98429032258099</v>
      </c>
      <c r="J92">
        <f t="shared" si="89"/>
        <v>-3038.1217208920511</v>
      </c>
      <c r="K92">
        <f t="shared" si="90"/>
        <v>-294.67090504471781</v>
      </c>
      <c r="L92">
        <f t="shared" si="91"/>
        <v>38.794934390718559</v>
      </c>
      <c r="M92">
        <f t="shared" si="92"/>
        <v>-7.6115405987720638E-4</v>
      </c>
      <c r="N92">
        <f t="shared" si="93"/>
        <v>3.3947833757853654</v>
      </c>
      <c r="O92">
        <f t="shared" si="94"/>
        <v>-7.6124888403485949E-4</v>
      </c>
      <c r="P92">
        <f t="shared" si="95"/>
        <v>-4.7577203218240839E-4</v>
      </c>
      <c r="Q92">
        <f t="shared" si="96"/>
        <v>0</v>
      </c>
      <c r="R92">
        <f t="shared" si="97"/>
        <v>28.453757432452043</v>
      </c>
      <c r="S92">
        <f t="shared" si="98"/>
        <v>27.9666903225807</v>
      </c>
      <c r="T92">
        <f t="shared" si="99"/>
        <v>3.7874769479326038</v>
      </c>
      <c r="U92">
        <f t="shared" si="100"/>
        <v>40.126829468010001</v>
      </c>
      <c r="V92">
        <f t="shared" si="101"/>
        <v>1.5631280689388172</v>
      </c>
      <c r="W92">
        <f t="shared" si="102"/>
        <v>3.8954686668802916</v>
      </c>
      <c r="X92">
        <f t="shared" si="103"/>
        <v>2.2243488789937866</v>
      </c>
      <c r="Y92">
        <f t="shared" si="104"/>
        <v>0.79174169089316726</v>
      </c>
      <c r="Z92">
        <f t="shared" si="105"/>
        <v>88.399038520301758</v>
      </c>
      <c r="AA92">
        <f t="shared" si="106"/>
        <v>5.6878390569647763</v>
      </c>
      <c r="AB92">
        <f t="shared" si="107"/>
        <v>94.878619268159696</v>
      </c>
      <c r="AC92">
        <v>-4.0133936559087098E-2</v>
      </c>
      <c r="AD92">
        <v>4.5053859713522201E-2</v>
      </c>
      <c r="AE92">
        <v>3.38519767276967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50931.157931588728</v>
      </c>
      <c r="AK92" t="s">
        <v>483</v>
      </c>
      <c r="AL92">
        <v>2.3419076923076898</v>
      </c>
      <c r="AM92">
        <v>1.7228699999999999</v>
      </c>
      <c r="AN92">
        <f t="shared" si="111"/>
        <v>-0.6190376923076899</v>
      </c>
      <c r="AO92">
        <f t="shared" si="112"/>
        <v>-0.35930609524090035</v>
      </c>
      <c r="AP92">
        <v>-0.694765834851366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-1.6594363549035684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-2.783142321394632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0.83735158965228096</v>
      </c>
      <c r="BN92">
        <v>0.5</v>
      </c>
      <c r="BO92" t="s">
        <v>254</v>
      </c>
      <c r="BP92">
        <v>1675430628.4000001</v>
      </c>
      <c r="BQ92">
        <v>399.98429032258099</v>
      </c>
      <c r="BR92">
        <v>399.705193548387</v>
      </c>
      <c r="BS92">
        <v>16.116193548387098</v>
      </c>
      <c r="BT92">
        <v>16.119151612903199</v>
      </c>
      <c r="BU92">
        <v>500.02180645161297</v>
      </c>
      <c r="BV92">
        <v>96.7911838709677</v>
      </c>
      <c r="BW92">
        <v>0.19996135483871</v>
      </c>
      <c r="BX92">
        <v>28.449693548387099</v>
      </c>
      <c r="BY92">
        <v>27.9666903225807</v>
      </c>
      <c r="BZ92">
        <v>999.9</v>
      </c>
      <c r="CA92">
        <v>9999.3548387096798</v>
      </c>
      <c r="CB92">
        <v>0</v>
      </c>
      <c r="CC92">
        <v>392.55074193548398</v>
      </c>
      <c r="CD92">
        <v>0</v>
      </c>
      <c r="CE92">
        <v>0</v>
      </c>
      <c r="CF92">
        <v>0</v>
      </c>
      <c r="CG92">
        <v>0</v>
      </c>
      <c r="CH92">
        <v>2.3503032258064498</v>
      </c>
      <c r="CI92">
        <v>0</v>
      </c>
      <c r="CJ92">
        <v>-14.2830806451613</v>
      </c>
      <c r="CK92">
        <v>-1.71091935483871</v>
      </c>
      <c r="CL92">
        <v>37.223580645161299</v>
      </c>
      <c r="CM92">
        <v>42.186999999999998</v>
      </c>
      <c r="CN92">
        <v>39.536000000000001</v>
      </c>
      <c r="CO92">
        <v>40.5</v>
      </c>
      <c r="CP92">
        <v>37.961387096774203</v>
      </c>
      <c r="CQ92">
        <v>0</v>
      </c>
      <c r="CR92">
        <v>0</v>
      </c>
      <c r="CS92">
        <v>0</v>
      </c>
      <c r="CT92">
        <v>59.399999856948902</v>
      </c>
      <c r="CU92">
        <v>2.3419076923076898</v>
      </c>
      <c r="CV92">
        <v>-0.46036239010997798</v>
      </c>
      <c r="CW92">
        <v>-0.96888892462978804</v>
      </c>
      <c r="CX92">
        <v>-14.268915384615401</v>
      </c>
      <c r="CY92">
        <v>15</v>
      </c>
      <c r="CZ92">
        <v>1675425928.3</v>
      </c>
      <c r="DA92" t="s">
        <v>255</v>
      </c>
      <c r="DB92">
        <v>4</v>
      </c>
      <c r="DC92">
        <v>-3.7610000000000001</v>
      </c>
      <c r="DD92">
        <v>0.35899999999999999</v>
      </c>
      <c r="DE92">
        <v>404</v>
      </c>
      <c r="DF92">
        <v>15</v>
      </c>
      <c r="DG92">
        <v>1.33</v>
      </c>
      <c r="DH92">
        <v>0.19</v>
      </c>
      <c r="DI92">
        <v>0.29452455576923098</v>
      </c>
      <c r="DJ92">
        <v>-9.8340462562943598E-2</v>
      </c>
      <c r="DK92">
        <v>0.101442910565647</v>
      </c>
      <c r="DL92">
        <v>1</v>
      </c>
      <c r="DM92">
        <v>2.4359000000000002</v>
      </c>
      <c r="DN92">
        <v>0</v>
      </c>
      <c r="DO92">
        <v>0</v>
      </c>
      <c r="DP92">
        <v>0</v>
      </c>
      <c r="DQ92">
        <v>4.2219548846153896E-3</v>
      </c>
      <c r="DR92">
        <v>-5.09960372133463E-2</v>
      </c>
      <c r="DS92">
        <v>1.0867326712230599E-2</v>
      </c>
      <c r="DT92">
        <v>1</v>
      </c>
      <c r="DU92">
        <v>2</v>
      </c>
      <c r="DV92">
        <v>3</v>
      </c>
      <c r="DW92" t="s">
        <v>256</v>
      </c>
      <c r="DX92">
        <v>100</v>
      </c>
      <c r="DY92">
        <v>100</v>
      </c>
      <c r="DZ92">
        <v>-3.7610000000000001</v>
      </c>
      <c r="EA92">
        <v>0.35899999999999999</v>
      </c>
      <c r="EB92">
        <v>2</v>
      </c>
      <c r="EC92">
        <v>517.30200000000002</v>
      </c>
      <c r="ED92">
        <v>415.26100000000002</v>
      </c>
      <c r="EE92">
        <v>27.979900000000001</v>
      </c>
      <c r="EF92">
        <v>31.632200000000001</v>
      </c>
      <c r="EG92">
        <v>29.9999</v>
      </c>
      <c r="EH92">
        <v>31.885000000000002</v>
      </c>
      <c r="EI92">
        <v>31.929300000000001</v>
      </c>
      <c r="EJ92">
        <v>20.110800000000001</v>
      </c>
      <c r="EK92">
        <v>26.171700000000001</v>
      </c>
      <c r="EL92">
        <v>0</v>
      </c>
      <c r="EM92">
        <v>27.990200000000002</v>
      </c>
      <c r="EN92">
        <v>399.74400000000003</v>
      </c>
      <c r="EO92">
        <v>16.106100000000001</v>
      </c>
      <c r="EP92">
        <v>100.247</v>
      </c>
      <c r="EQ92">
        <v>90.529700000000005</v>
      </c>
    </row>
    <row r="93" spans="1:147" x14ac:dyDescent="0.3">
      <c r="A93">
        <v>77</v>
      </c>
      <c r="B93">
        <v>1675430696.4000001</v>
      </c>
      <c r="C93">
        <v>4681.1000001430502</v>
      </c>
      <c r="D93" t="s">
        <v>484</v>
      </c>
      <c r="E93" t="s">
        <v>485</v>
      </c>
      <c r="F93">
        <v>1675430688.4000001</v>
      </c>
      <c r="G93">
        <f t="shared" si="86"/>
        <v>-4.7632947089063737E-5</v>
      </c>
      <c r="H93">
        <f t="shared" si="87"/>
        <v>-1.8203038967888376</v>
      </c>
      <c r="I93">
        <f t="shared" si="88"/>
        <v>400.01606451612901</v>
      </c>
      <c r="J93">
        <f t="shared" si="89"/>
        <v>-1032.3390228723447</v>
      </c>
      <c r="K93">
        <f t="shared" si="90"/>
        <v>-100.12911400356207</v>
      </c>
      <c r="L93">
        <f t="shared" si="91"/>
        <v>38.798547027457047</v>
      </c>
      <c r="M93">
        <f t="shared" si="92"/>
        <v>-2.0159626145686022E-3</v>
      </c>
      <c r="N93">
        <f t="shared" si="93"/>
        <v>3.3929048293731303</v>
      </c>
      <c r="O93">
        <f t="shared" si="94"/>
        <v>-2.0166283100701036E-3</v>
      </c>
      <c r="P93">
        <f t="shared" si="95"/>
        <v>-1.2603328669505683E-3</v>
      </c>
      <c r="Q93">
        <f t="shared" si="96"/>
        <v>0</v>
      </c>
      <c r="R93">
        <f t="shared" si="97"/>
        <v>28.471942483913779</v>
      </c>
      <c r="S93">
        <f t="shared" si="98"/>
        <v>27.982932258064501</v>
      </c>
      <c r="T93">
        <f t="shared" si="99"/>
        <v>3.7910654876508425</v>
      </c>
      <c r="U93">
        <f t="shared" si="100"/>
        <v>40.105297969183681</v>
      </c>
      <c r="V93">
        <f t="shared" si="101"/>
        <v>1.563329986277576</v>
      </c>
      <c r="W93">
        <f t="shared" si="102"/>
        <v>3.8980635114064373</v>
      </c>
      <c r="X93">
        <f t="shared" si="103"/>
        <v>2.2277355013732665</v>
      </c>
      <c r="Y93">
        <f t="shared" si="104"/>
        <v>2.1006129666277107</v>
      </c>
      <c r="Z93">
        <f t="shared" si="105"/>
        <v>87.475654376966233</v>
      </c>
      <c r="AA93">
        <f t="shared" si="106"/>
        <v>5.6323191427186874</v>
      </c>
      <c r="AB93">
        <f t="shared" si="107"/>
        <v>95.208586486312626</v>
      </c>
      <c r="AC93">
        <v>-4.0105997911296501E-2</v>
      </c>
      <c r="AD93">
        <v>4.50224961338173E-2</v>
      </c>
      <c r="AE93">
        <v>3.3833257993031598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50895.241185239422</v>
      </c>
      <c r="AK93" t="s">
        <v>486</v>
      </c>
      <c r="AL93">
        <v>2.3480730769230802</v>
      </c>
      <c r="AM93">
        <v>1.6863999999999999</v>
      </c>
      <c r="AN93">
        <f t="shared" si="111"/>
        <v>-0.66167307692308031</v>
      </c>
      <c r="AO93">
        <f t="shared" si="112"/>
        <v>-0.39235832360239586</v>
      </c>
      <c r="AP93">
        <v>-0.762117180814466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-1.8203038967888376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-2.5486906734094674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0.83735158965228096</v>
      </c>
      <c r="BN93">
        <v>0.5</v>
      </c>
      <c r="BO93" t="s">
        <v>254</v>
      </c>
      <c r="BP93">
        <v>1675430688.4000001</v>
      </c>
      <c r="BQ93">
        <v>400.01606451612901</v>
      </c>
      <c r="BR93">
        <v>399.70803225806497</v>
      </c>
      <c r="BS93">
        <v>16.1180548387097</v>
      </c>
      <c r="BT93">
        <v>16.1259032258065</v>
      </c>
      <c r="BU93">
        <v>500.009064516129</v>
      </c>
      <c r="BV93">
        <v>96.792500000000004</v>
      </c>
      <c r="BW93">
        <v>0.19997222580645199</v>
      </c>
      <c r="BX93">
        <v>28.4611548387097</v>
      </c>
      <c r="BY93">
        <v>27.982932258064501</v>
      </c>
      <c r="BZ93">
        <v>999.9</v>
      </c>
      <c r="CA93">
        <v>9992.2580645161306</v>
      </c>
      <c r="CB93">
        <v>0</v>
      </c>
      <c r="CC93">
        <v>392.669451612903</v>
      </c>
      <c r="CD93">
        <v>0</v>
      </c>
      <c r="CE93">
        <v>0</v>
      </c>
      <c r="CF93">
        <v>0</v>
      </c>
      <c r="CG93">
        <v>0</v>
      </c>
      <c r="CH93">
        <v>2.3395387096774201</v>
      </c>
      <c r="CI93">
        <v>0</v>
      </c>
      <c r="CJ93">
        <v>-14.682103225806401</v>
      </c>
      <c r="CK93">
        <v>-1.7682935483871001</v>
      </c>
      <c r="CL93">
        <v>37.140999999999998</v>
      </c>
      <c r="CM93">
        <v>42.078258064516099</v>
      </c>
      <c r="CN93">
        <v>39.441064516129003</v>
      </c>
      <c r="CO93">
        <v>40.436999999999998</v>
      </c>
      <c r="CP93">
        <v>37.883000000000003</v>
      </c>
      <c r="CQ93">
        <v>0</v>
      </c>
      <c r="CR93">
        <v>0</v>
      </c>
      <c r="CS93">
        <v>0</v>
      </c>
      <c r="CT93">
        <v>59.100000143051098</v>
      </c>
      <c r="CU93">
        <v>2.3480730769230802</v>
      </c>
      <c r="CV93">
        <v>0.637247862118413</v>
      </c>
      <c r="CW93">
        <v>-3.8332136859969701</v>
      </c>
      <c r="CX93">
        <v>-14.6992038461538</v>
      </c>
      <c r="CY93">
        <v>15</v>
      </c>
      <c r="CZ93">
        <v>1675425928.3</v>
      </c>
      <c r="DA93" t="s">
        <v>255</v>
      </c>
      <c r="DB93">
        <v>4</v>
      </c>
      <c r="DC93">
        <v>-3.7610000000000001</v>
      </c>
      <c r="DD93">
        <v>0.35899999999999999</v>
      </c>
      <c r="DE93">
        <v>404</v>
      </c>
      <c r="DF93">
        <v>15</v>
      </c>
      <c r="DG93">
        <v>1.33</v>
      </c>
      <c r="DH93">
        <v>0.19</v>
      </c>
      <c r="DI93">
        <v>0.27878744230769198</v>
      </c>
      <c r="DJ93">
        <v>0.14447024161191099</v>
      </c>
      <c r="DK93">
        <v>9.2871393056455601E-2</v>
      </c>
      <c r="DL93">
        <v>1</v>
      </c>
      <c r="DM93">
        <v>2.4762</v>
      </c>
      <c r="DN93">
        <v>0</v>
      </c>
      <c r="DO93">
        <v>0</v>
      </c>
      <c r="DP93">
        <v>0</v>
      </c>
      <c r="DQ93">
        <v>9.3210634615384597E-4</v>
      </c>
      <c r="DR93">
        <v>-0.115780322325626</v>
      </c>
      <c r="DS93">
        <v>1.8939471270058999E-2</v>
      </c>
      <c r="DT93">
        <v>0</v>
      </c>
      <c r="DU93">
        <v>1</v>
      </c>
      <c r="DV93">
        <v>3</v>
      </c>
      <c r="DW93" t="s">
        <v>260</v>
      </c>
      <c r="DX93">
        <v>100</v>
      </c>
      <c r="DY93">
        <v>100</v>
      </c>
      <c r="DZ93">
        <v>-3.7610000000000001</v>
      </c>
      <c r="EA93">
        <v>0.35899999999999999</v>
      </c>
      <c r="EB93">
        <v>2</v>
      </c>
      <c r="EC93">
        <v>517.21400000000006</v>
      </c>
      <c r="ED93">
        <v>415.53899999999999</v>
      </c>
      <c r="EE93">
        <v>27.943100000000001</v>
      </c>
      <c r="EF93">
        <v>31.615500000000001</v>
      </c>
      <c r="EG93">
        <v>30</v>
      </c>
      <c r="EH93">
        <v>31.873899999999999</v>
      </c>
      <c r="EI93">
        <v>31.915400000000002</v>
      </c>
      <c r="EJ93">
        <v>20.107600000000001</v>
      </c>
      <c r="EK93">
        <v>25.891500000000001</v>
      </c>
      <c r="EL93">
        <v>0</v>
      </c>
      <c r="EM93">
        <v>27.956099999999999</v>
      </c>
      <c r="EN93">
        <v>399.73099999999999</v>
      </c>
      <c r="EO93">
        <v>16.161200000000001</v>
      </c>
      <c r="EP93">
        <v>100.248</v>
      </c>
      <c r="EQ93">
        <v>90.5321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2023-02-03T14:28:14Z</dcterms:created>
  <dcterms:modified xsi:type="dcterms:W3CDTF">2023-02-08T20:55:50Z</dcterms:modified>
</cp:coreProperties>
</file>