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ex\Licor Data\new measurements 2023\all_corrected\new2023\"/>
    </mc:Choice>
  </mc:AlternateContent>
  <xr:revisionPtr revIDLastSave="0" documentId="13_ncr:1_{8A01BC50-2A46-4507-A90A-9F0CA64BC2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4" i="1" l="1"/>
  <c r="BK94" i="1"/>
  <c r="BI94" i="1"/>
  <c r="BJ94" i="1" s="1"/>
  <c r="BH94" i="1"/>
  <c r="BG94" i="1"/>
  <c r="BF94" i="1"/>
  <c r="BE94" i="1"/>
  <c r="BD94" i="1"/>
  <c r="BA94" i="1"/>
  <c r="AY94" i="1"/>
  <c r="AT94" i="1"/>
  <c r="AN94" i="1"/>
  <c r="AO94" i="1" s="1"/>
  <c r="AJ94" i="1"/>
  <c r="AH94" i="1"/>
  <c r="W94" i="1"/>
  <c r="V94" i="1"/>
  <c r="U94" i="1"/>
  <c r="N94" i="1"/>
  <c r="BL93" i="1"/>
  <c r="BK93" i="1"/>
  <c r="BI93" i="1"/>
  <c r="BH93" i="1"/>
  <c r="BG93" i="1"/>
  <c r="BF93" i="1"/>
  <c r="BE93" i="1"/>
  <c r="BD93" i="1"/>
  <c r="AY93" i="1" s="1"/>
  <c r="BA93" i="1"/>
  <c r="AT93" i="1"/>
  <c r="AO93" i="1"/>
  <c r="AN93" i="1"/>
  <c r="AJ93" i="1"/>
  <c r="AH93" i="1"/>
  <c r="L93" i="1" s="1"/>
  <c r="W93" i="1"/>
  <c r="V93" i="1"/>
  <c r="U93" i="1"/>
  <c r="N93" i="1"/>
  <c r="I93" i="1"/>
  <c r="H93" i="1"/>
  <c r="AW93" i="1" s="1"/>
  <c r="BL92" i="1"/>
  <c r="BK92" i="1"/>
  <c r="BI92" i="1"/>
  <c r="BJ92" i="1" s="1"/>
  <c r="Q92" i="1" s="1"/>
  <c r="BH92" i="1"/>
  <c r="BG92" i="1"/>
  <c r="BF92" i="1"/>
  <c r="BE92" i="1"/>
  <c r="BD92" i="1"/>
  <c r="AY92" i="1" s="1"/>
  <c r="BA92" i="1"/>
  <c r="AW92" i="1"/>
  <c r="AV92" i="1"/>
  <c r="AX92" i="1" s="1"/>
  <c r="AT92" i="1"/>
  <c r="AN92" i="1"/>
  <c r="AO92" i="1" s="1"/>
  <c r="AJ92" i="1"/>
  <c r="AH92" i="1"/>
  <c r="G92" i="1" s="1"/>
  <c r="W92" i="1"/>
  <c r="V92" i="1"/>
  <c r="U92" i="1"/>
  <c r="N92" i="1"/>
  <c r="L92" i="1"/>
  <c r="H92" i="1"/>
  <c r="BL91" i="1"/>
  <c r="BK91" i="1"/>
  <c r="BI91" i="1"/>
  <c r="BJ91" i="1" s="1"/>
  <c r="BH91" i="1"/>
  <c r="BG91" i="1"/>
  <c r="BF91" i="1"/>
  <c r="BE91" i="1"/>
  <c r="BD91" i="1"/>
  <c r="BA91" i="1"/>
  <c r="AY91" i="1"/>
  <c r="AT91" i="1"/>
  <c r="AN91" i="1"/>
  <c r="AO91" i="1" s="1"/>
  <c r="AJ91" i="1"/>
  <c r="AH91" i="1" s="1"/>
  <c r="AI91" i="1"/>
  <c r="W91" i="1"/>
  <c r="V91" i="1"/>
  <c r="N91" i="1"/>
  <c r="BL90" i="1"/>
  <c r="BK90" i="1"/>
  <c r="BI90" i="1"/>
  <c r="BJ90" i="1" s="1"/>
  <c r="BH90" i="1"/>
  <c r="BG90" i="1"/>
  <c r="BF90" i="1"/>
  <c r="BE90" i="1"/>
  <c r="BD90" i="1"/>
  <c r="AY90" i="1" s="1"/>
  <c r="BA90" i="1"/>
  <c r="AT90" i="1"/>
  <c r="AO90" i="1"/>
  <c r="AN90" i="1"/>
  <c r="AJ90" i="1"/>
  <c r="AH90" i="1" s="1"/>
  <c r="W90" i="1"/>
  <c r="V90" i="1"/>
  <c r="U90" i="1" s="1"/>
  <c r="N90" i="1"/>
  <c r="I90" i="1"/>
  <c r="BL89" i="1"/>
  <c r="BK89" i="1"/>
  <c r="BI89" i="1"/>
  <c r="BJ89" i="1" s="1"/>
  <c r="BH89" i="1"/>
  <c r="BG89" i="1"/>
  <c r="BF89" i="1"/>
  <c r="BE89" i="1"/>
  <c r="BD89" i="1"/>
  <c r="AY89" i="1" s="1"/>
  <c r="BA89" i="1"/>
  <c r="AT89" i="1"/>
  <c r="AO89" i="1"/>
  <c r="AN89" i="1"/>
  <c r="AJ89" i="1"/>
  <c r="AH89" i="1"/>
  <c r="W89" i="1"/>
  <c r="V89" i="1"/>
  <c r="U89" i="1"/>
  <c r="N89" i="1"/>
  <c r="L89" i="1"/>
  <c r="BL88" i="1"/>
  <c r="BK88" i="1"/>
  <c r="BJ88" i="1"/>
  <c r="BI88" i="1"/>
  <c r="BH88" i="1"/>
  <c r="BG88" i="1"/>
  <c r="BF88" i="1"/>
  <c r="BE88" i="1"/>
  <c r="BD88" i="1"/>
  <c r="AY88" i="1" s="1"/>
  <c r="BA88" i="1"/>
  <c r="AT88" i="1"/>
  <c r="AN88" i="1"/>
  <c r="AO88" i="1" s="1"/>
  <c r="AJ88" i="1"/>
  <c r="AH88" i="1" s="1"/>
  <c r="W88" i="1"/>
  <c r="U88" i="1" s="1"/>
  <c r="V88" i="1"/>
  <c r="N88" i="1"/>
  <c r="BL87" i="1"/>
  <c r="BK87" i="1"/>
  <c r="BJ87" i="1"/>
  <c r="Q87" i="1" s="1"/>
  <c r="BI87" i="1"/>
  <c r="BH87" i="1"/>
  <c r="BG87" i="1"/>
  <c r="BF87" i="1"/>
  <c r="BE87" i="1"/>
  <c r="BD87" i="1"/>
  <c r="AY87" i="1" s="1"/>
  <c r="BA87" i="1"/>
  <c r="AV87" i="1"/>
  <c r="AT87" i="1"/>
  <c r="AX87" i="1" s="1"/>
  <c r="AO87" i="1"/>
  <c r="AN87" i="1"/>
  <c r="AJ87" i="1"/>
  <c r="AH87" i="1" s="1"/>
  <c r="W87" i="1"/>
  <c r="U87" i="1" s="1"/>
  <c r="V87" i="1"/>
  <c r="N87" i="1"/>
  <c r="BL86" i="1"/>
  <c r="BK86" i="1"/>
  <c r="BI86" i="1"/>
  <c r="BJ86" i="1" s="1"/>
  <c r="BH86" i="1"/>
  <c r="BG86" i="1"/>
  <c r="BF86" i="1"/>
  <c r="BE86" i="1"/>
  <c r="BD86" i="1"/>
  <c r="BA86" i="1"/>
  <c r="AY86" i="1"/>
  <c r="AT86" i="1"/>
  <c r="AN86" i="1"/>
  <c r="AO86" i="1" s="1"/>
  <c r="AJ86" i="1"/>
  <c r="AI86" i="1"/>
  <c r="AH86" i="1"/>
  <c r="W86" i="1"/>
  <c r="V86" i="1"/>
  <c r="U86" i="1" s="1"/>
  <c r="N86" i="1"/>
  <c r="BL85" i="1"/>
  <c r="BK85" i="1"/>
  <c r="BI85" i="1"/>
  <c r="BJ85" i="1" s="1"/>
  <c r="BH85" i="1"/>
  <c r="BG85" i="1"/>
  <c r="BF85" i="1"/>
  <c r="BE85" i="1"/>
  <c r="BD85" i="1"/>
  <c r="AY85" i="1" s="1"/>
  <c r="BA85" i="1"/>
  <c r="AT85" i="1"/>
  <c r="AO85" i="1"/>
  <c r="AN85" i="1"/>
  <c r="AJ85" i="1"/>
  <c r="AH85" i="1"/>
  <c r="L85" i="1" s="1"/>
  <c r="W85" i="1"/>
  <c r="V85" i="1"/>
  <c r="U85" i="1"/>
  <c r="N85" i="1"/>
  <c r="I85" i="1"/>
  <c r="H85" i="1"/>
  <c r="AW85" i="1" s="1"/>
  <c r="BL84" i="1"/>
  <c r="BK84" i="1"/>
  <c r="BI84" i="1"/>
  <c r="BJ84" i="1" s="1"/>
  <c r="Q84" i="1" s="1"/>
  <c r="BH84" i="1"/>
  <c r="BG84" i="1"/>
  <c r="BF84" i="1"/>
  <c r="BE84" i="1"/>
  <c r="BD84" i="1"/>
  <c r="AY84" i="1" s="1"/>
  <c r="BA84" i="1"/>
  <c r="AX84" i="1"/>
  <c r="AV84" i="1"/>
  <c r="AT84" i="1"/>
  <c r="AN84" i="1"/>
  <c r="AO84" i="1" s="1"/>
  <c r="AJ84" i="1"/>
  <c r="AH84" i="1"/>
  <c r="W84" i="1"/>
  <c r="V84" i="1"/>
  <c r="U84" i="1"/>
  <c r="N84" i="1"/>
  <c r="BL83" i="1"/>
  <c r="BK83" i="1"/>
  <c r="BI83" i="1"/>
  <c r="BJ83" i="1" s="1"/>
  <c r="BH83" i="1"/>
  <c r="BG83" i="1"/>
  <c r="BF83" i="1"/>
  <c r="BE83" i="1"/>
  <c r="BD83" i="1"/>
  <c r="BA83" i="1"/>
  <c r="AY83" i="1"/>
  <c r="AT83" i="1"/>
  <c r="AN83" i="1"/>
  <c r="AO83" i="1" s="1"/>
  <c r="AJ83" i="1"/>
  <c r="AH83" i="1" s="1"/>
  <c r="AI83" i="1" s="1"/>
  <c r="W83" i="1"/>
  <c r="V83" i="1"/>
  <c r="N83" i="1"/>
  <c r="H83" i="1"/>
  <c r="AW83" i="1" s="1"/>
  <c r="BL82" i="1"/>
  <c r="BK82" i="1"/>
  <c r="BI82" i="1"/>
  <c r="BJ82" i="1" s="1"/>
  <c r="Q82" i="1" s="1"/>
  <c r="BH82" i="1"/>
  <c r="BG82" i="1"/>
  <c r="BF82" i="1"/>
  <c r="BE82" i="1"/>
  <c r="BD82" i="1"/>
  <c r="AY82" i="1" s="1"/>
  <c r="BA82" i="1"/>
  <c r="AV82" i="1"/>
  <c r="AT82" i="1"/>
  <c r="AO82" i="1"/>
  <c r="AN82" i="1"/>
  <c r="AJ82" i="1"/>
  <c r="AH82" i="1" s="1"/>
  <c r="W82" i="1"/>
  <c r="V82" i="1"/>
  <c r="U82" i="1" s="1"/>
  <c r="N82" i="1"/>
  <c r="I82" i="1"/>
  <c r="BL81" i="1"/>
  <c r="BK81" i="1"/>
  <c r="BI81" i="1"/>
  <c r="BJ81" i="1" s="1"/>
  <c r="BH81" i="1"/>
  <c r="BG81" i="1"/>
  <c r="BF81" i="1"/>
  <c r="BE81" i="1"/>
  <c r="BD81" i="1"/>
  <c r="BA81" i="1"/>
  <c r="AY81" i="1"/>
  <c r="AT81" i="1"/>
  <c r="AO81" i="1"/>
  <c r="AN81" i="1"/>
  <c r="AJ81" i="1"/>
  <c r="AH81" i="1"/>
  <c r="W81" i="1"/>
  <c r="V81" i="1"/>
  <c r="U81" i="1" s="1"/>
  <c r="N81" i="1"/>
  <c r="L81" i="1"/>
  <c r="BL80" i="1"/>
  <c r="BK80" i="1"/>
  <c r="BJ80" i="1"/>
  <c r="AV80" i="1" s="1"/>
  <c r="BI80" i="1"/>
  <c r="BH80" i="1"/>
  <c r="BG80" i="1"/>
  <c r="BF80" i="1"/>
  <c r="BE80" i="1"/>
  <c r="BD80" i="1"/>
  <c r="AY80" i="1" s="1"/>
  <c r="BA80" i="1"/>
  <c r="AT80" i="1"/>
  <c r="AN80" i="1"/>
  <c r="AO80" i="1" s="1"/>
  <c r="AJ80" i="1"/>
  <c r="AH80" i="1" s="1"/>
  <c r="W80" i="1"/>
  <c r="V80" i="1"/>
  <c r="U80" i="1" s="1"/>
  <c r="N80" i="1"/>
  <c r="I80" i="1"/>
  <c r="H80" i="1"/>
  <c r="AW80" i="1" s="1"/>
  <c r="AZ80" i="1" s="1"/>
  <c r="BL79" i="1"/>
  <c r="BK79" i="1"/>
  <c r="BJ79" i="1"/>
  <c r="Q79" i="1" s="1"/>
  <c r="BI79" i="1"/>
  <c r="BH79" i="1"/>
  <c r="BG79" i="1"/>
  <c r="BF79" i="1"/>
  <c r="BE79" i="1"/>
  <c r="BD79" i="1"/>
  <c r="AY79" i="1" s="1"/>
  <c r="BA79" i="1"/>
  <c r="AV79" i="1"/>
  <c r="AT79" i="1"/>
  <c r="AO79" i="1"/>
  <c r="AN79" i="1"/>
  <c r="AJ79" i="1"/>
  <c r="AH79" i="1" s="1"/>
  <c r="W79" i="1"/>
  <c r="V79" i="1"/>
  <c r="U79" i="1" s="1"/>
  <c r="N79" i="1"/>
  <c r="L79" i="1"/>
  <c r="BL78" i="1"/>
  <c r="BK78" i="1"/>
  <c r="BJ78" i="1"/>
  <c r="BI78" i="1"/>
  <c r="BH78" i="1"/>
  <c r="BG78" i="1"/>
  <c r="BF78" i="1"/>
  <c r="BE78" i="1"/>
  <c r="BD78" i="1"/>
  <c r="BA78" i="1"/>
  <c r="AY78" i="1"/>
  <c r="AT78" i="1"/>
  <c r="AN78" i="1"/>
  <c r="AO78" i="1" s="1"/>
  <c r="AJ78" i="1"/>
  <c r="AH78" i="1"/>
  <c r="W78" i="1"/>
  <c r="U78" i="1" s="1"/>
  <c r="V78" i="1"/>
  <c r="N78" i="1"/>
  <c r="BL77" i="1"/>
  <c r="BK77" i="1"/>
  <c r="BJ77" i="1" s="1"/>
  <c r="BI77" i="1"/>
  <c r="BH77" i="1"/>
  <c r="BG77" i="1"/>
  <c r="BF77" i="1"/>
  <c r="BE77" i="1"/>
  <c r="BD77" i="1"/>
  <c r="AY77" i="1" s="1"/>
  <c r="BA77" i="1"/>
  <c r="AT77" i="1"/>
  <c r="AN77" i="1"/>
  <c r="AO77" i="1" s="1"/>
  <c r="AJ77" i="1"/>
  <c r="AH77" i="1"/>
  <c r="L77" i="1" s="1"/>
  <c r="W77" i="1"/>
  <c r="V77" i="1"/>
  <c r="U77" i="1"/>
  <c r="N77" i="1"/>
  <c r="I77" i="1"/>
  <c r="H77" i="1"/>
  <c r="AW77" i="1" s="1"/>
  <c r="BL76" i="1"/>
  <c r="BK76" i="1"/>
  <c r="BI76" i="1"/>
  <c r="BJ76" i="1" s="1"/>
  <c r="Q76" i="1" s="1"/>
  <c r="BH76" i="1"/>
  <c r="BG76" i="1"/>
  <c r="BF76" i="1"/>
  <c r="BE76" i="1"/>
  <c r="BD76" i="1"/>
  <c r="AY76" i="1" s="1"/>
  <c r="BA76" i="1"/>
  <c r="AV76" i="1"/>
  <c r="AX76" i="1" s="1"/>
  <c r="AT76" i="1"/>
  <c r="AN76" i="1"/>
  <c r="AO76" i="1" s="1"/>
  <c r="AJ76" i="1"/>
  <c r="AH76" i="1"/>
  <c r="L76" i="1" s="1"/>
  <c r="W76" i="1"/>
  <c r="V76" i="1"/>
  <c r="U76" i="1"/>
  <c r="N76" i="1"/>
  <c r="BL75" i="1"/>
  <c r="BK75" i="1"/>
  <c r="BJ75" i="1"/>
  <c r="BI75" i="1"/>
  <c r="BH75" i="1"/>
  <c r="BG75" i="1"/>
  <c r="BF75" i="1"/>
  <c r="BE75" i="1"/>
  <c r="BD75" i="1"/>
  <c r="BA75" i="1"/>
  <c r="AY75" i="1"/>
  <c r="AT75" i="1"/>
  <c r="AN75" i="1"/>
  <c r="AO75" i="1" s="1"/>
  <c r="AJ75" i="1"/>
  <c r="AH75" i="1" s="1"/>
  <c r="AI75" i="1" s="1"/>
  <c r="W75" i="1"/>
  <c r="V75" i="1"/>
  <c r="U75" i="1" s="1"/>
  <c r="N75" i="1"/>
  <c r="H75" i="1"/>
  <c r="AW75" i="1" s="1"/>
  <c r="G75" i="1"/>
  <c r="Y75" i="1" s="1"/>
  <c r="BL74" i="1"/>
  <c r="BK74" i="1"/>
  <c r="BI74" i="1"/>
  <c r="BJ74" i="1" s="1"/>
  <c r="BH74" i="1"/>
  <c r="BG74" i="1"/>
  <c r="BF74" i="1"/>
  <c r="BE74" i="1"/>
  <c r="BD74" i="1"/>
  <c r="AY74" i="1" s="1"/>
  <c r="BA74" i="1"/>
  <c r="AT74" i="1"/>
  <c r="AO74" i="1"/>
  <c r="AN74" i="1"/>
  <c r="AJ74" i="1"/>
  <c r="AH74" i="1" s="1"/>
  <c r="I74" i="1" s="1"/>
  <c r="W74" i="1"/>
  <c r="V74" i="1"/>
  <c r="U74" i="1" s="1"/>
  <c r="N74" i="1"/>
  <c r="BL73" i="1"/>
  <c r="BK73" i="1"/>
  <c r="BI73" i="1"/>
  <c r="BJ73" i="1" s="1"/>
  <c r="BH73" i="1"/>
  <c r="BG73" i="1"/>
  <c r="BF73" i="1"/>
  <c r="BE73" i="1"/>
  <c r="BD73" i="1"/>
  <c r="BA73" i="1"/>
  <c r="AY73" i="1"/>
  <c r="AT73" i="1"/>
  <c r="AO73" i="1"/>
  <c r="AN73" i="1"/>
  <c r="AJ73" i="1"/>
  <c r="AI73" i="1"/>
  <c r="AH73" i="1"/>
  <c r="W73" i="1"/>
  <c r="V73" i="1"/>
  <c r="U73" i="1" s="1"/>
  <c r="N73" i="1"/>
  <c r="L73" i="1"/>
  <c r="BL72" i="1"/>
  <c r="BK72" i="1"/>
  <c r="BJ72" i="1" s="1"/>
  <c r="AV72" i="1" s="1"/>
  <c r="BI72" i="1"/>
  <c r="BH72" i="1"/>
  <c r="BG72" i="1"/>
  <c r="BF72" i="1"/>
  <c r="BE72" i="1"/>
  <c r="BD72" i="1"/>
  <c r="AY72" i="1" s="1"/>
  <c r="BA72" i="1"/>
  <c r="AT72" i="1"/>
  <c r="AN72" i="1"/>
  <c r="AO72" i="1" s="1"/>
  <c r="AJ72" i="1"/>
  <c r="AH72" i="1" s="1"/>
  <c r="W72" i="1"/>
  <c r="V72" i="1"/>
  <c r="U72" i="1" s="1"/>
  <c r="Q72" i="1"/>
  <c r="N72" i="1"/>
  <c r="BL71" i="1"/>
  <c r="BK71" i="1"/>
  <c r="BJ71" i="1"/>
  <c r="Q71" i="1" s="1"/>
  <c r="BI71" i="1"/>
  <c r="BH71" i="1"/>
  <c r="BG71" i="1"/>
  <c r="BF71" i="1"/>
  <c r="BE71" i="1"/>
  <c r="BD71" i="1"/>
  <c r="AY71" i="1" s="1"/>
  <c r="BA71" i="1"/>
  <c r="AT71" i="1"/>
  <c r="AO71" i="1"/>
  <c r="AN71" i="1"/>
  <c r="AJ71" i="1"/>
  <c r="AH71" i="1" s="1"/>
  <c r="W71" i="1"/>
  <c r="U71" i="1" s="1"/>
  <c r="V71" i="1"/>
  <c r="N71" i="1"/>
  <c r="BL70" i="1"/>
  <c r="BK70" i="1"/>
  <c r="BJ70" i="1"/>
  <c r="BI70" i="1"/>
  <c r="BH70" i="1"/>
  <c r="BG70" i="1"/>
  <c r="BF70" i="1"/>
  <c r="BE70" i="1"/>
  <c r="BD70" i="1"/>
  <c r="BA70" i="1"/>
  <c r="AY70" i="1"/>
  <c r="AT70" i="1"/>
  <c r="AO70" i="1"/>
  <c r="AN70" i="1"/>
  <c r="AJ70" i="1"/>
  <c r="AH70" i="1" s="1"/>
  <c r="AI70" i="1" s="1"/>
  <c r="W70" i="1"/>
  <c r="V70" i="1"/>
  <c r="N70" i="1"/>
  <c r="BL69" i="1"/>
  <c r="BK69" i="1"/>
  <c r="BJ69" i="1"/>
  <c r="AV69" i="1" s="1"/>
  <c r="BI69" i="1"/>
  <c r="BH69" i="1"/>
  <c r="BG69" i="1"/>
  <c r="BF69" i="1"/>
  <c r="BE69" i="1"/>
  <c r="BD69" i="1"/>
  <c r="AY69" i="1" s="1"/>
  <c r="BA69" i="1"/>
  <c r="AT69" i="1"/>
  <c r="AX69" i="1" s="1"/>
  <c r="AO69" i="1"/>
  <c r="AN69" i="1"/>
  <c r="AJ69" i="1"/>
  <c r="AH69" i="1" s="1"/>
  <c r="W69" i="1"/>
  <c r="V69" i="1"/>
  <c r="U69" i="1" s="1"/>
  <c r="Q69" i="1"/>
  <c r="N69" i="1"/>
  <c r="I69" i="1"/>
  <c r="BL68" i="1"/>
  <c r="BK68" i="1"/>
  <c r="BJ68" i="1"/>
  <c r="AV68" i="1" s="1"/>
  <c r="BI68" i="1"/>
  <c r="BH68" i="1"/>
  <c r="BG68" i="1"/>
  <c r="BF68" i="1"/>
  <c r="BE68" i="1"/>
  <c r="BD68" i="1"/>
  <c r="AY68" i="1" s="1"/>
  <c r="BA68" i="1"/>
  <c r="AX68" i="1"/>
  <c r="AT68" i="1"/>
  <c r="AN68" i="1"/>
  <c r="AO68" i="1" s="1"/>
  <c r="AJ68" i="1"/>
  <c r="AH68" i="1"/>
  <c r="W68" i="1"/>
  <c r="V68" i="1"/>
  <c r="U68" i="1"/>
  <c r="N68" i="1"/>
  <c r="L68" i="1"/>
  <c r="BL67" i="1"/>
  <c r="BK67" i="1"/>
  <c r="BJ67" i="1" s="1"/>
  <c r="BI67" i="1"/>
  <c r="BH67" i="1"/>
  <c r="BG67" i="1"/>
  <c r="BF67" i="1"/>
  <c r="BE67" i="1"/>
  <c r="BD67" i="1"/>
  <c r="AY67" i="1" s="1"/>
  <c r="BA67" i="1"/>
  <c r="AT67" i="1"/>
  <c r="AN67" i="1"/>
  <c r="AO67" i="1" s="1"/>
  <c r="AJ67" i="1"/>
  <c r="AH67" i="1" s="1"/>
  <c r="W67" i="1"/>
  <c r="U67" i="1" s="1"/>
  <c r="V67" i="1"/>
  <c r="N67" i="1"/>
  <c r="BL66" i="1"/>
  <c r="BK66" i="1"/>
  <c r="BI66" i="1"/>
  <c r="BJ66" i="1" s="1"/>
  <c r="Q66" i="1" s="1"/>
  <c r="BH66" i="1"/>
  <c r="BG66" i="1"/>
  <c r="BF66" i="1"/>
  <c r="BE66" i="1"/>
  <c r="BD66" i="1"/>
  <c r="AY66" i="1" s="1"/>
  <c r="BA66" i="1"/>
  <c r="AV66" i="1"/>
  <c r="AT66" i="1"/>
  <c r="AN66" i="1"/>
  <c r="AO66" i="1" s="1"/>
  <c r="AJ66" i="1"/>
  <c r="AH66" i="1"/>
  <c r="I66" i="1" s="1"/>
  <c r="W66" i="1"/>
  <c r="V66" i="1"/>
  <c r="U66" i="1"/>
  <c r="N66" i="1"/>
  <c r="BL65" i="1"/>
  <c r="BK65" i="1"/>
  <c r="BI65" i="1"/>
  <c r="BJ65" i="1" s="1"/>
  <c r="BH65" i="1"/>
  <c r="BG65" i="1"/>
  <c r="BF65" i="1"/>
  <c r="BE65" i="1"/>
  <c r="BD65" i="1"/>
  <c r="BA65" i="1"/>
  <c r="AY65" i="1"/>
  <c r="AT65" i="1"/>
  <c r="AN65" i="1"/>
  <c r="AO65" i="1" s="1"/>
  <c r="AJ65" i="1"/>
  <c r="AH65" i="1"/>
  <c r="W65" i="1"/>
  <c r="V65" i="1"/>
  <c r="U65" i="1" s="1"/>
  <c r="N65" i="1"/>
  <c r="BL64" i="1"/>
  <c r="BK64" i="1"/>
  <c r="BI64" i="1"/>
  <c r="BJ64" i="1" s="1"/>
  <c r="AV64" i="1" s="1"/>
  <c r="BH64" i="1"/>
  <c r="BG64" i="1"/>
  <c r="BF64" i="1"/>
  <c r="BE64" i="1"/>
  <c r="BD64" i="1"/>
  <c r="AY64" i="1" s="1"/>
  <c r="BA64" i="1"/>
  <c r="AT64" i="1"/>
  <c r="AO64" i="1"/>
  <c r="AN64" i="1"/>
  <c r="AJ64" i="1"/>
  <c r="AH64" i="1" s="1"/>
  <c r="W64" i="1"/>
  <c r="V64" i="1"/>
  <c r="U64" i="1" s="1"/>
  <c r="N64" i="1"/>
  <c r="I64" i="1"/>
  <c r="H64" i="1"/>
  <c r="AW64" i="1" s="1"/>
  <c r="BL63" i="1"/>
  <c r="BK63" i="1"/>
  <c r="BI63" i="1"/>
  <c r="BH63" i="1"/>
  <c r="BG63" i="1"/>
  <c r="BF63" i="1"/>
  <c r="BE63" i="1"/>
  <c r="BD63" i="1"/>
  <c r="BA63" i="1"/>
  <c r="AY63" i="1"/>
  <c r="AT63" i="1"/>
  <c r="AN63" i="1"/>
  <c r="AO63" i="1" s="1"/>
  <c r="AJ63" i="1"/>
  <c r="AH63" i="1" s="1"/>
  <c r="AI63" i="1" s="1"/>
  <c r="W63" i="1"/>
  <c r="V63" i="1"/>
  <c r="U63" i="1" s="1"/>
  <c r="N63" i="1"/>
  <c r="L63" i="1"/>
  <c r="BL62" i="1"/>
  <c r="BK62" i="1"/>
  <c r="BJ62" i="1"/>
  <c r="Q62" i="1" s="1"/>
  <c r="BI62" i="1"/>
  <c r="BH62" i="1"/>
  <c r="BG62" i="1"/>
  <c r="BF62" i="1"/>
  <c r="BE62" i="1"/>
  <c r="BD62" i="1"/>
  <c r="AY62" i="1" s="1"/>
  <c r="BA62" i="1"/>
  <c r="AT62" i="1"/>
  <c r="AO62" i="1"/>
  <c r="AN62" i="1"/>
  <c r="AJ62" i="1"/>
  <c r="AH62" i="1" s="1"/>
  <c r="AI62" i="1" s="1"/>
  <c r="W62" i="1"/>
  <c r="V62" i="1"/>
  <c r="U62" i="1" s="1"/>
  <c r="N62" i="1"/>
  <c r="BL61" i="1"/>
  <c r="Q61" i="1" s="1"/>
  <c r="BK61" i="1"/>
  <c r="BI61" i="1"/>
  <c r="BJ61" i="1" s="1"/>
  <c r="AV61" i="1" s="1"/>
  <c r="BH61" i="1"/>
  <c r="BG61" i="1"/>
  <c r="BF61" i="1"/>
  <c r="BE61" i="1"/>
  <c r="BD61" i="1"/>
  <c r="BA61" i="1"/>
  <c r="AY61" i="1"/>
  <c r="AT61" i="1"/>
  <c r="AX61" i="1" s="1"/>
  <c r="AO61" i="1"/>
  <c r="AN61" i="1"/>
  <c r="AJ61" i="1"/>
  <c r="AH61" i="1" s="1"/>
  <c r="AI61" i="1" s="1"/>
  <c r="W61" i="1"/>
  <c r="V61" i="1"/>
  <c r="U61" i="1" s="1"/>
  <c r="N61" i="1"/>
  <c r="L61" i="1"/>
  <c r="I61" i="1"/>
  <c r="BL60" i="1"/>
  <c r="BK60" i="1"/>
  <c r="BJ60" i="1"/>
  <c r="AV60" i="1" s="1"/>
  <c r="AX60" i="1" s="1"/>
  <c r="BI60" i="1"/>
  <c r="BH60" i="1"/>
  <c r="BG60" i="1"/>
  <c r="BF60" i="1"/>
  <c r="BE60" i="1"/>
  <c r="BD60" i="1"/>
  <c r="AY60" i="1" s="1"/>
  <c r="BA60" i="1"/>
  <c r="AT60" i="1"/>
  <c r="AO60" i="1"/>
  <c r="AN60" i="1"/>
  <c r="AJ60" i="1"/>
  <c r="AH60" i="1"/>
  <c r="W60" i="1"/>
  <c r="U60" i="1" s="1"/>
  <c r="V60" i="1"/>
  <c r="Q60" i="1"/>
  <c r="N60" i="1"/>
  <c r="L60" i="1"/>
  <c r="I60" i="1"/>
  <c r="BL59" i="1"/>
  <c r="BK59" i="1"/>
  <c r="BJ59" i="1" s="1"/>
  <c r="BI59" i="1"/>
  <c r="BH59" i="1"/>
  <c r="BG59" i="1"/>
  <c r="BF59" i="1"/>
  <c r="BE59" i="1"/>
  <c r="BD59" i="1"/>
  <c r="AY59" i="1" s="1"/>
  <c r="BA59" i="1"/>
  <c r="AT59" i="1"/>
  <c r="AN59" i="1"/>
  <c r="AO59" i="1" s="1"/>
  <c r="AJ59" i="1"/>
  <c r="AH59" i="1" s="1"/>
  <c r="W59" i="1"/>
  <c r="U59" i="1" s="1"/>
  <c r="V59" i="1"/>
  <c r="N59" i="1"/>
  <c r="BL58" i="1"/>
  <c r="BK58" i="1"/>
  <c r="BJ58" i="1"/>
  <c r="Q58" i="1" s="1"/>
  <c r="BI58" i="1"/>
  <c r="BH58" i="1"/>
  <c r="BG58" i="1"/>
  <c r="BF58" i="1"/>
  <c r="BE58" i="1"/>
  <c r="BD58" i="1"/>
  <c r="AY58" i="1" s="1"/>
  <c r="BA58" i="1"/>
  <c r="AV58" i="1"/>
  <c r="AT58" i="1"/>
  <c r="AX58" i="1" s="1"/>
  <c r="AN58" i="1"/>
  <c r="AO58" i="1" s="1"/>
  <c r="AJ58" i="1"/>
  <c r="AH58" i="1"/>
  <c r="W58" i="1"/>
  <c r="V58" i="1"/>
  <c r="U58" i="1"/>
  <c r="N58" i="1"/>
  <c r="BL57" i="1"/>
  <c r="BK57" i="1"/>
  <c r="BI57" i="1"/>
  <c r="BJ57" i="1" s="1"/>
  <c r="BH57" i="1"/>
  <c r="BG57" i="1"/>
  <c r="BF57" i="1"/>
  <c r="BE57" i="1"/>
  <c r="BD57" i="1"/>
  <c r="BA57" i="1"/>
  <c r="AY57" i="1"/>
  <c r="AT57" i="1"/>
  <c r="AN57" i="1"/>
  <c r="AO57" i="1" s="1"/>
  <c r="AJ57" i="1"/>
  <c r="AI57" i="1"/>
  <c r="AH57" i="1"/>
  <c r="W57" i="1"/>
  <c r="V57" i="1"/>
  <c r="U57" i="1" s="1"/>
  <c r="N57" i="1"/>
  <c r="H57" i="1"/>
  <c r="AW57" i="1" s="1"/>
  <c r="BL56" i="1"/>
  <c r="Q56" i="1" s="1"/>
  <c r="BK56" i="1"/>
  <c r="BI56" i="1"/>
  <c r="BJ56" i="1" s="1"/>
  <c r="BH56" i="1"/>
  <c r="BG56" i="1"/>
  <c r="BF56" i="1"/>
  <c r="BE56" i="1"/>
  <c r="BD56" i="1"/>
  <c r="AY56" i="1" s="1"/>
  <c r="BA56" i="1"/>
  <c r="AV56" i="1"/>
  <c r="AX56" i="1" s="1"/>
  <c r="AT56" i="1"/>
  <c r="AO56" i="1"/>
  <c r="AN56" i="1"/>
  <c r="AJ56" i="1"/>
  <c r="AH56" i="1"/>
  <c r="W56" i="1"/>
  <c r="V56" i="1"/>
  <c r="U56" i="1"/>
  <c r="N56" i="1"/>
  <c r="BL55" i="1"/>
  <c r="BK55" i="1"/>
  <c r="BJ55" i="1" s="1"/>
  <c r="BI55" i="1"/>
  <c r="BH55" i="1"/>
  <c r="BG55" i="1"/>
  <c r="BF55" i="1"/>
  <c r="BE55" i="1"/>
  <c r="BD55" i="1"/>
  <c r="AY55" i="1" s="1"/>
  <c r="BA55" i="1"/>
  <c r="AT55" i="1"/>
  <c r="AN55" i="1"/>
  <c r="AO55" i="1" s="1"/>
  <c r="AJ55" i="1"/>
  <c r="AH55" i="1" s="1"/>
  <c r="AI55" i="1"/>
  <c r="W55" i="1"/>
  <c r="V55" i="1"/>
  <c r="N55" i="1"/>
  <c r="BL54" i="1"/>
  <c r="BK54" i="1"/>
  <c r="BI54" i="1"/>
  <c r="BJ54" i="1" s="1"/>
  <c r="BH54" i="1"/>
  <c r="BG54" i="1"/>
  <c r="BF54" i="1"/>
  <c r="BE54" i="1"/>
  <c r="BD54" i="1"/>
  <c r="AY54" i="1" s="1"/>
  <c r="BA54" i="1"/>
  <c r="AT54" i="1"/>
  <c r="AO54" i="1"/>
  <c r="AN54" i="1"/>
  <c r="AJ54" i="1"/>
  <c r="AI54" i="1"/>
  <c r="AH54" i="1"/>
  <c r="H54" i="1" s="1"/>
  <c r="AW54" i="1" s="1"/>
  <c r="W54" i="1"/>
  <c r="V54" i="1"/>
  <c r="U54" i="1" s="1"/>
  <c r="N54" i="1"/>
  <c r="I54" i="1"/>
  <c r="BL53" i="1"/>
  <c r="BK53" i="1"/>
  <c r="BI53" i="1"/>
  <c r="BJ53" i="1" s="1"/>
  <c r="BH53" i="1"/>
  <c r="BG53" i="1"/>
  <c r="BF53" i="1"/>
  <c r="BE53" i="1"/>
  <c r="BD53" i="1"/>
  <c r="AY53" i="1" s="1"/>
  <c r="BA53" i="1"/>
  <c r="AT53" i="1"/>
  <c r="AO53" i="1"/>
  <c r="AN53" i="1"/>
  <c r="AJ53" i="1"/>
  <c r="AH53" i="1"/>
  <c r="W53" i="1"/>
  <c r="V53" i="1"/>
  <c r="U53" i="1"/>
  <c r="N53" i="1"/>
  <c r="L53" i="1"/>
  <c r="BL52" i="1"/>
  <c r="BK52" i="1"/>
  <c r="BJ52" i="1"/>
  <c r="BI52" i="1"/>
  <c r="BH52" i="1"/>
  <c r="BG52" i="1"/>
  <c r="BF52" i="1"/>
  <c r="BE52" i="1"/>
  <c r="BD52" i="1"/>
  <c r="AY52" i="1" s="1"/>
  <c r="BA52" i="1"/>
  <c r="AT52" i="1"/>
  <c r="AN52" i="1"/>
  <c r="AO52" i="1" s="1"/>
  <c r="AJ52" i="1"/>
  <c r="AH52" i="1" s="1"/>
  <c r="W52" i="1"/>
  <c r="U52" i="1" s="1"/>
  <c r="V52" i="1"/>
  <c r="N52" i="1"/>
  <c r="G52" i="1"/>
  <c r="Y52" i="1" s="1"/>
  <c r="BL51" i="1"/>
  <c r="BK51" i="1"/>
  <c r="BJ51" i="1"/>
  <c r="Q51" i="1" s="1"/>
  <c r="BI51" i="1"/>
  <c r="BH51" i="1"/>
  <c r="BG51" i="1"/>
  <c r="BF51" i="1"/>
  <c r="BE51" i="1"/>
  <c r="BD51" i="1"/>
  <c r="BA51" i="1"/>
  <c r="AY51" i="1"/>
  <c r="AV51" i="1"/>
  <c r="AT51" i="1"/>
  <c r="AX51" i="1" s="1"/>
  <c r="AN51" i="1"/>
  <c r="AO51" i="1" s="1"/>
  <c r="AJ51" i="1"/>
  <c r="AH51" i="1" s="1"/>
  <c r="W51" i="1"/>
  <c r="V51" i="1"/>
  <c r="U51" i="1" s="1"/>
  <c r="N51" i="1"/>
  <c r="BL50" i="1"/>
  <c r="BK50" i="1"/>
  <c r="BI50" i="1"/>
  <c r="BJ50" i="1" s="1"/>
  <c r="BH50" i="1"/>
  <c r="BG50" i="1"/>
  <c r="BF50" i="1"/>
  <c r="BE50" i="1"/>
  <c r="BD50" i="1"/>
  <c r="BA50" i="1"/>
  <c r="AY50" i="1"/>
  <c r="AT50" i="1"/>
  <c r="AO50" i="1"/>
  <c r="AN50" i="1"/>
  <c r="AJ50" i="1"/>
  <c r="AI50" i="1"/>
  <c r="AH50" i="1"/>
  <c r="W50" i="1"/>
  <c r="V50" i="1"/>
  <c r="U50" i="1" s="1"/>
  <c r="N50" i="1"/>
  <c r="BL49" i="1"/>
  <c r="BK49" i="1"/>
  <c r="BI49" i="1"/>
  <c r="BH49" i="1"/>
  <c r="BG49" i="1"/>
  <c r="BF49" i="1"/>
  <c r="BE49" i="1"/>
  <c r="BD49" i="1"/>
  <c r="AY49" i="1" s="1"/>
  <c r="BA49" i="1"/>
  <c r="AT49" i="1"/>
  <c r="AO49" i="1"/>
  <c r="AN49" i="1"/>
  <c r="AJ49" i="1"/>
  <c r="AH49" i="1"/>
  <c r="G49" i="1" s="1"/>
  <c r="Y49" i="1"/>
  <c r="W49" i="1"/>
  <c r="V49" i="1"/>
  <c r="U49" i="1"/>
  <c r="N49" i="1"/>
  <c r="L49" i="1"/>
  <c r="I49" i="1"/>
  <c r="H49" i="1"/>
  <c r="AW49" i="1" s="1"/>
  <c r="BL48" i="1"/>
  <c r="BK48" i="1"/>
  <c r="BJ48" i="1" s="1"/>
  <c r="Q48" i="1" s="1"/>
  <c r="BI48" i="1"/>
  <c r="BH48" i="1"/>
  <c r="BG48" i="1"/>
  <c r="BF48" i="1"/>
  <c r="BE48" i="1"/>
  <c r="BD48" i="1"/>
  <c r="AY48" i="1" s="1"/>
  <c r="BA48" i="1"/>
  <c r="AT48" i="1"/>
  <c r="AN48" i="1"/>
  <c r="AO48" i="1" s="1"/>
  <c r="AJ48" i="1"/>
  <c r="AH48" i="1" s="1"/>
  <c r="L48" i="1" s="1"/>
  <c r="W48" i="1"/>
  <c r="U48" i="1" s="1"/>
  <c r="V48" i="1"/>
  <c r="N48" i="1"/>
  <c r="BL47" i="1"/>
  <c r="BK47" i="1"/>
  <c r="BJ47" i="1"/>
  <c r="BI47" i="1"/>
  <c r="BH47" i="1"/>
  <c r="BG47" i="1"/>
  <c r="BF47" i="1"/>
  <c r="BE47" i="1"/>
  <c r="BD47" i="1"/>
  <c r="BA47" i="1"/>
  <c r="AY47" i="1"/>
  <c r="AT47" i="1"/>
  <c r="AN47" i="1"/>
  <c r="AO47" i="1" s="1"/>
  <c r="AJ47" i="1"/>
  <c r="AH47" i="1" s="1"/>
  <c r="AI47" i="1" s="1"/>
  <c r="W47" i="1"/>
  <c r="V47" i="1"/>
  <c r="U47" i="1" s="1"/>
  <c r="N47" i="1"/>
  <c r="BL46" i="1"/>
  <c r="BK46" i="1"/>
  <c r="BI46" i="1"/>
  <c r="BJ46" i="1" s="1"/>
  <c r="BH46" i="1"/>
  <c r="BG46" i="1"/>
  <c r="BF46" i="1"/>
  <c r="BE46" i="1"/>
  <c r="BD46" i="1"/>
  <c r="AY46" i="1" s="1"/>
  <c r="BA46" i="1"/>
  <c r="AT46" i="1"/>
  <c r="AO46" i="1"/>
  <c r="AN46" i="1"/>
  <c r="AJ46" i="1"/>
  <c r="AH46" i="1"/>
  <c r="H46" i="1" s="1"/>
  <c r="AW46" i="1" s="1"/>
  <c r="W46" i="1"/>
  <c r="V46" i="1"/>
  <c r="U46" i="1"/>
  <c r="N46" i="1"/>
  <c r="I46" i="1"/>
  <c r="BL45" i="1"/>
  <c r="BK45" i="1"/>
  <c r="BI45" i="1"/>
  <c r="BJ45" i="1" s="1"/>
  <c r="BH45" i="1"/>
  <c r="BG45" i="1"/>
  <c r="BF45" i="1"/>
  <c r="BE45" i="1"/>
  <c r="BD45" i="1"/>
  <c r="AY45" i="1" s="1"/>
  <c r="BA45" i="1"/>
  <c r="AT45" i="1"/>
  <c r="AN45" i="1"/>
  <c r="AO45" i="1" s="1"/>
  <c r="AJ45" i="1"/>
  <c r="AH45" i="1"/>
  <c r="W45" i="1"/>
  <c r="V45" i="1"/>
  <c r="U45" i="1"/>
  <c r="N45" i="1"/>
  <c r="L45" i="1"/>
  <c r="BL44" i="1"/>
  <c r="BK44" i="1"/>
  <c r="BJ44" i="1"/>
  <c r="BI44" i="1"/>
  <c r="BH44" i="1"/>
  <c r="BG44" i="1"/>
  <c r="BF44" i="1"/>
  <c r="BE44" i="1"/>
  <c r="BD44" i="1"/>
  <c r="AY44" i="1" s="1"/>
  <c r="BA44" i="1"/>
  <c r="AT44" i="1"/>
  <c r="AN44" i="1"/>
  <c r="AO44" i="1" s="1"/>
  <c r="AJ44" i="1"/>
  <c r="AH44" i="1" s="1"/>
  <c r="W44" i="1"/>
  <c r="V44" i="1"/>
  <c r="U44" i="1" s="1"/>
  <c r="N44" i="1"/>
  <c r="G44" i="1"/>
  <c r="Y44" i="1" s="1"/>
  <c r="BL43" i="1"/>
  <c r="BK43" i="1"/>
  <c r="BI43" i="1"/>
  <c r="BJ43" i="1" s="1"/>
  <c r="Q43" i="1" s="1"/>
  <c r="BH43" i="1"/>
  <c r="BG43" i="1"/>
  <c r="BF43" i="1"/>
  <c r="BE43" i="1"/>
  <c r="BD43" i="1"/>
  <c r="BA43" i="1"/>
  <c r="AY43" i="1"/>
  <c r="AV43" i="1"/>
  <c r="AT43" i="1"/>
  <c r="AO43" i="1"/>
  <c r="AN43" i="1"/>
  <c r="AJ43" i="1"/>
  <c r="AH43" i="1" s="1"/>
  <c r="W43" i="1"/>
  <c r="V43" i="1"/>
  <c r="U43" i="1" s="1"/>
  <c r="N43" i="1"/>
  <c r="BL42" i="1"/>
  <c r="BK42" i="1"/>
  <c r="BI42" i="1"/>
  <c r="BJ42" i="1" s="1"/>
  <c r="BH42" i="1"/>
  <c r="BG42" i="1"/>
  <c r="BF42" i="1"/>
  <c r="BE42" i="1"/>
  <c r="BD42" i="1"/>
  <c r="BA42" i="1"/>
  <c r="AY42" i="1"/>
  <c r="AT42" i="1"/>
  <c r="AO42" i="1"/>
  <c r="AN42" i="1"/>
  <c r="AJ42" i="1"/>
  <c r="AI42" i="1"/>
  <c r="AH42" i="1"/>
  <c r="W42" i="1"/>
  <c r="V42" i="1"/>
  <c r="U42" i="1" s="1"/>
  <c r="N42" i="1"/>
  <c r="BL41" i="1"/>
  <c r="BK41" i="1"/>
  <c r="BI41" i="1"/>
  <c r="BH41" i="1"/>
  <c r="BG41" i="1"/>
  <c r="BF41" i="1"/>
  <c r="BE41" i="1"/>
  <c r="BD41" i="1"/>
  <c r="AY41" i="1" s="1"/>
  <c r="BA41" i="1"/>
  <c r="AT41" i="1"/>
  <c r="AO41" i="1"/>
  <c r="AN41" i="1"/>
  <c r="AJ41" i="1"/>
  <c r="AH41" i="1"/>
  <c r="G41" i="1" s="1"/>
  <c r="Y41" i="1"/>
  <c r="W41" i="1"/>
  <c r="V41" i="1"/>
  <c r="U41" i="1"/>
  <c r="N41" i="1"/>
  <c r="L41" i="1"/>
  <c r="I41" i="1"/>
  <c r="H41" i="1"/>
  <c r="AW41" i="1" s="1"/>
  <c r="BL40" i="1"/>
  <c r="BK40" i="1"/>
  <c r="BJ40" i="1"/>
  <c r="Q40" i="1" s="1"/>
  <c r="BI40" i="1"/>
  <c r="BH40" i="1"/>
  <c r="BG40" i="1"/>
  <c r="BF40" i="1"/>
  <c r="BE40" i="1"/>
  <c r="BD40" i="1"/>
  <c r="AY40" i="1" s="1"/>
  <c r="BA40" i="1"/>
  <c r="AV40" i="1"/>
  <c r="AX40" i="1" s="1"/>
  <c r="AT40" i="1"/>
  <c r="AN40" i="1"/>
  <c r="AO40" i="1" s="1"/>
  <c r="AJ40" i="1"/>
  <c r="AH40" i="1" s="1"/>
  <c r="L40" i="1" s="1"/>
  <c r="W40" i="1"/>
  <c r="U40" i="1" s="1"/>
  <c r="V40" i="1"/>
  <c r="N40" i="1"/>
  <c r="G40" i="1"/>
  <c r="BL39" i="1"/>
  <c r="BK39" i="1"/>
  <c r="BJ39" i="1"/>
  <c r="AV39" i="1" s="1"/>
  <c r="BI39" i="1"/>
  <c r="BH39" i="1"/>
  <c r="BG39" i="1"/>
  <c r="BF39" i="1"/>
  <c r="BE39" i="1"/>
  <c r="BD39" i="1"/>
  <c r="AY39" i="1" s="1"/>
  <c r="BA39" i="1"/>
  <c r="AT39" i="1"/>
  <c r="AO39" i="1"/>
  <c r="AN39" i="1"/>
  <c r="AJ39" i="1"/>
  <c r="AH39" i="1" s="1"/>
  <c r="L39" i="1" s="1"/>
  <c r="AI39" i="1"/>
  <c r="W39" i="1"/>
  <c r="U39" i="1" s="1"/>
  <c r="V39" i="1"/>
  <c r="N39" i="1"/>
  <c r="H39" i="1"/>
  <c r="AW39" i="1" s="1"/>
  <c r="G39" i="1"/>
  <c r="Y39" i="1" s="1"/>
  <c r="BL38" i="1"/>
  <c r="BK38" i="1"/>
  <c r="BJ38" i="1" s="1"/>
  <c r="Q38" i="1" s="1"/>
  <c r="BI38" i="1"/>
  <c r="BH38" i="1"/>
  <c r="BG38" i="1"/>
  <c r="BF38" i="1"/>
  <c r="BE38" i="1"/>
  <c r="BD38" i="1"/>
  <c r="AY38" i="1" s="1"/>
  <c r="BA38" i="1"/>
  <c r="AV38" i="1"/>
  <c r="AT38" i="1"/>
  <c r="AX38" i="1" s="1"/>
  <c r="AN38" i="1"/>
  <c r="AO38" i="1" s="1"/>
  <c r="AJ38" i="1"/>
  <c r="AH38" i="1"/>
  <c r="G38" i="1" s="1"/>
  <c r="W38" i="1"/>
  <c r="V38" i="1"/>
  <c r="U38" i="1"/>
  <c r="N38" i="1"/>
  <c r="R38" i="1" s="1"/>
  <c r="S38" i="1" s="1"/>
  <c r="I38" i="1"/>
  <c r="H38" i="1"/>
  <c r="AW38" i="1" s="1"/>
  <c r="AZ38" i="1" s="1"/>
  <c r="BL37" i="1"/>
  <c r="BK37" i="1"/>
  <c r="BI37" i="1"/>
  <c r="BJ37" i="1" s="1"/>
  <c r="BH37" i="1"/>
  <c r="BG37" i="1"/>
  <c r="BF37" i="1"/>
  <c r="BE37" i="1"/>
  <c r="BD37" i="1"/>
  <c r="BA37" i="1"/>
  <c r="AY37" i="1"/>
  <c r="AT37" i="1"/>
  <c r="AN37" i="1"/>
  <c r="AO37" i="1" s="1"/>
  <c r="AJ37" i="1"/>
  <c r="AH37" i="1"/>
  <c r="W37" i="1"/>
  <c r="V37" i="1"/>
  <c r="U37" i="1"/>
  <c r="N37" i="1"/>
  <c r="BL36" i="1"/>
  <c r="BK36" i="1"/>
  <c r="BI36" i="1"/>
  <c r="BJ36" i="1" s="1"/>
  <c r="AV36" i="1" s="1"/>
  <c r="BH36" i="1"/>
  <c r="BG36" i="1"/>
  <c r="BF36" i="1"/>
  <c r="BE36" i="1"/>
  <c r="BD36" i="1"/>
  <c r="AY36" i="1" s="1"/>
  <c r="BA36" i="1"/>
  <c r="AT36" i="1"/>
  <c r="AN36" i="1"/>
  <c r="AO36" i="1" s="1"/>
  <c r="AJ36" i="1"/>
  <c r="AH36" i="1" s="1"/>
  <c r="W36" i="1"/>
  <c r="V36" i="1"/>
  <c r="U36" i="1" s="1"/>
  <c r="N36" i="1"/>
  <c r="I36" i="1"/>
  <c r="H36" i="1"/>
  <c r="AW36" i="1" s="1"/>
  <c r="AZ36" i="1" s="1"/>
  <c r="BL35" i="1"/>
  <c r="BK35" i="1"/>
  <c r="BI35" i="1"/>
  <c r="BJ35" i="1" s="1"/>
  <c r="Q35" i="1" s="1"/>
  <c r="R35" i="1" s="1"/>
  <c r="S35" i="1" s="1"/>
  <c r="BH35" i="1"/>
  <c r="BG35" i="1"/>
  <c r="BF35" i="1"/>
  <c r="BE35" i="1"/>
  <c r="BD35" i="1"/>
  <c r="AY35" i="1" s="1"/>
  <c r="BA35" i="1"/>
  <c r="AW35" i="1"/>
  <c r="AV35" i="1"/>
  <c r="AT35" i="1"/>
  <c r="AO35" i="1"/>
  <c r="AN35" i="1"/>
  <c r="AJ35" i="1"/>
  <c r="AI35" i="1"/>
  <c r="AH35" i="1"/>
  <c r="Y35" i="1"/>
  <c r="W35" i="1"/>
  <c r="V35" i="1"/>
  <c r="U35" i="1" s="1"/>
  <c r="N35" i="1"/>
  <c r="L35" i="1"/>
  <c r="I35" i="1"/>
  <c r="H35" i="1"/>
  <c r="G35" i="1"/>
  <c r="BL34" i="1"/>
  <c r="BK34" i="1"/>
  <c r="BI34" i="1"/>
  <c r="BJ34" i="1" s="1"/>
  <c r="BH34" i="1"/>
  <c r="BG34" i="1"/>
  <c r="BF34" i="1"/>
  <c r="BE34" i="1"/>
  <c r="BD34" i="1"/>
  <c r="BA34" i="1"/>
  <c r="AY34" i="1"/>
  <c r="AT34" i="1"/>
  <c r="AO34" i="1"/>
  <c r="AN34" i="1"/>
  <c r="AJ34" i="1"/>
  <c r="AH34" i="1" s="1"/>
  <c r="AI34" i="1" s="1"/>
  <c r="W34" i="1"/>
  <c r="V34" i="1"/>
  <c r="N34" i="1"/>
  <c r="BL33" i="1"/>
  <c r="BK33" i="1"/>
  <c r="BJ33" i="1"/>
  <c r="AV33" i="1" s="1"/>
  <c r="BI33" i="1"/>
  <c r="BH33" i="1"/>
  <c r="BG33" i="1"/>
  <c r="BF33" i="1"/>
  <c r="BE33" i="1"/>
  <c r="BD33" i="1"/>
  <c r="AY33" i="1" s="1"/>
  <c r="BA33" i="1"/>
  <c r="AT33" i="1"/>
  <c r="AX33" i="1" s="1"/>
  <c r="AO33" i="1"/>
  <c r="AN33" i="1"/>
  <c r="AJ33" i="1"/>
  <c r="AH33" i="1" s="1"/>
  <c r="W33" i="1"/>
  <c r="V33" i="1"/>
  <c r="U33" i="1" s="1"/>
  <c r="Q33" i="1"/>
  <c r="N33" i="1"/>
  <c r="I33" i="1"/>
  <c r="BL32" i="1"/>
  <c r="BK32" i="1"/>
  <c r="BJ32" i="1" s="1"/>
  <c r="BI32" i="1"/>
  <c r="BH32" i="1"/>
  <c r="BG32" i="1"/>
  <c r="BF32" i="1"/>
  <c r="BE32" i="1"/>
  <c r="BD32" i="1"/>
  <c r="AY32" i="1" s="1"/>
  <c r="BA32" i="1"/>
  <c r="AT32" i="1"/>
  <c r="AN32" i="1"/>
  <c r="AO32" i="1" s="1"/>
  <c r="AJ32" i="1"/>
  <c r="AH32" i="1"/>
  <c r="W32" i="1"/>
  <c r="V32" i="1"/>
  <c r="U32" i="1"/>
  <c r="N32" i="1"/>
  <c r="L32" i="1"/>
  <c r="BL31" i="1"/>
  <c r="BK31" i="1"/>
  <c r="BJ31" i="1"/>
  <c r="BI31" i="1"/>
  <c r="BH31" i="1"/>
  <c r="BG31" i="1"/>
  <c r="BF31" i="1"/>
  <c r="BE31" i="1"/>
  <c r="BD31" i="1"/>
  <c r="BA31" i="1"/>
  <c r="AY31" i="1"/>
  <c r="AT31" i="1"/>
  <c r="AN31" i="1"/>
  <c r="AO31" i="1" s="1"/>
  <c r="AJ31" i="1"/>
  <c r="AH31" i="1" s="1"/>
  <c r="W31" i="1"/>
  <c r="U31" i="1" s="1"/>
  <c r="V31" i="1"/>
  <c r="N31" i="1"/>
  <c r="H31" i="1"/>
  <c r="AW31" i="1" s="1"/>
  <c r="G31" i="1"/>
  <c r="Y31" i="1" s="1"/>
  <c r="BL30" i="1"/>
  <c r="BK30" i="1"/>
  <c r="BI30" i="1"/>
  <c r="BJ30" i="1" s="1"/>
  <c r="Q30" i="1" s="1"/>
  <c r="BH30" i="1"/>
  <c r="BG30" i="1"/>
  <c r="BF30" i="1"/>
  <c r="BE30" i="1"/>
  <c r="BD30" i="1"/>
  <c r="AY30" i="1" s="1"/>
  <c r="BA30" i="1"/>
  <c r="AV30" i="1"/>
  <c r="AT30" i="1"/>
  <c r="AN30" i="1"/>
  <c r="AO30" i="1" s="1"/>
  <c r="AJ30" i="1"/>
  <c r="AH30" i="1" s="1"/>
  <c r="W30" i="1"/>
  <c r="V30" i="1"/>
  <c r="U30" i="1" s="1"/>
  <c r="N30" i="1"/>
  <c r="BL29" i="1"/>
  <c r="BK29" i="1"/>
  <c r="BI29" i="1"/>
  <c r="BJ29" i="1" s="1"/>
  <c r="BH29" i="1"/>
  <c r="BG29" i="1"/>
  <c r="BF29" i="1"/>
  <c r="BE29" i="1"/>
  <c r="BD29" i="1"/>
  <c r="BA29" i="1"/>
  <c r="AY29" i="1"/>
  <c r="AT29" i="1"/>
  <c r="AN29" i="1"/>
  <c r="AO29" i="1" s="1"/>
  <c r="AJ29" i="1"/>
  <c r="AI29" i="1"/>
  <c r="AH29" i="1"/>
  <c r="W29" i="1"/>
  <c r="V29" i="1"/>
  <c r="U29" i="1" s="1"/>
  <c r="N29" i="1"/>
  <c r="BL28" i="1"/>
  <c r="BK28" i="1"/>
  <c r="BI28" i="1"/>
  <c r="BH28" i="1"/>
  <c r="BG28" i="1"/>
  <c r="BF28" i="1"/>
  <c r="BE28" i="1"/>
  <c r="BD28" i="1"/>
  <c r="AY28" i="1" s="1"/>
  <c r="BA28" i="1"/>
  <c r="AT28" i="1"/>
  <c r="AN28" i="1"/>
  <c r="AO28" i="1" s="1"/>
  <c r="AJ28" i="1"/>
  <c r="AH28" i="1" s="1"/>
  <c r="H28" i="1" s="1"/>
  <c r="AW28" i="1" s="1"/>
  <c r="W28" i="1"/>
  <c r="V28" i="1"/>
  <c r="U28" i="1" s="1"/>
  <c r="N28" i="1"/>
  <c r="I28" i="1"/>
  <c r="BL27" i="1"/>
  <c r="BK27" i="1"/>
  <c r="BI27" i="1"/>
  <c r="BJ27" i="1" s="1"/>
  <c r="Q27" i="1" s="1"/>
  <c r="BH27" i="1"/>
  <c r="BG27" i="1"/>
  <c r="BF27" i="1"/>
  <c r="BE27" i="1"/>
  <c r="BD27" i="1"/>
  <c r="AY27" i="1" s="1"/>
  <c r="BA27" i="1"/>
  <c r="AV27" i="1"/>
  <c r="AT27" i="1"/>
  <c r="AX27" i="1" s="1"/>
  <c r="AO27" i="1"/>
  <c r="AN27" i="1"/>
  <c r="AJ27" i="1"/>
  <c r="AH27" i="1" s="1"/>
  <c r="W27" i="1"/>
  <c r="V27" i="1"/>
  <c r="U27" i="1" s="1"/>
  <c r="N27" i="1"/>
  <c r="L27" i="1"/>
  <c r="BL26" i="1"/>
  <c r="BK26" i="1"/>
  <c r="BI26" i="1"/>
  <c r="BJ26" i="1" s="1"/>
  <c r="BH26" i="1"/>
  <c r="BG26" i="1"/>
  <c r="BF26" i="1"/>
  <c r="BE26" i="1"/>
  <c r="BD26" i="1"/>
  <c r="BA26" i="1"/>
  <c r="AY26" i="1"/>
  <c r="AT26" i="1"/>
  <c r="AO26" i="1"/>
  <c r="AN26" i="1"/>
  <c r="AJ26" i="1"/>
  <c r="AH26" i="1" s="1"/>
  <c r="AI26" i="1"/>
  <c r="W26" i="1"/>
  <c r="V26" i="1"/>
  <c r="U26" i="1" s="1"/>
  <c r="N26" i="1"/>
  <c r="G26" i="1"/>
  <c r="Y26" i="1" s="1"/>
  <c r="BL25" i="1"/>
  <c r="Q25" i="1" s="1"/>
  <c r="BK25" i="1"/>
  <c r="BJ25" i="1"/>
  <c r="AV25" i="1" s="1"/>
  <c r="BI25" i="1"/>
  <c r="BH25" i="1"/>
  <c r="BG25" i="1"/>
  <c r="BF25" i="1"/>
  <c r="BE25" i="1"/>
  <c r="BD25" i="1"/>
  <c r="AY25" i="1" s="1"/>
  <c r="BA25" i="1"/>
  <c r="AT25" i="1"/>
  <c r="AX25" i="1" s="1"/>
  <c r="AO25" i="1"/>
  <c r="AN25" i="1"/>
  <c r="AJ25" i="1"/>
  <c r="AH25" i="1" s="1"/>
  <c r="I25" i="1" s="1"/>
  <c r="W25" i="1"/>
  <c r="V25" i="1"/>
  <c r="U25" i="1" s="1"/>
  <c r="N25" i="1"/>
  <c r="BL24" i="1"/>
  <c r="BK24" i="1"/>
  <c r="BI24" i="1"/>
  <c r="BJ24" i="1" s="1"/>
  <c r="BH24" i="1"/>
  <c r="BG24" i="1"/>
  <c r="BF24" i="1"/>
  <c r="BE24" i="1"/>
  <c r="BD24" i="1"/>
  <c r="AY24" i="1" s="1"/>
  <c r="BA24" i="1"/>
  <c r="AT24" i="1"/>
  <c r="AN24" i="1"/>
  <c r="AO24" i="1" s="1"/>
  <c r="AJ24" i="1"/>
  <c r="AH24" i="1"/>
  <c r="L24" i="1" s="1"/>
  <c r="W24" i="1"/>
  <c r="V24" i="1"/>
  <c r="U24" i="1"/>
  <c r="N24" i="1"/>
  <c r="BL23" i="1"/>
  <c r="BK23" i="1"/>
  <c r="BJ23" i="1" s="1"/>
  <c r="BI23" i="1"/>
  <c r="BH23" i="1"/>
  <c r="BG23" i="1"/>
  <c r="BF23" i="1"/>
  <c r="BE23" i="1"/>
  <c r="BD23" i="1"/>
  <c r="AY23" i="1" s="1"/>
  <c r="BA23" i="1"/>
  <c r="AT23" i="1"/>
  <c r="AN23" i="1"/>
  <c r="AO23" i="1" s="1"/>
  <c r="AJ23" i="1"/>
  <c r="AH23" i="1"/>
  <c r="W23" i="1"/>
  <c r="U23" i="1" s="1"/>
  <c r="V23" i="1"/>
  <c r="N23" i="1"/>
  <c r="I23" i="1"/>
  <c r="BL22" i="1"/>
  <c r="Q22" i="1" s="1"/>
  <c r="BK22" i="1"/>
  <c r="BJ22" i="1"/>
  <c r="AV22" i="1" s="1"/>
  <c r="AX22" i="1" s="1"/>
  <c r="BI22" i="1"/>
  <c r="BH22" i="1"/>
  <c r="BG22" i="1"/>
  <c r="BF22" i="1"/>
  <c r="BE22" i="1"/>
  <c r="BD22" i="1"/>
  <c r="BA22" i="1"/>
  <c r="AY22" i="1"/>
  <c r="AT22" i="1"/>
  <c r="AO22" i="1"/>
  <c r="AN22" i="1"/>
  <c r="AJ22" i="1"/>
  <c r="AI22" i="1"/>
  <c r="AH22" i="1"/>
  <c r="I22" i="1" s="1"/>
  <c r="W22" i="1"/>
  <c r="V22" i="1"/>
  <c r="U22" i="1" s="1"/>
  <c r="N22" i="1"/>
  <c r="L22" i="1"/>
  <c r="BL21" i="1"/>
  <c r="BK21" i="1"/>
  <c r="BJ21" i="1"/>
  <c r="Q21" i="1" s="1"/>
  <c r="BI21" i="1"/>
  <c r="BH21" i="1"/>
  <c r="BG21" i="1"/>
  <c r="BF21" i="1"/>
  <c r="BE21" i="1"/>
  <c r="BD21" i="1"/>
  <c r="AY21" i="1" s="1"/>
  <c r="BA21" i="1"/>
  <c r="AT21" i="1"/>
  <c r="AO21" i="1"/>
  <c r="AN21" i="1"/>
  <c r="AJ21" i="1"/>
  <c r="AH21" i="1" s="1"/>
  <c r="W21" i="1"/>
  <c r="V21" i="1"/>
  <c r="U21" i="1" s="1"/>
  <c r="N21" i="1"/>
  <c r="BL20" i="1"/>
  <c r="BK20" i="1"/>
  <c r="BJ20" i="1"/>
  <c r="Q20" i="1" s="1"/>
  <c r="BI20" i="1"/>
  <c r="BH20" i="1"/>
  <c r="BG20" i="1"/>
  <c r="BF20" i="1"/>
  <c r="BE20" i="1"/>
  <c r="BD20" i="1"/>
  <c r="AY20" i="1" s="1"/>
  <c r="BA20" i="1"/>
  <c r="AV20" i="1"/>
  <c r="AT20" i="1"/>
  <c r="AX20" i="1" s="1"/>
  <c r="AO20" i="1"/>
  <c r="AN20" i="1"/>
  <c r="AJ20" i="1"/>
  <c r="AH20" i="1" s="1"/>
  <c r="W20" i="1"/>
  <c r="U20" i="1" s="1"/>
  <c r="V20" i="1"/>
  <c r="N20" i="1"/>
  <c r="BL19" i="1"/>
  <c r="BK19" i="1"/>
  <c r="BJ19" i="1"/>
  <c r="AV19" i="1" s="1"/>
  <c r="AX19" i="1" s="1"/>
  <c r="BI19" i="1"/>
  <c r="BH19" i="1"/>
  <c r="BG19" i="1"/>
  <c r="BF19" i="1"/>
  <c r="BE19" i="1"/>
  <c r="BD19" i="1"/>
  <c r="BA19" i="1"/>
  <c r="AY19" i="1"/>
  <c r="AT19" i="1"/>
  <c r="AN19" i="1"/>
  <c r="AO19" i="1" s="1"/>
  <c r="AJ19" i="1"/>
  <c r="AH19" i="1"/>
  <c r="L19" i="1" s="1"/>
  <c r="W19" i="1"/>
  <c r="V19" i="1"/>
  <c r="U19" i="1"/>
  <c r="N19" i="1"/>
  <c r="BL18" i="1"/>
  <c r="BK18" i="1"/>
  <c r="BJ18" i="1" s="1"/>
  <c r="BI18" i="1"/>
  <c r="BH18" i="1"/>
  <c r="BG18" i="1"/>
  <c r="BF18" i="1"/>
  <c r="BE18" i="1"/>
  <c r="BD18" i="1"/>
  <c r="AY18" i="1" s="1"/>
  <c r="BA18" i="1"/>
  <c r="AT18" i="1"/>
  <c r="AN18" i="1"/>
  <c r="AO18" i="1" s="1"/>
  <c r="AJ18" i="1"/>
  <c r="AH18" i="1"/>
  <c r="G18" i="1" s="1"/>
  <c r="W18" i="1"/>
  <c r="V18" i="1"/>
  <c r="U18" i="1"/>
  <c r="N18" i="1"/>
  <c r="I18" i="1"/>
  <c r="H18" i="1"/>
  <c r="AW18" i="1" s="1"/>
  <c r="BL17" i="1"/>
  <c r="BK17" i="1"/>
  <c r="BI17" i="1"/>
  <c r="BJ17" i="1" s="1"/>
  <c r="BH17" i="1"/>
  <c r="BG17" i="1"/>
  <c r="BF17" i="1"/>
  <c r="BE17" i="1"/>
  <c r="BD17" i="1"/>
  <c r="BA17" i="1"/>
  <c r="AY17" i="1"/>
  <c r="AT17" i="1"/>
  <c r="AN17" i="1"/>
  <c r="AO17" i="1" s="1"/>
  <c r="AJ17" i="1"/>
  <c r="AH17" i="1"/>
  <c r="H17" i="1" s="1"/>
  <c r="AW17" i="1" s="1"/>
  <c r="W17" i="1"/>
  <c r="V17" i="1"/>
  <c r="U17" i="1"/>
  <c r="N17" i="1"/>
  <c r="L17" i="1"/>
  <c r="T38" i="1" l="1"/>
  <c r="X38" i="1" s="1"/>
  <c r="AA38" i="1"/>
  <c r="Z38" i="1"/>
  <c r="AV18" i="1"/>
  <c r="AZ18" i="1" s="1"/>
  <c r="Q18" i="1"/>
  <c r="I20" i="1"/>
  <c r="H20" i="1"/>
  <c r="AW20" i="1" s="1"/>
  <c r="AZ20" i="1" s="1"/>
  <c r="G20" i="1"/>
  <c r="AI20" i="1"/>
  <c r="L20" i="1"/>
  <c r="AV26" i="1"/>
  <c r="AX26" i="1" s="1"/>
  <c r="Q26" i="1"/>
  <c r="AZ31" i="1"/>
  <c r="AI21" i="1"/>
  <c r="L21" i="1"/>
  <c r="I21" i="1"/>
  <c r="H21" i="1"/>
  <c r="AW21" i="1" s="1"/>
  <c r="AZ21" i="1" s="1"/>
  <c r="G21" i="1"/>
  <c r="Z35" i="1"/>
  <c r="AA35" i="1"/>
  <c r="T35" i="1"/>
  <c r="X35" i="1" s="1"/>
  <c r="Q17" i="1"/>
  <c r="AV17" i="1"/>
  <c r="AX17" i="1" s="1"/>
  <c r="R20" i="1"/>
  <c r="S20" i="1" s="1"/>
  <c r="AV23" i="1"/>
  <c r="AX23" i="1" s="1"/>
  <c r="Q23" i="1"/>
  <c r="Y18" i="1"/>
  <c r="AV34" i="1"/>
  <c r="AX34" i="1" s="1"/>
  <c r="Q34" i="1"/>
  <c r="AI19" i="1"/>
  <c r="BJ28" i="1"/>
  <c r="L29" i="1"/>
  <c r="I29" i="1"/>
  <c r="H29" i="1"/>
  <c r="AW29" i="1" s="1"/>
  <c r="G29" i="1"/>
  <c r="G36" i="1"/>
  <c r="AI36" i="1"/>
  <c r="L36" i="1"/>
  <c r="U70" i="1"/>
  <c r="L34" i="1"/>
  <c r="I34" i="1"/>
  <c r="H34" i="1"/>
  <c r="AW34" i="1" s="1"/>
  <c r="O35" i="1"/>
  <c r="M35" i="1" s="1"/>
  <c r="P35" i="1" s="1"/>
  <c r="J35" i="1" s="1"/>
  <c r="K35" i="1" s="1"/>
  <c r="AV45" i="1"/>
  <c r="AX45" i="1" s="1"/>
  <c r="Q45" i="1"/>
  <c r="AV52" i="1"/>
  <c r="AX52" i="1" s="1"/>
  <c r="Q52" i="1"/>
  <c r="AV54" i="1"/>
  <c r="AZ54" i="1" s="1"/>
  <c r="Q54" i="1"/>
  <c r="AV85" i="1"/>
  <c r="AZ85" i="1" s="1"/>
  <c r="Q85" i="1"/>
  <c r="AV90" i="1"/>
  <c r="Q90" i="1"/>
  <c r="AI17" i="1"/>
  <c r="H19" i="1"/>
  <c r="AW19" i="1" s="1"/>
  <c r="AZ19" i="1" s="1"/>
  <c r="G22" i="1"/>
  <c r="AI23" i="1"/>
  <c r="L23" i="1"/>
  <c r="AV31" i="1"/>
  <c r="AX31" i="1" s="1"/>
  <c r="Q31" i="1"/>
  <c r="AV32" i="1"/>
  <c r="AX32" i="1" s="1"/>
  <c r="Q32" i="1"/>
  <c r="L37" i="1"/>
  <c r="I37" i="1"/>
  <c r="H37" i="1"/>
  <c r="AW37" i="1" s="1"/>
  <c r="G37" i="1"/>
  <c r="AV55" i="1"/>
  <c r="Q55" i="1"/>
  <c r="I30" i="1"/>
  <c r="H30" i="1"/>
  <c r="AW30" i="1" s="1"/>
  <c r="AZ30" i="1" s="1"/>
  <c r="G30" i="1"/>
  <c r="AI30" i="1"/>
  <c r="L30" i="1"/>
  <c r="G84" i="1"/>
  <c r="AI84" i="1"/>
  <c r="I84" i="1"/>
  <c r="H84" i="1"/>
  <c r="AW84" i="1" s="1"/>
  <c r="AZ84" i="1" s="1"/>
  <c r="L84" i="1"/>
  <c r="G17" i="1"/>
  <c r="L18" i="1"/>
  <c r="I19" i="1"/>
  <c r="Q19" i="1"/>
  <c r="AV21" i="1"/>
  <c r="AX21" i="1" s="1"/>
  <c r="H22" i="1"/>
  <c r="AW22" i="1" s="1"/>
  <c r="AZ22" i="1" s="1"/>
  <c r="AX30" i="1"/>
  <c r="G34" i="1"/>
  <c r="AX35" i="1"/>
  <c r="Q36" i="1"/>
  <c r="AX36" i="1"/>
  <c r="AI37" i="1"/>
  <c r="Y40" i="1"/>
  <c r="L47" i="1"/>
  <c r="I47" i="1"/>
  <c r="H47" i="1"/>
  <c r="AW47" i="1" s="1"/>
  <c r="AZ47" i="1" s="1"/>
  <c r="G47" i="1"/>
  <c r="AV46" i="1"/>
  <c r="Q46" i="1"/>
  <c r="I24" i="1"/>
  <c r="H24" i="1"/>
  <c r="AW24" i="1" s="1"/>
  <c r="G24" i="1"/>
  <c r="AI24" i="1"/>
  <c r="I17" i="1"/>
  <c r="AI18" i="1"/>
  <c r="G23" i="1"/>
  <c r="AV24" i="1"/>
  <c r="AX24" i="1" s="1"/>
  <c r="Q24" i="1"/>
  <c r="L26" i="1"/>
  <c r="I26" i="1"/>
  <c r="H26" i="1"/>
  <c r="AW26" i="1" s="1"/>
  <c r="AZ26" i="1" s="1"/>
  <c r="AV29" i="1"/>
  <c r="AX29" i="1" s="1"/>
  <c r="Q29" i="1"/>
  <c r="I32" i="1"/>
  <c r="H32" i="1"/>
  <c r="AW32" i="1" s="1"/>
  <c r="AZ32" i="1" s="1"/>
  <c r="G32" i="1"/>
  <c r="AI32" i="1"/>
  <c r="H33" i="1"/>
  <c r="AW33" i="1" s="1"/>
  <c r="AZ33" i="1" s="1"/>
  <c r="G33" i="1"/>
  <c r="AI33" i="1"/>
  <c r="L33" i="1"/>
  <c r="AB35" i="1"/>
  <c r="AZ35" i="1"/>
  <c r="AZ39" i="1"/>
  <c r="AV44" i="1"/>
  <c r="AX44" i="1" s="1"/>
  <c r="Q44" i="1"/>
  <c r="AX46" i="1"/>
  <c r="AV53" i="1"/>
  <c r="AX53" i="1" s="1"/>
  <c r="Q53" i="1"/>
  <c r="G19" i="1"/>
  <c r="H25" i="1"/>
  <c r="AW25" i="1" s="1"/>
  <c r="AZ25" i="1" s="1"/>
  <c r="G25" i="1"/>
  <c r="R25" i="1" s="1"/>
  <c r="S25" i="1" s="1"/>
  <c r="AI25" i="1"/>
  <c r="L25" i="1"/>
  <c r="H23" i="1"/>
  <c r="AW23" i="1" s="1"/>
  <c r="AZ23" i="1" s="1"/>
  <c r="I27" i="1"/>
  <c r="H27" i="1"/>
  <c r="AW27" i="1" s="1"/>
  <c r="AZ27" i="1" s="1"/>
  <c r="G27" i="1"/>
  <c r="R27" i="1" s="1"/>
  <c r="S27" i="1" s="1"/>
  <c r="AI27" i="1"/>
  <c r="G28" i="1"/>
  <c r="AI28" i="1"/>
  <c r="L28" i="1"/>
  <c r="AI31" i="1"/>
  <c r="L31" i="1"/>
  <c r="I31" i="1"/>
  <c r="U34" i="1"/>
  <c r="Y38" i="1"/>
  <c r="AB38" i="1" s="1"/>
  <c r="O38" i="1"/>
  <c r="M38" i="1" s="1"/>
  <c r="P38" i="1" s="1"/>
  <c r="J38" i="1" s="1"/>
  <c r="K38" i="1" s="1"/>
  <c r="L65" i="1"/>
  <c r="I65" i="1"/>
  <c r="H65" i="1"/>
  <c r="AW65" i="1" s="1"/>
  <c r="AZ65" i="1" s="1"/>
  <c r="G65" i="1"/>
  <c r="AI65" i="1"/>
  <c r="AV37" i="1"/>
  <c r="AX37" i="1" s="1"/>
  <c r="Q37" i="1"/>
  <c r="I48" i="1"/>
  <c r="H48" i="1"/>
  <c r="AW48" i="1" s="1"/>
  <c r="G48" i="1"/>
  <c r="AI48" i="1"/>
  <c r="I58" i="1"/>
  <c r="H58" i="1"/>
  <c r="AW58" i="1" s="1"/>
  <c r="AZ58" i="1" s="1"/>
  <c r="AI58" i="1"/>
  <c r="L58" i="1"/>
  <c r="G58" i="1"/>
  <c r="L38" i="1"/>
  <c r="I39" i="1"/>
  <c r="Q39" i="1"/>
  <c r="AX39" i="1"/>
  <c r="H40" i="1"/>
  <c r="AW40" i="1" s="1"/>
  <c r="AZ40" i="1" s="1"/>
  <c r="AX43" i="1"/>
  <c r="L55" i="1"/>
  <c r="I55" i="1"/>
  <c r="H55" i="1"/>
  <c r="AW55" i="1" s="1"/>
  <c r="AZ55" i="1" s="1"/>
  <c r="R61" i="1"/>
  <c r="S61" i="1" s="1"/>
  <c r="Z61" i="1" s="1"/>
  <c r="Q83" i="1"/>
  <c r="AV83" i="1"/>
  <c r="AZ83" i="1" s="1"/>
  <c r="Q91" i="1"/>
  <c r="AV91" i="1"/>
  <c r="I94" i="1"/>
  <c r="H94" i="1"/>
  <c r="AW94" i="1" s="1"/>
  <c r="G94" i="1"/>
  <c r="L94" i="1"/>
  <c r="AI94" i="1"/>
  <c r="AV42" i="1"/>
  <c r="AX42" i="1" s="1"/>
  <c r="Q42" i="1"/>
  <c r="AV50" i="1"/>
  <c r="AX50" i="1" s="1"/>
  <c r="Q50" i="1"/>
  <c r="AI67" i="1"/>
  <c r="L67" i="1"/>
  <c r="I67" i="1"/>
  <c r="I88" i="1"/>
  <c r="AI88" i="1"/>
  <c r="L88" i="1"/>
  <c r="H88" i="1"/>
  <c r="AW88" i="1" s="1"/>
  <c r="G88" i="1"/>
  <c r="AI38" i="1"/>
  <c r="R40" i="1"/>
  <c r="S40" i="1" s="1"/>
  <c r="O40" i="1" s="1"/>
  <c r="M40" i="1" s="1"/>
  <c r="P40" i="1" s="1"/>
  <c r="I45" i="1"/>
  <c r="H45" i="1"/>
  <c r="AW45" i="1" s="1"/>
  <c r="AZ45" i="1" s="1"/>
  <c r="G45" i="1"/>
  <c r="AI45" i="1"/>
  <c r="AV48" i="1"/>
  <c r="AX48" i="1" s="1"/>
  <c r="I53" i="1"/>
  <c r="H53" i="1"/>
  <c r="AW53" i="1" s="1"/>
  <c r="AZ53" i="1" s="1"/>
  <c r="G53" i="1"/>
  <c r="AI53" i="1"/>
  <c r="G55" i="1"/>
  <c r="AI59" i="1"/>
  <c r="I59" i="1"/>
  <c r="L59" i="1"/>
  <c r="H59" i="1"/>
  <c r="AW59" i="1" s="1"/>
  <c r="AZ59" i="1" s="1"/>
  <c r="G59" i="1"/>
  <c r="AX64" i="1"/>
  <c r="Q75" i="1"/>
  <c r="AV75" i="1"/>
  <c r="BJ41" i="1"/>
  <c r="L42" i="1"/>
  <c r="I42" i="1"/>
  <c r="H42" i="1"/>
  <c r="AW42" i="1" s="1"/>
  <c r="AZ42" i="1" s="1"/>
  <c r="G42" i="1"/>
  <c r="AZ46" i="1"/>
  <c r="AV47" i="1"/>
  <c r="AX47" i="1" s="1"/>
  <c r="Q47" i="1"/>
  <c r="R48" i="1"/>
  <c r="S48" i="1" s="1"/>
  <c r="BJ49" i="1"/>
  <c r="L50" i="1"/>
  <c r="I50" i="1"/>
  <c r="H50" i="1"/>
  <c r="AW50" i="1" s="1"/>
  <c r="G50" i="1"/>
  <c r="Q64" i="1"/>
  <c r="AV67" i="1"/>
  <c r="Q67" i="1"/>
  <c r="AI44" i="1"/>
  <c r="L44" i="1"/>
  <c r="I44" i="1"/>
  <c r="AI52" i="1"/>
  <c r="L52" i="1"/>
  <c r="I52" i="1"/>
  <c r="AZ57" i="1"/>
  <c r="AV59" i="1"/>
  <c r="Q59" i="1"/>
  <c r="G67" i="1"/>
  <c r="AI71" i="1"/>
  <c r="I71" i="1"/>
  <c r="H71" i="1"/>
  <c r="AW71" i="1" s="1"/>
  <c r="AZ71" i="1" s="1"/>
  <c r="L71" i="1"/>
  <c r="G71" i="1"/>
  <c r="I40" i="1"/>
  <c r="AI40" i="1"/>
  <c r="I43" i="1"/>
  <c r="H43" i="1"/>
  <c r="AW43" i="1" s="1"/>
  <c r="AZ43" i="1" s="1"/>
  <c r="G43" i="1"/>
  <c r="AI43" i="1"/>
  <c r="L43" i="1"/>
  <c r="H44" i="1"/>
  <c r="AW44" i="1" s="1"/>
  <c r="AZ44" i="1" s="1"/>
  <c r="I51" i="1"/>
  <c r="H51" i="1"/>
  <c r="AW51" i="1" s="1"/>
  <c r="AZ51" i="1" s="1"/>
  <c r="G51" i="1"/>
  <c r="AI51" i="1"/>
  <c r="L51" i="1"/>
  <c r="H52" i="1"/>
  <c r="AW52" i="1" s="1"/>
  <c r="AZ52" i="1" s="1"/>
  <c r="U55" i="1"/>
  <c r="G56" i="1"/>
  <c r="R56" i="1" s="1"/>
  <c r="S56" i="1" s="1"/>
  <c r="Z56" i="1" s="1"/>
  <c r="AI56" i="1"/>
  <c r="L56" i="1"/>
  <c r="I56" i="1"/>
  <c r="H56" i="1"/>
  <c r="AW56" i="1" s="1"/>
  <c r="AZ56" i="1" s="1"/>
  <c r="AV57" i="1"/>
  <c r="AX57" i="1" s="1"/>
  <c r="Q57" i="1"/>
  <c r="BJ63" i="1"/>
  <c r="H67" i="1"/>
  <c r="AW67" i="1" s="1"/>
  <c r="AV70" i="1"/>
  <c r="AX70" i="1" s="1"/>
  <c r="Q70" i="1"/>
  <c r="AX59" i="1"/>
  <c r="G62" i="1"/>
  <c r="AV62" i="1"/>
  <c r="AX62" i="1" s="1"/>
  <c r="AX67" i="1"/>
  <c r="AV77" i="1"/>
  <c r="AX77" i="1" s="1"/>
  <c r="Q77" i="1"/>
  <c r="AV81" i="1"/>
  <c r="AX81" i="1" s="1"/>
  <c r="Q81" i="1"/>
  <c r="BJ93" i="1"/>
  <c r="L46" i="1"/>
  <c r="L54" i="1"/>
  <c r="H61" i="1"/>
  <c r="AW61" i="1" s="1"/>
  <c r="AZ61" i="1" s="1"/>
  <c r="G61" i="1"/>
  <c r="I62" i="1"/>
  <c r="AZ64" i="1"/>
  <c r="L70" i="1"/>
  <c r="I70" i="1"/>
  <c r="H70" i="1"/>
  <c r="AW70" i="1" s="1"/>
  <c r="AZ70" i="1" s="1"/>
  <c r="Q74" i="1"/>
  <c r="AV74" i="1"/>
  <c r="AX74" i="1" s="1"/>
  <c r="AX55" i="1"/>
  <c r="L57" i="1"/>
  <c r="I57" i="1"/>
  <c r="G57" i="1"/>
  <c r="H60" i="1"/>
  <c r="AW60" i="1" s="1"/>
  <c r="AZ60" i="1" s="1"/>
  <c r="AI60" i="1"/>
  <c r="I63" i="1"/>
  <c r="G63" i="1"/>
  <c r="AI72" i="1"/>
  <c r="L72" i="1"/>
  <c r="I72" i="1"/>
  <c r="H72" i="1"/>
  <c r="AW72" i="1" s="1"/>
  <c r="AZ72" i="1" s="1"/>
  <c r="G72" i="1"/>
  <c r="Q78" i="1"/>
  <c r="AV78" i="1"/>
  <c r="AX78" i="1" s="1"/>
  <c r="AI87" i="1"/>
  <c r="L87" i="1"/>
  <c r="I87" i="1"/>
  <c r="H87" i="1"/>
  <c r="AW87" i="1" s="1"/>
  <c r="AZ87" i="1" s="1"/>
  <c r="G87" i="1"/>
  <c r="AI46" i="1"/>
  <c r="AV65" i="1"/>
  <c r="AX65" i="1" s="1"/>
  <c r="Q65" i="1"/>
  <c r="AX66" i="1"/>
  <c r="G70" i="1"/>
  <c r="H73" i="1"/>
  <c r="AW73" i="1" s="1"/>
  <c r="AZ73" i="1" s="1"/>
  <c r="G73" i="1"/>
  <c r="I73" i="1"/>
  <c r="H81" i="1"/>
  <c r="AW81" i="1" s="1"/>
  <c r="G81" i="1"/>
  <c r="I81" i="1"/>
  <c r="AI81" i="1"/>
  <c r="AI41" i="1"/>
  <c r="G46" i="1"/>
  <c r="AI49" i="1"/>
  <c r="G54" i="1"/>
  <c r="L62" i="1"/>
  <c r="H62" i="1"/>
  <c r="AW62" i="1" s="1"/>
  <c r="AZ62" i="1" s="1"/>
  <c r="G64" i="1"/>
  <c r="AI64" i="1"/>
  <c r="L64" i="1"/>
  <c r="I68" i="1"/>
  <c r="H68" i="1"/>
  <c r="AW68" i="1" s="1"/>
  <c r="AZ68" i="1" s="1"/>
  <c r="G68" i="1"/>
  <c r="AI68" i="1"/>
  <c r="R92" i="1"/>
  <c r="S92" i="1" s="1"/>
  <c r="Z92" i="1" s="1"/>
  <c r="G60" i="1"/>
  <c r="H63" i="1"/>
  <c r="AW63" i="1" s="1"/>
  <c r="H69" i="1"/>
  <c r="AW69" i="1" s="1"/>
  <c r="AZ69" i="1" s="1"/>
  <c r="G69" i="1"/>
  <c r="R69" i="1" s="1"/>
  <c r="S69" i="1" s="1"/>
  <c r="AI69" i="1"/>
  <c r="L69" i="1"/>
  <c r="I78" i="1"/>
  <c r="H78" i="1"/>
  <c r="AW78" i="1" s="1"/>
  <c r="AZ78" i="1" s="1"/>
  <c r="L78" i="1"/>
  <c r="AI78" i="1"/>
  <c r="G78" i="1"/>
  <c r="I86" i="1"/>
  <c r="H86" i="1"/>
  <c r="AW86" i="1" s="1"/>
  <c r="AZ86" i="1" s="1"/>
  <c r="G86" i="1"/>
  <c r="L86" i="1"/>
  <c r="AZ92" i="1"/>
  <c r="L66" i="1"/>
  <c r="AX79" i="1"/>
  <c r="AI80" i="1"/>
  <c r="L80" i="1"/>
  <c r="AX82" i="1"/>
  <c r="U83" i="1"/>
  <c r="AX90" i="1"/>
  <c r="I91" i="1"/>
  <c r="H91" i="1"/>
  <c r="AW91" i="1" s="1"/>
  <c r="L91" i="1"/>
  <c r="AX72" i="1"/>
  <c r="AV88" i="1"/>
  <c r="AX88" i="1" s="1"/>
  <c r="Q88" i="1"/>
  <c r="AV89" i="1"/>
  <c r="AX89" i="1" s="1"/>
  <c r="Q89" i="1"/>
  <c r="AI66" i="1"/>
  <c r="AX71" i="1"/>
  <c r="G91" i="1"/>
  <c r="AX91" i="1"/>
  <c r="Y92" i="1"/>
  <c r="G66" i="1"/>
  <c r="Q68" i="1"/>
  <c r="AV71" i="1"/>
  <c r="I75" i="1"/>
  <c r="L75" i="1"/>
  <c r="Q80" i="1"/>
  <c r="AX80" i="1"/>
  <c r="G83" i="1"/>
  <c r="R84" i="1"/>
  <c r="S84" i="1" s="1"/>
  <c r="Q86" i="1"/>
  <c r="AV86" i="1"/>
  <c r="AX86" i="1" s="1"/>
  <c r="Q94" i="1"/>
  <c r="AV94" i="1"/>
  <c r="AX94" i="1" s="1"/>
  <c r="H66" i="1"/>
  <c r="AW66" i="1" s="1"/>
  <c r="AZ66" i="1" s="1"/>
  <c r="L74" i="1"/>
  <c r="H74" i="1"/>
  <c r="AW74" i="1" s="1"/>
  <c r="G74" i="1"/>
  <c r="AI74" i="1"/>
  <c r="I83" i="1"/>
  <c r="L83" i="1"/>
  <c r="H89" i="1"/>
  <c r="AW89" i="1" s="1"/>
  <c r="AZ89" i="1" s="1"/>
  <c r="G89" i="1"/>
  <c r="AI89" i="1"/>
  <c r="I89" i="1"/>
  <c r="AV73" i="1"/>
  <c r="AX73" i="1" s="1"/>
  <c r="Q73" i="1"/>
  <c r="G76" i="1"/>
  <c r="AI76" i="1"/>
  <c r="I76" i="1"/>
  <c r="H76" i="1"/>
  <c r="AW76" i="1" s="1"/>
  <c r="AZ76" i="1" s="1"/>
  <c r="AZ77" i="1"/>
  <c r="AI79" i="1"/>
  <c r="I79" i="1"/>
  <c r="H79" i="1"/>
  <c r="AW79" i="1" s="1"/>
  <c r="AZ79" i="1" s="1"/>
  <c r="G79" i="1"/>
  <c r="G80" i="1"/>
  <c r="L82" i="1"/>
  <c r="H82" i="1"/>
  <c r="AW82" i="1" s="1"/>
  <c r="AZ82" i="1" s="1"/>
  <c r="G82" i="1"/>
  <c r="AI82" i="1"/>
  <c r="L90" i="1"/>
  <c r="H90" i="1"/>
  <c r="AW90" i="1" s="1"/>
  <c r="AZ90" i="1" s="1"/>
  <c r="G90" i="1"/>
  <c r="AI90" i="1"/>
  <c r="U91" i="1"/>
  <c r="AI77" i="1"/>
  <c r="AI85" i="1"/>
  <c r="I92" i="1"/>
  <c r="AI93" i="1"/>
  <c r="G77" i="1"/>
  <c r="G85" i="1"/>
  <c r="G93" i="1"/>
  <c r="AI92" i="1"/>
  <c r="O92" i="1" l="1"/>
  <c r="M92" i="1" s="1"/>
  <c r="P92" i="1" s="1"/>
  <c r="J92" i="1" s="1"/>
  <c r="K92" i="1" s="1"/>
  <c r="T25" i="1"/>
  <c r="X25" i="1" s="1"/>
  <c r="AA25" i="1"/>
  <c r="Z25" i="1"/>
  <c r="Z27" i="1"/>
  <c r="AA27" i="1"/>
  <c r="T27" i="1"/>
  <c r="X27" i="1" s="1"/>
  <c r="Y80" i="1"/>
  <c r="AV93" i="1"/>
  <c r="Q93" i="1"/>
  <c r="R83" i="1"/>
  <c r="S83" i="1" s="1"/>
  <c r="Y85" i="1"/>
  <c r="Y90" i="1"/>
  <c r="Y89" i="1"/>
  <c r="R86" i="1"/>
  <c r="S86" i="1" s="1"/>
  <c r="O86" i="1" s="1"/>
  <c r="M86" i="1" s="1"/>
  <c r="P86" i="1" s="1"/>
  <c r="J86" i="1" s="1"/>
  <c r="K86" i="1" s="1"/>
  <c r="R68" i="1"/>
  <c r="S68" i="1" s="1"/>
  <c r="R88" i="1"/>
  <c r="S88" i="1" s="1"/>
  <c r="Y72" i="1"/>
  <c r="Q63" i="1"/>
  <c r="AV63" i="1"/>
  <c r="AX63" i="1" s="1"/>
  <c r="O56" i="1"/>
  <c r="M56" i="1" s="1"/>
  <c r="P56" i="1" s="1"/>
  <c r="J56" i="1" s="1"/>
  <c r="K56" i="1" s="1"/>
  <c r="Y56" i="1"/>
  <c r="AV49" i="1"/>
  <c r="Q49" i="1"/>
  <c r="Y59" i="1"/>
  <c r="AA40" i="1"/>
  <c r="T40" i="1"/>
  <c r="X40" i="1" s="1"/>
  <c r="R37" i="1"/>
  <c r="S37" i="1" s="1"/>
  <c r="R24" i="1"/>
  <c r="S24" i="1" s="1"/>
  <c r="Y22" i="1"/>
  <c r="Y21" i="1"/>
  <c r="R18" i="1"/>
  <c r="S18" i="1" s="1"/>
  <c r="Y66" i="1"/>
  <c r="R66" i="1"/>
  <c r="S66" i="1" s="1"/>
  <c r="AA48" i="1"/>
  <c r="T48" i="1"/>
  <c r="X48" i="1" s="1"/>
  <c r="R39" i="1"/>
  <c r="S39" i="1" s="1"/>
  <c r="R46" i="1"/>
  <c r="S46" i="1" s="1"/>
  <c r="O46" i="1" s="1"/>
  <c r="M46" i="1" s="1"/>
  <c r="P46" i="1" s="1"/>
  <c r="J46" i="1" s="1"/>
  <c r="K46" i="1" s="1"/>
  <c r="J40" i="1"/>
  <c r="K40" i="1" s="1"/>
  <c r="R32" i="1"/>
  <c r="S32" i="1" s="1"/>
  <c r="R52" i="1"/>
  <c r="S52" i="1" s="1"/>
  <c r="Y36" i="1"/>
  <c r="R17" i="1"/>
  <c r="S17" i="1" s="1"/>
  <c r="R26" i="1"/>
  <c r="S26" i="1" s="1"/>
  <c r="Y79" i="1"/>
  <c r="R79" i="1"/>
  <c r="S79" i="1" s="1"/>
  <c r="O79" i="1" s="1"/>
  <c r="M79" i="1" s="1"/>
  <c r="P79" i="1" s="1"/>
  <c r="J79" i="1" s="1"/>
  <c r="K79" i="1" s="1"/>
  <c r="Y76" i="1"/>
  <c r="Y83" i="1"/>
  <c r="O83" i="1"/>
  <c r="M83" i="1" s="1"/>
  <c r="P83" i="1" s="1"/>
  <c r="J83" i="1" s="1"/>
  <c r="K83" i="1" s="1"/>
  <c r="R76" i="1"/>
  <c r="S76" i="1" s="1"/>
  <c r="O76" i="1" s="1"/>
  <c r="M76" i="1" s="1"/>
  <c r="P76" i="1" s="1"/>
  <c r="J76" i="1" s="1"/>
  <c r="K76" i="1" s="1"/>
  <c r="Y68" i="1"/>
  <c r="O68" i="1"/>
  <c r="M68" i="1" s="1"/>
  <c r="P68" i="1" s="1"/>
  <c r="J68" i="1" s="1"/>
  <c r="K68" i="1" s="1"/>
  <c r="Y81" i="1"/>
  <c r="R65" i="1"/>
  <c r="S65" i="1" s="1"/>
  <c r="Y57" i="1"/>
  <c r="AX85" i="1"/>
  <c r="R47" i="1"/>
  <c r="S47" i="1" s="1"/>
  <c r="Z40" i="1"/>
  <c r="Y88" i="1"/>
  <c r="AX83" i="1"/>
  <c r="AX54" i="1"/>
  <c r="R53" i="1"/>
  <c r="S53" i="1" s="1"/>
  <c r="R29" i="1"/>
  <c r="S29" i="1" s="1"/>
  <c r="Y23" i="1"/>
  <c r="R55" i="1"/>
  <c r="S55" i="1" s="1"/>
  <c r="R34" i="1"/>
  <c r="S34" i="1" s="1"/>
  <c r="R23" i="1"/>
  <c r="S23" i="1" s="1"/>
  <c r="AX18" i="1"/>
  <c r="Y19" i="1"/>
  <c r="Y86" i="1"/>
  <c r="AZ81" i="1"/>
  <c r="R81" i="1"/>
  <c r="S81" i="1" s="1"/>
  <c r="Y62" i="1"/>
  <c r="R72" i="1"/>
  <c r="S72" i="1" s="1"/>
  <c r="O72" i="1" s="1"/>
  <c r="M72" i="1" s="1"/>
  <c r="P72" i="1" s="1"/>
  <c r="J72" i="1" s="1"/>
  <c r="K72" i="1" s="1"/>
  <c r="Y67" i="1"/>
  <c r="AZ88" i="1"/>
  <c r="R50" i="1"/>
  <c r="S50" i="1" s="1"/>
  <c r="Y94" i="1"/>
  <c r="R62" i="1"/>
  <c r="S62" i="1" s="1"/>
  <c r="O62" i="1" s="1"/>
  <c r="M62" i="1" s="1"/>
  <c r="P62" i="1" s="1"/>
  <c r="J62" i="1" s="1"/>
  <c r="K62" i="1" s="1"/>
  <c r="R31" i="1"/>
  <c r="S31" i="1" s="1"/>
  <c r="R90" i="1"/>
  <c r="S90" i="1" s="1"/>
  <c r="O90" i="1" s="1"/>
  <c r="M90" i="1" s="1"/>
  <c r="P90" i="1" s="1"/>
  <c r="J90" i="1" s="1"/>
  <c r="K90" i="1" s="1"/>
  <c r="R45" i="1"/>
  <c r="S45" i="1" s="1"/>
  <c r="O45" i="1" s="1"/>
  <c r="M45" i="1" s="1"/>
  <c r="P45" i="1" s="1"/>
  <c r="J45" i="1" s="1"/>
  <c r="K45" i="1" s="1"/>
  <c r="Y29" i="1"/>
  <c r="O29" i="1"/>
  <c r="M29" i="1" s="1"/>
  <c r="P29" i="1" s="1"/>
  <c r="J29" i="1" s="1"/>
  <c r="K29" i="1" s="1"/>
  <c r="Y33" i="1"/>
  <c r="R19" i="1"/>
  <c r="S19" i="1" s="1"/>
  <c r="O84" i="1"/>
  <c r="M84" i="1" s="1"/>
  <c r="P84" i="1" s="1"/>
  <c r="J84" i="1" s="1"/>
  <c r="K84" i="1" s="1"/>
  <c r="Y84" i="1"/>
  <c r="AZ29" i="1"/>
  <c r="R21" i="1"/>
  <c r="S21" i="1" s="1"/>
  <c r="O21" i="1" s="1"/>
  <c r="M21" i="1" s="1"/>
  <c r="P21" i="1" s="1"/>
  <c r="J21" i="1" s="1"/>
  <c r="K21" i="1" s="1"/>
  <c r="AA84" i="1"/>
  <c r="T84" i="1"/>
  <c r="X84" i="1" s="1"/>
  <c r="Y60" i="1"/>
  <c r="R57" i="1"/>
  <c r="S57" i="1" s="1"/>
  <c r="T56" i="1"/>
  <c r="X56" i="1" s="1"/>
  <c r="AA56" i="1"/>
  <c r="AB56" i="1" s="1"/>
  <c r="R80" i="1"/>
  <c r="S80" i="1" s="1"/>
  <c r="O80" i="1" s="1"/>
  <c r="M80" i="1" s="1"/>
  <c r="P80" i="1" s="1"/>
  <c r="J80" i="1" s="1"/>
  <c r="K80" i="1" s="1"/>
  <c r="Z84" i="1"/>
  <c r="Y43" i="1"/>
  <c r="R43" i="1"/>
  <c r="S43" i="1" s="1"/>
  <c r="O43" i="1" s="1"/>
  <c r="M43" i="1" s="1"/>
  <c r="P43" i="1" s="1"/>
  <c r="J43" i="1" s="1"/>
  <c r="K43" i="1" s="1"/>
  <c r="Y71" i="1"/>
  <c r="R71" i="1"/>
  <c r="S71" i="1" s="1"/>
  <c r="O71" i="1" s="1"/>
  <c r="M71" i="1" s="1"/>
  <c r="P71" i="1" s="1"/>
  <c r="J71" i="1" s="1"/>
  <c r="K71" i="1" s="1"/>
  <c r="R59" i="1"/>
  <c r="S59" i="1" s="1"/>
  <c r="O59" i="1" s="1"/>
  <c r="M59" i="1" s="1"/>
  <c r="P59" i="1" s="1"/>
  <c r="J59" i="1" s="1"/>
  <c r="K59" i="1" s="1"/>
  <c r="Y50" i="1"/>
  <c r="O50" i="1"/>
  <c r="M50" i="1" s="1"/>
  <c r="P50" i="1" s="1"/>
  <c r="J50" i="1" s="1"/>
  <c r="K50" i="1" s="1"/>
  <c r="AX75" i="1"/>
  <c r="AZ75" i="1"/>
  <c r="AZ94" i="1"/>
  <c r="Z48" i="1"/>
  <c r="Y58" i="1"/>
  <c r="R58" i="1"/>
  <c r="S58" i="1" s="1"/>
  <c r="O58" i="1" s="1"/>
  <c r="M58" i="1" s="1"/>
  <c r="P58" i="1" s="1"/>
  <c r="J58" i="1" s="1"/>
  <c r="K58" i="1" s="1"/>
  <c r="Y48" i="1"/>
  <c r="O48" i="1"/>
  <c r="M48" i="1" s="1"/>
  <c r="P48" i="1" s="1"/>
  <c r="J48" i="1" s="1"/>
  <c r="K48" i="1" s="1"/>
  <c r="AZ91" i="1"/>
  <c r="T92" i="1"/>
  <c r="X92" i="1" s="1"/>
  <c r="AA92" i="1"/>
  <c r="AB92" i="1" s="1"/>
  <c r="Y73" i="1"/>
  <c r="R60" i="1"/>
  <c r="S60" i="1" s="1"/>
  <c r="O60" i="1" s="1"/>
  <c r="M60" i="1" s="1"/>
  <c r="P60" i="1" s="1"/>
  <c r="J60" i="1" s="1"/>
  <c r="K60" i="1" s="1"/>
  <c r="O61" i="1"/>
  <c r="M61" i="1" s="1"/>
  <c r="P61" i="1" s="1"/>
  <c r="J61" i="1" s="1"/>
  <c r="K61" i="1" s="1"/>
  <c r="Y61" i="1"/>
  <c r="R77" i="1"/>
  <c r="S77" i="1" s="1"/>
  <c r="R70" i="1"/>
  <c r="S70" i="1" s="1"/>
  <c r="O70" i="1" s="1"/>
  <c r="M70" i="1" s="1"/>
  <c r="P70" i="1" s="1"/>
  <c r="J70" i="1" s="1"/>
  <c r="K70" i="1" s="1"/>
  <c r="Y51" i="1"/>
  <c r="R51" i="1"/>
  <c r="S51" i="1" s="1"/>
  <c r="AZ50" i="1"/>
  <c r="Y42" i="1"/>
  <c r="R75" i="1"/>
  <c r="S75" i="1" s="1"/>
  <c r="Y55" i="1"/>
  <c r="O55" i="1"/>
  <c r="M55" i="1" s="1"/>
  <c r="P55" i="1" s="1"/>
  <c r="J55" i="1" s="1"/>
  <c r="K55" i="1" s="1"/>
  <c r="Y45" i="1"/>
  <c r="AZ48" i="1"/>
  <c r="Y65" i="1"/>
  <c r="O65" i="1"/>
  <c r="M65" i="1" s="1"/>
  <c r="P65" i="1" s="1"/>
  <c r="J65" i="1" s="1"/>
  <c r="K65" i="1" s="1"/>
  <c r="Y28" i="1"/>
  <c r="R44" i="1"/>
  <c r="S44" i="1" s="1"/>
  <c r="Y47" i="1"/>
  <c r="R36" i="1"/>
  <c r="S36" i="1" s="1"/>
  <c r="O36" i="1" s="1"/>
  <c r="M36" i="1" s="1"/>
  <c r="P36" i="1" s="1"/>
  <c r="J36" i="1" s="1"/>
  <c r="K36" i="1" s="1"/>
  <c r="Y37" i="1"/>
  <c r="O37" i="1"/>
  <c r="M37" i="1" s="1"/>
  <c r="P37" i="1" s="1"/>
  <c r="J37" i="1" s="1"/>
  <c r="K37" i="1" s="1"/>
  <c r="R85" i="1"/>
  <c r="S85" i="1" s="1"/>
  <c r="R22" i="1"/>
  <c r="S22" i="1" s="1"/>
  <c r="Y20" i="1"/>
  <c r="O20" i="1"/>
  <c r="M20" i="1" s="1"/>
  <c r="P20" i="1" s="1"/>
  <c r="J20" i="1" s="1"/>
  <c r="K20" i="1" s="1"/>
  <c r="AV41" i="1"/>
  <c r="Q41" i="1"/>
  <c r="Y54" i="1"/>
  <c r="Y82" i="1"/>
  <c r="Y74" i="1"/>
  <c r="O69" i="1"/>
  <c r="M69" i="1" s="1"/>
  <c r="P69" i="1" s="1"/>
  <c r="J69" i="1" s="1"/>
  <c r="K69" i="1" s="1"/>
  <c r="Y69" i="1"/>
  <c r="R78" i="1"/>
  <c r="S78" i="1" s="1"/>
  <c r="O78" i="1" s="1"/>
  <c r="M78" i="1" s="1"/>
  <c r="P78" i="1" s="1"/>
  <c r="J78" i="1" s="1"/>
  <c r="K78" i="1" s="1"/>
  <c r="AA61" i="1"/>
  <c r="T61" i="1"/>
  <c r="X61" i="1" s="1"/>
  <c r="Y24" i="1"/>
  <c r="AZ37" i="1"/>
  <c r="T20" i="1"/>
  <c r="X20" i="1" s="1"/>
  <c r="Z20" i="1"/>
  <c r="AA20" i="1"/>
  <c r="AZ17" i="1"/>
  <c r="O77" i="1"/>
  <c r="M77" i="1" s="1"/>
  <c r="P77" i="1" s="1"/>
  <c r="J77" i="1" s="1"/>
  <c r="K77" i="1" s="1"/>
  <c r="Y77" i="1"/>
  <c r="T69" i="1"/>
  <c r="X69" i="1" s="1"/>
  <c r="AA69" i="1"/>
  <c r="Z69" i="1"/>
  <c r="R64" i="1"/>
  <c r="S64" i="1" s="1"/>
  <c r="R73" i="1"/>
  <c r="S73" i="1" s="1"/>
  <c r="R94" i="1"/>
  <c r="S94" i="1" s="1"/>
  <c r="R89" i="1"/>
  <c r="S89" i="1" s="1"/>
  <c r="R82" i="1"/>
  <c r="S82" i="1" s="1"/>
  <c r="O82" i="1" s="1"/>
  <c r="M82" i="1" s="1"/>
  <c r="P82" i="1" s="1"/>
  <c r="J82" i="1" s="1"/>
  <c r="K82" i="1" s="1"/>
  <c r="Y46" i="1"/>
  <c r="Y63" i="1"/>
  <c r="Y93" i="1"/>
  <c r="AZ74" i="1"/>
  <c r="Y91" i="1"/>
  <c r="O91" i="1"/>
  <c r="M91" i="1" s="1"/>
  <c r="P91" i="1" s="1"/>
  <c r="J91" i="1" s="1"/>
  <c r="K91" i="1" s="1"/>
  <c r="Y78" i="1"/>
  <c r="Y64" i="1"/>
  <c r="Y70" i="1"/>
  <c r="Y87" i="1"/>
  <c r="R87" i="1"/>
  <c r="S87" i="1" s="1"/>
  <c r="R74" i="1"/>
  <c r="S74" i="1" s="1"/>
  <c r="AZ67" i="1"/>
  <c r="R67" i="1"/>
  <c r="S67" i="1" s="1"/>
  <c r="O67" i="1" s="1"/>
  <c r="M67" i="1" s="1"/>
  <c r="P67" i="1" s="1"/>
  <c r="J67" i="1" s="1"/>
  <c r="K67" i="1" s="1"/>
  <c r="Y53" i="1"/>
  <c r="O53" i="1"/>
  <c r="M53" i="1" s="1"/>
  <c r="P53" i="1" s="1"/>
  <c r="J53" i="1" s="1"/>
  <c r="K53" i="1" s="1"/>
  <c r="R42" i="1"/>
  <c r="S42" i="1" s="1"/>
  <c r="R91" i="1"/>
  <c r="S91" i="1" s="1"/>
  <c r="Y27" i="1"/>
  <c r="O27" i="1"/>
  <c r="M27" i="1" s="1"/>
  <c r="P27" i="1" s="1"/>
  <c r="J27" i="1" s="1"/>
  <c r="K27" i="1" s="1"/>
  <c r="O25" i="1"/>
  <c r="M25" i="1" s="1"/>
  <c r="P25" i="1" s="1"/>
  <c r="J25" i="1" s="1"/>
  <c r="K25" i="1" s="1"/>
  <c r="Y25" i="1"/>
  <c r="Y32" i="1"/>
  <c r="O32" i="1"/>
  <c r="M32" i="1" s="1"/>
  <c r="P32" i="1" s="1"/>
  <c r="J32" i="1" s="1"/>
  <c r="K32" i="1" s="1"/>
  <c r="AZ24" i="1"/>
  <c r="Y34" i="1"/>
  <c r="Y17" i="1"/>
  <c r="Y30" i="1"/>
  <c r="R30" i="1"/>
  <c r="S30" i="1" s="1"/>
  <c r="O30" i="1" s="1"/>
  <c r="M30" i="1" s="1"/>
  <c r="P30" i="1" s="1"/>
  <c r="J30" i="1" s="1"/>
  <c r="K30" i="1" s="1"/>
  <c r="R54" i="1"/>
  <c r="S54" i="1" s="1"/>
  <c r="O54" i="1" s="1"/>
  <c r="M54" i="1" s="1"/>
  <c r="P54" i="1" s="1"/>
  <c r="J54" i="1" s="1"/>
  <c r="K54" i="1" s="1"/>
  <c r="AZ34" i="1"/>
  <c r="AV28" i="1"/>
  <c r="Q28" i="1"/>
  <c r="R33" i="1"/>
  <c r="S33" i="1" s="1"/>
  <c r="AB27" i="1" l="1"/>
  <c r="AB69" i="1"/>
  <c r="AA22" i="1"/>
  <c r="T22" i="1"/>
  <c r="X22" i="1" s="1"/>
  <c r="Z22" i="1"/>
  <c r="T57" i="1"/>
  <c r="X57" i="1" s="1"/>
  <c r="AA57" i="1"/>
  <c r="Z57" i="1"/>
  <c r="AA24" i="1"/>
  <c r="Z24" i="1"/>
  <c r="T24" i="1"/>
  <c r="X24" i="1" s="1"/>
  <c r="T87" i="1"/>
  <c r="X87" i="1" s="1"/>
  <c r="Z87" i="1"/>
  <c r="AA87" i="1"/>
  <c r="AB87" i="1" s="1"/>
  <c r="AA73" i="1"/>
  <c r="T73" i="1"/>
  <c r="X73" i="1" s="1"/>
  <c r="Z73" i="1"/>
  <c r="AB61" i="1"/>
  <c r="T85" i="1"/>
  <c r="X85" i="1" s="1"/>
  <c r="AA85" i="1"/>
  <c r="Z85" i="1"/>
  <c r="T44" i="1"/>
  <c r="X44" i="1" s="1"/>
  <c r="AA44" i="1"/>
  <c r="O44" i="1"/>
  <c r="M44" i="1" s="1"/>
  <c r="P44" i="1" s="1"/>
  <c r="J44" i="1" s="1"/>
  <c r="K44" i="1" s="1"/>
  <c r="Z44" i="1"/>
  <c r="T51" i="1"/>
  <c r="X51" i="1" s="1"/>
  <c r="AA51" i="1"/>
  <c r="Z51" i="1"/>
  <c r="AA45" i="1"/>
  <c r="T45" i="1"/>
  <c r="X45" i="1" s="1"/>
  <c r="Z45" i="1"/>
  <c r="T50" i="1"/>
  <c r="X50" i="1" s="1"/>
  <c r="AA50" i="1"/>
  <c r="Z50" i="1"/>
  <c r="T23" i="1"/>
  <c r="X23" i="1" s="1"/>
  <c r="AA23" i="1"/>
  <c r="Z23" i="1"/>
  <c r="T29" i="1"/>
  <c r="X29" i="1" s="1"/>
  <c r="AA29" i="1"/>
  <c r="Z29" i="1"/>
  <c r="Z18" i="1"/>
  <c r="T18" i="1"/>
  <c r="X18" i="1" s="1"/>
  <c r="AA18" i="1"/>
  <c r="O18" i="1"/>
  <c r="M18" i="1" s="1"/>
  <c r="P18" i="1" s="1"/>
  <c r="J18" i="1" s="1"/>
  <c r="K18" i="1" s="1"/>
  <c r="T37" i="1"/>
  <c r="X37" i="1" s="1"/>
  <c r="AA37" i="1"/>
  <c r="AB37" i="1" s="1"/>
  <c r="Z37" i="1"/>
  <c r="AA88" i="1"/>
  <c r="Z88" i="1"/>
  <c r="T88" i="1"/>
  <c r="X88" i="1" s="1"/>
  <c r="T30" i="1"/>
  <c r="X30" i="1" s="1"/>
  <c r="Z30" i="1"/>
  <c r="AA30" i="1"/>
  <c r="T17" i="1"/>
  <c r="X17" i="1" s="1"/>
  <c r="AA17" i="1"/>
  <c r="Z17" i="1"/>
  <c r="T33" i="1"/>
  <c r="X33" i="1" s="1"/>
  <c r="AA33" i="1"/>
  <c r="Z33" i="1"/>
  <c r="O87" i="1"/>
  <c r="M87" i="1" s="1"/>
  <c r="P87" i="1" s="1"/>
  <c r="J87" i="1" s="1"/>
  <c r="K87" i="1" s="1"/>
  <c r="T64" i="1"/>
  <c r="X64" i="1" s="1"/>
  <c r="AA64" i="1"/>
  <c r="AB64" i="1" s="1"/>
  <c r="Z64" i="1"/>
  <c r="AB20" i="1"/>
  <c r="T78" i="1"/>
  <c r="X78" i="1" s="1"/>
  <c r="AA78" i="1"/>
  <c r="AB78" i="1" s="1"/>
  <c r="Z78" i="1"/>
  <c r="O51" i="1"/>
  <c r="M51" i="1" s="1"/>
  <c r="P51" i="1" s="1"/>
  <c r="J51" i="1" s="1"/>
  <c r="K51" i="1" s="1"/>
  <c r="AA60" i="1"/>
  <c r="Z60" i="1"/>
  <c r="T60" i="1"/>
  <c r="X60" i="1" s="1"/>
  <c r="T19" i="1"/>
  <c r="X19" i="1" s="1"/>
  <c r="AA19" i="1"/>
  <c r="Z19" i="1"/>
  <c r="T90" i="1"/>
  <c r="X90" i="1" s="1"/>
  <c r="AA90" i="1"/>
  <c r="AB90" i="1" s="1"/>
  <c r="Z90" i="1"/>
  <c r="AA81" i="1"/>
  <c r="T81" i="1"/>
  <c r="X81" i="1" s="1"/>
  <c r="Z81" i="1"/>
  <c r="T47" i="1"/>
  <c r="X47" i="1" s="1"/>
  <c r="AA47" i="1"/>
  <c r="AB47" i="1" s="1"/>
  <c r="Z47" i="1"/>
  <c r="O81" i="1"/>
  <c r="M81" i="1" s="1"/>
  <c r="P81" i="1" s="1"/>
  <c r="J81" i="1" s="1"/>
  <c r="K81" i="1" s="1"/>
  <c r="AA79" i="1"/>
  <c r="Z79" i="1"/>
  <c r="T79" i="1"/>
  <c r="X79" i="1" s="1"/>
  <c r="T39" i="1"/>
  <c r="X39" i="1" s="1"/>
  <c r="AA39" i="1"/>
  <c r="O39" i="1"/>
  <c r="M39" i="1" s="1"/>
  <c r="P39" i="1" s="1"/>
  <c r="J39" i="1" s="1"/>
  <c r="K39" i="1" s="1"/>
  <c r="Z39" i="1"/>
  <c r="AX49" i="1"/>
  <c r="AZ49" i="1"/>
  <c r="O17" i="1"/>
  <c r="M17" i="1" s="1"/>
  <c r="P17" i="1" s="1"/>
  <c r="J17" i="1" s="1"/>
  <c r="K17" i="1" s="1"/>
  <c r="T82" i="1"/>
  <c r="X82" i="1" s="1"/>
  <c r="AA82" i="1"/>
  <c r="Z82" i="1"/>
  <c r="T34" i="1"/>
  <c r="X34" i="1" s="1"/>
  <c r="AA34" i="1"/>
  <c r="Z34" i="1"/>
  <c r="O85" i="1"/>
  <c r="M85" i="1" s="1"/>
  <c r="P85" i="1" s="1"/>
  <c r="J85" i="1" s="1"/>
  <c r="K85" i="1" s="1"/>
  <c r="R41" i="1"/>
  <c r="S41" i="1" s="1"/>
  <c r="T70" i="1"/>
  <c r="X70" i="1" s="1"/>
  <c r="AA70" i="1"/>
  <c r="Z70" i="1"/>
  <c r="O73" i="1"/>
  <c r="M73" i="1" s="1"/>
  <c r="P73" i="1" s="1"/>
  <c r="J73" i="1" s="1"/>
  <c r="K73" i="1" s="1"/>
  <c r="T31" i="1"/>
  <c r="X31" i="1" s="1"/>
  <c r="AA31" i="1"/>
  <c r="AB31" i="1" s="1"/>
  <c r="O31" i="1"/>
  <c r="M31" i="1" s="1"/>
  <c r="P31" i="1" s="1"/>
  <c r="J31" i="1" s="1"/>
  <c r="K31" i="1" s="1"/>
  <c r="Z31" i="1"/>
  <c r="AA53" i="1"/>
  <c r="T53" i="1"/>
  <c r="X53" i="1" s="1"/>
  <c r="Z53" i="1"/>
  <c r="AB40" i="1"/>
  <c r="R63" i="1"/>
  <c r="S63" i="1" s="1"/>
  <c r="T86" i="1"/>
  <c r="X86" i="1" s="1"/>
  <c r="AA86" i="1"/>
  <c r="Z86" i="1"/>
  <c r="T58" i="1"/>
  <c r="X58" i="1" s="1"/>
  <c r="Z58" i="1"/>
  <c r="AA58" i="1"/>
  <c r="AA68" i="1"/>
  <c r="AB68" i="1" s="1"/>
  <c r="Z68" i="1"/>
  <c r="T68" i="1"/>
  <c r="X68" i="1" s="1"/>
  <c r="T67" i="1"/>
  <c r="X67" i="1" s="1"/>
  <c r="AA67" i="1"/>
  <c r="Z67" i="1"/>
  <c r="O34" i="1"/>
  <c r="M34" i="1" s="1"/>
  <c r="P34" i="1" s="1"/>
  <c r="J34" i="1" s="1"/>
  <c r="K34" i="1" s="1"/>
  <c r="AX41" i="1"/>
  <c r="AZ41" i="1"/>
  <c r="T36" i="1"/>
  <c r="X36" i="1" s="1"/>
  <c r="AA36" i="1"/>
  <c r="AB36" i="1" s="1"/>
  <c r="Z36" i="1"/>
  <c r="T75" i="1"/>
  <c r="X75" i="1" s="1"/>
  <c r="AA75" i="1"/>
  <c r="Z75" i="1"/>
  <c r="O75" i="1"/>
  <c r="M75" i="1" s="1"/>
  <c r="P75" i="1" s="1"/>
  <c r="J75" i="1" s="1"/>
  <c r="K75" i="1" s="1"/>
  <c r="AA80" i="1"/>
  <c r="T80" i="1"/>
  <c r="X80" i="1" s="1"/>
  <c r="Z80" i="1"/>
  <c r="AB84" i="1"/>
  <c r="O33" i="1"/>
  <c r="M33" i="1" s="1"/>
  <c r="P33" i="1" s="1"/>
  <c r="J33" i="1" s="1"/>
  <c r="K33" i="1" s="1"/>
  <c r="T55" i="1"/>
  <c r="X55" i="1" s="1"/>
  <c r="AA55" i="1"/>
  <c r="AB55" i="1" s="1"/>
  <c r="Z55" i="1"/>
  <c r="O57" i="1"/>
  <c r="M57" i="1" s="1"/>
  <c r="P57" i="1" s="1"/>
  <c r="J57" i="1" s="1"/>
  <c r="K57" i="1" s="1"/>
  <c r="Z76" i="1"/>
  <c r="AA76" i="1"/>
  <c r="AB76" i="1" s="1"/>
  <c r="T76" i="1"/>
  <c r="X76" i="1" s="1"/>
  <c r="T26" i="1"/>
  <c r="X26" i="1" s="1"/>
  <c r="AA26" i="1"/>
  <c r="AB26" i="1" s="1"/>
  <c r="O26" i="1"/>
  <c r="M26" i="1" s="1"/>
  <c r="P26" i="1" s="1"/>
  <c r="J26" i="1" s="1"/>
  <c r="K26" i="1" s="1"/>
  <c r="Z26" i="1"/>
  <c r="AB48" i="1"/>
  <c r="O22" i="1"/>
  <c r="M22" i="1" s="1"/>
  <c r="P22" i="1" s="1"/>
  <c r="J22" i="1" s="1"/>
  <c r="K22" i="1" s="1"/>
  <c r="T83" i="1"/>
  <c r="X83" i="1" s="1"/>
  <c r="AA83" i="1"/>
  <c r="Z83" i="1"/>
  <c r="T42" i="1"/>
  <c r="X42" i="1" s="1"/>
  <c r="AA42" i="1"/>
  <c r="AB42" i="1" s="1"/>
  <c r="Z42" i="1"/>
  <c r="T43" i="1"/>
  <c r="X43" i="1" s="1"/>
  <c r="AA43" i="1"/>
  <c r="Z43" i="1"/>
  <c r="AZ28" i="1"/>
  <c r="AX28" i="1"/>
  <c r="T54" i="1"/>
  <c r="X54" i="1" s="1"/>
  <c r="AA54" i="1"/>
  <c r="AB54" i="1" s="1"/>
  <c r="Z54" i="1"/>
  <c r="T94" i="1"/>
  <c r="X94" i="1" s="1"/>
  <c r="AA94" i="1"/>
  <c r="Z94" i="1"/>
  <c r="O24" i="1"/>
  <c r="M24" i="1" s="1"/>
  <c r="P24" i="1" s="1"/>
  <c r="J24" i="1" s="1"/>
  <c r="K24" i="1" s="1"/>
  <c r="T77" i="1"/>
  <c r="X77" i="1" s="1"/>
  <c r="AA77" i="1"/>
  <c r="Z77" i="1"/>
  <c r="T62" i="1"/>
  <c r="X62" i="1" s="1"/>
  <c r="AA62" i="1"/>
  <c r="AB62" i="1" s="1"/>
  <c r="Z62" i="1"/>
  <c r="AA32" i="1"/>
  <c r="Z32" i="1"/>
  <c r="T32" i="1"/>
  <c r="X32" i="1" s="1"/>
  <c r="T66" i="1"/>
  <c r="X66" i="1" s="1"/>
  <c r="AA66" i="1"/>
  <c r="AB66" i="1" s="1"/>
  <c r="Z66" i="1"/>
  <c r="R93" i="1"/>
  <c r="S93" i="1" s="1"/>
  <c r="AB25" i="1"/>
  <c r="T46" i="1"/>
  <c r="X46" i="1" s="1"/>
  <c r="AA46" i="1"/>
  <c r="Z46" i="1"/>
  <c r="R28" i="1"/>
  <c r="S28" i="1" s="1"/>
  <c r="AA59" i="1"/>
  <c r="AB59" i="1" s="1"/>
  <c r="Z59" i="1"/>
  <c r="T59" i="1"/>
  <c r="X59" i="1" s="1"/>
  <c r="T52" i="1"/>
  <c r="X52" i="1" s="1"/>
  <c r="AA52" i="1"/>
  <c r="Z52" i="1"/>
  <c r="O52" i="1"/>
  <c r="M52" i="1" s="1"/>
  <c r="P52" i="1" s="1"/>
  <c r="J52" i="1" s="1"/>
  <c r="K52" i="1" s="1"/>
  <c r="AA89" i="1"/>
  <c r="T89" i="1"/>
  <c r="X89" i="1" s="1"/>
  <c r="Z89" i="1"/>
  <c r="O42" i="1"/>
  <c r="M42" i="1" s="1"/>
  <c r="P42" i="1" s="1"/>
  <c r="J42" i="1" s="1"/>
  <c r="K42" i="1" s="1"/>
  <c r="AA71" i="1"/>
  <c r="Z71" i="1"/>
  <c r="T71" i="1"/>
  <c r="X71" i="1" s="1"/>
  <c r="T21" i="1"/>
  <c r="X21" i="1" s="1"/>
  <c r="AA21" i="1"/>
  <c r="Z21" i="1"/>
  <c r="AA72" i="1"/>
  <c r="T72" i="1"/>
  <c r="X72" i="1" s="1"/>
  <c r="Z72" i="1"/>
  <c r="T91" i="1"/>
  <c r="X91" i="1" s="1"/>
  <c r="AA91" i="1"/>
  <c r="Z91" i="1"/>
  <c r="T74" i="1"/>
  <c r="X74" i="1" s="1"/>
  <c r="AA74" i="1"/>
  <c r="AB74" i="1" s="1"/>
  <c r="Z74" i="1"/>
  <c r="O64" i="1"/>
  <c r="M64" i="1" s="1"/>
  <c r="P64" i="1" s="1"/>
  <c r="J64" i="1" s="1"/>
  <c r="K64" i="1" s="1"/>
  <c r="O74" i="1"/>
  <c r="M74" i="1" s="1"/>
  <c r="P74" i="1" s="1"/>
  <c r="J74" i="1" s="1"/>
  <c r="K74" i="1" s="1"/>
  <c r="O47" i="1"/>
  <c r="M47" i="1" s="1"/>
  <c r="P47" i="1" s="1"/>
  <c r="J47" i="1" s="1"/>
  <c r="K47" i="1" s="1"/>
  <c r="O94" i="1"/>
  <c r="M94" i="1" s="1"/>
  <c r="P94" i="1" s="1"/>
  <c r="J94" i="1" s="1"/>
  <c r="K94" i="1" s="1"/>
  <c r="O19" i="1"/>
  <c r="M19" i="1" s="1"/>
  <c r="P19" i="1" s="1"/>
  <c r="J19" i="1" s="1"/>
  <c r="K19" i="1" s="1"/>
  <c r="O23" i="1"/>
  <c r="M23" i="1" s="1"/>
  <c r="P23" i="1" s="1"/>
  <c r="J23" i="1" s="1"/>
  <c r="K23" i="1" s="1"/>
  <c r="O88" i="1"/>
  <c r="M88" i="1" s="1"/>
  <c r="P88" i="1" s="1"/>
  <c r="J88" i="1" s="1"/>
  <c r="K88" i="1" s="1"/>
  <c r="T65" i="1"/>
  <c r="X65" i="1" s="1"/>
  <c r="AA65" i="1"/>
  <c r="AB65" i="1" s="1"/>
  <c r="Z65" i="1"/>
  <c r="O66" i="1"/>
  <c r="M66" i="1" s="1"/>
  <c r="P66" i="1" s="1"/>
  <c r="J66" i="1" s="1"/>
  <c r="K66" i="1" s="1"/>
  <c r="R49" i="1"/>
  <c r="S49" i="1" s="1"/>
  <c r="AZ63" i="1"/>
  <c r="O89" i="1"/>
  <c r="M89" i="1" s="1"/>
  <c r="P89" i="1" s="1"/>
  <c r="J89" i="1" s="1"/>
  <c r="K89" i="1" s="1"/>
  <c r="AX93" i="1"/>
  <c r="AZ93" i="1"/>
  <c r="AB32" i="1" l="1"/>
  <c r="AB23" i="1"/>
  <c r="AB85" i="1"/>
  <c r="AB80" i="1"/>
  <c r="AB33" i="1"/>
  <c r="AB72" i="1"/>
  <c r="AB39" i="1"/>
  <c r="AB75" i="1"/>
  <c r="AB70" i="1"/>
  <c r="AB19" i="1"/>
  <c r="AB50" i="1"/>
  <c r="AB52" i="1"/>
  <c r="AB46" i="1"/>
  <c r="AB67" i="1"/>
  <c r="AB53" i="1"/>
  <c r="AB82" i="1"/>
  <c r="AB88" i="1"/>
  <c r="AB71" i="1"/>
  <c r="AB83" i="1"/>
  <c r="AB86" i="1"/>
  <c r="T41" i="1"/>
  <c r="X41" i="1" s="1"/>
  <c r="AA41" i="1"/>
  <c r="Z41" i="1"/>
  <c r="O41" i="1"/>
  <c r="M41" i="1" s="1"/>
  <c r="P41" i="1" s="1"/>
  <c r="J41" i="1" s="1"/>
  <c r="K41" i="1" s="1"/>
  <c r="AB17" i="1"/>
  <c r="AB29" i="1"/>
  <c r="AB44" i="1"/>
  <c r="AB73" i="1"/>
  <c r="AB57" i="1"/>
  <c r="T49" i="1"/>
  <c r="X49" i="1" s="1"/>
  <c r="AA49" i="1"/>
  <c r="Z49" i="1"/>
  <c r="O49" i="1"/>
  <c r="M49" i="1" s="1"/>
  <c r="P49" i="1" s="1"/>
  <c r="J49" i="1" s="1"/>
  <c r="K49" i="1" s="1"/>
  <c r="AB24" i="1"/>
  <c r="AB81" i="1"/>
  <c r="AB91" i="1"/>
  <c r="AB77" i="1"/>
  <c r="T93" i="1"/>
  <c r="X93" i="1" s="1"/>
  <c r="AA93" i="1"/>
  <c r="Z93" i="1"/>
  <c r="O93" i="1"/>
  <c r="M93" i="1" s="1"/>
  <c r="P93" i="1" s="1"/>
  <c r="J93" i="1" s="1"/>
  <c r="K93" i="1" s="1"/>
  <c r="AB94" i="1"/>
  <c r="AB43" i="1"/>
  <c r="AB79" i="1"/>
  <c r="AB60" i="1"/>
  <c r="AB30" i="1"/>
  <c r="AB45" i="1"/>
  <c r="T63" i="1"/>
  <c r="X63" i="1" s="1"/>
  <c r="AA63" i="1"/>
  <c r="AB63" i="1" s="1"/>
  <c r="Z63" i="1"/>
  <c r="O63" i="1"/>
  <c r="M63" i="1" s="1"/>
  <c r="P63" i="1" s="1"/>
  <c r="J63" i="1" s="1"/>
  <c r="K63" i="1" s="1"/>
  <c r="AB21" i="1"/>
  <c r="AB89" i="1"/>
  <c r="T28" i="1"/>
  <c r="X28" i="1" s="1"/>
  <c r="AA28" i="1"/>
  <c r="Z28" i="1"/>
  <c r="O28" i="1"/>
  <c r="M28" i="1" s="1"/>
  <c r="P28" i="1" s="1"/>
  <c r="J28" i="1" s="1"/>
  <c r="K28" i="1" s="1"/>
  <c r="AB58" i="1"/>
  <c r="AB34" i="1"/>
  <c r="AB18" i="1"/>
  <c r="AB51" i="1"/>
  <c r="AB22" i="1"/>
  <c r="AB28" i="1" l="1"/>
  <c r="AB49" i="1"/>
  <c r="AB93" i="1"/>
  <c r="AB41" i="1"/>
</calcChain>
</file>

<file path=xl/sharedStrings.xml><?xml version="1.0" encoding="utf-8"?>
<sst xmlns="http://schemas.openxmlformats.org/spreadsheetml/2006/main" count="1094" uniqueCount="490">
  <si>
    <t>File opened</t>
  </si>
  <si>
    <t>2023-02-03 14:32:01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</si>
  <si>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</si>
  <si>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</si>
  <si>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</si>
  <si>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</si>
  <si>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</si>
  <si>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</si>
  <si>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</si>
  <si>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</si>
  <si>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</si>
  <si>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</si>
  <si>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</si>
  <si>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{"h2obzero": "1.10204", "tbzero": "0.305447", "co2bspan2b": "0.287104", "chamberpressurezero": "2.51199", "co2aspan2a": "0.288024", "co2aspan2b": "0.285496", "h2obspanconc2": "0", "co2aspan1": "0.999297", "h2obspan2a": "0.0692186", "co2bspanconc2": "301.5", "oxygen": "21", "h2obspan2": "0", "co2bspan2a": "0.289677", "h2obspan2b": "0.0691233", "h2obspan1": "0.998622", "co2bspan2": "-0.0282607", "h2oaspan2": "0", "ssb_ref": "34260.8", "h2oazero": "1.09778", "h2oaspan1": "1.00238", "h2oaspanconc2": "0", "tazero": "0.200024", "h2oaspan2b": "0.0690461", "co2bspan1": "0.999307", "ssa_ref": "34202.9", "co2bspanconc1": "2500", "co2aspanconc2": "301.5", "h2obspanconc1": "12.27", "co2azero": "0.956047", "co2aspanconc1": "2500", "co2bzero": "0.956083", "co2aspan2": "-0.0280352", "flowmeterzero": "0.987779", "h2oaspanconc1": "12.27", "h2oaspan2a": "0.0688822", "flowbzero": "0.28845", "flowazero": "0.31195"}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</si>
  <si>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</si>
  <si>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</si>
  <si>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</si>
  <si>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</si>
  <si>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</si>
  <si>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</si>
  <si>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</si>
  <si>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</si>
  <si>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</si>
  <si>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</si>
  <si>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14:32:01</t>
  </si>
  <si>
    <t>Stability Definition:	F (FlrLS): Slp&lt;1	ΔH2O (Meas2): Slp&lt;0.1	ΔCO2 (Meas2): Slp&lt;0.5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</si>
  <si>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</si>
  <si>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</si>
  <si>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</si>
  <si>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</si>
  <si>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</si>
  <si>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</si>
  <si>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</si>
  <si>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</si>
  <si>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</si>
  <si>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</si>
  <si>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</si>
  <si>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</si>
  <si>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</si>
  <si>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</si>
  <si>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</si>
  <si>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</si>
  <si>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</si>
  <si>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</si>
  <si>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</si>
  <si>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</si>
  <si>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</si>
  <si>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</si>
  <si>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</si>
  <si>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</si>
  <si>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</si>
  <si>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</si>
  <si>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</si>
  <si>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</si>
  <si>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</si>
  <si>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</si>
  <si>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</si>
  <si>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</si>
  <si>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</si>
  <si>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</si>
  <si>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</si>
  <si>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</si>
  <si>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</si>
  <si>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</si>
  <si>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</si>
  <si>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</si>
  <si>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</si>
  <si>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</si>
  <si>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</si>
  <si>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</si>
  <si>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2.36523 84.1143 386.852 627.812 872.542 1066.43 1252 1425.98</t>
  </si>
  <si>
    <t>Fs_true</t>
  </si>
  <si>
    <t>0.389091 101.364 402.356 600.695 801.507 1002.15 1200.64 1400.27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</si>
  <si>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</si>
  <si>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</si>
  <si>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</si>
  <si>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</si>
  <si>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</si>
  <si>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</si>
  <si>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</si>
  <si>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</si>
  <si>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</si>
  <si>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</si>
  <si>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</si>
  <si>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</si>
  <si>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</si>
  <si>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</si>
  <si>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</si>
  <si>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</si>
  <si>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</si>
  <si>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</si>
  <si>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</si>
  <si>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</si>
  <si>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</si>
  <si>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</si>
  <si>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</si>
  <si>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</si>
  <si>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</si>
  <si>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</si>
  <si>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</si>
  <si>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</si>
  <si>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</si>
  <si>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</si>
  <si>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</si>
  <si>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</si>
  <si>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</si>
  <si>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</si>
  <si>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</si>
  <si>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</si>
  <si>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</si>
  <si>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</si>
  <si>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</si>
  <si>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</si>
  <si>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</si>
  <si>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</si>
  <si>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</si>
  <si>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</si>
  <si>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</si>
  <si>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</si>
  <si>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</si>
  <si>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</si>
  <si>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</si>
  <si>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</si>
  <si>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</si>
  <si>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</si>
  <si>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</si>
  <si>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</si>
  <si>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</si>
  <si>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</si>
  <si>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</si>
  <si>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</si>
  <si>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</si>
  <si>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</si>
  <si>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</si>
  <si>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</si>
  <si>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</si>
  <si>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</si>
  <si>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</si>
  <si>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</si>
  <si>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</si>
  <si>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</si>
  <si>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</si>
  <si>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</si>
  <si>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</si>
  <si>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</si>
  <si>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</si>
  <si>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</si>
  <si>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</si>
  <si>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</si>
  <si>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</si>
  <si>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</si>
  <si>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</si>
  <si>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</si>
  <si>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</si>
  <si>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</si>
  <si>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</si>
  <si>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</si>
  <si>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</si>
  <si>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</si>
  <si>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</si>
  <si>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</si>
  <si>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</si>
  <si>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</si>
  <si>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</si>
  <si>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</si>
  <si>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</si>
  <si>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</si>
  <si>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</si>
  <si>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</si>
  <si>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</si>
  <si>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</si>
  <si>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</si>
  <si>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</si>
  <si>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</si>
  <si>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</si>
  <si>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</si>
  <si>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</si>
  <si>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</si>
  <si>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</si>
  <si>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</si>
  <si>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</si>
  <si>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</si>
  <si>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</si>
  <si>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</si>
  <si>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</si>
  <si>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</si>
  <si>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</si>
  <si>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</si>
  <si>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</si>
  <si>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</si>
  <si>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</si>
  <si>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</si>
  <si>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</si>
  <si>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</si>
  <si>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</si>
  <si>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</si>
  <si>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</si>
  <si>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</si>
  <si>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</si>
  <si>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</si>
  <si>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</si>
  <si>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</si>
  <si>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</si>
  <si>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</si>
  <si>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</si>
  <si>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</si>
  <si>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</si>
  <si>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</si>
  <si>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</si>
  <si>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</si>
  <si>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</si>
  <si>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</si>
  <si>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</si>
  <si>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</si>
  <si>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</si>
  <si>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</si>
  <si>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</si>
  <si>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</si>
  <si>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</si>
  <si>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</si>
  <si>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</si>
  <si>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</si>
  <si>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</si>
  <si>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</si>
  <si>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</si>
  <si>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</si>
  <si>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</si>
  <si>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</si>
  <si>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</si>
  <si>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</si>
  <si>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</si>
  <si>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</si>
  <si>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</si>
  <si>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</si>
  <si>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</si>
  <si>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</si>
  <si>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</si>
  <si>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</si>
  <si>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</si>
  <si>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</si>
  <si>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</si>
  <si>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</si>
  <si>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</si>
  <si>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</si>
  <si>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</si>
  <si>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</si>
  <si>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</si>
  <si>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</si>
  <si>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</si>
  <si>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20230203 14:34:04</t>
  </si>
  <si>
    <t>14:34:04</t>
  </si>
  <si>
    <t>MPF-8772-20230203-14_24_57</t>
  </si>
  <si>
    <t>MPF-8773-20230203-14_34_06</t>
  </si>
  <si>
    <t>-</t>
  </si>
  <si>
    <t>0: Broadleaf</t>
  </si>
  <si>
    <t>14:32:45</t>
  </si>
  <si>
    <t>2/3</t>
  </si>
  <si>
    <t>20230203 14:35:04</t>
  </si>
  <si>
    <t>14:35:04</t>
  </si>
  <si>
    <t>MPF-8774-20230203-14_35_06</t>
  </si>
  <si>
    <t>20230203 14:36:04</t>
  </si>
  <si>
    <t>14:36:04</t>
  </si>
  <si>
    <t>MPF-8775-20230203-14_36_06</t>
  </si>
  <si>
    <t>1/3</t>
  </si>
  <si>
    <t>20230203 14:37:04</t>
  </si>
  <si>
    <t>14:37:04</t>
  </si>
  <si>
    <t>MPF-8776-20230203-14_37_06</t>
  </si>
  <si>
    <t>20230203 14:38:05</t>
  </si>
  <si>
    <t>14:38:05</t>
  </si>
  <si>
    <t>MPF-8777-20230203-14_38_06</t>
  </si>
  <si>
    <t>20230203 14:39:05</t>
  </si>
  <si>
    <t>14:39:05</t>
  </si>
  <si>
    <t>MPF-8778-20230203-14_39_06</t>
  </si>
  <si>
    <t>20230203 14:40:05</t>
  </si>
  <si>
    <t>14:40:05</t>
  </si>
  <si>
    <t>MPF-8779-20230203-14_40_06</t>
  </si>
  <si>
    <t>20230203 14:41:05</t>
  </si>
  <si>
    <t>14:41:05</t>
  </si>
  <si>
    <t>MPF-8780-20230203-14_41_06</t>
  </si>
  <si>
    <t>20230203 14:42:05</t>
  </si>
  <si>
    <t>14:42:05</t>
  </si>
  <si>
    <t>MPF-8781-20230203-14_42_06</t>
  </si>
  <si>
    <t>20230203 14:43:05</t>
  </si>
  <si>
    <t>14:43:05</t>
  </si>
  <si>
    <t>MPF-8782-20230203-14_43_06</t>
  </si>
  <si>
    <t>20230203 14:44:05</t>
  </si>
  <si>
    <t>14:44:05</t>
  </si>
  <si>
    <t>MPF-8783-20230203-14_44_06</t>
  </si>
  <si>
    <t>20230203 14:45:05</t>
  </si>
  <si>
    <t>14:45:05</t>
  </si>
  <si>
    <t>MPF-8784-20230203-14_45_06</t>
  </si>
  <si>
    <t>20230203 14:46:05</t>
  </si>
  <si>
    <t>14:46:05</t>
  </si>
  <si>
    <t>MPF-8785-20230203-14_46_06</t>
  </si>
  <si>
    <t>20230203 14:47:05</t>
  </si>
  <si>
    <t>14:47:05</t>
  </si>
  <si>
    <t>MPF-8786-20230203-14_47_06</t>
  </si>
  <si>
    <t>20230203 14:48:05</t>
  </si>
  <si>
    <t>14:48:05</t>
  </si>
  <si>
    <t>MPF-8787-20230203-14_48_06</t>
  </si>
  <si>
    <t>20230203 14:49:05</t>
  </si>
  <si>
    <t>14:49:05</t>
  </si>
  <si>
    <t>MPF-8788-20230203-14_49_06</t>
  </si>
  <si>
    <t>20230203 14:50:05</t>
  </si>
  <si>
    <t>14:50:05</t>
  </si>
  <si>
    <t>MPF-8789-20230203-14_50_06</t>
  </si>
  <si>
    <t>20230203 14:51:05</t>
  </si>
  <si>
    <t>14:51:05</t>
  </si>
  <si>
    <t>MPF-8790-20230203-14_51_06</t>
  </si>
  <si>
    <t>20230203 14:52:05</t>
  </si>
  <si>
    <t>14:52:05</t>
  </si>
  <si>
    <t>MPF-8791-20230203-14_52_06</t>
  </si>
  <si>
    <t>20230203 14:54:04</t>
  </si>
  <si>
    <t>14:54:04</t>
  </si>
  <si>
    <t>MPF-8792-20230203-14_54_06</t>
  </si>
  <si>
    <t>20230203 14:55:04</t>
  </si>
  <si>
    <t>14:55:04</t>
  </si>
  <si>
    <t>MPF-8793-20230203-14_55_06</t>
  </si>
  <si>
    <t>20230203 14:56:04</t>
  </si>
  <si>
    <t>14:56:04</t>
  </si>
  <si>
    <t>MPF-8794-20230203-14_56_06</t>
  </si>
  <si>
    <t>20230203 14:57:04</t>
  </si>
  <si>
    <t>14:57:04</t>
  </si>
  <si>
    <t>MPF-8795-20230203-14_57_06</t>
  </si>
  <si>
    <t>20230203 14:58:04</t>
  </si>
  <si>
    <t>14:58:04</t>
  </si>
  <si>
    <t>MPF-8796-20230203-14_58_06</t>
  </si>
  <si>
    <t>20230203 14:59:04</t>
  </si>
  <si>
    <t>14:59:04</t>
  </si>
  <si>
    <t>MPF-8797-20230203-14_59_06</t>
  </si>
  <si>
    <t>20230203 15:00:04</t>
  </si>
  <si>
    <t>15:00:04</t>
  </si>
  <si>
    <t>MPF-8798-20230203-15_00_06</t>
  </si>
  <si>
    <t>20230203 15:01:04</t>
  </si>
  <si>
    <t>15:01:04</t>
  </si>
  <si>
    <t>MPF-8799-20230203-15_01_06</t>
  </si>
  <si>
    <t>20230203 15:02:04</t>
  </si>
  <si>
    <t>15:02:04</t>
  </si>
  <si>
    <t>MPF-8800-20230203-15_02_06</t>
  </si>
  <si>
    <t>20230203 15:03:04</t>
  </si>
  <si>
    <t>15:03:04</t>
  </si>
  <si>
    <t>MPF-8801-20230203-15_03_06</t>
  </si>
  <si>
    <t>20230203 15:04:04</t>
  </si>
  <si>
    <t>15:04:04</t>
  </si>
  <si>
    <t>MPF-8802-20230203-15_04_06</t>
  </si>
  <si>
    <t>20230203 15:05:04</t>
  </si>
  <si>
    <t>15:05:04</t>
  </si>
  <si>
    <t>MPF-8803-20230203-15_05_06</t>
  </si>
  <si>
    <t>20230203 15:06:04</t>
  </si>
  <si>
    <t>15:06:04</t>
  </si>
  <si>
    <t>MPF-8804-20230203-15_06_06</t>
  </si>
  <si>
    <t>20230203 15:07:04</t>
  </si>
  <si>
    <t>15:07:04</t>
  </si>
  <si>
    <t>MPF-8805-20230203-15_07_06</t>
  </si>
  <si>
    <t>20230203 15:08:04</t>
  </si>
  <si>
    <t>15:08:04</t>
  </si>
  <si>
    <t>MPF-8806-20230203-15_08_06</t>
  </si>
  <si>
    <t>20230203 15:09:04</t>
  </si>
  <si>
    <t>15:09:04</t>
  </si>
  <si>
    <t>MPF-8807-20230203-15_09_06</t>
  </si>
  <si>
    <t>20230203 15:10:04</t>
  </si>
  <si>
    <t>15:10:04</t>
  </si>
  <si>
    <t>MPF-8808-20230203-15_10_06</t>
  </si>
  <si>
    <t>20230203 15:11:04</t>
  </si>
  <si>
    <t>15:11:04</t>
  </si>
  <si>
    <t>MPF-8809-20230203-15_11_06</t>
  </si>
  <si>
    <t>20230203 15:12:04</t>
  </si>
  <si>
    <t>15:12:04</t>
  </si>
  <si>
    <t>MPF-8810-20230203-15_12_06</t>
  </si>
  <si>
    <t>20230203 15:13:04</t>
  </si>
  <si>
    <t>15:13:04</t>
  </si>
  <si>
    <t>MPF-8811-20230203-15_13_06</t>
  </si>
  <si>
    <t>20230203 15:14:04</t>
  </si>
  <si>
    <t>15:14:04</t>
  </si>
  <si>
    <t>MPF-8812-20230203-15_14_06</t>
  </si>
  <si>
    <t>20230203 15:15:04</t>
  </si>
  <si>
    <t>15:15:04</t>
  </si>
  <si>
    <t>MPF-8813-20230203-15_15_06</t>
  </si>
  <si>
    <t>20230203 15:16:04</t>
  </si>
  <si>
    <t>15:16:04</t>
  </si>
  <si>
    <t>MPF-8814-20230203-15_16_06</t>
  </si>
  <si>
    <t>20230203 15:17:04</t>
  </si>
  <si>
    <t>15:17:04</t>
  </si>
  <si>
    <t>MPF-8815-20230203-15_17_06</t>
  </si>
  <si>
    <t>20230203 15:18:04</t>
  </si>
  <si>
    <t>15:18:04</t>
  </si>
  <si>
    <t>MPF-8816-20230203-15_18_06</t>
  </si>
  <si>
    <t>20230203 15:19:04</t>
  </si>
  <si>
    <t>15:19:04</t>
  </si>
  <si>
    <t>MPF-8817-20230203-15_19_06</t>
  </si>
  <si>
    <t>20230203 15:20:04</t>
  </si>
  <si>
    <t>15:20:04</t>
  </si>
  <si>
    <t>MPF-8818-20230203-15_20_06</t>
  </si>
  <si>
    <t>20230203 15:21:04</t>
  </si>
  <si>
    <t>15:21:04</t>
  </si>
  <si>
    <t>MPF-8819-20230203-15_21_06</t>
  </si>
  <si>
    <t>20230203 15:22:04</t>
  </si>
  <si>
    <t>15:22:04</t>
  </si>
  <si>
    <t>MPF-8820-20230203-15_22_06</t>
  </si>
  <si>
    <t>20230203 15:23:04</t>
  </si>
  <si>
    <t>15:23:04</t>
  </si>
  <si>
    <t>MPF-8821-20230203-15_23_06</t>
  </si>
  <si>
    <t>20230203 15:24:04</t>
  </si>
  <si>
    <t>15:24:04</t>
  </si>
  <si>
    <t>MPF-8822-20230203-15_24_06</t>
  </si>
  <si>
    <t>20230203 15:25:04</t>
  </si>
  <si>
    <t>15:25:04</t>
  </si>
  <si>
    <t>MPF-8823-20230203-15_25_06</t>
  </si>
  <si>
    <t>20230203 15:26:04</t>
  </si>
  <si>
    <t>15:26:04</t>
  </si>
  <si>
    <t>MPF-8824-20230203-15_26_06</t>
  </si>
  <si>
    <t>20230203 15:27:04</t>
  </si>
  <si>
    <t>15:27:04</t>
  </si>
  <si>
    <t>MPF-8825-20230203-15_27_06</t>
  </si>
  <si>
    <t>20230203 15:28:04</t>
  </si>
  <si>
    <t>15:28:04</t>
  </si>
  <si>
    <t>MPF-8826-20230203-15_28_06</t>
  </si>
  <si>
    <t>20230203 15:29:04</t>
  </si>
  <si>
    <t>15:29:04</t>
  </si>
  <si>
    <t>MPF-8827-20230203-15_29_06</t>
  </si>
  <si>
    <t>20230203 15:30:04</t>
  </si>
  <si>
    <t>15:30:04</t>
  </si>
  <si>
    <t>MPF-8828-20230203-15_30_06</t>
  </si>
  <si>
    <t>20230203 15:31:04</t>
  </si>
  <si>
    <t>15:31:04</t>
  </si>
  <si>
    <t>MPF-8829-20230203-15_31_06</t>
  </si>
  <si>
    <t>20230203 15:32:04</t>
  </si>
  <si>
    <t>15:32:04</t>
  </si>
  <si>
    <t>MPF-8830-20230203-15_32_06</t>
  </si>
  <si>
    <t>20230203 15:33:04</t>
  </si>
  <si>
    <t>15:33:04</t>
  </si>
  <si>
    <t>MPF-8831-20230203-15_33_06</t>
  </si>
  <si>
    <t>20230203 15:34:04</t>
  </si>
  <si>
    <t>15:34:04</t>
  </si>
  <si>
    <t>MPF-8832-20230203-15_34_06</t>
  </si>
  <si>
    <t>20230203 15:35:04</t>
  </si>
  <si>
    <t>15:35:04</t>
  </si>
  <si>
    <t>MPF-8833-20230203-15_35_06</t>
  </si>
  <si>
    <t>20230203 15:36:04</t>
  </si>
  <si>
    <t>15:36:04</t>
  </si>
  <si>
    <t>MPF-8834-20230203-15_36_06</t>
  </si>
  <si>
    <t>20230203 15:37:04</t>
  </si>
  <si>
    <t>15:37:04</t>
  </si>
  <si>
    <t>MPF-8835-20230203-15_37_06</t>
  </si>
  <si>
    <t>0/3</t>
  </si>
  <si>
    <t>20230203 15:38:04</t>
  </si>
  <si>
    <t>15:38:04</t>
  </si>
  <si>
    <t>MPF-8836-20230203-15_38_06</t>
  </si>
  <si>
    <t>20230203 15:39:04</t>
  </si>
  <si>
    <t>15:39:04</t>
  </si>
  <si>
    <t>MPF-8837-20230203-15_39_06</t>
  </si>
  <si>
    <t>20230203 15:40:04</t>
  </si>
  <si>
    <t>15:40:04</t>
  </si>
  <si>
    <t>MPF-8838-20230203-15_40_06</t>
  </si>
  <si>
    <t>20230203 15:41:04</t>
  </si>
  <si>
    <t>15:41:04</t>
  </si>
  <si>
    <t>MPF-8839-20230203-15_41_06</t>
  </si>
  <si>
    <t>20230203 15:42:04</t>
  </si>
  <si>
    <t>15:42:04</t>
  </si>
  <si>
    <t>MPF-8840-20230203-15_42_06</t>
  </si>
  <si>
    <t>20230203 15:43:04</t>
  </si>
  <si>
    <t>15:43:04</t>
  </si>
  <si>
    <t>MPF-8841-20230203-15_43_06</t>
  </si>
  <si>
    <t>20230203 15:44:04</t>
  </si>
  <si>
    <t>15:44:04</t>
  </si>
  <si>
    <t>MPF-8842-20230203-15_44_06</t>
  </si>
  <si>
    <t>20230203 15:45:04</t>
  </si>
  <si>
    <t>15:45:04</t>
  </si>
  <si>
    <t>MPF-8843-20230203-15_45_06</t>
  </si>
  <si>
    <t>20230203 15:46:04</t>
  </si>
  <si>
    <t>15:46:04</t>
  </si>
  <si>
    <t>MPF-8844-20230203-15_46_06</t>
  </si>
  <si>
    <t>20230203 15:47:04</t>
  </si>
  <si>
    <t>15:47:04</t>
  </si>
  <si>
    <t>MPF-8845-20230203-15_47_06</t>
  </si>
  <si>
    <t>20230203 15:48:04</t>
  </si>
  <si>
    <t>15:48:04</t>
  </si>
  <si>
    <t>MPF-8846-20230203-15_48_06</t>
  </si>
  <si>
    <t>20230203 15:49:05</t>
  </si>
  <si>
    <t>15:49:05</t>
  </si>
  <si>
    <t>MPF-8847-20230203-15_49_06</t>
  </si>
  <si>
    <t>20230203 15:50:05</t>
  </si>
  <si>
    <t>15:50:05</t>
  </si>
  <si>
    <t>MPF-8848-20230203-15_50_07</t>
  </si>
  <si>
    <t>20230203 15:51:05</t>
  </si>
  <si>
    <t>15:51:05</t>
  </si>
  <si>
    <t>MPF-8849-20230203-15_51_07</t>
  </si>
  <si>
    <t>20230203 15:52:05</t>
  </si>
  <si>
    <t>15:52:05</t>
  </si>
  <si>
    <t>MPF-8850-20230203-15_52_07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</si>
</sst>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Measurements!$A$17:$A$94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Measurements!$M$17:$M$94</c:f>
              <c:numCache>
                <c:formatCode>General</c:formatCode>
                <c:ptCount val="78"/>
                <c:pt idx="0">
                  <c:v>0.3834859876097122</c:v>
                </c:pt>
                <c:pt idx="1">
                  <c:v>0.37045338071470935</c:v>
                </c:pt>
                <c:pt idx="2">
                  <c:v>0.34786698612725986</c:v>
                </c:pt>
                <c:pt idx="3">
                  <c:v>0.31057963100564007</c:v>
                </c:pt>
                <c:pt idx="4">
                  <c:v>0.27936275096956731</c:v>
                </c:pt>
                <c:pt idx="5">
                  <c:v>0.2554129574624156</c:v>
                </c:pt>
                <c:pt idx="6">
                  <c:v>0.23721145782230729</c:v>
                </c:pt>
                <c:pt idx="7">
                  <c:v>0.21731576480492024</c:v>
                </c:pt>
                <c:pt idx="8">
                  <c:v>0.21963197934787168</c:v>
                </c:pt>
                <c:pt idx="9">
                  <c:v>0.21369242938142619</c:v>
                </c:pt>
                <c:pt idx="10">
                  <c:v>0.21752987540341914</c:v>
                </c:pt>
                <c:pt idx="11">
                  <c:v>0.21849356679512971</c:v>
                </c:pt>
                <c:pt idx="12">
                  <c:v>0.22045581301849901</c:v>
                </c:pt>
                <c:pt idx="13">
                  <c:v>0.22079545979430173</c:v>
                </c:pt>
                <c:pt idx="14">
                  <c:v>0.22218121681386052</c:v>
                </c:pt>
                <c:pt idx="15">
                  <c:v>0.21849452053716761</c:v>
                </c:pt>
                <c:pt idx="16">
                  <c:v>0.22464441182103959</c:v>
                </c:pt>
                <c:pt idx="17">
                  <c:v>0.22257511451613241</c:v>
                </c:pt>
                <c:pt idx="18">
                  <c:v>0.21652123305225202</c:v>
                </c:pt>
                <c:pt idx="19">
                  <c:v>0.23654832178350368</c:v>
                </c:pt>
                <c:pt idx="20">
                  <c:v>0.18166763748848178</c:v>
                </c:pt>
                <c:pt idx="21">
                  <c:v>0.18028898316496428</c:v>
                </c:pt>
                <c:pt idx="22">
                  <c:v>0.16694470321180424</c:v>
                </c:pt>
                <c:pt idx="23">
                  <c:v>0.14581136793687843</c:v>
                </c:pt>
                <c:pt idx="24">
                  <c:v>0.11211558555616076</c:v>
                </c:pt>
                <c:pt idx="25">
                  <c:v>9.9689684257384198E-2</c:v>
                </c:pt>
                <c:pt idx="26">
                  <c:v>8.3358310605201505E-2</c:v>
                </c:pt>
                <c:pt idx="27">
                  <c:v>7.0051547026348054E-2</c:v>
                </c:pt>
                <c:pt idx="28">
                  <c:v>5.9387242881109421E-2</c:v>
                </c:pt>
                <c:pt idx="29">
                  <c:v>5.1138447806138423E-2</c:v>
                </c:pt>
                <c:pt idx="30">
                  <c:v>4.6413248429804571E-2</c:v>
                </c:pt>
                <c:pt idx="31">
                  <c:v>4.4217933518146478E-2</c:v>
                </c:pt>
                <c:pt idx="32">
                  <c:v>4.576364174683599E-2</c:v>
                </c:pt>
                <c:pt idx="33">
                  <c:v>4.6216108787264031E-2</c:v>
                </c:pt>
                <c:pt idx="34">
                  <c:v>4.6053528853558429E-2</c:v>
                </c:pt>
                <c:pt idx="35">
                  <c:v>4.6633363562575088E-2</c:v>
                </c:pt>
                <c:pt idx="36">
                  <c:v>4.9391402643889651E-2</c:v>
                </c:pt>
                <c:pt idx="37">
                  <c:v>4.8587574841425361E-2</c:v>
                </c:pt>
                <c:pt idx="38">
                  <c:v>4.8677700621883271E-2</c:v>
                </c:pt>
                <c:pt idx="39">
                  <c:v>4.1653194458590899E-2</c:v>
                </c:pt>
                <c:pt idx="40">
                  <c:v>0.10355732858150815</c:v>
                </c:pt>
                <c:pt idx="41">
                  <c:v>8.3760574778148411E-2</c:v>
                </c:pt>
                <c:pt idx="42">
                  <c:v>0.1116225694320214</c:v>
                </c:pt>
                <c:pt idx="43">
                  <c:v>0.12841561368202525</c:v>
                </c:pt>
                <c:pt idx="44">
                  <c:v>0.13490934015755809</c:v>
                </c:pt>
                <c:pt idx="45">
                  <c:v>0.15277800473539879</c:v>
                </c:pt>
                <c:pt idx="46">
                  <c:v>0.16911609232508346</c:v>
                </c:pt>
                <c:pt idx="47">
                  <c:v>0.18507885420133027</c:v>
                </c:pt>
                <c:pt idx="48">
                  <c:v>0.19669511521505093</c:v>
                </c:pt>
                <c:pt idx="49">
                  <c:v>0.20726584255870728</c:v>
                </c:pt>
                <c:pt idx="50">
                  <c:v>0.20395134278161453</c:v>
                </c:pt>
                <c:pt idx="51">
                  <c:v>0.20992114596629527</c:v>
                </c:pt>
                <c:pt idx="52">
                  <c:v>0.21140899663891702</c:v>
                </c:pt>
                <c:pt idx="53">
                  <c:v>0.20529048019059504</c:v>
                </c:pt>
                <c:pt idx="54">
                  <c:v>0.20642060360145015</c:v>
                </c:pt>
                <c:pt idx="55">
                  <c:v>0.20346797411361967</c:v>
                </c:pt>
                <c:pt idx="56">
                  <c:v>0.20026681749343694</c:v>
                </c:pt>
                <c:pt idx="57">
                  <c:v>0.19632367499932971</c:v>
                </c:pt>
                <c:pt idx="58">
                  <c:v>0.19409159008522661</c:v>
                </c:pt>
                <c:pt idx="59">
                  <c:v>0.18885803910062254</c:v>
                </c:pt>
                <c:pt idx="60">
                  <c:v>0.13313016868374336</c:v>
                </c:pt>
                <c:pt idx="61">
                  <c:v>0.11614973394513524</c:v>
                </c:pt>
                <c:pt idx="62">
                  <c:v>8.7034811783571586E-2</c:v>
                </c:pt>
                <c:pt idx="63">
                  <c:v>6.2462550317789439E-2</c:v>
                </c:pt>
                <c:pt idx="64">
                  <c:v>4.2272679568431407E-2</c:v>
                </c:pt>
                <c:pt idx="65">
                  <c:v>1.2366925790568591E-2</c:v>
                </c:pt>
                <c:pt idx="66">
                  <c:v>1.0394750141679001E-2</c:v>
                </c:pt>
                <c:pt idx="67">
                  <c:v>6.966967004346813E-3</c:v>
                </c:pt>
                <c:pt idx="68">
                  <c:v>1.275738937777709E-3</c:v>
                </c:pt>
                <c:pt idx="69">
                  <c:v>4.1530847958382239E-3</c:v>
                </c:pt>
                <c:pt idx="70">
                  <c:v>-7.9952220447334407E-4</c:v>
                </c:pt>
                <c:pt idx="71">
                  <c:v>-3.9340025557821727E-3</c:v>
                </c:pt>
                <c:pt idx="72">
                  <c:v>-5.1343938912982567E-3</c:v>
                </c:pt>
                <c:pt idx="73">
                  <c:v>-5.9249385922950561E-3</c:v>
                </c:pt>
                <c:pt idx="74">
                  <c:v>-5.7931753354802662E-3</c:v>
                </c:pt>
                <c:pt idx="75">
                  <c:v>-3.9642418064039942E-3</c:v>
                </c:pt>
                <c:pt idx="76">
                  <c:v>-6.1602131679702734E-3</c:v>
                </c:pt>
                <c:pt idx="77">
                  <c:v>-5.8035825675366304E-3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B-44C3-8D76-236AD4209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89663"/>
        <c:axId val="1171487167"/>
      </c:scatterChart>
      <c:valAx>
        <c:axId val="117148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1487167"/>
        <c:crosses val="autoZero"/>
        <c:crossBetween val="midCat"/>
      </c:valAx>
      <c:valAx>
        <c:axId val="11714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148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179070</xdr:rowOff>
    </xdr:from>
    <xdr:to>
      <xdr:col>15</xdr:col>
      <xdr:colOff>228600</xdr:colOff>
      <xdr:row>25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C6FCBA-0770-2CC6-9AB4-736B5471A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4"/>
  <sheetViews>
    <sheetView tabSelected="1" workbookViewId="0">
      <selection activeCell="F15" sqref="F15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1675431244.4000001</v>
      </c>
      <c r="C17">
        <v>0</v>
      </c>
      <c r="D17" t="s">
        <v>249</v>
      </c>
      <c r="E17" t="s">
        <v>250</v>
      </c>
      <c r="F17">
        <v>1675431236.4000001</v>
      </c>
      <c r="G17">
        <f t="shared" ref="G17:G48" si="0">BU17*AH17*(BS17-BT17)/(100*BM17*(1000-AH17*BS17))</f>
        <v>8.6706179008986424E-3</v>
      </c>
      <c r="H17">
        <f t="shared" ref="H17:H48" si="1">BU17*AH17*(BR17-BQ17*(1000-AH17*BT17)/(1000-AH17*BS17))/(100*BM17)</f>
        <v>19.148721307675086</v>
      </c>
      <c r="I17">
        <f t="shared" ref="I17:I48" si="2">BQ17 - IF(AH17&gt;1, H17*BM17*100/(AJ17*CA17), 0)</f>
        <v>399.97764516129001</v>
      </c>
      <c r="J17">
        <f t="shared" ref="J17:J48" si="3">((P17-G17/2)*I17-H17)/(P17+G17/2)</f>
        <v>302.42711005731201</v>
      </c>
      <c r="K17">
        <f t="shared" ref="K17:K48" si="4">J17*(BV17+BW17)/1000</f>
        <v>29.333421296144241</v>
      </c>
      <c r="L17">
        <f t="shared" ref="L17:L48" si="5">(BQ17 - IF(AH17&gt;1, H17*BM17*100/(AJ17*CA17), 0))*(BV17+BW17)/1000</f>
        <v>38.795175380713658</v>
      </c>
      <c r="M17">
        <f t="shared" ref="M17:M48" si="6">2/((1/O17-1/N17)+SIGN(O17)*SQRT((1/O17-1/N17)*(1/O17-1/N17) + 4*BN17/((BN17+1)*(BN17+1))*(2*1/O17*1/N17-1/N17*1/N17)))</f>
        <v>0.3834859876097122</v>
      </c>
      <c r="N17">
        <f t="shared" ref="N17:N48" si="7">AE17+AD17*BM17+AC17*BM17*BM17</f>
        <v>3.396987857503782</v>
      </c>
      <c r="O17">
        <f t="shared" ref="O17:O48" si="8">G17*(1000-(1000*0.61365*EXP(17.502*S17/(240.97+S17))/(BV17+BW17)+BS17)/2)/(1000*0.61365*EXP(17.502*S17/(240.97+S17))/(BV17+BW17)-BS17)</f>
        <v>0.36095617362717591</v>
      </c>
      <c r="P17">
        <f t="shared" ref="P17:P48" si="9">1/((BN17+1)/(M17/1.6)+1/(N17/1.37)) + BN17/((BN17+1)/(M17/1.6) + BN17/(N17/1.37))</f>
        <v>0.22751144220947903</v>
      </c>
      <c r="Q17">
        <f t="shared" ref="Q17:Q48" si="10">(BJ17*BL17)</f>
        <v>161.84691794446692</v>
      </c>
      <c r="R17">
        <f t="shared" ref="R17:R48" si="11">(BX17+(Q17+2*0.95*0.0000000567*(((BX17+$B$7)+273)^4-(BX17+273)^4)-44100*G17)/(1.84*29.3*N17+8*0.95*0.0000000567*(BX17+273)^3))</f>
        <v>26.885076418883564</v>
      </c>
      <c r="S17">
        <f t="shared" ref="S17:S48" si="12">($C$7*BY17+$D$7*BZ17+$E$7*R17)</f>
        <v>27.9881225806452</v>
      </c>
      <c r="T17">
        <f t="shared" ref="T17:T48" si="13">0.61365*EXP(17.502*S17/(240.97+S17))</f>
        <v>3.7922128776458188</v>
      </c>
      <c r="U17">
        <f t="shared" ref="U17:U48" si="14">(V17/W17*100)</f>
        <v>40.178544766756673</v>
      </c>
      <c r="V17">
        <f t="shared" ref="V17:V48" si="15">BS17*(BV17+BW17)/1000</f>
        <v>1.5261886286045026</v>
      </c>
      <c r="W17">
        <f t="shared" ref="W17:W48" si="16">0.61365*EXP(17.502*BX17/(240.97+BX17))</f>
        <v>3.7985164407130441</v>
      </c>
      <c r="X17">
        <f t="shared" ref="X17:X48" si="17">(T17-BS17*(BV17+BW17)/1000)</f>
        <v>2.2660242490413163</v>
      </c>
      <c r="Y17">
        <f t="shared" ref="Y17:Y48" si="18">(-G17*44100)</f>
        <v>-382.37424942963014</v>
      </c>
      <c r="Z17">
        <f t="shared" ref="Z17:Z48" si="19">2*29.3*N17*0.92*(BX17-S17)</f>
        <v>5.2176723599556425</v>
      </c>
      <c r="AA17">
        <f t="shared" ref="AA17:AA48" si="20">2*0.95*0.0000000567*(((BX17+$B$7)+273)^4-(S17+273)^4)</f>
        <v>0.33481411166541175</v>
      </c>
      <c r="AB17">
        <f t="shared" ref="AB17:AB48" si="21">Q17+AA17+Y17+Z17</f>
        <v>-214.97484501354216</v>
      </c>
      <c r="AC17">
        <v>-4.0125135432057098E-2</v>
      </c>
      <c r="AD17">
        <v>4.5043979677410001E-2</v>
      </c>
      <c r="AE17">
        <v>3.3846080489744099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50993.752783598888</v>
      </c>
      <c r="AK17" t="s">
        <v>251</v>
      </c>
      <c r="AL17">
        <v>2.3480730769230802</v>
      </c>
      <c r="AM17">
        <v>1.6863999999999999</v>
      </c>
      <c r="AN17">
        <f t="shared" ref="AN17:AN48" si="25">AM17-AL17</f>
        <v>-0.66167307692308031</v>
      </c>
      <c r="AO17">
        <f t="shared" ref="AO17:AO48" si="26">AN17/AM17</f>
        <v>-0.39235832360239586</v>
      </c>
      <c r="AP17">
        <v>-0.762117180814466</v>
      </c>
      <c r="AQ17" t="s">
        <v>252</v>
      </c>
      <c r="AR17">
        <v>2.4134000000000002</v>
      </c>
      <c r="AS17">
        <v>1.6544000000000001</v>
      </c>
      <c r="AT17">
        <f t="shared" ref="AT17:AT48" si="27">1-AR17/AS17</f>
        <v>-0.45877659574468099</v>
      </c>
      <c r="AU17">
        <v>0.5</v>
      </c>
      <c r="AV17">
        <f t="shared" ref="AV17:AV48" si="28">BJ17</f>
        <v>841.19967932906297</v>
      </c>
      <c r="AW17">
        <f t="shared" ref="AW17:AW48" si="29">H17</f>
        <v>19.148721307675086</v>
      </c>
      <c r="AX17">
        <f t="shared" ref="AX17:AX48" si="30">AT17*AU17*AV17</f>
        <v>-192.9613626120524</v>
      </c>
      <c r="AY17">
        <f t="shared" ref="AY17:AY48" si="31">BD17/AS17</f>
        <v>1</v>
      </c>
      <c r="AZ17">
        <f t="shared" ref="AZ17:AZ48" si="32">(AW17-AP17)/AV17</f>
        <v>2.3669574510977402E-2</v>
      </c>
      <c r="BA17">
        <f t="shared" ref="BA17:BA48" si="33">(AM17-AS17)/AS17</f>
        <v>1.9342359767891566E-2</v>
      </c>
      <c r="BB17" t="s">
        <v>253</v>
      </c>
      <c r="BC17">
        <v>0</v>
      </c>
      <c r="BD17">
        <f t="shared" ref="BD17:BD48" si="34">AS17-BC17</f>
        <v>1.6544000000000001</v>
      </c>
      <c r="BE17">
        <f t="shared" ref="BE17:BE48" si="35">(AS17-AR17)/(AS17-BC17)</f>
        <v>-0.45877659574468088</v>
      </c>
      <c r="BF17">
        <f t="shared" ref="BF17:BF48" si="36">(AM17-AS17)/(AM17-BC17)</f>
        <v>1.8975332068311083E-2</v>
      </c>
      <c r="BG17">
        <f t="shared" ref="BG17:BG48" si="37">(AS17-AR17)/(AS17-AL17)</f>
        <v>1.0941753763411002</v>
      </c>
      <c r="BH17">
        <f t="shared" ref="BH17:BH48" si="38">(AM17-AS17)/(AM17-AL17)</f>
        <v>-4.8362251867352032E-2</v>
      </c>
      <c r="BI17">
        <f t="shared" ref="BI17:BI48" si="39">$B$11*CB17+$C$11*CC17+$F$11*CD17</f>
        <v>999.99954838709698</v>
      </c>
      <c r="BJ17">
        <f t="shared" ref="BJ17:BJ48" si="40">BI17*BK17</f>
        <v>841.19967932906297</v>
      </c>
      <c r="BK17">
        <f t="shared" ref="BK17:BK48" si="41">($B$11*$D$9+$C$11*$D$9+$F$11*((CQ17+CI17)/MAX(CQ17+CI17+CR17, 0.1)*$I$9+CR17/MAX(CQ17+CI17+CR17, 0.1)*$J$9))/($B$11+$C$11+$F$11)</f>
        <v>0.84120005922586372</v>
      </c>
      <c r="BL17">
        <f t="shared" ref="BL17:BL48" si="42">($B$11*$K$9+$C$11*$K$9+$F$11*((CQ17+CI17)/MAX(CQ17+CI17+CR17, 0.1)*$P$9+CR17/MAX(CQ17+CI17+CR17, 0.1)*$Q$9))/($B$11+$C$11+$F$11)</f>
        <v>0.19240011845172753</v>
      </c>
      <c r="BM17">
        <v>0.6420447794566897</v>
      </c>
      <c r="BN17">
        <v>0.5</v>
      </c>
      <c r="BO17" t="s">
        <v>254</v>
      </c>
      <c r="BP17">
        <v>1675431236.4000001</v>
      </c>
      <c r="BQ17">
        <v>399.97764516129001</v>
      </c>
      <c r="BR17">
        <v>402.881709677419</v>
      </c>
      <c r="BS17">
        <v>15.734980645161301</v>
      </c>
      <c r="BT17">
        <v>14.639164516129</v>
      </c>
      <c r="BU17">
        <v>500.02270967741902</v>
      </c>
      <c r="BV17">
        <v>96.793377419354897</v>
      </c>
      <c r="BW17">
        <v>0.19998170967741899</v>
      </c>
      <c r="BX17">
        <v>28.016612903225798</v>
      </c>
      <c r="BY17">
        <v>27.9881225806452</v>
      </c>
      <c r="BZ17">
        <v>999.9</v>
      </c>
      <c r="CA17">
        <v>9996.9354838709696</v>
      </c>
      <c r="CB17">
        <v>0</v>
      </c>
      <c r="CC17">
        <v>358.44374193548401</v>
      </c>
      <c r="CD17">
        <v>999.99954838709698</v>
      </c>
      <c r="CE17">
        <v>0.95999448387096797</v>
      </c>
      <c r="CF17">
        <v>4.0005206451612901E-2</v>
      </c>
      <c r="CG17">
        <v>0</v>
      </c>
      <c r="CH17">
        <v>2.4189451612903201</v>
      </c>
      <c r="CI17">
        <v>0</v>
      </c>
      <c r="CJ17">
        <v>706.92703225806395</v>
      </c>
      <c r="CK17">
        <v>9334.3032258064504</v>
      </c>
      <c r="CL17">
        <v>38.068225806451601</v>
      </c>
      <c r="CM17">
        <v>41.719516129032201</v>
      </c>
      <c r="CN17">
        <v>39.396999999999998</v>
      </c>
      <c r="CO17">
        <v>40.125</v>
      </c>
      <c r="CP17">
        <v>38.233741935483899</v>
      </c>
      <c r="CQ17">
        <v>959.99709677419401</v>
      </c>
      <c r="CR17">
        <v>40.001935483871002</v>
      </c>
      <c r="CS17">
        <v>0</v>
      </c>
      <c r="CT17">
        <v>547.40000009536698</v>
      </c>
      <c r="CU17">
        <v>2.4134000000000002</v>
      </c>
      <c r="CV17">
        <v>0.36489572362363598</v>
      </c>
      <c r="CW17">
        <v>-32.426700899626603</v>
      </c>
      <c r="CX17">
        <v>706.65411538461501</v>
      </c>
      <c r="CY17">
        <v>15</v>
      </c>
      <c r="CZ17">
        <v>1675431165.9000001</v>
      </c>
      <c r="DA17" t="s">
        <v>255</v>
      </c>
      <c r="DB17">
        <v>5</v>
      </c>
      <c r="DC17">
        <v>-3.794</v>
      </c>
      <c r="DD17">
        <v>0.34499999999999997</v>
      </c>
      <c r="DE17">
        <v>403</v>
      </c>
      <c r="DF17">
        <v>15</v>
      </c>
      <c r="DG17">
        <v>1.63</v>
      </c>
      <c r="DH17">
        <v>0.18</v>
      </c>
      <c r="DI17">
        <v>-2.8842690384615399</v>
      </c>
      <c r="DJ17">
        <v>-0.286233398787686</v>
      </c>
      <c r="DK17">
        <v>0.11315842878391601</v>
      </c>
      <c r="DL17">
        <v>1</v>
      </c>
      <c r="DM17">
        <v>2.6760999999999999</v>
      </c>
      <c r="DN17">
        <v>0</v>
      </c>
      <c r="DO17">
        <v>0</v>
      </c>
      <c r="DP17">
        <v>0</v>
      </c>
      <c r="DQ17">
        <v>1.09728769230769</v>
      </c>
      <c r="DR17">
        <v>-1.34005976265685E-2</v>
      </c>
      <c r="DS17">
        <v>3.2098841432390899E-3</v>
      </c>
      <c r="DT17">
        <v>1</v>
      </c>
      <c r="DU17">
        <v>2</v>
      </c>
      <c r="DV17">
        <v>3</v>
      </c>
      <c r="DW17" t="s">
        <v>256</v>
      </c>
      <c r="DX17">
        <v>100</v>
      </c>
      <c r="DY17">
        <v>100</v>
      </c>
      <c r="DZ17">
        <v>-3.794</v>
      </c>
      <c r="EA17">
        <v>0.34499999999999997</v>
      </c>
      <c r="EB17">
        <v>2</v>
      </c>
      <c r="EC17">
        <v>517.30499999999995</v>
      </c>
      <c r="ED17">
        <v>414.48099999999999</v>
      </c>
      <c r="EE17">
        <v>26.3428</v>
      </c>
      <c r="EF17">
        <v>31.485499999999998</v>
      </c>
      <c r="EG17">
        <v>30</v>
      </c>
      <c r="EH17">
        <v>31.738</v>
      </c>
      <c r="EI17">
        <v>31.779900000000001</v>
      </c>
      <c r="EJ17">
        <v>20.218900000000001</v>
      </c>
      <c r="EK17">
        <v>32.464399999999998</v>
      </c>
      <c r="EL17">
        <v>0</v>
      </c>
      <c r="EM17">
        <v>26.3491</v>
      </c>
      <c r="EN17">
        <v>402.96</v>
      </c>
      <c r="EO17">
        <v>14.5451</v>
      </c>
      <c r="EP17">
        <v>100.277</v>
      </c>
      <c r="EQ17">
        <v>90.584299999999999</v>
      </c>
    </row>
    <row r="18" spans="1:147" x14ac:dyDescent="0.3">
      <c r="A18">
        <v>2</v>
      </c>
      <c r="B18">
        <v>1675431304.4000001</v>
      </c>
      <c r="C18">
        <v>60</v>
      </c>
      <c r="D18" t="s">
        <v>257</v>
      </c>
      <c r="E18" t="s">
        <v>258</v>
      </c>
      <c r="F18">
        <v>1675431296.4000001</v>
      </c>
      <c r="G18">
        <f t="shared" si="0"/>
        <v>8.4215287676297351E-3</v>
      </c>
      <c r="H18">
        <f t="shared" si="1"/>
        <v>19.2624983220704</v>
      </c>
      <c r="I18">
        <f t="shared" si="2"/>
        <v>400.01032258064498</v>
      </c>
      <c r="J18">
        <f t="shared" si="3"/>
        <v>299.14423013731539</v>
      </c>
      <c r="K18">
        <f t="shared" si="4"/>
        <v>29.013255111963961</v>
      </c>
      <c r="L18">
        <f t="shared" si="5"/>
        <v>38.796006632399234</v>
      </c>
      <c r="M18">
        <f t="shared" si="6"/>
        <v>0.37045338071470935</v>
      </c>
      <c r="N18">
        <f t="shared" si="7"/>
        <v>3.3969985087837089</v>
      </c>
      <c r="O18">
        <f t="shared" si="8"/>
        <v>0.34938378709540296</v>
      </c>
      <c r="P18">
        <f t="shared" si="9"/>
        <v>0.22015796263658821</v>
      </c>
      <c r="Q18">
        <f t="shared" si="10"/>
        <v>161.84608759813401</v>
      </c>
      <c r="R18">
        <f t="shared" si="11"/>
        <v>26.94117756908442</v>
      </c>
      <c r="S18">
        <f t="shared" si="12"/>
        <v>27.996654838709699</v>
      </c>
      <c r="T18">
        <f t="shared" si="13"/>
        <v>3.7940997054269854</v>
      </c>
      <c r="U18">
        <f t="shared" si="14"/>
        <v>40.025907062674868</v>
      </c>
      <c r="V18">
        <f t="shared" si="15"/>
        <v>1.5203675042447045</v>
      </c>
      <c r="W18">
        <f t="shared" si="16"/>
        <v>3.7984585879940846</v>
      </c>
      <c r="X18">
        <f t="shared" si="17"/>
        <v>2.2737322011822809</v>
      </c>
      <c r="Y18">
        <f t="shared" si="18"/>
        <v>-371.38941865247131</v>
      </c>
      <c r="Z18">
        <f t="shared" si="19"/>
        <v>3.6072472061059142</v>
      </c>
      <c r="AA18">
        <f t="shared" si="20"/>
        <v>0.23148315532741012</v>
      </c>
      <c r="AB18">
        <f t="shared" si="21"/>
        <v>-205.70460069290399</v>
      </c>
      <c r="AC18">
        <v>-4.0125293685857003E-2</v>
      </c>
      <c r="AD18">
        <v>4.5044157331164202E-2</v>
      </c>
      <c r="AE18">
        <v>3.3846186514282901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50993.863879418408</v>
      </c>
      <c r="AK18" t="s">
        <v>251</v>
      </c>
      <c r="AL18">
        <v>2.3480730769230802</v>
      </c>
      <c r="AM18">
        <v>1.6863999999999999</v>
      </c>
      <c r="AN18">
        <f t="shared" si="25"/>
        <v>-0.66167307692308031</v>
      </c>
      <c r="AO18">
        <f t="shared" si="26"/>
        <v>-0.39235832360239586</v>
      </c>
      <c r="AP18">
        <v>-0.762117180814466</v>
      </c>
      <c r="AQ18" t="s">
        <v>259</v>
      </c>
      <c r="AR18">
        <v>2.38755769230769</v>
      </c>
      <c r="AS18">
        <v>2.3422299999999998</v>
      </c>
      <c r="AT18">
        <f t="shared" si="27"/>
        <v>-1.9352366039069757E-2</v>
      </c>
      <c r="AU18">
        <v>0.5</v>
      </c>
      <c r="AV18">
        <f t="shared" si="28"/>
        <v>841.19582732903382</v>
      </c>
      <c r="AW18">
        <f t="shared" si="29"/>
        <v>19.2624983220704</v>
      </c>
      <c r="AX18">
        <f t="shared" si="30"/>
        <v>-8.1395647805047915</v>
      </c>
      <c r="AY18">
        <f t="shared" si="31"/>
        <v>1</v>
      </c>
      <c r="AZ18">
        <f t="shared" si="32"/>
        <v>2.3804939173874714E-2</v>
      </c>
      <c r="BA18">
        <f t="shared" si="33"/>
        <v>-0.28000239088390122</v>
      </c>
      <c r="BB18" t="s">
        <v>253</v>
      </c>
      <c r="BC18">
        <v>0</v>
      </c>
      <c r="BD18">
        <f t="shared" si="34"/>
        <v>2.3422299999999998</v>
      </c>
      <c r="BE18">
        <f t="shared" si="35"/>
        <v>-1.9352366039069684E-2</v>
      </c>
      <c r="BF18">
        <f t="shared" si="36"/>
        <v>-0.38889350094876657</v>
      </c>
      <c r="BG18">
        <f t="shared" si="37"/>
        <v>7.757503949442107</v>
      </c>
      <c r="BH18">
        <f t="shared" si="38"/>
        <v>0.99116923881767727</v>
      </c>
      <c r="BI18">
        <f t="shared" si="39"/>
        <v>999.99503225806495</v>
      </c>
      <c r="BJ18">
        <f t="shared" si="40"/>
        <v>841.19582732903382</v>
      </c>
      <c r="BK18">
        <f t="shared" si="41"/>
        <v>0.84120000619358037</v>
      </c>
      <c r="BL18">
        <f t="shared" si="42"/>
        <v>0.1924000123871607</v>
      </c>
      <c r="BM18">
        <v>0.6420447794566897</v>
      </c>
      <c r="BN18">
        <v>0.5</v>
      </c>
      <c r="BO18" t="s">
        <v>254</v>
      </c>
      <c r="BP18">
        <v>1675431296.4000001</v>
      </c>
      <c r="BQ18">
        <v>400.01032258064498</v>
      </c>
      <c r="BR18">
        <v>402.916258064516</v>
      </c>
      <c r="BS18">
        <v>15.6759096774194</v>
      </c>
      <c r="BT18">
        <v>14.6115032258065</v>
      </c>
      <c r="BU18">
        <v>500.01941935483899</v>
      </c>
      <c r="BV18">
        <v>96.787512903225803</v>
      </c>
      <c r="BW18">
        <v>0.200000774193548</v>
      </c>
      <c r="BX18">
        <v>28.0163516129032</v>
      </c>
      <c r="BY18">
        <v>27.996654838709699</v>
      </c>
      <c r="BZ18">
        <v>999.9</v>
      </c>
      <c r="CA18">
        <v>9997.5806451612898</v>
      </c>
      <c r="CB18">
        <v>0</v>
      </c>
      <c r="CC18">
        <v>392.117677419355</v>
      </c>
      <c r="CD18">
        <v>999.99503225806495</v>
      </c>
      <c r="CE18">
        <v>0.95999970967741899</v>
      </c>
      <c r="CF18">
        <v>3.9999941935483903E-2</v>
      </c>
      <c r="CG18">
        <v>0</v>
      </c>
      <c r="CH18">
        <v>2.3919483870967699</v>
      </c>
      <c r="CI18">
        <v>0</v>
      </c>
      <c r="CJ18">
        <v>684.34067741935496</v>
      </c>
      <c r="CK18">
        <v>9334.2738709677396</v>
      </c>
      <c r="CL18">
        <v>38.443096774193499</v>
      </c>
      <c r="CM18">
        <v>41.870935483871001</v>
      </c>
      <c r="CN18">
        <v>39.705290322580602</v>
      </c>
      <c r="CO18">
        <v>40.256</v>
      </c>
      <c r="CP18">
        <v>38.549999999999997</v>
      </c>
      <c r="CQ18">
        <v>959.99483870967697</v>
      </c>
      <c r="CR18">
        <v>40</v>
      </c>
      <c r="CS18">
        <v>0</v>
      </c>
      <c r="CT18">
        <v>59.200000047683702</v>
      </c>
      <c r="CU18">
        <v>2.38755769230769</v>
      </c>
      <c r="CV18">
        <v>-0.80356581371241997</v>
      </c>
      <c r="CW18">
        <v>-11.9410256434121</v>
      </c>
      <c r="CX18">
        <v>684.28242307692301</v>
      </c>
      <c r="CY18">
        <v>15</v>
      </c>
      <c r="CZ18">
        <v>1675431165.9000001</v>
      </c>
      <c r="DA18" t="s">
        <v>255</v>
      </c>
      <c r="DB18">
        <v>5</v>
      </c>
      <c r="DC18">
        <v>-3.794</v>
      </c>
      <c r="DD18">
        <v>0.34499999999999997</v>
      </c>
      <c r="DE18">
        <v>403</v>
      </c>
      <c r="DF18">
        <v>15</v>
      </c>
      <c r="DG18">
        <v>1.63</v>
      </c>
      <c r="DH18">
        <v>0.18</v>
      </c>
      <c r="DI18">
        <v>-2.92180346153846</v>
      </c>
      <c r="DJ18">
        <v>8.5132075471480398E-2</v>
      </c>
      <c r="DK18">
        <v>0.12727693956766101</v>
      </c>
      <c r="DL18">
        <v>1</v>
      </c>
      <c r="DM18">
        <v>2.5097999999999998</v>
      </c>
      <c r="DN18">
        <v>0</v>
      </c>
      <c r="DO18">
        <v>0</v>
      </c>
      <c r="DP18">
        <v>0</v>
      </c>
      <c r="DQ18">
        <v>1.06787807692308</v>
      </c>
      <c r="DR18">
        <v>-3.9516912831903998E-2</v>
      </c>
      <c r="DS18">
        <v>5.5997410786507804E-3</v>
      </c>
      <c r="DT18">
        <v>1</v>
      </c>
      <c r="DU18">
        <v>2</v>
      </c>
      <c r="DV18">
        <v>3</v>
      </c>
      <c r="DW18" t="s">
        <v>256</v>
      </c>
      <c r="DX18">
        <v>100</v>
      </c>
      <c r="DY18">
        <v>100</v>
      </c>
      <c r="DZ18">
        <v>-3.794</v>
      </c>
      <c r="EA18">
        <v>0.34499999999999997</v>
      </c>
      <c r="EB18">
        <v>2</v>
      </c>
      <c r="EC18">
        <v>517.99</v>
      </c>
      <c r="ED18">
        <v>413.90800000000002</v>
      </c>
      <c r="EE18">
        <v>26.322199999999999</v>
      </c>
      <c r="EF18">
        <v>31.474499999999999</v>
      </c>
      <c r="EG18">
        <v>29.9999</v>
      </c>
      <c r="EH18">
        <v>31.726900000000001</v>
      </c>
      <c r="EI18">
        <v>31.768899999999999</v>
      </c>
      <c r="EJ18">
        <v>20.217300000000002</v>
      </c>
      <c r="EK18">
        <v>32.7517</v>
      </c>
      <c r="EL18">
        <v>0</v>
      </c>
      <c r="EM18">
        <v>26.3035</v>
      </c>
      <c r="EN18">
        <v>402.89100000000002</v>
      </c>
      <c r="EO18">
        <v>14.5685</v>
      </c>
      <c r="EP18">
        <v>100.279</v>
      </c>
      <c r="EQ18">
        <v>90.591099999999997</v>
      </c>
    </row>
    <row r="19" spans="1:147" x14ac:dyDescent="0.3">
      <c r="A19">
        <v>3</v>
      </c>
      <c r="B19">
        <v>1675431364.4000001</v>
      </c>
      <c r="C19">
        <v>120</v>
      </c>
      <c r="D19" t="s">
        <v>260</v>
      </c>
      <c r="E19" t="s">
        <v>261</v>
      </c>
      <c r="F19">
        <v>1675431356.4000001</v>
      </c>
      <c r="G19">
        <f t="shared" si="0"/>
        <v>7.9658290462994441E-3</v>
      </c>
      <c r="H19">
        <f t="shared" si="1"/>
        <v>19.472812752543867</v>
      </c>
      <c r="I19">
        <f t="shared" si="2"/>
        <v>399.92035483871001</v>
      </c>
      <c r="J19">
        <f t="shared" si="3"/>
        <v>292.70157069284869</v>
      </c>
      <c r="K19">
        <f t="shared" si="4"/>
        <v>28.388310771912117</v>
      </c>
      <c r="L19">
        <f t="shared" si="5"/>
        <v>38.787162263260264</v>
      </c>
      <c r="M19">
        <f t="shared" si="6"/>
        <v>0.34786698612725986</v>
      </c>
      <c r="N19">
        <f t="shared" si="7"/>
        <v>3.3944617528022563</v>
      </c>
      <c r="O19">
        <f t="shared" si="8"/>
        <v>0.32920571947550203</v>
      </c>
      <c r="P19">
        <f t="shared" si="9"/>
        <v>0.20734675230556221</v>
      </c>
      <c r="Q19">
        <f t="shared" si="10"/>
        <v>161.84681491273639</v>
      </c>
      <c r="R19">
        <f t="shared" si="11"/>
        <v>27.047712977396998</v>
      </c>
      <c r="S19">
        <f t="shared" si="12"/>
        <v>28.000877419354801</v>
      </c>
      <c r="T19">
        <f t="shared" si="13"/>
        <v>3.7950337919433856</v>
      </c>
      <c r="U19">
        <f t="shared" si="14"/>
        <v>39.807579922227255</v>
      </c>
      <c r="V19">
        <f t="shared" si="15"/>
        <v>1.5124355574515538</v>
      </c>
      <c r="W19">
        <f t="shared" si="16"/>
        <v>3.7993657499562263</v>
      </c>
      <c r="X19">
        <f t="shared" si="17"/>
        <v>2.2825982344918319</v>
      </c>
      <c r="Y19">
        <f t="shared" si="18"/>
        <v>-351.29306094180549</v>
      </c>
      <c r="Z19">
        <f t="shared" si="19"/>
        <v>3.5815305838102098</v>
      </c>
      <c r="AA19">
        <f t="shared" si="20"/>
        <v>0.23001417092657322</v>
      </c>
      <c r="AB19">
        <f t="shared" si="21"/>
        <v>-185.63470127433231</v>
      </c>
      <c r="AC19">
        <v>-4.0087609085435898E-2</v>
      </c>
      <c r="AD19">
        <v>4.5001853065839099E-2</v>
      </c>
      <c r="AE19">
        <v>3.3820935222770698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50947.219651893734</v>
      </c>
      <c r="AK19" t="s">
        <v>251</v>
      </c>
      <c r="AL19">
        <v>2.3480730769230802</v>
      </c>
      <c r="AM19">
        <v>1.6863999999999999</v>
      </c>
      <c r="AN19">
        <f t="shared" si="25"/>
        <v>-0.66167307692308031</v>
      </c>
      <c r="AO19">
        <f t="shared" si="26"/>
        <v>-0.39235832360239586</v>
      </c>
      <c r="AP19">
        <v>-0.762117180814466</v>
      </c>
      <c r="AQ19" t="s">
        <v>262</v>
      </c>
      <c r="AR19">
        <v>2.4116307692307699</v>
      </c>
      <c r="AS19">
        <v>1.2356</v>
      </c>
      <c r="AT19">
        <f t="shared" si="27"/>
        <v>-0.95178922728291515</v>
      </c>
      <c r="AU19">
        <v>0.5</v>
      </c>
      <c r="AV19">
        <f t="shared" si="28"/>
        <v>841.19950261932581</v>
      </c>
      <c r="AW19">
        <f t="shared" si="29"/>
        <v>19.472812752543867</v>
      </c>
      <c r="AX19">
        <f t="shared" si="30"/>
        <v>-400.32231229441032</v>
      </c>
      <c r="AY19">
        <f t="shared" si="31"/>
        <v>1</v>
      </c>
      <c r="AZ19">
        <f t="shared" si="32"/>
        <v>2.4054852470015542E-2</v>
      </c>
      <c r="BA19">
        <f t="shared" si="33"/>
        <v>0.36484299125930708</v>
      </c>
      <c r="BB19" t="s">
        <v>253</v>
      </c>
      <c r="BC19">
        <v>0</v>
      </c>
      <c r="BD19">
        <f t="shared" si="34"/>
        <v>1.2356</v>
      </c>
      <c r="BE19">
        <f t="shared" si="35"/>
        <v>-0.95178922728291504</v>
      </c>
      <c r="BF19">
        <f t="shared" si="36"/>
        <v>0.26731499051233393</v>
      </c>
      <c r="BG19">
        <f t="shared" si="37"/>
        <v>1.0571318925609239</v>
      </c>
      <c r="BH19">
        <f t="shared" si="38"/>
        <v>-0.68130322318132575</v>
      </c>
      <c r="BI19">
        <f t="shared" si="39"/>
        <v>999.99938709677394</v>
      </c>
      <c r="BJ19">
        <f t="shared" si="40"/>
        <v>841.19950261932581</v>
      </c>
      <c r="BK19">
        <f t="shared" si="41"/>
        <v>0.84120001819353074</v>
      </c>
      <c r="BL19">
        <f t="shared" si="42"/>
        <v>0.19240003638706157</v>
      </c>
      <c r="BM19">
        <v>0.64204477945669003</v>
      </c>
      <c r="BN19">
        <v>0.5</v>
      </c>
      <c r="BO19" t="s">
        <v>254</v>
      </c>
      <c r="BP19">
        <v>1675431356.4000001</v>
      </c>
      <c r="BQ19">
        <v>399.92035483871001</v>
      </c>
      <c r="BR19">
        <v>402.82980645161302</v>
      </c>
      <c r="BS19">
        <v>15.594174193548399</v>
      </c>
      <c r="BT19">
        <v>14.5872774193548</v>
      </c>
      <c r="BU19">
        <v>500.017870967742</v>
      </c>
      <c r="BV19">
        <v>96.787177419354805</v>
      </c>
      <c r="BW19">
        <v>0.20003964516129</v>
      </c>
      <c r="BX19">
        <v>28.020448387096799</v>
      </c>
      <c r="BY19">
        <v>28.000877419354801</v>
      </c>
      <c r="BZ19">
        <v>999.9</v>
      </c>
      <c r="CA19">
        <v>9988.22580645161</v>
      </c>
      <c r="CB19">
        <v>0</v>
      </c>
      <c r="CC19">
        <v>392.81167741935502</v>
      </c>
      <c r="CD19">
        <v>999.99938709677394</v>
      </c>
      <c r="CE19">
        <v>0.96000290322580695</v>
      </c>
      <c r="CF19">
        <v>3.9996980645161301E-2</v>
      </c>
      <c r="CG19">
        <v>0</v>
      </c>
      <c r="CH19">
        <v>2.44360322580645</v>
      </c>
      <c r="CI19">
        <v>0</v>
      </c>
      <c r="CJ19">
        <v>673.52296774193496</v>
      </c>
      <c r="CK19">
        <v>9334.3241935483893</v>
      </c>
      <c r="CL19">
        <v>38.770000000000003</v>
      </c>
      <c r="CM19">
        <v>42.06</v>
      </c>
      <c r="CN19">
        <v>39.977645161290297</v>
      </c>
      <c r="CO19">
        <v>40.427</v>
      </c>
      <c r="CP19">
        <v>38.832322580645098</v>
      </c>
      <c r="CQ19">
        <v>960.00032258064505</v>
      </c>
      <c r="CR19">
        <v>40.000645161290301</v>
      </c>
      <c r="CS19">
        <v>0</v>
      </c>
      <c r="CT19">
        <v>59.600000143051098</v>
      </c>
      <c r="CU19">
        <v>2.4116307692307699</v>
      </c>
      <c r="CV19">
        <v>0.61418805963589496</v>
      </c>
      <c r="CW19">
        <v>-7.9048888884220796</v>
      </c>
      <c r="CX19">
        <v>673.43146153846203</v>
      </c>
      <c r="CY19">
        <v>15</v>
      </c>
      <c r="CZ19">
        <v>1675431165.9000001</v>
      </c>
      <c r="DA19" t="s">
        <v>255</v>
      </c>
      <c r="DB19">
        <v>5</v>
      </c>
      <c r="DC19">
        <v>-3.794</v>
      </c>
      <c r="DD19">
        <v>0.34499999999999997</v>
      </c>
      <c r="DE19">
        <v>403</v>
      </c>
      <c r="DF19">
        <v>15</v>
      </c>
      <c r="DG19">
        <v>1.63</v>
      </c>
      <c r="DH19">
        <v>0.18</v>
      </c>
      <c r="DI19">
        <v>-2.98689807692308</v>
      </c>
      <c r="DJ19">
        <v>1.3596443609665301</v>
      </c>
      <c r="DK19">
        <v>0.64170008329748096</v>
      </c>
      <c r="DL19">
        <v>0</v>
      </c>
      <c r="DM19">
        <v>2.1177000000000001</v>
      </c>
      <c r="DN19">
        <v>0</v>
      </c>
      <c r="DO19">
        <v>0</v>
      </c>
      <c r="DP19">
        <v>0</v>
      </c>
      <c r="DQ19">
        <v>1.0162481153846199</v>
      </c>
      <c r="DR19">
        <v>-9.1617064799799003E-2</v>
      </c>
      <c r="DS19">
        <v>1.23778517299338E-2</v>
      </c>
      <c r="DT19">
        <v>1</v>
      </c>
      <c r="DU19">
        <v>1</v>
      </c>
      <c r="DV19">
        <v>3</v>
      </c>
      <c r="DW19" t="s">
        <v>263</v>
      </c>
      <c r="DX19">
        <v>100</v>
      </c>
      <c r="DY19">
        <v>100</v>
      </c>
      <c r="DZ19">
        <v>-3.794</v>
      </c>
      <c r="EA19">
        <v>0.34499999999999997</v>
      </c>
      <c r="EB19">
        <v>2</v>
      </c>
      <c r="EC19">
        <v>517.13099999999997</v>
      </c>
      <c r="ED19">
        <v>414.08100000000002</v>
      </c>
      <c r="EE19">
        <v>26.253699999999998</v>
      </c>
      <c r="EF19">
        <v>31.460699999999999</v>
      </c>
      <c r="EG19">
        <v>30</v>
      </c>
      <c r="EH19">
        <v>31.715900000000001</v>
      </c>
      <c r="EI19">
        <v>31.757899999999999</v>
      </c>
      <c r="EJ19">
        <v>20.215900000000001</v>
      </c>
      <c r="EK19">
        <v>32.7517</v>
      </c>
      <c r="EL19">
        <v>0</v>
      </c>
      <c r="EM19">
        <v>26.248999999999999</v>
      </c>
      <c r="EN19">
        <v>402.95699999999999</v>
      </c>
      <c r="EO19">
        <v>14.6798</v>
      </c>
      <c r="EP19">
        <v>100.28100000000001</v>
      </c>
      <c r="EQ19">
        <v>90.596000000000004</v>
      </c>
    </row>
    <row r="20" spans="1:147" x14ac:dyDescent="0.3">
      <c r="A20">
        <v>4</v>
      </c>
      <c r="B20">
        <v>1675431424.5</v>
      </c>
      <c r="C20">
        <v>180.09999990463299</v>
      </c>
      <c r="D20" t="s">
        <v>264</v>
      </c>
      <c r="E20" t="s">
        <v>265</v>
      </c>
      <c r="F20">
        <v>1675431416.4612899</v>
      </c>
      <c r="G20">
        <f t="shared" si="0"/>
        <v>7.1183904500688689E-3</v>
      </c>
      <c r="H20">
        <f t="shared" si="1"/>
        <v>19.329295110101405</v>
      </c>
      <c r="I20">
        <f t="shared" si="2"/>
        <v>400.00806451612902</v>
      </c>
      <c r="J20">
        <f t="shared" si="3"/>
        <v>283.04473002517545</v>
      </c>
      <c r="K20">
        <f t="shared" si="4"/>
        <v>27.451607470288003</v>
      </c>
      <c r="L20">
        <f t="shared" si="5"/>
        <v>38.795509003363946</v>
      </c>
      <c r="M20">
        <f t="shared" si="6"/>
        <v>0.31057963100564007</v>
      </c>
      <c r="N20">
        <f t="shared" si="7"/>
        <v>3.3955856419327808</v>
      </c>
      <c r="O20">
        <f t="shared" si="8"/>
        <v>0.29561675767107953</v>
      </c>
      <c r="P20">
        <f t="shared" si="9"/>
        <v>0.18604474170973881</v>
      </c>
      <c r="Q20">
        <f t="shared" si="10"/>
        <v>161.84106021179014</v>
      </c>
      <c r="R20">
        <f t="shared" si="11"/>
        <v>27.229125597665529</v>
      </c>
      <c r="S20">
        <f t="shared" si="12"/>
        <v>27.999303225806401</v>
      </c>
      <c r="T20">
        <f t="shared" si="13"/>
        <v>3.7946855376112434</v>
      </c>
      <c r="U20">
        <f t="shared" si="14"/>
        <v>40.11827861200257</v>
      </c>
      <c r="V20">
        <f t="shared" si="15"/>
        <v>1.5232909057242991</v>
      </c>
      <c r="W20">
        <f t="shared" si="16"/>
        <v>3.7969996680479743</v>
      </c>
      <c r="X20">
        <f t="shared" si="17"/>
        <v>2.2713946318869445</v>
      </c>
      <c r="Y20">
        <f t="shared" si="18"/>
        <v>-313.92101884803714</v>
      </c>
      <c r="Z20">
        <f t="shared" si="19"/>
        <v>1.914482710208478</v>
      </c>
      <c r="AA20">
        <f t="shared" si="20"/>
        <v>0.12290429857021158</v>
      </c>
      <c r="AB20">
        <f t="shared" si="21"/>
        <v>-150.04257162746831</v>
      </c>
      <c r="AC20">
        <v>-4.0104303498325E-2</v>
      </c>
      <c r="AD20">
        <v>4.5020594006818099E-2</v>
      </c>
      <c r="AE20">
        <v>3.38321226068018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50969.376632066102</v>
      </c>
      <c r="AK20" t="s">
        <v>251</v>
      </c>
      <c r="AL20">
        <v>2.3480730769230802</v>
      </c>
      <c r="AM20">
        <v>1.6863999999999999</v>
      </c>
      <c r="AN20">
        <f t="shared" si="25"/>
        <v>-0.66167307692308031</v>
      </c>
      <c r="AO20">
        <f t="shared" si="26"/>
        <v>-0.39235832360239586</v>
      </c>
      <c r="AP20">
        <v>-0.762117180814466</v>
      </c>
      <c r="AQ20" t="s">
        <v>266</v>
      </c>
      <c r="AR20">
        <v>2.29951538461538</v>
      </c>
      <c r="AS20">
        <v>2.26885</v>
      </c>
      <c r="AT20">
        <f t="shared" si="27"/>
        <v>-1.3515827232025046E-2</v>
      </c>
      <c r="AU20">
        <v>0.5</v>
      </c>
      <c r="AV20">
        <f t="shared" si="28"/>
        <v>841.17200934145194</v>
      </c>
      <c r="AW20">
        <f t="shared" si="29"/>
        <v>19.329295110101405</v>
      </c>
      <c r="AX20">
        <f t="shared" si="30"/>
        <v>-5.6845677753372117</v>
      </c>
      <c r="AY20">
        <f t="shared" si="31"/>
        <v>1</v>
      </c>
      <c r="AZ20">
        <f t="shared" si="32"/>
        <v>2.3885022406588765E-2</v>
      </c>
      <c r="BA20">
        <f t="shared" si="33"/>
        <v>-0.25671595742336434</v>
      </c>
      <c r="BB20" t="s">
        <v>253</v>
      </c>
      <c r="BC20">
        <v>0</v>
      </c>
      <c r="BD20">
        <f t="shared" si="34"/>
        <v>2.26885</v>
      </c>
      <c r="BE20">
        <f t="shared" si="35"/>
        <v>-1.3515827232025004E-2</v>
      </c>
      <c r="BF20">
        <f t="shared" si="36"/>
        <v>-0.34538069259962062</v>
      </c>
      <c r="BG20">
        <f t="shared" si="37"/>
        <v>0.38707641518586539</v>
      </c>
      <c r="BH20">
        <f t="shared" si="38"/>
        <v>0.88026855000435533</v>
      </c>
      <c r="BI20">
        <f t="shared" si="39"/>
        <v>999.96703225806402</v>
      </c>
      <c r="BJ20">
        <f t="shared" si="40"/>
        <v>841.17200934145194</v>
      </c>
      <c r="BK20">
        <f t="shared" si="41"/>
        <v>0.84119974179745616</v>
      </c>
      <c r="BL20">
        <f t="shared" si="42"/>
        <v>0.19239948359491235</v>
      </c>
      <c r="BM20">
        <v>0.64204477945669003</v>
      </c>
      <c r="BN20">
        <v>0.5</v>
      </c>
      <c r="BO20" t="s">
        <v>254</v>
      </c>
      <c r="BP20">
        <v>1675431416.4612899</v>
      </c>
      <c r="BQ20">
        <v>400.00806451612902</v>
      </c>
      <c r="BR20">
        <v>402.85561290322602</v>
      </c>
      <c r="BS20">
        <v>15.706164516129</v>
      </c>
      <c r="BT20">
        <v>14.8065</v>
      </c>
      <c r="BU20">
        <v>500.02451612903201</v>
      </c>
      <c r="BV20">
        <v>96.786848387096796</v>
      </c>
      <c r="BW20">
        <v>0.199968741935484</v>
      </c>
      <c r="BX20">
        <v>28.009761290322601</v>
      </c>
      <c r="BY20">
        <v>27.999303225806401</v>
      </c>
      <c r="BZ20">
        <v>999.9</v>
      </c>
      <c r="CA20">
        <v>9992.4193548387102</v>
      </c>
      <c r="CB20">
        <v>0</v>
      </c>
      <c r="CC20">
        <v>392.740580645161</v>
      </c>
      <c r="CD20">
        <v>999.96703225806402</v>
      </c>
      <c r="CE20">
        <v>0.96000503225806499</v>
      </c>
      <c r="CF20">
        <v>3.9995006451612899E-2</v>
      </c>
      <c r="CG20">
        <v>0</v>
      </c>
      <c r="CH20">
        <v>2.29896129032258</v>
      </c>
      <c r="CI20">
        <v>0</v>
      </c>
      <c r="CJ20">
        <v>666.13209677419297</v>
      </c>
      <c r="CK20">
        <v>9334.03322580645</v>
      </c>
      <c r="CL20">
        <v>39.048000000000002</v>
      </c>
      <c r="CM20">
        <v>42.274000000000001</v>
      </c>
      <c r="CN20">
        <v>40.270000000000003</v>
      </c>
      <c r="CO20">
        <v>40.5741935483871</v>
      </c>
      <c r="CP20">
        <v>39.0741935483871</v>
      </c>
      <c r="CQ20">
        <v>959.97516129032294</v>
      </c>
      <c r="CR20">
        <v>39.99</v>
      </c>
      <c r="CS20">
        <v>0</v>
      </c>
      <c r="CT20">
        <v>59.400000095367403</v>
      </c>
      <c r="CU20">
        <v>2.29951538461538</v>
      </c>
      <c r="CV20">
        <v>0.42006836740287501</v>
      </c>
      <c r="CW20">
        <v>-3.8663931796605602</v>
      </c>
      <c r="CX20">
        <v>666.09407692307695</v>
      </c>
      <c r="CY20">
        <v>15</v>
      </c>
      <c r="CZ20">
        <v>1675431165.9000001</v>
      </c>
      <c r="DA20" t="s">
        <v>255</v>
      </c>
      <c r="DB20">
        <v>5</v>
      </c>
      <c r="DC20">
        <v>-3.794</v>
      </c>
      <c r="DD20">
        <v>0.34499999999999997</v>
      </c>
      <c r="DE20">
        <v>403</v>
      </c>
      <c r="DF20">
        <v>15</v>
      </c>
      <c r="DG20">
        <v>1.63</v>
      </c>
      <c r="DH20">
        <v>0.18</v>
      </c>
      <c r="DI20">
        <v>-2.83636096153846</v>
      </c>
      <c r="DJ20">
        <v>-9.4937205914149697E-2</v>
      </c>
      <c r="DK20">
        <v>0.103784122493606</v>
      </c>
      <c r="DL20">
        <v>1</v>
      </c>
      <c r="DM20">
        <v>2.2423000000000002</v>
      </c>
      <c r="DN20">
        <v>0</v>
      </c>
      <c r="DO20">
        <v>0</v>
      </c>
      <c r="DP20">
        <v>0</v>
      </c>
      <c r="DQ20">
        <v>0.90174484615384598</v>
      </c>
      <c r="DR20">
        <v>-2.8776448928836702E-2</v>
      </c>
      <c r="DS20">
        <v>4.6709320573118602E-3</v>
      </c>
      <c r="DT20">
        <v>1</v>
      </c>
      <c r="DU20">
        <v>2</v>
      </c>
      <c r="DV20">
        <v>3</v>
      </c>
      <c r="DW20" t="s">
        <v>256</v>
      </c>
      <c r="DX20">
        <v>100</v>
      </c>
      <c r="DY20">
        <v>100</v>
      </c>
      <c r="DZ20">
        <v>-3.794</v>
      </c>
      <c r="EA20">
        <v>0.34499999999999997</v>
      </c>
      <c r="EB20">
        <v>2</v>
      </c>
      <c r="EC20">
        <v>517.30200000000002</v>
      </c>
      <c r="ED20">
        <v>414.25299999999999</v>
      </c>
      <c r="EE20">
        <v>26.189800000000002</v>
      </c>
      <c r="EF20">
        <v>31.4496</v>
      </c>
      <c r="EG20">
        <v>29.9999</v>
      </c>
      <c r="EH20">
        <v>31.704799999999999</v>
      </c>
      <c r="EI20">
        <v>31.7468</v>
      </c>
      <c r="EJ20">
        <v>20.2164</v>
      </c>
      <c r="EK20">
        <v>30.719000000000001</v>
      </c>
      <c r="EL20">
        <v>0</v>
      </c>
      <c r="EM20">
        <v>26.188400000000001</v>
      </c>
      <c r="EN20">
        <v>402.81799999999998</v>
      </c>
      <c r="EO20">
        <v>14.788399999999999</v>
      </c>
      <c r="EP20">
        <v>100.282</v>
      </c>
      <c r="EQ20">
        <v>90.601299999999995</v>
      </c>
    </row>
    <row r="21" spans="1:147" x14ac:dyDescent="0.3">
      <c r="A21">
        <v>5</v>
      </c>
      <c r="B21">
        <v>1675431485</v>
      </c>
      <c r="C21">
        <v>240.59999990463299</v>
      </c>
      <c r="D21" t="s">
        <v>267</v>
      </c>
      <c r="E21" t="s">
        <v>268</v>
      </c>
      <c r="F21">
        <v>1675431476.9451599</v>
      </c>
      <c r="G21">
        <f t="shared" si="0"/>
        <v>6.4616931736720265E-3</v>
      </c>
      <c r="H21">
        <f t="shared" si="1"/>
        <v>18.699536636645547</v>
      </c>
      <c r="I21">
        <f t="shared" si="2"/>
        <v>400.02854838709698</v>
      </c>
      <c r="J21">
        <f t="shared" si="3"/>
        <v>275.75871673606264</v>
      </c>
      <c r="K21">
        <f t="shared" si="4"/>
        <v>26.743625550732673</v>
      </c>
      <c r="L21">
        <f t="shared" si="5"/>
        <v>38.795559517733274</v>
      </c>
      <c r="M21">
        <f t="shared" si="6"/>
        <v>0.27936275096956731</v>
      </c>
      <c r="N21">
        <f t="shared" si="7"/>
        <v>3.3954923593237774</v>
      </c>
      <c r="O21">
        <f t="shared" si="8"/>
        <v>0.2671929498462452</v>
      </c>
      <c r="P21">
        <f t="shared" si="9"/>
        <v>0.16804482100078663</v>
      </c>
      <c r="Q21">
        <f t="shared" si="10"/>
        <v>161.8447300160407</v>
      </c>
      <c r="R21">
        <f t="shared" si="11"/>
        <v>27.359408640052305</v>
      </c>
      <c r="S21">
        <f t="shared" si="12"/>
        <v>28.0027419354839</v>
      </c>
      <c r="T21">
        <f t="shared" si="13"/>
        <v>3.7954463095808513</v>
      </c>
      <c r="U21">
        <f t="shared" si="14"/>
        <v>39.923557279711588</v>
      </c>
      <c r="V21">
        <f t="shared" si="15"/>
        <v>1.5142750261635916</v>
      </c>
      <c r="W21">
        <f t="shared" si="16"/>
        <v>3.792936124289501</v>
      </c>
      <c r="X21">
        <f t="shared" si="17"/>
        <v>2.2811712834172599</v>
      </c>
      <c r="Y21">
        <f t="shared" si="18"/>
        <v>-284.96066895893637</v>
      </c>
      <c r="Z21">
        <f t="shared" si="19"/>
        <v>-2.0774105947751416</v>
      </c>
      <c r="AA21">
        <f t="shared" si="20"/>
        <v>-0.13335754349844392</v>
      </c>
      <c r="AB21">
        <f t="shared" si="21"/>
        <v>-125.32670708116926</v>
      </c>
      <c r="AC21">
        <v>-4.0102917777499601E-2</v>
      </c>
      <c r="AD21">
        <v>4.5019038413795801E-2</v>
      </c>
      <c r="AE21">
        <v>3.3831194056076401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50970.692267921695</v>
      </c>
      <c r="AK21" t="s">
        <v>251</v>
      </c>
      <c r="AL21">
        <v>2.3480730769230802</v>
      </c>
      <c r="AM21">
        <v>1.6863999999999999</v>
      </c>
      <c r="AN21">
        <f t="shared" si="25"/>
        <v>-0.66167307692308031</v>
      </c>
      <c r="AO21">
        <f t="shared" si="26"/>
        <v>-0.39235832360239586</v>
      </c>
      <c r="AP21">
        <v>-0.762117180814466</v>
      </c>
      <c r="AQ21" t="s">
        <v>269</v>
      </c>
      <c r="AR21">
        <v>2.38986923076923</v>
      </c>
      <c r="AS21">
        <v>1.5608</v>
      </c>
      <c r="AT21">
        <f t="shared" si="27"/>
        <v>-0.53118223396285891</v>
      </c>
      <c r="AU21">
        <v>0.5</v>
      </c>
      <c r="AV21">
        <f t="shared" si="28"/>
        <v>841.19125579347678</v>
      </c>
      <c r="AW21">
        <f t="shared" si="29"/>
        <v>18.699536636645547</v>
      </c>
      <c r="AX21">
        <f t="shared" si="30"/>
        <v>-223.41292522120085</v>
      </c>
      <c r="AY21">
        <f t="shared" si="31"/>
        <v>1</v>
      </c>
      <c r="AZ21">
        <f t="shared" si="32"/>
        <v>2.3135825156791811E-2</v>
      </c>
      <c r="BA21">
        <f t="shared" si="33"/>
        <v>8.047155304971805E-2</v>
      </c>
      <c r="BB21" t="s">
        <v>253</v>
      </c>
      <c r="BC21">
        <v>0</v>
      </c>
      <c r="BD21">
        <f t="shared" si="34"/>
        <v>1.5608</v>
      </c>
      <c r="BE21">
        <f t="shared" si="35"/>
        <v>-0.5311822339628588</v>
      </c>
      <c r="BF21">
        <f t="shared" si="36"/>
        <v>7.44781783681214E-2</v>
      </c>
      <c r="BG21">
        <f t="shared" si="37"/>
        <v>1.053089779228197</v>
      </c>
      <c r="BH21">
        <f t="shared" si="38"/>
        <v>-0.18982183857935778</v>
      </c>
      <c r="BI21">
        <f t="shared" si="39"/>
        <v>999.98993548387102</v>
      </c>
      <c r="BJ21">
        <f t="shared" si="40"/>
        <v>841.19125579347678</v>
      </c>
      <c r="BK21">
        <f t="shared" si="41"/>
        <v>0.84119972206164717</v>
      </c>
      <c r="BL21">
        <f t="shared" si="42"/>
        <v>0.19239944412329418</v>
      </c>
      <c r="BM21">
        <v>0.64204477945669003</v>
      </c>
      <c r="BN21">
        <v>0.5</v>
      </c>
      <c r="BO21" t="s">
        <v>254</v>
      </c>
      <c r="BP21">
        <v>1675431476.9451599</v>
      </c>
      <c r="BQ21">
        <v>400.02854838709698</v>
      </c>
      <c r="BR21">
        <v>402.76158064516102</v>
      </c>
      <c r="BS21">
        <v>15.613983870967701</v>
      </c>
      <c r="BT21">
        <v>14.797222580645199</v>
      </c>
      <c r="BU21">
        <v>500.01374193548401</v>
      </c>
      <c r="BV21">
        <v>96.7819419354839</v>
      </c>
      <c r="BW21">
        <v>0.200035161290323</v>
      </c>
      <c r="BX21">
        <v>27.991393548387101</v>
      </c>
      <c r="BY21">
        <v>28.0027419354839</v>
      </c>
      <c r="BZ21">
        <v>999.9</v>
      </c>
      <c r="CA21">
        <v>9992.5806451612898</v>
      </c>
      <c r="CB21">
        <v>0</v>
      </c>
      <c r="CC21">
        <v>392.72851612903202</v>
      </c>
      <c r="CD21">
        <v>999.98993548387102</v>
      </c>
      <c r="CE21">
        <v>0.96000822580645195</v>
      </c>
      <c r="CF21">
        <v>3.9992045161290297E-2</v>
      </c>
      <c r="CG21">
        <v>0</v>
      </c>
      <c r="CH21">
        <v>2.39595806451613</v>
      </c>
      <c r="CI21">
        <v>0</v>
      </c>
      <c r="CJ21">
        <v>660.20883870967702</v>
      </c>
      <c r="CK21">
        <v>9334.2548387096795</v>
      </c>
      <c r="CL21">
        <v>39.311999999999998</v>
      </c>
      <c r="CM21">
        <v>42.443096774193499</v>
      </c>
      <c r="CN21">
        <v>40.506</v>
      </c>
      <c r="CO21">
        <v>40.737806451612897</v>
      </c>
      <c r="CP21">
        <v>39.311999999999998</v>
      </c>
      <c r="CQ21">
        <v>959.99935483871002</v>
      </c>
      <c r="CR21">
        <v>39.990322580645199</v>
      </c>
      <c r="CS21">
        <v>0</v>
      </c>
      <c r="CT21">
        <v>60</v>
      </c>
      <c r="CU21">
        <v>2.38986923076923</v>
      </c>
      <c r="CV21">
        <v>0.459316236360376</v>
      </c>
      <c r="CW21">
        <v>-5.0369914542174499</v>
      </c>
      <c r="CX21">
        <v>660.20346153846197</v>
      </c>
      <c r="CY21">
        <v>15</v>
      </c>
      <c r="CZ21">
        <v>1675431165.9000001</v>
      </c>
      <c r="DA21" t="s">
        <v>255</v>
      </c>
      <c r="DB21">
        <v>5</v>
      </c>
      <c r="DC21">
        <v>-3.794</v>
      </c>
      <c r="DD21">
        <v>0.34499999999999997</v>
      </c>
      <c r="DE21">
        <v>403</v>
      </c>
      <c r="DF21">
        <v>15</v>
      </c>
      <c r="DG21">
        <v>1.63</v>
      </c>
      <c r="DH21">
        <v>0.18</v>
      </c>
      <c r="DI21">
        <v>-2.75046365384615</v>
      </c>
      <c r="DJ21">
        <v>8.2105462168877402E-2</v>
      </c>
      <c r="DK21">
        <v>0.110107797652832</v>
      </c>
      <c r="DL21">
        <v>1</v>
      </c>
      <c r="DM21">
        <v>2.5306000000000002</v>
      </c>
      <c r="DN21">
        <v>0</v>
      </c>
      <c r="DO21">
        <v>0</v>
      </c>
      <c r="DP21">
        <v>0</v>
      </c>
      <c r="DQ21">
        <v>0.830085153846154</v>
      </c>
      <c r="DR21">
        <v>-0.15364799287084799</v>
      </c>
      <c r="DS21">
        <v>2.0972606477887599E-2</v>
      </c>
      <c r="DT21">
        <v>0</v>
      </c>
      <c r="DU21">
        <v>1</v>
      </c>
      <c r="DV21">
        <v>3</v>
      </c>
      <c r="DW21" t="s">
        <v>263</v>
      </c>
      <c r="DX21">
        <v>100</v>
      </c>
      <c r="DY21">
        <v>100</v>
      </c>
      <c r="DZ21">
        <v>-3.794</v>
      </c>
      <c r="EA21">
        <v>0.34499999999999997</v>
      </c>
      <c r="EB21">
        <v>2</v>
      </c>
      <c r="EC21">
        <v>517.70699999999999</v>
      </c>
      <c r="ED21">
        <v>414.54899999999998</v>
      </c>
      <c r="EE21">
        <v>25.991800000000001</v>
      </c>
      <c r="EF21">
        <v>31.4359</v>
      </c>
      <c r="EG21">
        <v>30</v>
      </c>
      <c r="EH21">
        <v>31.691099999999999</v>
      </c>
      <c r="EI21">
        <v>31.735800000000001</v>
      </c>
      <c r="EJ21">
        <v>20.212399999999999</v>
      </c>
      <c r="EK21">
        <v>30.166499999999999</v>
      </c>
      <c r="EL21">
        <v>0</v>
      </c>
      <c r="EM21">
        <v>26.083500000000001</v>
      </c>
      <c r="EN21">
        <v>402.78100000000001</v>
      </c>
      <c r="EO21">
        <v>14.906700000000001</v>
      </c>
      <c r="EP21">
        <v>100.285</v>
      </c>
      <c r="EQ21">
        <v>90.603200000000001</v>
      </c>
    </row>
    <row r="22" spans="1:147" x14ac:dyDescent="0.3">
      <c r="A22">
        <v>6</v>
      </c>
      <c r="B22">
        <v>1675431545</v>
      </c>
      <c r="C22">
        <v>300.59999990463302</v>
      </c>
      <c r="D22" t="s">
        <v>270</v>
      </c>
      <c r="E22" t="s">
        <v>271</v>
      </c>
      <c r="F22">
        <v>1675431536.93226</v>
      </c>
      <c r="G22">
        <f t="shared" si="0"/>
        <v>5.9162848190516121E-3</v>
      </c>
      <c r="H22">
        <f t="shared" si="1"/>
        <v>18.691708283364811</v>
      </c>
      <c r="I22">
        <f t="shared" si="2"/>
        <v>400.00696774193602</v>
      </c>
      <c r="J22">
        <f t="shared" si="3"/>
        <v>265.95554443017443</v>
      </c>
      <c r="K22">
        <f t="shared" si="4"/>
        <v>25.79241719711872</v>
      </c>
      <c r="L22">
        <f t="shared" si="5"/>
        <v>38.792748674819038</v>
      </c>
      <c r="M22">
        <f t="shared" si="6"/>
        <v>0.2554129574624156</v>
      </c>
      <c r="N22">
        <f t="shared" si="7"/>
        <v>3.3952271558946756</v>
      </c>
      <c r="O22">
        <f t="shared" si="8"/>
        <v>0.24519857320125829</v>
      </c>
      <c r="P22">
        <f t="shared" si="9"/>
        <v>0.15413279265019653</v>
      </c>
      <c r="Q22">
        <f t="shared" si="10"/>
        <v>161.84577620495546</v>
      </c>
      <c r="R22">
        <f t="shared" si="11"/>
        <v>27.451808935902495</v>
      </c>
      <c r="S22">
        <f t="shared" si="12"/>
        <v>27.990612903225799</v>
      </c>
      <c r="T22">
        <f t="shared" si="13"/>
        <v>3.792763504197612</v>
      </c>
      <c r="U22">
        <f t="shared" si="14"/>
        <v>40.063306902016201</v>
      </c>
      <c r="V22">
        <f t="shared" si="15"/>
        <v>1.5168291786569883</v>
      </c>
      <c r="W22">
        <f t="shared" si="16"/>
        <v>3.7860808204543228</v>
      </c>
      <c r="X22">
        <f t="shared" si="17"/>
        <v>2.2759343255406237</v>
      </c>
      <c r="Y22">
        <f t="shared" si="18"/>
        <v>-260.90816052017607</v>
      </c>
      <c r="Z22">
        <f t="shared" si="19"/>
        <v>-5.5361797701715103</v>
      </c>
      <c r="AA22">
        <f t="shared" si="20"/>
        <v>-0.35534151450993623</v>
      </c>
      <c r="AB22">
        <f t="shared" si="21"/>
        <v>-104.95390559990207</v>
      </c>
      <c r="AC22">
        <v>-4.0098978245157998E-2</v>
      </c>
      <c r="AD22">
        <v>4.5014615943620398E-2</v>
      </c>
      <c r="AE22">
        <v>3.3828554176424999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50971.106519053501</v>
      </c>
      <c r="AK22" t="s">
        <v>251</v>
      </c>
      <c r="AL22">
        <v>2.3480730769230802</v>
      </c>
      <c r="AM22">
        <v>1.6863999999999999</v>
      </c>
      <c r="AN22">
        <f t="shared" si="25"/>
        <v>-0.66167307692308031</v>
      </c>
      <c r="AO22">
        <f t="shared" si="26"/>
        <v>-0.39235832360239586</v>
      </c>
      <c r="AP22">
        <v>-0.762117180814466</v>
      </c>
      <c r="AQ22" t="s">
        <v>272</v>
      </c>
      <c r="AR22">
        <v>2.3704692307692299</v>
      </c>
      <c r="AS22">
        <v>1.5471999999999999</v>
      </c>
      <c r="AT22">
        <f t="shared" si="27"/>
        <v>-0.53210265690875769</v>
      </c>
      <c r="AU22">
        <v>0.5</v>
      </c>
      <c r="AV22">
        <f t="shared" si="28"/>
        <v>841.19678136818766</v>
      </c>
      <c r="AW22">
        <f t="shared" si="29"/>
        <v>18.691708283364811</v>
      </c>
      <c r="AX22">
        <f t="shared" si="30"/>
        <v>-223.80152117455401</v>
      </c>
      <c r="AY22">
        <f t="shared" si="31"/>
        <v>1</v>
      </c>
      <c r="AZ22">
        <f t="shared" si="32"/>
        <v>2.3126366975082892E-2</v>
      </c>
      <c r="BA22">
        <f t="shared" si="33"/>
        <v>8.9968976215098237E-2</v>
      </c>
      <c r="BB22" t="s">
        <v>253</v>
      </c>
      <c r="BC22">
        <v>0</v>
      </c>
      <c r="BD22">
        <f t="shared" si="34"/>
        <v>1.5471999999999999</v>
      </c>
      <c r="BE22">
        <f t="shared" si="35"/>
        <v>-0.5321026569087578</v>
      </c>
      <c r="BF22">
        <f t="shared" si="36"/>
        <v>8.2542694497153693E-2</v>
      </c>
      <c r="BG22">
        <f t="shared" si="37"/>
        <v>1.0279646731691803</v>
      </c>
      <c r="BH22">
        <f t="shared" si="38"/>
        <v>-0.21037579562298261</v>
      </c>
      <c r="BI22">
        <f t="shared" si="39"/>
        <v>999.99651612903199</v>
      </c>
      <c r="BJ22">
        <f t="shared" si="40"/>
        <v>841.19678136818766</v>
      </c>
      <c r="BK22">
        <f t="shared" si="41"/>
        <v>0.84119971199944255</v>
      </c>
      <c r="BL22">
        <f t="shared" si="42"/>
        <v>0.19239942399888518</v>
      </c>
      <c r="BM22">
        <v>0.64204477945669003</v>
      </c>
      <c r="BN22">
        <v>0.5</v>
      </c>
      <c r="BO22" t="s">
        <v>254</v>
      </c>
      <c r="BP22">
        <v>1675431536.93226</v>
      </c>
      <c r="BQ22">
        <v>400.00696774193602</v>
      </c>
      <c r="BR22">
        <v>402.71093548387103</v>
      </c>
      <c r="BS22">
        <v>15.6406096774194</v>
      </c>
      <c r="BT22">
        <v>14.892816129032299</v>
      </c>
      <c r="BU22">
        <v>500.01883870967703</v>
      </c>
      <c r="BV22">
        <v>96.780245161290296</v>
      </c>
      <c r="BW22">
        <v>0.19993719354838699</v>
      </c>
      <c r="BX22">
        <v>27.960367741935499</v>
      </c>
      <c r="BY22">
        <v>27.990612903225799</v>
      </c>
      <c r="BZ22">
        <v>999.9</v>
      </c>
      <c r="CA22">
        <v>9991.77419354839</v>
      </c>
      <c r="CB22">
        <v>0</v>
      </c>
      <c r="CC22">
        <v>392.72016129032301</v>
      </c>
      <c r="CD22">
        <v>999.99651612903199</v>
      </c>
      <c r="CE22">
        <v>0.96001096774193595</v>
      </c>
      <c r="CF22">
        <v>3.9989412903225802E-2</v>
      </c>
      <c r="CG22">
        <v>0</v>
      </c>
      <c r="CH22">
        <v>2.3449064516128999</v>
      </c>
      <c r="CI22">
        <v>0</v>
      </c>
      <c r="CJ22">
        <v>655.16522580645096</v>
      </c>
      <c r="CK22">
        <v>9334.3241935483893</v>
      </c>
      <c r="CL22">
        <v>39.515999999999998</v>
      </c>
      <c r="CM22">
        <v>42.620935483871001</v>
      </c>
      <c r="CN22">
        <v>40.7398387096774</v>
      </c>
      <c r="CO22">
        <v>40.883000000000003</v>
      </c>
      <c r="CP22">
        <v>39.5</v>
      </c>
      <c r="CQ22">
        <v>960.00774193548398</v>
      </c>
      <c r="CR22">
        <v>39.990322580645199</v>
      </c>
      <c r="CS22">
        <v>0</v>
      </c>
      <c r="CT22">
        <v>59.399999856948902</v>
      </c>
      <c r="CU22">
        <v>2.3704692307692299</v>
      </c>
      <c r="CV22">
        <v>-1.6266675083232901E-2</v>
      </c>
      <c r="CW22">
        <v>-6.4322051286657898</v>
      </c>
      <c r="CX22">
        <v>655.12323076923099</v>
      </c>
      <c r="CY22">
        <v>15</v>
      </c>
      <c r="CZ22">
        <v>1675431165.9000001</v>
      </c>
      <c r="DA22" t="s">
        <v>255</v>
      </c>
      <c r="DB22">
        <v>5</v>
      </c>
      <c r="DC22">
        <v>-3.794</v>
      </c>
      <c r="DD22">
        <v>0.34499999999999997</v>
      </c>
      <c r="DE22">
        <v>403</v>
      </c>
      <c r="DF22">
        <v>15</v>
      </c>
      <c r="DG22">
        <v>1.63</v>
      </c>
      <c r="DH22">
        <v>0.18</v>
      </c>
      <c r="DI22">
        <v>-2.67995807692308</v>
      </c>
      <c r="DJ22">
        <v>-0.24514945496485699</v>
      </c>
      <c r="DK22">
        <v>0.11121668761473701</v>
      </c>
      <c r="DL22">
        <v>1</v>
      </c>
      <c r="DM22">
        <v>2.3763000000000001</v>
      </c>
      <c r="DN22">
        <v>0</v>
      </c>
      <c r="DO22">
        <v>0</v>
      </c>
      <c r="DP22">
        <v>0</v>
      </c>
      <c r="DQ22">
        <v>0.75211057692307703</v>
      </c>
      <c r="DR22">
        <v>-4.7041722118792803E-2</v>
      </c>
      <c r="DS22">
        <v>6.2748062346612999E-3</v>
      </c>
      <c r="DT22">
        <v>1</v>
      </c>
      <c r="DU22">
        <v>2</v>
      </c>
      <c r="DV22">
        <v>3</v>
      </c>
      <c r="DW22" t="s">
        <v>256</v>
      </c>
      <c r="DX22">
        <v>100</v>
      </c>
      <c r="DY22">
        <v>100</v>
      </c>
      <c r="DZ22">
        <v>-3.794</v>
      </c>
      <c r="EA22">
        <v>0.34499999999999997</v>
      </c>
      <c r="EB22">
        <v>2</v>
      </c>
      <c r="EC22">
        <v>516.97699999999998</v>
      </c>
      <c r="ED22">
        <v>414.47300000000001</v>
      </c>
      <c r="EE22">
        <v>25.957999999999998</v>
      </c>
      <c r="EF22">
        <v>31.422699999999999</v>
      </c>
      <c r="EG22">
        <v>29.9999</v>
      </c>
      <c r="EH22">
        <v>31.68</v>
      </c>
      <c r="EI22">
        <v>31.724799999999998</v>
      </c>
      <c r="EJ22">
        <v>20.209900000000001</v>
      </c>
      <c r="EK22">
        <v>30.166499999999999</v>
      </c>
      <c r="EL22">
        <v>0</v>
      </c>
      <c r="EM22">
        <v>25.959700000000002</v>
      </c>
      <c r="EN22">
        <v>402.62099999999998</v>
      </c>
      <c r="EO22">
        <v>14.893700000000001</v>
      </c>
      <c r="EP22">
        <v>100.286</v>
      </c>
      <c r="EQ22">
        <v>90.605800000000002</v>
      </c>
    </row>
    <row r="23" spans="1:147" x14ac:dyDescent="0.3">
      <c r="A23">
        <v>7</v>
      </c>
      <c r="B23">
        <v>1675431605</v>
      </c>
      <c r="C23">
        <v>360.59999990463302</v>
      </c>
      <c r="D23" t="s">
        <v>273</v>
      </c>
      <c r="E23" t="s">
        <v>274</v>
      </c>
      <c r="F23">
        <v>1675431596.95806</v>
      </c>
      <c r="G23">
        <f t="shared" si="0"/>
        <v>5.5066473330062822E-3</v>
      </c>
      <c r="H23">
        <f t="shared" si="1"/>
        <v>18.415329999926453</v>
      </c>
      <c r="I23">
        <f t="shared" si="2"/>
        <v>400.007096774194</v>
      </c>
      <c r="J23">
        <f t="shared" si="3"/>
        <v>259.03393081304262</v>
      </c>
      <c r="K23">
        <f t="shared" si="4"/>
        <v>25.120469910710835</v>
      </c>
      <c r="L23">
        <f t="shared" si="5"/>
        <v>38.791698859866095</v>
      </c>
      <c r="M23">
        <f t="shared" si="6"/>
        <v>0.23721145782230729</v>
      </c>
      <c r="N23">
        <f t="shared" si="7"/>
        <v>3.3962402355533561</v>
      </c>
      <c r="O23">
        <f t="shared" si="8"/>
        <v>0.22837645785460492</v>
      </c>
      <c r="P23">
        <f t="shared" si="9"/>
        <v>0.14350165948570509</v>
      </c>
      <c r="Q23">
        <f t="shared" si="10"/>
        <v>161.84726403382936</v>
      </c>
      <c r="R23">
        <f t="shared" si="11"/>
        <v>27.531202790922428</v>
      </c>
      <c r="S23">
        <f t="shared" si="12"/>
        <v>27.973480645161299</v>
      </c>
      <c r="T23">
        <f t="shared" si="13"/>
        <v>3.7889768605721188</v>
      </c>
      <c r="U23">
        <f t="shared" si="14"/>
        <v>40.035339663836751</v>
      </c>
      <c r="V23">
        <f t="shared" si="15"/>
        <v>1.514580307092166</v>
      </c>
      <c r="W23">
        <f t="shared" si="16"/>
        <v>3.78310842323204</v>
      </c>
      <c r="X23">
        <f t="shared" si="17"/>
        <v>2.2743965534799528</v>
      </c>
      <c r="Y23">
        <f t="shared" si="18"/>
        <v>-242.84314738557705</v>
      </c>
      <c r="Z23">
        <f t="shared" si="19"/>
        <v>-4.8668657209443236</v>
      </c>
      <c r="AA23">
        <f t="shared" si="20"/>
        <v>-0.3122405680880026</v>
      </c>
      <c r="AB23">
        <f t="shared" si="21"/>
        <v>-86.174989640780026</v>
      </c>
      <c r="AC23">
        <v>-4.0114027985329599E-2</v>
      </c>
      <c r="AD23">
        <v>4.50315105953926E-2</v>
      </c>
      <c r="AE23">
        <v>3.3838638540046602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50991.680763147888</v>
      </c>
      <c r="AK23" t="s">
        <v>251</v>
      </c>
      <c r="AL23">
        <v>2.3480730769230802</v>
      </c>
      <c r="AM23">
        <v>1.6863999999999999</v>
      </c>
      <c r="AN23">
        <f t="shared" si="25"/>
        <v>-0.66167307692308031</v>
      </c>
      <c r="AO23">
        <f t="shared" si="26"/>
        <v>-0.39235832360239586</v>
      </c>
      <c r="AP23">
        <v>-0.762117180814466</v>
      </c>
      <c r="AQ23" t="s">
        <v>275</v>
      </c>
      <c r="AR23">
        <v>2.3012653846153799</v>
      </c>
      <c r="AS23">
        <v>1.4016</v>
      </c>
      <c r="AT23">
        <f t="shared" si="27"/>
        <v>-0.64188454952581342</v>
      </c>
      <c r="AU23">
        <v>0.5</v>
      </c>
      <c r="AV23">
        <f t="shared" si="28"/>
        <v>841.20436881368028</v>
      </c>
      <c r="AW23">
        <f t="shared" si="29"/>
        <v>18.415329999926453</v>
      </c>
      <c r="AX23">
        <f t="shared" si="30"/>
        <v>-269.9780436675577</v>
      </c>
      <c r="AY23">
        <f t="shared" si="31"/>
        <v>1</v>
      </c>
      <c r="AZ23">
        <f t="shared" si="32"/>
        <v>2.2797607682169044E-2</v>
      </c>
      <c r="BA23">
        <f t="shared" si="33"/>
        <v>0.20319634703196343</v>
      </c>
      <c r="BB23" t="s">
        <v>253</v>
      </c>
      <c r="BC23">
        <v>0</v>
      </c>
      <c r="BD23">
        <f t="shared" si="34"/>
        <v>1.4016</v>
      </c>
      <c r="BE23">
        <f t="shared" si="35"/>
        <v>-0.64188454952581331</v>
      </c>
      <c r="BF23">
        <f t="shared" si="36"/>
        <v>0.16888045540796962</v>
      </c>
      <c r="BG23">
        <f t="shared" si="37"/>
        <v>0.95054514127346446</v>
      </c>
      <c r="BH23">
        <f t="shared" si="38"/>
        <v>-0.43042404161943559</v>
      </c>
      <c r="BI23">
        <f t="shared" si="39"/>
        <v>1000.00551612903</v>
      </c>
      <c r="BJ23">
        <f t="shared" si="40"/>
        <v>841.20436881368028</v>
      </c>
      <c r="BK23">
        <f t="shared" si="41"/>
        <v>0.84119972864743708</v>
      </c>
      <c r="BL23">
        <f t="shared" si="42"/>
        <v>0.19239945729487429</v>
      </c>
      <c r="BM23">
        <v>0.64204477945669003</v>
      </c>
      <c r="BN23">
        <v>0.5</v>
      </c>
      <c r="BO23" t="s">
        <v>254</v>
      </c>
      <c r="BP23">
        <v>1675431596.95806</v>
      </c>
      <c r="BQ23">
        <v>400.007096774194</v>
      </c>
      <c r="BR23">
        <v>402.65448387096802</v>
      </c>
      <c r="BS23">
        <v>15.617848387096799</v>
      </c>
      <c r="BT23">
        <v>14.921829032258101</v>
      </c>
      <c r="BU23">
        <v>500.02877419354797</v>
      </c>
      <c r="BV23">
        <v>96.777512903225798</v>
      </c>
      <c r="BW23">
        <v>0.200013677419355</v>
      </c>
      <c r="BX23">
        <v>27.946899999999999</v>
      </c>
      <c r="BY23">
        <v>27.973480645161299</v>
      </c>
      <c r="BZ23">
        <v>999.9</v>
      </c>
      <c r="CA23">
        <v>9995.8064516128998</v>
      </c>
      <c r="CB23">
        <v>0</v>
      </c>
      <c r="CC23">
        <v>392.73880645161302</v>
      </c>
      <c r="CD23">
        <v>1000.00551612903</v>
      </c>
      <c r="CE23">
        <v>0.96001258064516104</v>
      </c>
      <c r="CF23">
        <v>3.99877677419355E-2</v>
      </c>
      <c r="CG23">
        <v>0</v>
      </c>
      <c r="CH23">
        <v>2.3076612903225802</v>
      </c>
      <c r="CI23">
        <v>0</v>
      </c>
      <c r="CJ23">
        <v>651.23383870967803</v>
      </c>
      <c r="CK23">
        <v>9334.4145161290307</v>
      </c>
      <c r="CL23">
        <v>39.75</v>
      </c>
      <c r="CM23">
        <v>42.798000000000002</v>
      </c>
      <c r="CN23">
        <v>40.9491935483871</v>
      </c>
      <c r="CO23">
        <v>41.04</v>
      </c>
      <c r="CP23">
        <v>39.686999999999998</v>
      </c>
      <c r="CQ23">
        <v>960.01709677419296</v>
      </c>
      <c r="CR23">
        <v>39.991290322580603</v>
      </c>
      <c r="CS23">
        <v>0</v>
      </c>
      <c r="CT23">
        <v>59.399999856948902</v>
      </c>
      <c r="CU23">
        <v>2.3012653846153799</v>
      </c>
      <c r="CV23">
        <v>0.167818813461938</v>
      </c>
      <c r="CW23">
        <v>-4.44047864450358</v>
      </c>
      <c r="CX23">
        <v>651.22553846153801</v>
      </c>
      <c r="CY23">
        <v>15</v>
      </c>
      <c r="CZ23">
        <v>1675431165.9000001</v>
      </c>
      <c r="DA23" t="s">
        <v>255</v>
      </c>
      <c r="DB23">
        <v>5</v>
      </c>
      <c r="DC23">
        <v>-3.794</v>
      </c>
      <c r="DD23">
        <v>0.34499999999999997</v>
      </c>
      <c r="DE23">
        <v>403</v>
      </c>
      <c r="DF23">
        <v>15</v>
      </c>
      <c r="DG23">
        <v>1.63</v>
      </c>
      <c r="DH23">
        <v>0.18</v>
      </c>
      <c r="DI23">
        <v>-2.6391557692307699</v>
      </c>
      <c r="DJ23">
        <v>-6.0628672470795002E-2</v>
      </c>
      <c r="DK23">
        <v>9.8772854557743803E-2</v>
      </c>
      <c r="DL23">
        <v>1</v>
      </c>
      <c r="DM23">
        <v>2.6474000000000002</v>
      </c>
      <c r="DN23">
        <v>0</v>
      </c>
      <c r="DO23">
        <v>0</v>
      </c>
      <c r="DP23">
        <v>0</v>
      </c>
      <c r="DQ23">
        <v>0.69757030769230799</v>
      </c>
      <c r="DR23">
        <v>-2.0126683868207498E-2</v>
      </c>
      <c r="DS23">
        <v>3.3836104552707798E-3</v>
      </c>
      <c r="DT23">
        <v>1</v>
      </c>
      <c r="DU23">
        <v>2</v>
      </c>
      <c r="DV23">
        <v>3</v>
      </c>
      <c r="DW23" t="s">
        <v>256</v>
      </c>
      <c r="DX23">
        <v>100</v>
      </c>
      <c r="DY23">
        <v>100</v>
      </c>
      <c r="DZ23">
        <v>-3.794</v>
      </c>
      <c r="EA23">
        <v>0.34499999999999997</v>
      </c>
      <c r="EB23">
        <v>2</v>
      </c>
      <c r="EC23">
        <v>517.54200000000003</v>
      </c>
      <c r="ED23">
        <v>415.14299999999997</v>
      </c>
      <c r="EE23">
        <v>26.003900000000002</v>
      </c>
      <c r="EF23">
        <v>31.4117</v>
      </c>
      <c r="EG23">
        <v>30.0002</v>
      </c>
      <c r="EH23">
        <v>31.669499999999999</v>
      </c>
      <c r="EI23">
        <v>31.713799999999999</v>
      </c>
      <c r="EJ23">
        <v>20.2087</v>
      </c>
      <c r="EK23">
        <v>29.886600000000001</v>
      </c>
      <c r="EL23">
        <v>0</v>
      </c>
      <c r="EM23">
        <v>26.015000000000001</v>
      </c>
      <c r="EN23">
        <v>402.47500000000002</v>
      </c>
      <c r="EO23">
        <v>14.9406</v>
      </c>
      <c r="EP23">
        <v>100.288</v>
      </c>
      <c r="EQ23">
        <v>90.608000000000004</v>
      </c>
    </row>
    <row r="24" spans="1:147" x14ac:dyDescent="0.3">
      <c r="A24">
        <v>8</v>
      </c>
      <c r="B24">
        <v>1675431665</v>
      </c>
      <c r="C24">
        <v>420.59999990463302</v>
      </c>
      <c r="D24" t="s">
        <v>276</v>
      </c>
      <c r="E24" t="s">
        <v>277</v>
      </c>
      <c r="F24">
        <v>1675431657</v>
      </c>
      <c r="G24">
        <f t="shared" si="0"/>
        <v>5.0722185951156641E-3</v>
      </c>
      <c r="H24">
        <f t="shared" si="1"/>
        <v>18.49353213059943</v>
      </c>
      <c r="I24">
        <f t="shared" si="2"/>
        <v>400.00035483871</v>
      </c>
      <c r="J24">
        <f t="shared" si="3"/>
        <v>247.25302443918144</v>
      </c>
      <c r="K24">
        <f t="shared" si="4"/>
        <v>23.976934815691095</v>
      </c>
      <c r="L24">
        <f t="shared" si="5"/>
        <v>38.789343248580444</v>
      </c>
      <c r="M24">
        <f t="shared" si="6"/>
        <v>0.21731576480492024</v>
      </c>
      <c r="N24">
        <f t="shared" si="7"/>
        <v>3.3959937899857904</v>
      </c>
      <c r="O24">
        <f t="shared" si="8"/>
        <v>0.20987512744255959</v>
      </c>
      <c r="P24">
        <f t="shared" si="9"/>
        <v>0.13181924286988356</v>
      </c>
      <c r="Q24">
        <f t="shared" si="10"/>
        <v>161.8511097540862</v>
      </c>
      <c r="R24">
        <f t="shared" si="11"/>
        <v>27.632557159339559</v>
      </c>
      <c r="S24">
        <f t="shared" si="12"/>
        <v>27.9829935483871</v>
      </c>
      <c r="T24">
        <f t="shared" si="13"/>
        <v>3.7910790349262835</v>
      </c>
      <c r="U24">
        <f t="shared" si="14"/>
        <v>39.9475259816505</v>
      </c>
      <c r="V24">
        <f t="shared" si="15"/>
        <v>1.5115252075254832</v>
      </c>
      <c r="W24">
        <f t="shared" si="16"/>
        <v>3.7837767681027037</v>
      </c>
      <c r="X24">
        <f t="shared" si="17"/>
        <v>2.2795538274008003</v>
      </c>
      <c r="Y24">
        <f t="shared" si="18"/>
        <v>-223.68484004460078</v>
      </c>
      <c r="Z24">
        <f t="shared" si="19"/>
        <v>-6.0536108914730962</v>
      </c>
      <c r="AA24">
        <f t="shared" si="20"/>
        <v>-0.38843032649760617</v>
      </c>
      <c r="AB24">
        <f t="shared" si="21"/>
        <v>-68.275771508485278</v>
      </c>
      <c r="AC24">
        <v>-4.0110366757214397E-2</v>
      </c>
      <c r="AD24">
        <v>4.5027400546092E-2</v>
      </c>
      <c r="AE24">
        <v>3.3836185380358499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50986.614164308245</v>
      </c>
      <c r="AK24" t="s">
        <v>251</v>
      </c>
      <c r="AL24">
        <v>2.3480730769230802</v>
      </c>
      <c r="AM24">
        <v>1.6863999999999999</v>
      </c>
      <c r="AN24">
        <f t="shared" si="25"/>
        <v>-0.66167307692308031</v>
      </c>
      <c r="AO24">
        <f t="shared" si="26"/>
        <v>-0.39235832360239586</v>
      </c>
      <c r="AP24">
        <v>-0.762117180814466</v>
      </c>
      <c r="AQ24" t="s">
        <v>278</v>
      </c>
      <c r="AR24">
        <v>2.2916500000000002</v>
      </c>
      <c r="AS24">
        <v>1.462</v>
      </c>
      <c r="AT24">
        <f t="shared" si="27"/>
        <v>-0.56747606019151853</v>
      </c>
      <c r="AU24">
        <v>0.5</v>
      </c>
      <c r="AV24">
        <f t="shared" si="28"/>
        <v>841.22451267149188</v>
      </c>
      <c r="AW24">
        <f t="shared" si="29"/>
        <v>18.49353213059943</v>
      </c>
      <c r="AX24">
        <f t="shared" si="30"/>
        <v>-238.68738609367418</v>
      </c>
      <c r="AY24">
        <f t="shared" si="31"/>
        <v>1</v>
      </c>
      <c r="AZ24">
        <f t="shared" si="32"/>
        <v>2.2890024032066521E-2</v>
      </c>
      <c r="BA24">
        <f t="shared" si="33"/>
        <v>0.15348837209302321</v>
      </c>
      <c r="BB24" t="s">
        <v>253</v>
      </c>
      <c r="BC24">
        <v>0</v>
      </c>
      <c r="BD24">
        <f t="shared" si="34"/>
        <v>1.462</v>
      </c>
      <c r="BE24">
        <f t="shared" si="35"/>
        <v>-0.56747606019151864</v>
      </c>
      <c r="BF24">
        <f t="shared" si="36"/>
        <v>0.13306451612903222</v>
      </c>
      <c r="BG24">
        <f t="shared" si="37"/>
        <v>0.93632232104488367</v>
      </c>
      <c r="BH24">
        <f t="shared" si="38"/>
        <v>-0.3391402912198081</v>
      </c>
      <c r="BI24">
        <f t="shared" si="39"/>
        <v>1000.02948387097</v>
      </c>
      <c r="BJ24">
        <f t="shared" si="40"/>
        <v>841.22451267149188</v>
      </c>
      <c r="BK24">
        <f t="shared" si="41"/>
        <v>0.84119971084775724</v>
      </c>
      <c r="BL24">
        <f t="shared" si="42"/>
        <v>0.19239942169551469</v>
      </c>
      <c r="BM24">
        <v>0.64204477945669003</v>
      </c>
      <c r="BN24">
        <v>0.5</v>
      </c>
      <c r="BO24" t="s">
        <v>254</v>
      </c>
      <c r="BP24">
        <v>1675431657</v>
      </c>
      <c r="BQ24">
        <v>400.00035483871</v>
      </c>
      <c r="BR24">
        <v>402.63545161290301</v>
      </c>
      <c r="BS24">
        <v>15.5870290322581</v>
      </c>
      <c r="BT24">
        <v>14.9459032258065</v>
      </c>
      <c r="BU24">
        <v>500.03148387096797</v>
      </c>
      <c r="BV24">
        <v>96.773364516129007</v>
      </c>
      <c r="BW24">
        <v>0.19990758064516101</v>
      </c>
      <c r="BX24">
        <v>27.949929032258101</v>
      </c>
      <c r="BY24">
        <v>27.9829935483871</v>
      </c>
      <c r="BZ24">
        <v>999.9</v>
      </c>
      <c r="CA24">
        <v>9995.3225806451592</v>
      </c>
      <c r="CB24">
        <v>0</v>
      </c>
      <c r="CC24">
        <v>392.66390322580702</v>
      </c>
      <c r="CD24">
        <v>1000.02948387097</v>
      </c>
      <c r="CE24">
        <v>0.96001132258064503</v>
      </c>
      <c r="CF24">
        <v>3.9988967741935499E-2</v>
      </c>
      <c r="CG24">
        <v>0</v>
      </c>
      <c r="CH24">
        <v>2.27705806451613</v>
      </c>
      <c r="CI24">
        <v>0</v>
      </c>
      <c r="CJ24">
        <v>647.77196774193499</v>
      </c>
      <c r="CK24">
        <v>9334.64</v>
      </c>
      <c r="CL24">
        <v>39.914999999999999</v>
      </c>
      <c r="CM24">
        <v>42.941064516129003</v>
      </c>
      <c r="CN24">
        <v>41.125</v>
      </c>
      <c r="CO24">
        <v>41.179000000000002</v>
      </c>
      <c r="CP24">
        <v>39.8648387096774</v>
      </c>
      <c r="CQ24">
        <v>960.03967741935503</v>
      </c>
      <c r="CR24">
        <v>39.9916129032258</v>
      </c>
      <c r="CS24">
        <v>0</v>
      </c>
      <c r="CT24">
        <v>59.399999856948902</v>
      </c>
      <c r="CU24">
        <v>2.2916500000000002</v>
      </c>
      <c r="CV24">
        <v>-0.30156924388990303</v>
      </c>
      <c r="CW24">
        <v>-2.2621538255293898</v>
      </c>
      <c r="CX24">
        <v>647.71684615384595</v>
      </c>
      <c r="CY24">
        <v>15</v>
      </c>
      <c r="CZ24">
        <v>1675431165.9000001</v>
      </c>
      <c r="DA24" t="s">
        <v>255</v>
      </c>
      <c r="DB24">
        <v>5</v>
      </c>
      <c r="DC24">
        <v>-3.794</v>
      </c>
      <c r="DD24">
        <v>0.34499999999999997</v>
      </c>
      <c r="DE24">
        <v>403</v>
      </c>
      <c r="DF24">
        <v>15</v>
      </c>
      <c r="DG24">
        <v>1.63</v>
      </c>
      <c r="DH24">
        <v>0.18</v>
      </c>
      <c r="DI24">
        <v>-2.6091594230769202</v>
      </c>
      <c r="DJ24">
        <v>-0.19325160474929301</v>
      </c>
      <c r="DK24">
        <v>0.110895492476431</v>
      </c>
      <c r="DL24">
        <v>1</v>
      </c>
      <c r="DM24">
        <v>2.1368999999999998</v>
      </c>
      <c r="DN24">
        <v>0</v>
      </c>
      <c r="DO24">
        <v>0</v>
      </c>
      <c r="DP24">
        <v>0</v>
      </c>
      <c r="DQ24">
        <v>0.654742134615385</v>
      </c>
      <c r="DR24">
        <v>-0.16604382545805599</v>
      </c>
      <c r="DS24">
        <v>2.5040836526814499E-2</v>
      </c>
      <c r="DT24">
        <v>0</v>
      </c>
      <c r="DU24">
        <v>1</v>
      </c>
      <c r="DV24">
        <v>3</v>
      </c>
      <c r="DW24" t="s">
        <v>263</v>
      </c>
      <c r="DX24">
        <v>100</v>
      </c>
      <c r="DY24">
        <v>100</v>
      </c>
      <c r="DZ24">
        <v>-3.794</v>
      </c>
      <c r="EA24">
        <v>0.34499999999999997</v>
      </c>
      <c r="EB24">
        <v>2</v>
      </c>
      <c r="EC24">
        <v>517.21100000000001</v>
      </c>
      <c r="ED24">
        <v>414.83699999999999</v>
      </c>
      <c r="EE24">
        <v>26.033999999999999</v>
      </c>
      <c r="EF24">
        <v>31.402899999999999</v>
      </c>
      <c r="EG24">
        <v>30</v>
      </c>
      <c r="EH24">
        <v>31.660699999999999</v>
      </c>
      <c r="EI24">
        <v>31.7056</v>
      </c>
      <c r="EJ24">
        <v>20.21</v>
      </c>
      <c r="EK24">
        <v>29.602799999999998</v>
      </c>
      <c r="EL24">
        <v>0</v>
      </c>
      <c r="EM24">
        <v>26.0288</v>
      </c>
      <c r="EN24">
        <v>402.56900000000002</v>
      </c>
      <c r="EO24">
        <v>14.9831</v>
      </c>
      <c r="EP24">
        <v>100.291</v>
      </c>
      <c r="EQ24">
        <v>90.611400000000003</v>
      </c>
    </row>
    <row r="25" spans="1:147" x14ac:dyDescent="0.3">
      <c r="A25">
        <v>9</v>
      </c>
      <c r="B25">
        <v>1675431725</v>
      </c>
      <c r="C25">
        <v>480.59999990463302</v>
      </c>
      <c r="D25" t="s">
        <v>279</v>
      </c>
      <c r="E25" t="s">
        <v>280</v>
      </c>
      <c r="F25">
        <v>1675431717</v>
      </c>
      <c r="G25">
        <f t="shared" si="0"/>
        <v>5.1237505453748432E-3</v>
      </c>
      <c r="H25">
        <f t="shared" si="1"/>
        <v>17.940382985023511</v>
      </c>
      <c r="I25">
        <f t="shared" si="2"/>
        <v>399.992419354839</v>
      </c>
      <c r="J25">
        <f t="shared" si="3"/>
        <v>252.7386675332574</v>
      </c>
      <c r="K25">
        <f t="shared" si="4"/>
        <v>24.50943743147619</v>
      </c>
      <c r="L25">
        <f t="shared" si="5"/>
        <v>38.789431276684944</v>
      </c>
      <c r="M25">
        <f t="shared" si="6"/>
        <v>0.21963197934787168</v>
      </c>
      <c r="N25">
        <f t="shared" si="7"/>
        <v>3.401715166601992</v>
      </c>
      <c r="O25">
        <f t="shared" si="8"/>
        <v>0.2120471738202192</v>
      </c>
      <c r="P25">
        <f t="shared" si="9"/>
        <v>0.13318912675311595</v>
      </c>
      <c r="Q25">
        <f t="shared" si="10"/>
        <v>161.84168477642183</v>
      </c>
      <c r="R25">
        <f t="shared" si="11"/>
        <v>27.625807484308009</v>
      </c>
      <c r="S25">
        <f t="shared" si="12"/>
        <v>27.994</v>
      </c>
      <c r="T25">
        <f t="shared" si="13"/>
        <v>3.79351252532051</v>
      </c>
      <c r="U25">
        <f t="shared" si="14"/>
        <v>40.013103430936354</v>
      </c>
      <c r="V25">
        <f t="shared" si="15"/>
        <v>1.5143987535041692</v>
      </c>
      <c r="W25">
        <f t="shared" si="16"/>
        <v>3.7847570511946427</v>
      </c>
      <c r="X25">
        <f t="shared" si="17"/>
        <v>2.2791137718163408</v>
      </c>
      <c r="Y25">
        <f t="shared" si="18"/>
        <v>-225.95739905103059</v>
      </c>
      <c r="Z25">
        <f t="shared" si="19"/>
        <v>-7.2676977359409527</v>
      </c>
      <c r="AA25">
        <f t="shared" si="20"/>
        <v>-0.46558380305936159</v>
      </c>
      <c r="AB25">
        <f t="shared" si="21"/>
        <v>-71.848995813609079</v>
      </c>
      <c r="AC25">
        <v>-4.0195392782506598E-2</v>
      </c>
      <c r="AD25">
        <v>4.51228497081715E-2</v>
      </c>
      <c r="AE25">
        <v>3.3893136815714202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51089.550530326807</v>
      </c>
      <c r="AK25" t="s">
        <v>251</v>
      </c>
      <c r="AL25">
        <v>2.3480730769230802</v>
      </c>
      <c r="AM25">
        <v>1.6863999999999999</v>
      </c>
      <c r="AN25">
        <f t="shared" si="25"/>
        <v>-0.66167307692308031</v>
      </c>
      <c r="AO25">
        <f t="shared" si="26"/>
        <v>-0.39235832360239586</v>
      </c>
      <c r="AP25">
        <v>-0.762117180814466</v>
      </c>
      <c r="AQ25" t="s">
        <v>281</v>
      </c>
      <c r="AR25">
        <v>2.2938769230769198</v>
      </c>
      <c r="AS25">
        <v>1.7083999999999999</v>
      </c>
      <c r="AT25">
        <f t="shared" si="27"/>
        <v>-0.34270482502746424</v>
      </c>
      <c r="AU25">
        <v>0.5</v>
      </c>
      <c r="AV25">
        <f t="shared" si="28"/>
        <v>841.17555677372172</v>
      </c>
      <c r="AW25">
        <f t="shared" si="29"/>
        <v>17.940382985023511</v>
      </c>
      <c r="AX25">
        <f t="shared" si="30"/>
        <v>-144.13746100075906</v>
      </c>
      <c r="AY25">
        <f t="shared" si="31"/>
        <v>1</v>
      </c>
      <c r="AZ25">
        <f t="shared" si="32"/>
        <v>2.2233765609607457E-2</v>
      </c>
      <c r="BA25">
        <f t="shared" si="33"/>
        <v>-1.2877546242097882E-2</v>
      </c>
      <c r="BB25" t="s">
        <v>253</v>
      </c>
      <c r="BC25">
        <v>0</v>
      </c>
      <c r="BD25">
        <f t="shared" si="34"/>
        <v>1.7083999999999999</v>
      </c>
      <c r="BE25">
        <f t="shared" si="35"/>
        <v>-0.34270482502746424</v>
      </c>
      <c r="BF25">
        <f t="shared" si="36"/>
        <v>-1.304554079696396E-2</v>
      </c>
      <c r="BG25">
        <f t="shared" si="37"/>
        <v>0.91527523073684502</v>
      </c>
      <c r="BH25">
        <f t="shared" si="38"/>
        <v>3.3249048158804757E-2</v>
      </c>
      <c r="BI25">
        <f t="shared" si="39"/>
        <v>999.97129032258101</v>
      </c>
      <c r="BJ25">
        <f t="shared" si="40"/>
        <v>841.17555677372172</v>
      </c>
      <c r="BK25">
        <f t="shared" si="41"/>
        <v>0.84119970734596461</v>
      </c>
      <c r="BL25">
        <f t="shared" si="42"/>
        <v>0.19239941469192934</v>
      </c>
      <c r="BM25">
        <v>0.64204477945669003</v>
      </c>
      <c r="BN25">
        <v>0.5</v>
      </c>
      <c r="BO25" t="s">
        <v>254</v>
      </c>
      <c r="BP25">
        <v>1675431717</v>
      </c>
      <c r="BQ25">
        <v>399.992419354839</v>
      </c>
      <c r="BR25">
        <v>402.55919354838699</v>
      </c>
      <c r="BS25">
        <v>15.616316129032301</v>
      </c>
      <c r="BT25">
        <v>14.968680645161299</v>
      </c>
      <c r="BU25">
        <v>500.01964516128999</v>
      </c>
      <c r="BV25">
        <v>96.775493548387104</v>
      </c>
      <c r="BW25">
        <v>0.199922483870968</v>
      </c>
      <c r="BX25">
        <v>27.954370967741902</v>
      </c>
      <c r="BY25">
        <v>27.994</v>
      </c>
      <c r="BZ25">
        <v>999.9</v>
      </c>
      <c r="CA25">
        <v>10016.2903225806</v>
      </c>
      <c r="CB25">
        <v>0</v>
      </c>
      <c r="CC25">
        <v>392.73467741935502</v>
      </c>
      <c r="CD25">
        <v>999.97129032258101</v>
      </c>
      <c r="CE25">
        <v>0.96000829032258095</v>
      </c>
      <c r="CF25">
        <v>3.99920096774194E-2</v>
      </c>
      <c r="CG25">
        <v>0</v>
      </c>
      <c r="CH25">
        <v>2.29667741935484</v>
      </c>
      <c r="CI25">
        <v>0</v>
      </c>
      <c r="CJ25">
        <v>644.82819354838705</v>
      </c>
      <c r="CK25">
        <v>9334.0754838709709</v>
      </c>
      <c r="CL25">
        <v>40.072161290322597</v>
      </c>
      <c r="CM25">
        <v>43.092483870967698</v>
      </c>
      <c r="CN25">
        <v>41.308</v>
      </c>
      <c r="CO25">
        <v>41.311999999999998</v>
      </c>
      <c r="CP25">
        <v>40</v>
      </c>
      <c r="CQ25">
        <v>959.98064516129</v>
      </c>
      <c r="CR25">
        <v>39.989032258064498</v>
      </c>
      <c r="CS25">
        <v>0</v>
      </c>
      <c r="CT25">
        <v>59.399999856948902</v>
      </c>
      <c r="CU25">
        <v>2.2938769230769198</v>
      </c>
      <c r="CV25">
        <v>-0.43076922858447803</v>
      </c>
      <c r="CW25">
        <v>-2.76116238605765</v>
      </c>
      <c r="CX25">
        <v>644.79023076923102</v>
      </c>
      <c r="CY25">
        <v>15</v>
      </c>
      <c r="CZ25">
        <v>1675431165.9000001</v>
      </c>
      <c r="DA25" t="s">
        <v>255</v>
      </c>
      <c r="DB25">
        <v>5</v>
      </c>
      <c r="DC25">
        <v>-3.794</v>
      </c>
      <c r="DD25">
        <v>0.34499999999999997</v>
      </c>
      <c r="DE25">
        <v>403</v>
      </c>
      <c r="DF25">
        <v>15</v>
      </c>
      <c r="DG25">
        <v>1.63</v>
      </c>
      <c r="DH25">
        <v>0.18</v>
      </c>
      <c r="DI25">
        <v>-2.5642373076923102</v>
      </c>
      <c r="DJ25">
        <v>8.20401263551334E-3</v>
      </c>
      <c r="DK25">
        <v>0.115497251018158</v>
      </c>
      <c r="DL25">
        <v>1</v>
      </c>
      <c r="DM25">
        <v>2.2088999999999999</v>
      </c>
      <c r="DN25">
        <v>0</v>
      </c>
      <c r="DO25">
        <v>0</v>
      </c>
      <c r="DP25">
        <v>0</v>
      </c>
      <c r="DQ25">
        <v>0.64817023076923097</v>
      </c>
      <c r="DR25">
        <v>-7.3371501750192497E-3</v>
      </c>
      <c r="DS25">
        <v>2.5187639033048899E-3</v>
      </c>
      <c r="DT25">
        <v>1</v>
      </c>
      <c r="DU25">
        <v>2</v>
      </c>
      <c r="DV25">
        <v>3</v>
      </c>
      <c r="DW25" t="s">
        <v>256</v>
      </c>
      <c r="DX25">
        <v>100</v>
      </c>
      <c r="DY25">
        <v>100</v>
      </c>
      <c r="DZ25">
        <v>-3.794</v>
      </c>
      <c r="EA25">
        <v>0.34499999999999997</v>
      </c>
      <c r="EB25">
        <v>2</v>
      </c>
      <c r="EC25">
        <v>517.25300000000004</v>
      </c>
      <c r="ED25">
        <v>415.13400000000001</v>
      </c>
      <c r="EE25">
        <v>25.973600000000001</v>
      </c>
      <c r="EF25">
        <v>31.3919</v>
      </c>
      <c r="EG25">
        <v>29.9999</v>
      </c>
      <c r="EH25">
        <v>31.649699999999999</v>
      </c>
      <c r="EI25">
        <v>31.694600000000001</v>
      </c>
      <c r="EJ25">
        <v>20.207999999999998</v>
      </c>
      <c r="EK25">
        <v>29.602799999999998</v>
      </c>
      <c r="EL25">
        <v>0</v>
      </c>
      <c r="EM25">
        <v>25.965900000000001</v>
      </c>
      <c r="EN25">
        <v>402.58499999999998</v>
      </c>
      <c r="EO25">
        <v>14.9831</v>
      </c>
      <c r="EP25">
        <v>100.29300000000001</v>
      </c>
      <c r="EQ25">
        <v>90.613699999999994</v>
      </c>
    </row>
    <row r="26" spans="1:147" x14ac:dyDescent="0.3">
      <c r="A26">
        <v>10</v>
      </c>
      <c r="B26">
        <v>1675431785</v>
      </c>
      <c r="C26">
        <v>540.59999990463302</v>
      </c>
      <c r="D26" t="s">
        <v>282</v>
      </c>
      <c r="E26" t="s">
        <v>283</v>
      </c>
      <c r="F26">
        <v>1675431777</v>
      </c>
      <c r="G26">
        <f t="shared" si="0"/>
        <v>4.9775077366352683E-3</v>
      </c>
      <c r="H26">
        <f t="shared" si="1"/>
        <v>17.923851619395535</v>
      </c>
      <c r="I26">
        <f t="shared" si="2"/>
        <v>400.024612903226</v>
      </c>
      <c r="J26">
        <f t="shared" si="3"/>
        <v>249.35253484890478</v>
      </c>
      <c r="K26">
        <f t="shared" si="4"/>
        <v>24.180070052519078</v>
      </c>
      <c r="L26">
        <f t="shared" si="5"/>
        <v>38.790955819209778</v>
      </c>
      <c r="M26">
        <f t="shared" si="6"/>
        <v>0.21369242938142619</v>
      </c>
      <c r="N26">
        <f t="shared" si="7"/>
        <v>3.3965062386005909</v>
      </c>
      <c r="O26">
        <f t="shared" si="8"/>
        <v>0.20649446548904091</v>
      </c>
      <c r="P26">
        <f t="shared" si="9"/>
        <v>0.12968555129913345</v>
      </c>
      <c r="Q26">
        <f t="shared" si="10"/>
        <v>161.84646611868155</v>
      </c>
      <c r="R26">
        <f t="shared" si="11"/>
        <v>27.651573998961624</v>
      </c>
      <c r="S26">
        <f t="shared" si="12"/>
        <v>27.989625806451599</v>
      </c>
      <c r="T26">
        <f t="shared" si="13"/>
        <v>3.7925452423239565</v>
      </c>
      <c r="U26">
        <f t="shared" si="14"/>
        <v>40.153068867999828</v>
      </c>
      <c r="V26">
        <f t="shared" si="15"/>
        <v>1.5190864276685769</v>
      </c>
      <c r="W26">
        <f t="shared" si="16"/>
        <v>3.7832386676656236</v>
      </c>
      <c r="X26">
        <f t="shared" si="17"/>
        <v>2.2734588146553794</v>
      </c>
      <c r="Y26">
        <f t="shared" si="18"/>
        <v>-219.50809118561534</v>
      </c>
      <c r="Z26">
        <f t="shared" si="19"/>
        <v>-7.7155314448751442</v>
      </c>
      <c r="AA26">
        <f t="shared" si="20"/>
        <v>-0.49500321726328828</v>
      </c>
      <c r="AB26">
        <f t="shared" si="21"/>
        <v>-65.872159729072209</v>
      </c>
      <c r="AC26">
        <v>-4.0117979885879201E-2</v>
      </c>
      <c r="AD26">
        <v>4.5035946949965003E-2</v>
      </c>
      <c r="AE26">
        <v>3.3841286377719699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50996.268631115294</v>
      </c>
      <c r="AK26" t="s">
        <v>251</v>
      </c>
      <c r="AL26">
        <v>2.3480730769230802</v>
      </c>
      <c r="AM26">
        <v>1.6863999999999999</v>
      </c>
      <c r="AN26">
        <f t="shared" si="25"/>
        <v>-0.66167307692308031</v>
      </c>
      <c r="AO26">
        <f t="shared" si="26"/>
        <v>-0.39235832360239586</v>
      </c>
      <c r="AP26">
        <v>-0.762117180814466</v>
      </c>
      <c r="AQ26" t="s">
        <v>284</v>
      </c>
      <c r="AR26">
        <v>2.3213461538461502</v>
      </c>
      <c r="AS26">
        <v>1.4892000000000001</v>
      </c>
      <c r="AT26">
        <f t="shared" si="27"/>
        <v>-0.55878737163990744</v>
      </c>
      <c r="AU26">
        <v>0.5</v>
      </c>
      <c r="AV26">
        <f t="shared" si="28"/>
        <v>841.19936527740231</v>
      </c>
      <c r="AW26">
        <f t="shared" si="29"/>
        <v>17.923851619395535</v>
      </c>
      <c r="AX26">
        <f t="shared" si="30"/>
        <v>-235.02579117425901</v>
      </c>
      <c r="AY26">
        <f t="shared" si="31"/>
        <v>1</v>
      </c>
      <c r="AZ26">
        <f t="shared" si="32"/>
        <v>2.2213484188790288E-2</v>
      </c>
      <c r="BA26">
        <f t="shared" si="33"/>
        <v>0.13242009132420079</v>
      </c>
      <c r="BB26" t="s">
        <v>253</v>
      </c>
      <c r="BC26">
        <v>0</v>
      </c>
      <c r="BD26">
        <f t="shared" si="34"/>
        <v>1.4892000000000001</v>
      </c>
      <c r="BE26">
        <f t="shared" si="35"/>
        <v>-0.55878737163990733</v>
      </c>
      <c r="BF26">
        <f t="shared" si="36"/>
        <v>0.11693548387096764</v>
      </c>
      <c r="BG26">
        <f t="shared" si="37"/>
        <v>0.96888140541943701</v>
      </c>
      <c r="BH26">
        <f t="shared" si="38"/>
        <v>-0.29803237713255842</v>
      </c>
      <c r="BI26">
        <f t="shared" si="39"/>
        <v>999.99945161290304</v>
      </c>
      <c r="BJ26">
        <f t="shared" si="40"/>
        <v>841.19936527740231</v>
      </c>
      <c r="BK26">
        <f t="shared" si="41"/>
        <v>0.84119982658053316</v>
      </c>
      <c r="BL26">
        <f t="shared" si="42"/>
        <v>0.19239965316106655</v>
      </c>
      <c r="BM26">
        <v>0.64204477945669003</v>
      </c>
      <c r="BN26">
        <v>0.5</v>
      </c>
      <c r="BO26" t="s">
        <v>254</v>
      </c>
      <c r="BP26">
        <v>1675431777</v>
      </c>
      <c r="BQ26">
        <v>400.024612903226</v>
      </c>
      <c r="BR26">
        <v>402.58177419354797</v>
      </c>
      <c r="BS26">
        <v>15.6653</v>
      </c>
      <c r="BT26">
        <v>15.0361806451613</v>
      </c>
      <c r="BU26">
        <v>500.019580645161</v>
      </c>
      <c r="BV26">
        <v>96.771432258064493</v>
      </c>
      <c r="BW26">
        <v>0.19999041935483899</v>
      </c>
      <c r="BX26">
        <v>27.947490322580599</v>
      </c>
      <c r="BY26">
        <v>27.989625806451599</v>
      </c>
      <c r="BZ26">
        <v>999.9</v>
      </c>
      <c r="CA26">
        <v>9997.4193548387102</v>
      </c>
      <c r="CB26">
        <v>0</v>
      </c>
      <c r="CC26">
        <v>392.65348387096799</v>
      </c>
      <c r="CD26">
        <v>999.99945161290304</v>
      </c>
      <c r="CE26">
        <v>0.96000664516129097</v>
      </c>
      <c r="CF26">
        <v>3.9993616129032301E-2</v>
      </c>
      <c r="CG26">
        <v>0</v>
      </c>
      <c r="CH26">
        <v>2.3056064516129</v>
      </c>
      <c r="CI26">
        <v>0</v>
      </c>
      <c r="CJ26">
        <v>642.48980645161305</v>
      </c>
      <c r="CK26">
        <v>9334.3393548387103</v>
      </c>
      <c r="CL26">
        <v>40.25</v>
      </c>
      <c r="CM26">
        <v>43.221548387096803</v>
      </c>
      <c r="CN26">
        <v>41.441064516129003</v>
      </c>
      <c r="CO26">
        <v>41.436999999999998</v>
      </c>
      <c r="CP26">
        <v>40.127000000000002</v>
      </c>
      <c r="CQ26">
        <v>960.00516129032303</v>
      </c>
      <c r="CR26">
        <v>39.994193548387102</v>
      </c>
      <c r="CS26">
        <v>0</v>
      </c>
      <c r="CT26">
        <v>59.200000047683702</v>
      </c>
      <c r="CU26">
        <v>2.3213461538461502</v>
      </c>
      <c r="CV26">
        <v>-0.35334016355808301</v>
      </c>
      <c r="CW26">
        <v>-1.45962394619561</v>
      </c>
      <c r="CX26">
        <v>642.45638461538499</v>
      </c>
      <c r="CY26">
        <v>15</v>
      </c>
      <c r="CZ26">
        <v>1675431165.9000001</v>
      </c>
      <c r="DA26" t="s">
        <v>255</v>
      </c>
      <c r="DB26">
        <v>5</v>
      </c>
      <c r="DC26">
        <v>-3.794</v>
      </c>
      <c r="DD26">
        <v>0.34499999999999997</v>
      </c>
      <c r="DE26">
        <v>403</v>
      </c>
      <c r="DF26">
        <v>15</v>
      </c>
      <c r="DG26">
        <v>1.63</v>
      </c>
      <c r="DH26">
        <v>0.18</v>
      </c>
      <c r="DI26">
        <v>-2.5729150000000001</v>
      </c>
      <c r="DJ26">
        <v>0.158520071715294</v>
      </c>
      <c r="DK26">
        <v>9.8225289366607904E-2</v>
      </c>
      <c r="DL26">
        <v>1</v>
      </c>
      <c r="DM26">
        <v>2.3763000000000001</v>
      </c>
      <c r="DN26">
        <v>0</v>
      </c>
      <c r="DO26">
        <v>0</v>
      </c>
      <c r="DP26">
        <v>0</v>
      </c>
      <c r="DQ26">
        <v>0.626217019230769</v>
      </c>
      <c r="DR26">
        <v>3.5041009135157501E-2</v>
      </c>
      <c r="DS26">
        <v>5.0568659931529703E-3</v>
      </c>
      <c r="DT26">
        <v>1</v>
      </c>
      <c r="DU26">
        <v>2</v>
      </c>
      <c r="DV26">
        <v>3</v>
      </c>
      <c r="DW26" t="s">
        <v>256</v>
      </c>
      <c r="DX26">
        <v>100</v>
      </c>
      <c r="DY26">
        <v>100</v>
      </c>
      <c r="DZ26">
        <v>-3.794</v>
      </c>
      <c r="EA26">
        <v>0.34499999999999997</v>
      </c>
      <c r="EB26">
        <v>2</v>
      </c>
      <c r="EC26">
        <v>517.57299999999998</v>
      </c>
      <c r="ED26">
        <v>414.70400000000001</v>
      </c>
      <c r="EE26">
        <v>25.916899999999998</v>
      </c>
      <c r="EF26">
        <v>31.3809</v>
      </c>
      <c r="EG26">
        <v>29.9999</v>
      </c>
      <c r="EH26">
        <v>31.641400000000001</v>
      </c>
      <c r="EI26">
        <v>31.686299999999999</v>
      </c>
      <c r="EJ26">
        <v>20.206900000000001</v>
      </c>
      <c r="EK26">
        <v>29.0547</v>
      </c>
      <c r="EL26">
        <v>0</v>
      </c>
      <c r="EM26">
        <v>25.922499999999999</v>
      </c>
      <c r="EN26">
        <v>402.51</v>
      </c>
      <c r="EO26">
        <v>15.041</v>
      </c>
      <c r="EP26">
        <v>100.297</v>
      </c>
      <c r="EQ26">
        <v>90.616900000000001</v>
      </c>
    </row>
    <row r="27" spans="1:147" x14ac:dyDescent="0.3">
      <c r="A27">
        <v>11</v>
      </c>
      <c r="B27">
        <v>1675431845</v>
      </c>
      <c r="C27">
        <v>600.59999990463302</v>
      </c>
      <c r="D27" t="s">
        <v>285</v>
      </c>
      <c r="E27" t="s">
        <v>286</v>
      </c>
      <c r="F27">
        <v>1675431837</v>
      </c>
      <c r="G27">
        <f t="shared" si="0"/>
        <v>5.0690997808485695E-3</v>
      </c>
      <c r="H27">
        <f t="shared" si="1"/>
        <v>18.267839709621494</v>
      </c>
      <c r="I27">
        <f t="shared" si="2"/>
        <v>400.00112903225801</v>
      </c>
      <c r="J27">
        <f t="shared" si="3"/>
        <v>249.08251176940541</v>
      </c>
      <c r="K27">
        <f t="shared" si="4"/>
        <v>24.152970055694507</v>
      </c>
      <c r="L27">
        <f t="shared" si="5"/>
        <v>38.787208395843713</v>
      </c>
      <c r="M27">
        <f t="shared" si="6"/>
        <v>0.21752987540341914</v>
      </c>
      <c r="N27">
        <f t="shared" si="7"/>
        <v>3.3958376394427181</v>
      </c>
      <c r="O27">
        <f t="shared" si="8"/>
        <v>0.21007450947770182</v>
      </c>
      <c r="P27">
        <f t="shared" si="9"/>
        <v>0.13194511678840409</v>
      </c>
      <c r="Q27">
        <f t="shared" si="10"/>
        <v>161.84754079483224</v>
      </c>
      <c r="R27">
        <f t="shared" si="11"/>
        <v>27.645417292330908</v>
      </c>
      <c r="S27">
        <f t="shared" si="12"/>
        <v>27.996932258064501</v>
      </c>
      <c r="T27">
        <f t="shared" si="13"/>
        <v>3.7941610678266184</v>
      </c>
      <c r="U27">
        <f t="shared" si="14"/>
        <v>40.101371098007711</v>
      </c>
      <c r="V27">
        <f t="shared" si="15"/>
        <v>1.5184248364012241</v>
      </c>
      <c r="W27">
        <f t="shared" si="16"/>
        <v>3.7864661352605506</v>
      </c>
      <c r="X27">
        <f t="shared" si="17"/>
        <v>2.2757362314253946</v>
      </c>
      <c r="Y27">
        <f t="shared" si="18"/>
        <v>-223.54730033542191</v>
      </c>
      <c r="Z27">
        <f t="shared" si="19"/>
        <v>-6.3746020930225216</v>
      </c>
      <c r="AA27">
        <f t="shared" si="20"/>
        <v>-0.40909881304332052</v>
      </c>
      <c r="AB27">
        <f t="shared" si="21"/>
        <v>-68.483460446655513</v>
      </c>
      <c r="AC27">
        <v>-4.0108047021131202E-2</v>
      </c>
      <c r="AD27">
        <v>4.5024796439118601E-2</v>
      </c>
      <c r="AE27">
        <v>3.3834631032009801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50981.601437783196</v>
      </c>
      <c r="AK27" t="s">
        <v>251</v>
      </c>
      <c r="AL27">
        <v>2.3480730769230802</v>
      </c>
      <c r="AM27">
        <v>1.6863999999999999</v>
      </c>
      <c r="AN27">
        <f t="shared" si="25"/>
        <v>-0.66167307692308031</v>
      </c>
      <c r="AO27">
        <f t="shared" si="26"/>
        <v>-0.39235832360239586</v>
      </c>
      <c r="AP27">
        <v>-0.762117180814466</v>
      </c>
      <c r="AQ27" t="s">
        <v>287</v>
      </c>
      <c r="AR27">
        <v>2.2291115384615399</v>
      </c>
      <c r="AS27">
        <v>1.7763199999999999</v>
      </c>
      <c r="AT27">
        <f t="shared" si="27"/>
        <v>-0.25490426187935733</v>
      </c>
      <c r="AU27">
        <v>0.5</v>
      </c>
      <c r="AV27">
        <f t="shared" si="28"/>
        <v>841.20468689042093</v>
      </c>
      <c r="AW27">
        <f t="shared" si="29"/>
        <v>18.267839709621494</v>
      </c>
      <c r="AX27">
        <f t="shared" si="30"/>
        <v>-107.21332990062932</v>
      </c>
      <c r="AY27">
        <f t="shared" si="31"/>
        <v>1</v>
      </c>
      <c r="AZ27">
        <f t="shared" si="32"/>
        <v>2.2622266835889478E-2</v>
      </c>
      <c r="BA27">
        <f t="shared" si="33"/>
        <v>-5.0621509637903087E-2</v>
      </c>
      <c r="BB27" t="s">
        <v>253</v>
      </c>
      <c r="BC27">
        <v>0</v>
      </c>
      <c r="BD27">
        <f t="shared" si="34"/>
        <v>1.7763199999999999</v>
      </c>
      <c r="BE27">
        <f t="shared" si="35"/>
        <v>-0.25490426187935733</v>
      </c>
      <c r="BF27">
        <f t="shared" si="36"/>
        <v>-5.332068311195446E-2</v>
      </c>
      <c r="BG27">
        <f t="shared" si="37"/>
        <v>0.7919354643411135</v>
      </c>
      <c r="BH27">
        <f t="shared" si="38"/>
        <v>0.13589792774726003</v>
      </c>
      <c r="BI27">
        <f t="shared" si="39"/>
        <v>1000.00574193548</v>
      </c>
      <c r="BJ27">
        <f t="shared" si="40"/>
        <v>841.20468689042093</v>
      </c>
      <c r="BK27">
        <f t="shared" si="41"/>
        <v>0.84119985677511755</v>
      </c>
      <c r="BL27">
        <f t="shared" si="42"/>
        <v>0.19239971355023516</v>
      </c>
      <c r="BM27">
        <v>0.64204477945669003</v>
      </c>
      <c r="BN27">
        <v>0.5</v>
      </c>
      <c r="BO27" t="s">
        <v>254</v>
      </c>
      <c r="BP27">
        <v>1675431837</v>
      </c>
      <c r="BQ27">
        <v>400.00112903225801</v>
      </c>
      <c r="BR27">
        <v>402.60709677419402</v>
      </c>
      <c r="BS27">
        <v>15.659070967741901</v>
      </c>
      <c r="BT27">
        <v>15.0183838709677</v>
      </c>
      <c r="BU27">
        <v>500.029612903226</v>
      </c>
      <c r="BV27">
        <v>96.767767741935501</v>
      </c>
      <c r="BW27">
        <v>0.199979548387097</v>
      </c>
      <c r="BX27">
        <v>27.962112903225801</v>
      </c>
      <c r="BY27">
        <v>27.996932258064501</v>
      </c>
      <c r="BZ27">
        <v>999.9</v>
      </c>
      <c r="CA27">
        <v>9995.3225806451592</v>
      </c>
      <c r="CB27">
        <v>0</v>
      </c>
      <c r="CC27">
        <v>392.66899999999998</v>
      </c>
      <c r="CD27">
        <v>1000.00574193548</v>
      </c>
      <c r="CE27">
        <v>0.96000300000000005</v>
      </c>
      <c r="CF27">
        <v>3.9997112903225801E-2</v>
      </c>
      <c r="CG27">
        <v>0</v>
      </c>
      <c r="CH27">
        <v>2.24581612903226</v>
      </c>
      <c r="CI27">
        <v>0</v>
      </c>
      <c r="CJ27">
        <v>640.44935483870995</v>
      </c>
      <c r="CK27">
        <v>9334.3893548387096</v>
      </c>
      <c r="CL27">
        <v>40.375</v>
      </c>
      <c r="CM27">
        <v>43.340451612903202</v>
      </c>
      <c r="CN27">
        <v>41.608741935483899</v>
      </c>
      <c r="CO27">
        <v>41.545999999999999</v>
      </c>
      <c r="CP27">
        <v>40.25</v>
      </c>
      <c r="CQ27">
        <v>960.01096774193502</v>
      </c>
      <c r="CR27">
        <v>39.995483870967703</v>
      </c>
      <c r="CS27">
        <v>0</v>
      </c>
      <c r="CT27">
        <v>59.5</v>
      </c>
      <c r="CU27">
        <v>2.2291115384615399</v>
      </c>
      <c r="CV27">
        <v>-0.35957948212490898</v>
      </c>
      <c r="CW27">
        <v>-0.48711110604048402</v>
      </c>
      <c r="CX27">
        <v>640.41992307692306</v>
      </c>
      <c r="CY27">
        <v>15</v>
      </c>
      <c r="CZ27">
        <v>1675431165.9000001</v>
      </c>
      <c r="DA27" t="s">
        <v>255</v>
      </c>
      <c r="DB27">
        <v>5</v>
      </c>
      <c r="DC27">
        <v>-3.794</v>
      </c>
      <c r="DD27">
        <v>0.34499999999999997</v>
      </c>
      <c r="DE27">
        <v>403</v>
      </c>
      <c r="DF27">
        <v>15</v>
      </c>
      <c r="DG27">
        <v>1.63</v>
      </c>
      <c r="DH27">
        <v>0.18</v>
      </c>
      <c r="DI27">
        <v>-2.6056478846153799</v>
      </c>
      <c r="DJ27">
        <v>2.9750072568893501E-2</v>
      </c>
      <c r="DK27">
        <v>9.4429542462917404E-2</v>
      </c>
      <c r="DL27">
        <v>1</v>
      </c>
      <c r="DM27">
        <v>2.0891999999999999</v>
      </c>
      <c r="DN27">
        <v>0</v>
      </c>
      <c r="DO27">
        <v>0</v>
      </c>
      <c r="DP27">
        <v>0</v>
      </c>
      <c r="DQ27">
        <v>0.64009884615384605</v>
      </c>
      <c r="DR27">
        <v>7.0247895500707303E-3</v>
      </c>
      <c r="DS27">
        <v>2.7293057400161699E-3</v>
      </c>
      <c r="DT27">
        <v>1</v>
      </c>
      <c r="DU27">
        <v>2</v>
      </c>
      <c r="DV27">
        <v>3</v>
      </c>
      <c r="DW27" t="s">
        <v>256</v>
      </c>
      <c r="DX27">
        <v>100</v>
      </c>
      <c r="DY27">
        <v>100</v>
      </c>
      <c r="DZ27">
        <v>-3.794</v>
      </c>
      <c r="EA27">
        <v>0.34499999999999997</v>
      </c>
      <c r="EB27">
        <v>2</v>
      </c>
      <c r="EC27">
        <v>517.22900000000004</v>
      </c>
      <c r="ED27">
        <v>415.00099999999998</v>
      </c>
      <c r="EE27">
        <v>25.895399999999999</v>
      </c>
      <c r="EF27">
        <v>31.369900000000001</v>
      </c>
      <c r="EG27">
        <v>30</v>
      </c>
      <c r="EH27">
        <v>31.630400000000002</v>
      </c>
      <c r="EI27">
        <v>31.6753</v>
      </c>
      <c r="EJ27">
        <v>20.209700000000002</v>
      </c>
      <c r="EK27">
        <v>29.0547</v>
      </c>
      <c r="EL27">
        <v>0</v>
      </c>
      <c r="EM27">
        <v>25.891999999999999</v>
      </c>
      <c r="EN27">
        <v>402.59399999999999</v>
      </c>
      <c r="EO27">
        <v>15.0387</v>
      </c>
      <c r="EP27">
        <v>100.298</v>
      </c>
      <c r="EQ27">
        <v>90.617599999999996</v>
      </c>
    </row>
    <row r="28" spans="1:147" x14ac:dyDescent="0.3">
      <c r="A28">
        <v>12</v>
      </c>
      <c r="B28">
        <v>1675431905</v>
      </c>
      <c r="C28">
        <v>660.59999990463302</v>
      </c>
      <c r="D28" t="s">
        <v>288</v>
      </c>
      <c r="E28" t="s">
        <v>289</v>
      </c>
      <c r="F28">
        <v>1675431897</v>
      </c>
      <c r="G28">
        <f t="shared" si="0"/>
        <v>5.0945551774443688E-3</v>
      </c>
      <c r="H28">
        <f t="shared" si="1"/>
        <v>18.294323501826952</v>
      </c>
      <c r="I28">
        <f t="shared" si="2"/>
        <v>399.99770967741898</v>
      </c>
      <c r="J28">
        <f t="shared" si="3"/>
        <v>249.45606517288675</v>
      </c>
      <c r="K28">
        <f t="shared" si="4"/>
        <v>24.188885937232257</v>
      </c>
      <c r="L28">
        <f t="shared" si="5"/>
        <v>38.786384960556404</v>
      </c>
      <c r="M28">
        <f t="shared" si="6"/>
        <v>0.21849356679512971</v>
      </c>
      <c r="N28">
        <f t="shared" si="7"/>
        <v>3.396019916282349</v>
      </c>
      <c r="O28">
        <f t="shared" si="8"/>
        <v>0.21097361504244241</v>
      </c>
      <c r="P28">
        <f t="shared" si="9"/>
        <v>0.13251258555776965</v>
      </c>
      <c r="Q28">
        <f t="shared" si="10"/>
        <v>161.84681638085453</v>
      </c>
      <c r="R28">
        <f t="shared" si="11"/>
        <v>27.633411737246501</v>
      </c>
      <c r="S28">
        <f t="shared" si="12"/>
        <v>28.0002967741936</v>
      </c>
      <c r="T28">
        <f t="shared" si="13"/>
        <v>3.794905334231053</v>
      </c>
      <c r="U28">
        <f t="shared" si="14"/>
        <v>40.091989393164532</v>
      </c>
      <c r="V28">
        <f t="shared" si="15"/>
        <v>1.5175159911949516</v>
      </c>
      <c r="W28">
        <f t="shared" si="16"/>
        <v>3.7850852855250929</v>
      </c>
      <c r="X28">
        <f t="shared" si="17"/>
        <v>2.2773893430361012</v>
      </c>
      <c r="Y28">
        <f t="shared" si="18"/>
        <v>-224.66988332529667</v>
      </c>
      <c r="Z28">
        <f t="shared" si="19"/>
        <v>-8.1361156310142864</v>
      </c>
      <c r="AA28">
        <f t="shared" si="20"/>
        <v>-0.52211080972796364</v>
      </c>
      <c r="AB28">
        <f t="shared" si="21"/>
        <v>-71.481293385184387</v>
      </c>
      <c r="AC28">
        <v>-4.0110754887717003E-2</v>
      </c>
      <c r="AD28">
        <v>4.5027836256583298E-2</v>
      </c>
      <c r="AE28">
        <v>3.3836445445824999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50985.935351425054</v>
      </c>
      <c r="AK28" t="s">
        <v>251</v>
      </c>
      <c r="AL28">
        <v>2.3480730769230802</v>
      </c>
      <c r="AM28">
        <v>1.6863999999999999</v>
      </c>
      <c r="AN28">
        <f t="shared" si="25"/>
        <v>-0.66167307692308031</v>
      </c>
      <c r="AO28">
        <f t="shared" si="26"/>
        <v>-0.39235832360239586</v>
      </c>
      <c r="AP28">
        <v>-0.762117180814466</v>
      </c>
      <c r="AQ28" t="s">
        <v>290</v>
      </c>
      <c r="AR28">
        <v>2.2501307692307702</v>
      </c>
      <c r="AS28">
        <v>1.6315999999999999</v>
      </c>
      <c r="AT28">
        <f t="shared" si="27"/>
        <v>-0.379094612178702</v>
      </c>
      <c r="AU28">
        <v>0.5</v>
      </c>
      <c r="AV28">
        <f t="shared" si="28"/>
        <v>841.19699527769546</v>
      </c>
      <c r="AW28">
        <f t="shared" si="29"/>
        <v>18.294323501826952</v>
      </c>
      <c r="AX28">
        <f t="shared" si="30"/>
        <v>-159.44662434534368</v>
      </c>
      <c r="AY28">
        <f t="shared" si="31"/>
        <v>1</v>
      </c>
      <c r="AZ28">
        <f t="shared" si="32"/>
        <v>2.2653957146328747E-2</v>
      </c>
      <c r="BA28">
        <f t="shared" si="33"/>
        <v>3.3586663397891618E-2</v>
      </c>
      <c r="BB28" t="s">
        <v>253</v>
      </c>
      <c r="BC28">
        <v>0</v>
      </c>
      <c r="BD28">
        <f t="shared" si="34"/>
        <v>1.6315999999999999</v>
      </c>
      <c r="BE28">
        <f t="shared" si="35"/>
        <v>-0.37909461217870205</v>
      </c>
      <c r="BF28">
        <f t="shared" si="36"/>
        <v>3.24952561669829E-2</v>
      </c>
      <c r="BG28">
        <f t="shared" si="37"/>
        <v>0.863299388564708</v>
      </c>
      <c r="BH28">
        <f t="shared" si="38"/>
        <v>-8.2820356322840794E-2</v>
      </c>
      <c r="BI28">
        <f t="shared" si="39"/>
        <v>999.99606451612897</v>
      </c>
      <c r="BJ28">
        <f t="shared" si="40"/>
        <v>841.19699527769546</v>
      </c>
      <c r="BK28">
        <f t="shared" si="41"/>
        <v>0.84120030580793126</v>
      </c>
      <c r="BL28">
        <f t="shared" si="42"/>
        <v>0.19240061161586267</v>
      </c>
      <c r="BM28">
        <v>0.64204477945669003</v>
      </c>
      <c r="BN28">
        <v>0.5</v>
      </c>
      <c r="BO28" t="s">
        <v>254</v>
      </c>
      <c r="BP28">
        <v>1675431897</v>
      </c>
      <c r="BQ28">
        <v>399.99770967741898</v>
      </c>
      <c r="BR28">
        <v>402.60841935483899</v>
      </c>
      <c r="BS28">
        <v>15.6498967741935</v>
      </c>
      <c r="BT28">
        <v>15.005977419354799</v>
      </c>
      <c r="BU28">
        <v>500.02267741935498</v>
      </c>
      <c r="BV28">
        <v>96.766493548387103</v>
      </c>
      <c r="BW28">
        <v>0.200024064516129</v>
      </c>
      <c r="BX28">
        <v>27.9558580645161</v>
      </c>
      <c r="BY28">
        <v>28.0002967741936</v>
      </c>
      <c r="BZ28">
        <v>999.9</v>
      </c>
      <c r="CA28">
        <v>9996.1290322580608</v>
      </c>
      <c r="CB28">
        <v>0</v>
      </c>
      <c r="CC28">
        <v>392.607741935484</v>
      </c>
      <c r="CD28">
        <v>999.99606451612897</v>
      </c>
      <c r="CE28">
        <v>0.95998700000000003</v>
      </c>
      <c r="CF28">
        <v>4.0013300000000002E-2</v>
      </c>
      <c r="CG28">
        <v>0</v>
      </c>
      <c r="CH28">
        <v>2.2572677419354799</v>
      </c>
      <c r="CI28">
        <v>0</v>
      </c>
      <c r="CJ28">
        <v>638.78038709677401</v>
      </c>
      <c r="CK28">
        <v>9334.2396774193494</v>
      </c>
      <c r="CL28">
        <v>40.5</v>
      </c>
      <c r="CM28">
        <v>43.471548387096803</v>
      </c>
      <c r="CN28">
        <v>41.7296774193548</v>
      </c>
      <c r="CO28">
        <v>41.625</v>
      </c>
      <c r="CP28">
        <v>40.375</v>
      </c>
      <c r="CQ28">
        <v>959.98516129032305</v>
      </c>
      <c r="CR28">
        <v>40.01</v>
      </c>
      <c r="CS28">
        <v>0</v>
      </c>
      <c r="CT28">
        <v>59.399999856948902</v>
      </c>
      <c r="CU28">
        <v>2.2501307692307702</v>
      </c>
      <c r="CV28">
        <v>0.418899142781195</v>
      </c>
      <c r="CW28">
        <v>-0.53644445048442302</v>
      </c>
      <c r="CX28">
        <v>638.78865384615403</v>
      </c>
      <c r="CY28">
        <v>15</v>
      </c>
      <c r="CZ28">
        <v>1675431165.9000001</v>
      </c>
      <c r="DA28" t="s">
        <v>255</v>
      </c>
      <c r="DB28">
        <v>5</v>
      </c>
      <c r="DC28">
        <v>-3.794</v>
      </c>
      <c r="DD28">
        <v>0.34499999999999997</v>
      </c>
      <c r="DE28">
        <v>403</v>
      </c>
      <c r="DF28">
        <v>15</v>
      </c>
      <c r="DG28">
        <v>1.63</v>
      </c>
      <c r="DH28">
        <v>0.18</v>
      </c>
      <c r="DI28">
        <v>-2.6063861538461501</v>
      </c>
      <c r="DJ28">
        <v>-0.16240027320081399</v>
      </c>
      <c r="DK28">
        <v>0.101926290470385</v>
      </c>
      <c r="DL28">
        <v>1</v>
      </c>
      <c r="DM28">
        <v>2.3498999999999999</v>
      </c>
      <c r="DN28">
        <v>0</v>
      </c>
      <c r="DO28">
        <v>0</v>
      </c>
      <c r="DP28">
        <v>0</v>
      </c>
      <c r="DQ28">
        <v>0.64338417307692297</v>
      </c>
      <c r="DR28">
        <v>3.6438538376175702E-3</v>
      </c>
      <c r="DS28">
        <v>2.2741865639688999E-3</v>
      </c>
      <c r="DT28">
        <v>1</v>
      </c>
      <c r="DU28">
        <v>2</v>
      </c>
      <c r="DV28">
        <v>3</v>
      </c>
      <c r="DW28" t="s">
        <v>256</v>
      </c>
      <c r="DX28">
        <v>100</v>
      </c>
      <c r="DY28">
        <v>100</v>
      </c>
      <c r="DZ28">
        <v>-3.794</v>
      </c>
      <c r="EA28">
        <v>0.34499999999999997</v>
      </c>
      <c r="EB28">
        <v>2</v>
      </c>
      <c r="EC28">
        <v>517.01400000000001</v>
      </c>
      <c r="ED28">
        <v>414.67700000000002</v>
      </c>
      <c r="EE28">
        <v>25.859000000000002</v>
      </c>
      <c r="EF28">
        <v>31.356200000000001</v>
      </c>
      <c r="EG28">
        <v>30.0001</v>
      </c>
      <c r="EH28">
        <v>31.619399999999999</v>
      </c>
      <c r="EI28">
        <v>31.664300000000001</v>
      </c>
      <c r="EJ28">
        <v>20.207699999999999</v>
      </c>
      <c r="EK28">
        <v>29.0547</v>
      </c>
      <c r="EL28">
        <v>0</v>
      </c>
      <c r="EM28">
        <v>25.852900000000002</v>
      </c>
      <c r="EN28">
        <v>402.476</v>
      </c>
      <c r="EO28">
        <v>15.0296</v>
      </c>
      <c r="EP28">
        <v>100.3</v>
      </c>
      <c r="EQ28">
        <v>90.619399999999999</v>
      </c>
    </row>
    <row r="29" spans="1:147" x14ac:dyDescent="0.3">
      <c r="A29">
        <v>13</v>
      </c>
      <c r="B29">
        <v>1675431965</v>
      </c>
      <c r="C29">
        <v>720.59999990463302</v>
      </c>
      <c r="D29" t="s">
        <v>291</v>
      </c>
      <c r="E29" t="s">
        <v>292</v>
      </c>
      <c r="F29">
        <v>1675431957.0032301</v>
      </c>
      <c r="G29">
        <f t="shared" si="0"/>
        <v>5.1272971924247292E-3</v>
      </c>
      <c r="H29">
        <f t="shared" si="1"/>
        <v>18.264311027360765</v>
      </c>
      <c r="I29">
        <f t="shared" si="2"/>
        <v>400.00458064516101</v>
      </c>
      <c r="J29">
        <f t="shared" si="3"/>
        <v>250.88877352566925</v>
      </c>
      <c r="K29">
        <f t="shared" si="4"/>
        <v>24.327626929256034</v>
      </c>
      <c r="L29">
        <f t="shared" si="5"/>
        <v>38.78675825617745</v>
      </c>
      <c r="M29">
        <f t="shared" si="6"/>
        <v>0.22045581301849901</v>
      </c>
      <c r="N29">
        <f t="shared" si="7"/>
        <v>3.4022292024402478</v>
      </c>
      <c r="O29">
        <f t="shared" si="8"/>
        <v>0.21281617634255984</v>
      </c>
      <c r="P29">
        <f t="shared" si="9"/>
        <v>0.13367444569502801</v>
      </c>
      <c r="Q29">
        <f t="shared" si="10"/>
        <v>161.85096029831101</v>
      </c>
      <c r="R29">
        <f t="shared" si="11"/>
        <v>27.616088806735327</v>
      </c>
      <c r="S29">
        <f t="shared" si="12"/>
        <v>27.974438709677401</v>
      </c>
      <c r="T29">
        <f t="shared" si="13"/>
        <v>3.7891885289134879</v>
      </c>
      <c r="U29">
        <f t="shared" si="14"/>
        <v>40.101550703661786</v>
      </c>
      <c r="V29">
        <f t="shared" si="15"/>
        <v>1.5169490093010067</v>
      </c>
      <c r="W29">
        <f t="shared" si="16"/>
        <v>3.7827689520307994</v>
      </c>
      <c r="X29">
        <f t="shared" si="17"/>
        <v>2.2722395196124809</v>
      </c>
      <c r="Y29">
        <f t="shared" si="18"/>
        <v>-226.11380618593057</v>
      </c>
      <c r="Z29">
        <f t="shared" si="19"/>
        <v>-5.3334087760839743</v>
      </c>
      <c r="AA29">
        <f t="shared" si="20"/>
        <v>-0.34156897289694638</v>
      </c>
      <c r="AB29">
        <f t="shared" si="21"/>
        <v>-69.93782363660047</v>
      </c>
      <c r="AC29">
        <v>-4.0203034845001498E-2</v>
      </c>
      <c r="AD29">
        <v>4.5131428592803502E-2</v>
      </c>
      <c r="AE29">
        <v>3.38982535960404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51100.182008696851</v>
      </c>
      <c r="AK29" t="s">
        <v>251</v>
      </c>
      <c r="AL29">
        <v>2.3480730769230802</v>
      </c>
      <c r="AM29">
        <v>1.6863999999999999</v>
      </c>
      <c r="AN29">
        <f t="shared" si="25"/>
        <v>-0.66167307692308031</v>
      </c>
      <c r="AO29">
        <f t="shared" si="26"/>
        <v>-0.39235832360239586</v>
      </c>
      <c r="AP29">
        <v>-0.762117180814466</v>
      </c>
      <c r="AQ29" t="s">
        <v>293</v>
      </c>
      <c r="AR29">
        <v>2.2745500000000001</v>
      </c>
      <c r="AS29">
        <v>1.5944</v>
      </c>
      <c r="AT29">
        <f t="shared" si="27"/>
        <v>-0.42658680381334668</v>
      </c>
      <c r="AU29">
        <v>0.5</v>
      </c>
      <c r="AV29">
        <f t="shared" si="28"/>
        <v>841.21854007792695</v>
      </c>
      <c r="AW29">
        <f t="shared" si="29"/>
        <v>18.264311027360765</v>
      </c>
      <c r="AX29">
        <f t="shared" si="30"/>
        <v>-179.42636416018627</v>
      </c>
      <c r="AY29">
        <f t="shared" si="31"/>
        <v>1</v>
      </c>
      <c r="AZ29">
        <f t="shared" si="32"/>
        <v>2.2617699565219643E-2</v>
      </c>
      <c r="BA29">
        <f t="shared" si="33"/>
        <v>5.7701956848971309E-2</v>
      </c>
      <c r="BB29" t="s">
        <v>253</v>
      </c>
      <c r="BC29">
        <v>0</v>
      </c>
      <c r="BD29">
        <f t="shared" si="34"/>
        <v>1.5944</v>
      </c>
      <c r="BE29">
        <f t="shared" si="35"/>
        <v>-0.42658680381334674</v>
      </c>
      <c r="BF29">
        <f t="shared" si="36"/>
        <v>5.4554079696394607E-2</v>
      </c>
      <c r="BG29">
        <f t="shared" si="37"/>
        <v>0.90244699038044063</v>
      </c>
      <c r="BH29">
        <f t="shared" si="38"/>
        <v>-0.13904147411863774</v>
      </c>
      <c r="BI29">
        <f t="shared" si="39"/>
        <v>1000.02167741935</v>
      </c>
      <c r="BJ29">
        <f t="shared" si="40"/>
        <v>841.21854007792695</v>
      </c>
      <c r="BK29">
        <f t="shared" si="41"/>
        <v>0.8412003050261575</v>
      </c>
      <c r="BL29">
        <f t="shared" si="42"/>
        <v>0.19240061005231507</v>
      </c>
      <c r="BM29">
        <v>0.64204477945669003</v>
      </c>
      <c r="BN29">
        <v>0.5</v>
      </c>
      <c r="BO29" t="s">
        <v>254</v>
      </c>
      <c r="BP29">
        <v>1675431957.0032301</v>
      </c>
      <c r="BQ29">
        <v>400.00458064516101</v>
      </c>
      <c r="BR29">
        <v>402.61322580645202</v>
      </c>
      <c r="BS29">
        <v>15.644167741935499</v>
      </c>
      <c r="BT29">
        <v>14.9960806451613</v>
      </c>
      <c r="BU29">
        <v>500.002935483871</v>
      </c>
      <c r="BV29">
        <v>96.765845161290301</v>
      </c>
      <c r="BW29">
        <v>0.199940064516129</v>
      </c>
      <c r="BX29">
        <v>27.945361290322602</v>
      </c>
      <c r="BY29">
        <v>27.974438709677401</v>
      </c>
      <c r="BZ29">
        <v>999.9</v>
      </c>
      <c r="CA29">
        <v>10019.1935483871</v>
      </c>
      <c r="CB29">
        <v>0</v>
      </c>
      <c r="CC29">
        <v>392.65464516128998</v>
      </c>
      <c r="CD29">
        <v>1000.02167741935</v>
      </c>
      <c r="CE29">
        <v>0.95998829032258104</v>
      </c>
      <c r="CF29">
        <v>4.0011983870967799E-2</v>
      </c>
      <c r="CG29">
        <v>0</v>
      </c>
      <c r="CH29">
        <v>2.2821354838709702</v>
      </c>
      <c r="CI29">
        <v>0</v>
      </c>
      <c r="CJ29">
        <v>638.38648387096805</v>
      </c>
      <c r="CK29">
        <v>9334.49</v>
      </c>
      <c r="CL29">
        <v>40.625</v>
      </c>
      <c r="CM29">
        <v>43.568096774193499</v>
      </c>
      <c r="CN29">
        <v>41.848580645161299</v>
      </c>
      <c r="CO29">
        <v>41.719516129032201</v>
      </c>
      <c r="CP29">
        <v>40.477645161290297</v>
      </c>
      <c r="CQ29">
        <v>960.00903225806496</v>
      </c>
      <c r="CR29">
        <v>40.010967741935502</v>
      </c>
      <c r="CS29">
        <v>0</v>
      </c>
      <c r="CT29">
        <v>59.200000047683702</v>
      </c>
      <c r="CU29">
        <v>2.2745500000000001</v>
      </c>
      <c r="CV29">
        <v>0.94176067598906399</v>
      </c>
      <c r="CW29">
        <v>0.60741881359034999</v>
      </c>
      <c r="CX29">
        <v>638.40557692307698</v>
      </c>
      <c r="CY29">
        <v>15</v>
      </c>
      <c r="CZ29">
        <v>1675431165.9000001</v>
      </c>
      <c r="DA29" t="s">
        <v>255</v>
      </c>
      <c r="DB29">
        <v>5</v>
      </c>
      <c r="DC29">
        <v>-3.794</v>
      </c>
      <c r="DD29">
        <v>0.34499999999999997</v>
      </c>
      <c r="DE29">
        <v>403</v>
      </c>
      <c r="DF29">
        <v>15</v>
      </c>
      <c r="DG29">
        <v>1.63</v>
      </c>
      <c r="DH29">
        <v>0.18</v>
      </c>
      <c r="DI29">
        <v>-2.6076221153846202</v>
      </c>
      <c r="DJ29">
        <v>-0.104641125723665</v>
      </c>
      <c r="DK29">
        <v>0.102918543207285</v>
      </c>
      <c r="DL29">
        <v>1</v>
      </c>
      <c r="DM29">
        <v>2.2622</v>
      </c>
      <c r="DN29">
        <v>0</v>
      </c>
      <c r="DO29">
        <v>0</v>
      </c>
      <c r="DP29">
        <v>0</v>
      </c>
      <c r="DQ29">
        <v>0.64767671153846196</v>
      </c>
      <c r="DR29">
        <v>4.5234373219791698E-3</v>
      </c>
      <c r="DS29">
        <v>2.2819552879100599E-3</v>
      </c>
      <c r="DT29">
        <v>1</v>
      </c>
      <c r="DU29">
        <v>2</v>
      </c>
      <c r="DV29">
        <v>3</v>
      </c>
      <c r="DW29" t="s">
        <v>256</v>
      </c>
      <c r="DX29">
        <v>100</v>
      </c>
      <c r="DY29">
        <v>100</v>
      </c>
      <c r="DZ29">
        <v>-3.794</v>
      </c>
      <c r="EA29">
        <v>0.34499999999999997</v>
      </c>
      <c r="EB29">
        <v>2</v>
      </c>
      <c r="EC29">
        <v>516.79899999999998</v>
      </c>
      <c r="ED29">
        <v>414.84899999999999</v>
      </c>
      <c r="EE29">
        <v>25.854800000000001</v>
      </c>
      <c r="EF29">
        <v>31.347899999999999</v>
      </c>
      <c r="EG29">
        <v>30</v>
      </c>
      <c r="EH29">
        <v>31.6084</v>
      </c>
      <c r="EI29">
        <v>31.653400000000001</v>
      </c>
      <c r="EJ29">
        <v>20.2102</v>
      </c>
      <c r="EK29">
        <v>29.0547</v>
      </c>
      <c r="EL29">
        <v>0</v>
      </c>
      <c r="EM29">
        <v>25.860600000000002</v>
      </c>
      <c r="EN29">
        <v>402.63200000000001</v>
      </c>
      <c r="EO29">
        <v>15.0253</v>
      </c>
      <c r="EP29">
        <v>100.301</v>
      </c>
      <c r="EQ29">
        <v>90.622500000000002</v>
      </c>
    </row>
    <row r="30" spans="1:147" x14ac:dyDescent="0.3">
      <c r="A30">
        <v>14</v>
      </c>
      <c r="B30">
        <v>1675432025</v>
      </c>
      <c r="C30">
        <v>780.59999990463302</v>
      </c>
      <c r="D30" t="s">
        <v>294</v>
      </c>
      <c r="E30" t="s">
        <v>295</v>
      </c>
      <c r="F30">
        <v>1675432017</v>
      </c>
      <c r="G30">
        <f t="shared" si="0"/>
        <v>5.1347408938181398E-3</v>
      </c>
      <c r="H30">
        <f t="shared" si="1"/>
        <v>18.381081247310494</v>
      </c>
      <c r="I30">
        <f t="shared" si="2"/>
        <v>400.00864516129002</v>
      </c>
      <c r="J30">
        <f t="shared" si="3"/>
        <v>250.23154489473777</v>
      </c>
      <c r="K30">
        <f t="shared" si="4"/>
        <v>24.262893680411914</v>
      </c>
      <c r="L30">
        <f t="shared" si="5"/>
        <v>38.785546534017719</v>
      </c>
      <c r="M30">
        <f t="shared" si="6"/>
        <v>0.22079545979430173</v>
      </c>
      <c r="N30">
        <f t="shared" si="7"/>
        <v>3.3976309491311203</v>
      </c>
      <c r="O30">
        <f t="shared" si="8"/>
        <v>0.21312272229730447</v>
      </c>
      <c r="P30">
        <f t="shared" si="9"/>
        <v>0.13386885350944727</v>
      </c>
      <c r="Q30">
        <f t="shared" si="10"/>
        <v>161.84968422910649</v>
      </c>
      <c r="R30">
        <f t="shared" si="11"/>
        <v>27.612495190553137</v>
      </c>
      <c r="S30">
        <f t="shared" si="12"/>
        <v>27.9725419354839</v>
      </c>
      <c r="T30">
        <f t="shared" si="13"/>
        <v>3.7887694783644448</v>
      </c>
      <c r="U30">
        <f t="shared" si="14"/>
        <v>40.095571205618128</v>
      </c>
      <c r="V30">
        <f t="shared" si="15"/>
        <v>1.5165915668662886</v>
      </c>
      <c r="W30">
        <f t="shared" si="16"/>
        <v>3.782441604557528</v>
      </c>
      <c r="X30">
        <f t="shared" si="17"/>
        <v>2.2721779114981562</v>
      </c>
      <c r="Y30">
        <f t="shared" si="18"/>
        <v>-226.44207341737996</v>
      </c>
      <c r="Z30">
        <f t="shared" si="19"/>
        <v>-5.2505676983250371</v>
      </c>
      <c r="AA30">
        <f t="shared" si="20"/>
        <v>-0.33671297454203686</v>
      </c>
      <c r="AB30">
        <f t="shared" si="21"/>
        <v>-70.179669861140539</v>
      </c>
      <c r="AC30">
        <v>-4.01346906811757E-2</v>
      </c>
      <c r="AD30">
        <v>4.5054706281631399E-2</v>
      </c>
      <c r="AE30">
        <v>3.3852481925206201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51017.046914116203</v>
      </c>
      <c r="AK30" t="s">
        <v>251</v>
      </c>
      <c r="AL30">
        <v>2.3480730769230802</v>
      </c>
      <c r="AM30">
        <v>1.6863999999999999</v>
      </c>
      <c r="AN30">
        <f t="shared" si="25"/>
        <v>-0.66167307692308031</v>
      </c>
      <c r="AO30">
        <f t="shared" si="26"/>
        <v>-0.39235832360239586</v>
      </c>
      <c r="AP30">
        <v>-0.762117180814466</v>
      </c>
      <c r="AQ30" t="s">
        <v>296</v>
      </c>
      <c r="AR30">
        <v>2.3074346153846199</v>
      </c>
      <c r="AS30">
        <v>1.7008000000000001</v>
      </c>
      <c r="AT30">
        <f t="shared" si="27"/>
        <v>-0.35667604385266927</v>
      </c>
      <c r="AU30">
        <v>0.5</v>
      </c>
      <c r="AV30">
        <f t="shared" si="28"/>
        <v>841.21191785833639</v>
      </c>
      <c r="AW30">
        <f t="shared" si="29"/>
        <v>18.381081247310494</v>
      </c>
      <c r="AX30">
        <f t="shared" si="30"/>
        <v>-150.02006945171399</v>
      </c>
      <c r="AY30">
        <f t="shared" si="31"/>
        <v>1</v>
      </c>
      <c r="AZ30">
        <f t="shared" si="32"/>
        <v>2.2756689511558674E-2</v>
      </c>
      <c r="BA30">
        <f t="shared" si="33"/>
        <v>-8.4666039510819559E-3</v>
      </c>
      <c r="BB30" t="s">
        <v>253</v>
      </c>
      <c r="BC30">
        <v>0</v>
      </c>
      <c r="BD30">
        <f t="shared" si="34"/>
        <v>1.7008000000000001</v>
      </c>
      <c r="BE30">
        <f t="shared" si="35"/>
        <v>-0.35667604385266921</v>
      </c>
      <c r="BF30">
        <f t="shared" si="36"/>
        <v>-8.538899430740151E-3</v>
      </c>
      <c r="BG30">
        <f t="shared" si="37"/>
        <v>0.93721589389807169</v>
      </c>
      <c r="BH30">
        <f t="shared" si="38"/>
        <v>2.1763013340308834E-2</v>
      </c>
      <c r="BI30">
        <f t="shared" si="39"/>
        <v>1000.01380645161</v>
      </c>
      <c r="BJ30">
        <f t="shared" si="40"/>
        <v>841.21191785833639</v>
      </c>
      <c r="BK30">
        <f t="shared" si="41"/>
        <v>0.84120030386704681</v>
      </c>
      <c r="BL30">
        <f t="shared" si="42"/>
        <v>0.19240060773409376</v>
      </c>
      <c r="BM30">
        <v>0.64204477945669003</v>
      </c>
      <c r="BN30">
        <v>0.5</v>
      </c>
      <c r="BO30" t="s">
        <v>254</v>
      </c>
      <c r="BP30">
        <v>1675432017</v>
      </c>
      <c r="BQ30">
        <v>400.00864516129002</v>
      </c>
      <c r="BR30">
        <v>402.63254838709702</v>
      </c>
      <c r="BS30">
        <v>15.6411290322581</v>
      </c>
      <c r="BT30">
        <v>14.9921290322581</v>
      </c>
      <c r="BU30">
        <v>500.02603225806502</v>
      </c>
      <c r="BV30">
        <v>96.761787096774199</v>
      </c>
      <c r="BW30">
        <v>0.199983612903226</v>
      </c>
      <c r="BX30">
        <v>27.943877419354799</v>
      </c>
      <c r="BY30">
        <v>27.9725419354839</v>
      </c>
      <c r="BZ30">
        <v>999.9</v>
      </c>
      <c r="CA30">
        <v>10002.580645161301</v>
      </c>
      <c r="CB30">
        <v>0</v>
      </c>
      <c r="CC30">
        <v>392.58967741935498</v>
      </c>
      <c r="CD30">
        <v>1000.01380645161</v>
      </c>
      <c r="CE30">
        <v>0.95998861290322601</v>
      </c>
      <c r="CF30">
        <v>4.00116548387097E-2</v>
      </c>
      <c r="CG30">
        <v>0</v>
      </c>
      <c r="CH30">
        <v>2.3295548387096798</v>
      </c>
      <c r="CI30">
        <v>0</v>
      </c>
      <c r="CJ30">
        <v>638.25251612903196</v>
      </c>
      <c r="CK30">
        <v>9334.4138709677409</v>
      </c>
      <c r="CL30">
        <v>40.686999999999998</v>
      </c>
      <c r="CM30">
        <v>43.677</v>
      </c>
      <c r="CN30">
        <v>41.941064516129003</v>
      </c>
      <c r="CO30">
        <v>41.808</v>
      </c>
      <c r="CP30">
        <v>40.561999999999998</v>
      </c>
      <c r="CQ30">
        <v>960.00225806451601</v>
      </c>
      <c r="CR30">
        <v>40.010645161290299</v>
      </c>
      <c r="CS30">
        <v>0</v>
      </c>
      <c r="CT30">
        <v>59.600000143051098</v>
      </c>
      <c r="CU30">
        <v>2.3074346153846199</v>
      </c>
      <c r="CV30">
        <v>-0.26999315775592803</v>
      </c>
      <c r="CW30">
        <v>2.8470085189491798</v>
      </c>
      <c r="CX30">
        <v>638.33173076923094</v>
      </c>
      <c r="CY30">
        <v>15</v>
      </c>
      <c r="CZ30">
        <v>1675431165.9000001</v>
      </c>
      <c r="DA30" t="s">
        <v>255</v>
      </c>
      <c r="DB30">
        <v>5</v>
      </c>
      <c r="DC30">
        <v>-3.794</v>
      </c>
      <c r="DD30">
        <v>0.34499999999999997</v>
      </c>
      <c r="DE30">
        <v>403</v>
      </c>
      <c r="DF30">
        <v>15</v>
      </c>
      <c r="DG30">
        <v>1.63</v>
      </c>
      <c r="DH30">
        <v>0.18</v>
      </c>
      <c r="DI30">
        <v>-2.6330211538461499</v>
      </c>
      <c r="DJ30">
        <v>0.136898454708513</v>
      </c>
      <c r="DK30">
        <v>9.7553286891237198E-2</v>
      </c>
      <c r="DL30">
        <v>1</v>
      </c>
      <c r="DM30">
        <v>2.2671000000000001</v>
      </c>
      <c r="DN30">
        <v>0</v>
      </c>
      <c r="DO30">
        <v>0</v>
      </c>
      <c r="DP30">
        <v>0</v>
      </c>
      <c r="DQ30">
        <v>0.64876759615384605</v>
      </c>
      <c r="DR30">
        <v>1.45921454793893E-3</v>
      </c>
      <c r="DS30">
        <v>2.4226055685469001E-3</v>
      </c>
      <c r="DT30">
        <v>1</v>
      </c>
      <c r="DU30">
        <v>2</v>
      </c>
      <c r="DV30">
        <v>3</v>
      </c>
      <c r="DW30" t="s">
        <v>256</v>
      </c>
      <c r="DX30">
        <v>100</v>
      </c>
      <c r="DY30">
        <v>100</v>
      </c>
      <c r="DZ30">
        <v>-3.794</v>
      </c>
      <c r="EA30">
        <v>0.34499999999999997</v>
      </c>
      <c r="EB30">
        <v>2</v>
      </c>
      <c r="EC30">
        <v>517.89099999999996</v>
      </c>
      <c r="ED30">
        <v>414.79199999999997</v>
      </c>
      <c r="EE30">
        <v>25.9253</v>
      </c>
      <c r="EF30">
        <v>31.339700000000001</v>
      </c>
      <c r="EG30">
        <v>30</v>
      </c>
      <c r="EH30">
        <v>31.600200000000001</v>
      </c>
      <c r="EI30">
        <v>31.645199999999999</v>
      </c>
      <c r="EJ30">
        <v>20.208600000000001</v>
      </c>
      <c r="EK30">
        <v>29.0547</v>
      </c>
      <c r="EL30">
        <v>0</v>
      </c>
      <c r="EM30">
        <v>25.942499999999999</v>
      </c>
      <c r="EN30">
        <v>402.61500000000001</v>
      </c>
      <c r="EO30">
        <v>15.0238</v>
      </c>
      <c r="EP30">
        <v>100.303</v>
      </c>
      <c r="EQ30">
        <v>90.624300000000005</v>
      </c>
    </row>
    <row r="31" spans="1:147" x14ac:dyDescent="0.3">
      <c r="A31">
        <v>15</v>
      </c>
      <c r="B31">
        <v>1675432085</v>
      </c>
      <c r="C31">
        <v>840.59999990463302</v>
      </c>
      <c r="D31" t="s">
        <v>297</v>
      </c>
      <c r="E31" t="s">
        <v>298</v>
      </c>
      <c r="F31">
        <v>1675432077</v>
      </c>
      <c r="G31">
        <f t="shared" si="0"/>
        <v>5.1803572062977732E-3</v>
      </c>
      <c r="H31">
        <f t="shared" si="1"/>
        <v>18.28689547434838</v>
      </c>
      <c r="I31">
        <f t="shared" si="2"/>
        <v>400.01906451612899</v>
      </c>
      <c r="J31">
        <f t="shared" si="3"/>
        <v>251.71236256785718</v>
      </c>
      <c r="K31">
        <f t="shared" si="4"/>
        <v>24.405291484687851</v>
      </c>
      <c r="L31">
        <f t="shared" si="5"/>
        <v>38.784673781433625</v>
      </c>
      <c r="M31">
        <f t="shared" si="6"/>
        <v>0.22218121681386052</v>
      </c>
      <c r="N31">
        <f t="shared" si="7"/>
        <v>3.4003753491356954</v>
      </c>
      <c r="O31">
        <f t="shared" si="8"/>
        <v>0.21441972204152315</v>
      </c>
      <c r="P31">
        <f t="shared" si="9"/>
        <v>0.13468707758566523</v>
      </c>
      <c r="Q31">
        <f t="shared" si="10"/>
        <v>161.84889114453057</v>
      </c>
      <c r="R31">
        <f t="shared" si="11"/>
        <v>27.635723583138301</v>
      </c>
      <c r="S31">
        <f t="shared" si="12"/>
        <v>28.000964516128999</v>
      </c>
      <c r="T31">
        <f t="shared" si="13"/>
        <v>3.7950530609274389</v>
      </c>
      <c r="U31">
        <f t="shared" si="14"/>
        <v>40.021923964042458</v>
      </c>
      <c r="V31">
        <f t="shared" si="15"/>
        <v>1.5167471950619784</v>
      </c>
      <c r="W31">
        <f t="shared" si="16"/>
        <v>3.7897908067205712</v>
      </c>
      <c r="X31">
        <f t="shared" si="17"/>
        <v>2.2783058658654607</v>
      </c>
      <c r="Y31">
        <f t="shared" si="18"/>
        <v>-228.45375279773179</v>
      </c>
      <c r="Z31">
        <f t="shared" si="19"/>
        <v>-4.3630406525775669</v>
      </c>
      <c r="AA31">
        <f t="shared" si="20"/>
        <v>-0.27965704245469442</v>
      </c>
      <c r="AB31">
        <f t="shared" si="21"/>
        <v>-71.24755934823348</v>
      </c>
      <c r="AC31">
        <v>-4.0175476260803401E-2</v>
      </c>
      <c r="AD31">
        <v>4.51004916677765E-2</v>
      </c>
      <c r="AE31">
        <v>3.38798000894981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51061.013011810603</v>
      </c>
      <c r="AK31" t="s">
        <v>251</v>
      </c>
      <c r="AL31">
        <v>2.3480730769230802</v>
      </c>
      <c r="AM31">
        <v>1.6863999999999999</v>
      </c>
      <c r="AN31">
        <f t="shared" si="25"/>
        <v>-0.66167307692308031</v>
      </c>
      <c r="AO31">
        <f t="shared" si="26"/>
        <v>-0.39235832360239586</v>
      </c>
      <c r="AP31">
        <v>-0.762117180814466</v>
      </c>
      <c r="AQ31" t="s">
        <v>299</v>
      </c>
      <c r="AR31">
        <v>2.3350269230769198</v>
      </c>
      <c r="AS31">
        <v>1.2636000000000001</v>
      </c>
      <c r="AT31">
        <f t="shared" si="27"/>
        <v>-0.84791621009569473</v>
      </c>
      <c r="AU31">
        <v>0.5</v>
      </c>
      <c r="AV31">
        <f t="shared" si="28"/>
        <v>841.20750131595287</v>
      </c>
      <c r="AW31">
        <f t="shared" si="29"/>
        <v>18.28689547434838</v>
      </c>
      <c r="AX31">
        <f t="shared" si="30"/>
        <v>-356.63673820994597</v>
      </c>
      <c r="AY31">
        <f t="shared" si="31"/>
        <v>1</v>
      </c>
      <c r="AZ31">
        <f t="shared" si="32"/>
        <v>2.2644844019297616E-2</v>
      </c>
      <c r="BA31">
        <f t="shared" si="33"/>
        <v>0.33459955682177889</v>
      </c>
      <c r="BB31" t="s">
        <v>253</v>
      </c>
      <c r="BC31">
        <v>0</v>
      </c>
      <c r="BD31">
        <f t="shared" si="34"/>
        <v>1.2636000000000001</v>
      </c>
      <c r="BE31">
        <f t="shared" si="35"/>
        <v>-0.84791621009569462</v>
      </c>
      <c r="BF31">
        <f t="shared" si="36"/>
        <v>0.25071157495256158</v>
      </c>
      <c r="BG31">
        <f t="shared" si="37"/>
        <v>0.98797005280834127</v>
      </c>
      <c r="BH31">
        <f t="shared" si="38"/>
        <v>-0.63898625279739241</v>
      </c>
      <c r="BI31">
        <f t="shared" si="39"/>
        <v>1000.00851612903</v>
      </c>
      <c r="BJ31">
        <f t="shared" si="40"/>
        <v>841.20750131595287</v>
      </c>
      <c r="BK31">
        <f t="shared" si="41"/>
        <v>0.84120033754533829</v>
      </c>
      <c r="BL31">
        <f t="shared" si="42"/>
        <v>0.1924006750906766</v>
      </c>
      <c r="BM31">
        <v>0.64204477945669003</v>
      </c>
      <c r="BN31">
        <v>0.5</v>
      </c>
      <c r="BO31" t="s">
        <v>254</v>
      </c>
      <c r="BP31">
        <v>1675432077</v>
      </c>
      <c r="BQ31">
        <v>400.01906451612899</v>
      </c>
      <c r="BR31">
        <v>402.633225806452</v>
      </c>
      <c r="BS31">
        <v>15.6434935483871</v>
      </c>
      <c r="BT31">
        <v>14.988729032258099</v>
      </c>
      <c r="BU31">
        <v>500.02567741935502</v>
      </c>
      <c r="BV31">
        <v>96.757145161290296</v>
      </c>
      <c r="BW31">
        <v>0.199918193548387</v>
      </c>
      <c r="BX31">
        <v>27.977164516129001</v>
      </c>
      <c r="BY31">
        <v>28.000964516128999</v>
      </c>
      <c r="BZ31">
        <v>999.9</v>
      </c>
      <c r="CA31">
        <v>10013.225806451601</v>
      </c>
      <c r="CB31">
        <v>0</v>
      </c>
      <c r="CC31">
        <v>392.62661290322598</v>
      </c>
      <c r="CD31">
        <v>1000.00851612903</v>
      </c>
      <c r="CE31">
        <v>0.95998958064516204</v>
      </c>
      <c r="CF31">
        <v>4.0010667741935499E-2</v>
      </c>
      <c r="CG31">
        <v>0</v>
      </c>
      <c r="CH31">
        <v>2.32584193548387</v>
      </c>
      <c r="CI31">
        <v>0</v>
      </c>
      <c r="CJ31">
        <v>638.28203225806499</v>
      </c>
      <c r="CK31">
        <v>9334.3683870967707</v>
      </c>
      <c r="CL31">
        <v>40.808</v>
      </c>
      <c r="CM31">
        <v>43.75</v>
      </c>
      <c r="CN31">
        <v>42.061999999999998</v>
      </c>
      <c r="CO31">
        <v>41.875</v>
      </c>
      <c r="CP31">
        <v>40.625</v>
      </c>
      <c r="CQ31">
        <v>959.99741935483905</v>
      </c>
      <c r="CR31">
        <v>40.011612903225803</v>
      </c>
      <c r="CS31">
        <v>0</v>
      </c>
      <c r="CT31">
        <v>59.399999856948902</v>
      </c>
      <c r="CU31">
        <v>2.3350269230769198</v>
      </c>
      <c r="CV31">
        <v>0.38395555689454702</v>
      </c>
      <c r="CW31">
        <v>2.4578803551861501</v>
      </c>
      <c r="CX31">
        <v>638.28026923076902</v>
      </c>
      <c r="CY31">
        <v>15</v>
      </c>
      <c r="CZ31">
        <v>1675431165.9000001</v>
      </c>
      <c r="DA31" t="s">
        <v>255</v>
      </c>
      <c r="DB31">
        <v>5</v>
      </c>
      <c r="DC31">
        <v>-3.794</v>
      </c>
      <c r="DD31">
        <v>0.34499999999999997</v>
      </c>
      <c r="DE31">
        <v>403</v>
      </c>
      <c r="DF31">
        <v>15</v>
      </c>
      <c r="DG31">
        <v>1.63</v>
      </c>
      <c r="DH31">
        <v>0.18</v>
      </c>
      <c r="DI31">
        <v>-2.62699442307692</v>
      </c>
      <c r="DJ31">
        <v>0.13785119098441301</v>
      </c>
      <c r="DK31">
        <v>0.10271234912671701</v>
      </c>
      <c r="DL31">
        <v>1</v>
      </c>
      <c r="DM31">
        <v>2.3826000000000001</v>
      </c>
      <c r="DN31">
        <v>0</v>
      </c>
      <c r="DO31">
        <v>0</v>
      </c>
      <c r="DP31">
        <v>0</v>
      </c>
      <c r="DQ31">
        <v>0.65457917307692304</v>
      </c>
      <c r="DR31">
        <v>8.5629471527254297E-4</v>
      </c>
      <c r="DS31">
        <v>2.6308777690020198E-3</v>
      </c>
      <c r="DT31">
        <v>1</v>
      </c>
      <c r="DU31">
        <v>2</v>
      </c>
      <c r="DV31">
        <v>3</v>
      </c>
      <c r="DW31" t="s">
        <v>256</v>
      </c>
      <c r="DX31">
        <v>100</v>
      </c>
      <c r="DY31">
        <v>100</v>
      </c>
      <c r="DZ31">
        <v>-3.794</v>
      </c>
      <c r="EA31">
        <v>0.34499999999999997</v>
      </c>
      <c r="EB31">
        <v>2</v>
      </c>
      <c r="EC31">
        <v>516.66899999999998</v>
      </c>
      <c r="ED31">
        <v>414.84</v>
      </c>
      <c r="EE31">
        <v>25.9071</v>
      </c>
      <c r="EF31">
        <v>31.331499999999998</v>
      </c>
      <c r="EG31">
        <v>29.9999</v>
      </c>
      <c r="EH31">
        <v>31.591899999999999</v>
      </c>
      <c r="EI31">
        <v>31.6342</v>
      </c>
      <c r="EJ31">
        <v>20.209599999999998</v>
      </c>
      <c r="EK31">
        <v>29.0547</v>
      </c>
      <c r="EL31">
        <v>0</v>
      </c>
      <c r="EM31">
        <v>25.904699999999998</v>
      </c>
      <c r="EN31">
        <v>402.67099999999999</v>
      </c>
      <c r="EO31">
        <v>15.0223</v>
      </c>
      <c r="EP31">
        <v>100.30500000000001</v>
      </c>
      <c r="EQ31">
        <v>90.626400000000004</v>
      </c>
    </row>
    <row r="32" spans="1:147" x14ac:dyDescent="0.3">
      <c r="A32">
        <v>16</v>
      </c>
      <c r="B32">
        <v>1675432145</v>
      </c>
      <c r="C32">
        <v>900.59999990463302</v>
      </c>
      <c r="D32" t="s">
        <v>300</v>
      </c>
      <c r="E32" t="s">
        <v>301</v>
      </c>
      <c r="F32">
        <v>1675432137</v>
      </c>
      <c r="G32">
        <f t="shared" si="0"/>
        <v>5.08219782797633E-3</v>
      </c>
      <c r="H32">
        <f t="shared" si="1"/>
        <v>18.477886450832834</v>
      </c>
      <c r="I32">
        <f t="shared" si="2"/>
        <v>400.018709677419</v>
      </c>
      <c r="J32">
        <f t="shared" si="3"/>
        <v>248.14813074271441</v>
      </c>
      <c r="K32">
        <f t="shared" si="4"/>
        <v>24.059085178414197</v>
      </c>
      <c r="L32">
        <f t="shared" si="5"/>
        <v>38.783625652481057</v>
      </c>
      <c r="M32">
        <f t="shared" si="6"/>
        <v>0.21849452053716761</v>
      </c>
      <c r="N32">
        <f t="shared" si="7"/>
        <v>3.3965576150741965</v>
      </c>
      <c r="O32">
        <f t="shared" si="8"/>
        <v>0.21097565073904828</v>
      </c>
      <c r="P32">
        <f t="shared" si="9"/>
        <v>0.1325137669604862</v>
      </c>
      <c r="Q32">
        <f t="shared" si="10"/>
        <v>161.84945497632106</v>
      </c>
      <c r="R32">
        <f t="shared" si="11"/>
        <v>27.659374329627251</v>
      </c>
      <c r="S32">
        <f t="shared" si="12"/>
        <v>27.996219354838701</v>
      </c>
      <c r="T32">
        <f t="shared" si="13"/>
        <v>3.7940033824762081</v>
      </c>
      <c r="U32">
        <f t="shared" si="14"/>
        <v>40.169465735749526</v>
      </c>
      <c r="V32">
        <f t="shared" si="15"/>
        <v>1.5224979261083071</v>
      </c>
      <c r="W32">
        <f t="shared" si="16"/>
        <v>3.7901871439463362</v>
      </c>
      <c r="X32">
        <f t="shared" si="17"/>
        <v>2.2715054563679011</v>
      </c>
      <c r="Y32">
        <f t="shared" si="18"/>
        <v>-224.12492421375615</v>
      </c>
      <c r="Z32">
        <f t="shared" si="19"/>
        <v>-3.1608048738227752</v>
      </c>
      <c r="AA32">
        <f t="shared" si="20"/>
        <v>-0.20282228532324634</v>
      </c>
      <c r="AB32">
        <f t="shared" si="21"/>
        <v>-65.639096396581095</v>
      </c>
      <c r="AC32">
        <v>-4.0118743180358803E-2</v>
      </c>
      <c r="AD32">
        <v>4.50368038148867E-2</v>
      </c>
      <c r="AE32">
        <v>3.3841797787463199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50991.504001494337</v>
      </c>
      <c r="AK32" t="s">
        <v>251</v>
      </c>
      <c r="AL32">
        <v>2.3480730769230802</v>
      </c>
      <c r="AM32">
        <v>1.6863999999999999</v>
      </c>
      <c r="AN32">
        <f t="shared" si="25"/>
        <v>-0.66167307692308031</v>
      </c>
      <c r="AO32">
        <f t="shared" si="26"/>
        <v>-0.39235832360239586</v>
      </c>
      <c r="AP32">
        <v>-0.762117180814466</v>
      </c>
      <c r="AQ32" t="s">
        <v>302</v>
      </c>
      <c r="AR32">
        <v>2.2218923076923098</v>
      </c>
      <c r="AS32">
        <v>2.024</v>
      </c>
      <c r="AT32">
        <f t="shared" si="27"/>
        <v>-9.777287929461953E-2</v>
      </c>
      <c r="AU32">
        <v>0.5</v>
      </c>
      <c r="AV32">
        <f t="shared" si="28"/>
        <v>841.21055369018472</v>
      </c>
      <c r="AW32">
        <f t="shared" si="29"/>
        <v>18.477886450832834</v>
      </c>
      <c r="AX32">
        <f t="shared" si="30"/>
        <v>-41.123788963655244</v>
      </c>
      <c r="AY32">
        <f t="shared" si="31"/>
        <v>1</v>
      </c>
      <c r="AZ32">
        <f t="shared" si="32"/>
        <v>2.2871804861750861E-2</v>
      </c>
      <c r="BA32">
        <f t="shared" si="33"/>
        <v>-0.16679841897233208</v>
      </c>
      <c r="BB32" t="s">
        <v>253</v>
      </c>
      <c r="BC32">
        <v>0</v>
      </c>
      <c r="BD32">
        <f t="shared" si="34"/>
        <v>2.024</v>
      </c>
      <c r="BE32">
        <f t="shared" si="35"/>
        <v>-9.7772879294619475E-2</v>
      </c>
      <c r="BF32">
        <f t="shared" si="36"/>
        <v>-0.2001897533206832</v>
      </c>
      <c r="BG32">
        <f t="shared" si="37"/>
        <v>0.61064099977450514</v>
      </c>
      <c r="BH32">
        <f t="shared" si="38"/>
        <v>0.51022175720056728</v>
      </c>
      <c r="BI32">
        <f t="shared" si="39"/>
        <v>1000.01216129032</v>
      </c>
      <c r="BJ32">
        <f t="shared" si="40"/>
        <v>841.21055369018472</v>
      </c>
      <c r="BK32">
        <f t="shared" si="41"/>
        <v>0.84120032360883201</v>
      </c>
      <c r="BL32">
        <f t="shared" si="42"/>
        <v>0.19240064721766403</v>
      </c>
      <c r="BM32">
        <v>0.64204477945669003</v>
      </c>
      <c r="BN32">
        <v>0.5</v>
      </c>
      <c r="BO32" t="s">
        <v>254</v>
      </c>
      <c r="BP32">
        <v>1675432137</v>
      </c>
      <c r="BQ32">
        <v>400.018709677419</v>
      </c>
      <c r="BR32">
        <v>402.65235483870998</v>
      </c>
      <c r="BS32">
        <v>15.703216129032301</v>
      </c>
      <c r="BT32">
        <v>15.0608967741935</v>
      </c>
      <c r="BU32">
        <v>500.02525806451598</v>
      </c>
      <c r="BV32">
        <v>96.7545419354839</v>
      </c>
      <c r="BW32">
        <v>0.19998722580645201</v>
      </c>
      <c r="BX32">
        <v>27.9789580645161</v>
      </c>
      <c r="BY32">
        <v>27.996219354838701</v>
      </c>
      <c r="BZ32">
        <v>999.9</v>
      </c>
      <c r="CA32">
        <v>9999.3548387096798</v>
      </c>
      <c r="CB32">
        <v>0</v>
      </c>
      <c r="CC32">
        <v>392.58341935483901</v>
      </c>
      <c r="CD32">
        <v>1000.01216129032</v>
      </c>
      <c r="CE32">
        <v>0.95999087096774205</v>
      </c>
      <c r="CF32">
        <v>4.0009351612903199E-2</v>
      </c>
      <c r="CG32">
        <v>0</v>
      </c>
      <c r="CH32">
        <v>2.2285709677419301</v>
      </c>
      <c r="CI32">
        <v>0</v>
      </c>
      <c r="CJ32">
        <v>638.00932258064495</v>
      </c>
      <c r="CK32">
        <v>9334.40032258065</v>
      </c>
      <c r="CL32">
        <v>40.875</v>
      </c>
      <c r="CM32">
        <v>43.846548387096803</v>
      </c>
      <c r="CN32">
        <v>42.128999999999998</v>
      </c>
      <c r="CO32">
        <v>41.941064516129003</v>
      </c>
      <c r="CP32">
        <v>40.707322580645098</v>
      </c>
      <c r="CQ32">
        <v>960.00129032258099</v>
      </c>
      <c r="CR32">
        <v>40.011290322580599</v>
      </c>
      <c r="CS32">
        <v>0</v>
      </c>
      <c r="CT32">
        <v>59.399999856948902</v>
      </c>
      <c r="CU32">
        <v>2.2218923076923098</v>
      </c>
      <c r="CV32">
        <v>-0.619179501319432</v>
      </c>
      <c r="CW32">
        <v>1.74605129106177</v>
      </c>
      <c r="CX32">
        <v>638.03800000000001</v>
      </c>
      <c r="CY32">
        <v>15</v>
      </c>
      <c r="CZ32">
        <v>1675431165.9000001</v>
      </c>
      <c r="DA32" t="s">
        <v>255</v>
      </c>
      <c r="DB32">
        <v>5</v>
      </c>
      <c r="DC32">
        <v>-3.794</v>
      </c>
      <c r="DD32">
        <v>0.34499999999999997</v>
      </c>
      <c r="DE32">
        <v>403</v>
      </c>
      <c r="DF32">
        <v>15</v>
      </c>
      <c r="DG32">
        <v>1.63</v>
      </c>
      <c r="DH32">
        <v>0.18</v>
      </c>
      <c r="DI32">
        <v>-2.6224742307692299</v>
      </c>
      <c r="DJ32">
        <v>1.22762059250336E-2</v>
      </c>
      <c r="DK32">
        <v>0.11567390212187301</v>
      </c>
      <c r="DL32">
        <v>1</v>
      </c>
      <c r="DM32">
        <v>2.3412000000000002</v>
      </c>
      <c r="DN32">
        <v>0</v>
      </c>
      <c r="DO32">
        <v>0</v>
      </c>
      <c r="DP32">
        <v>0</v>
      </c>
      <c r="DQ32">
        <v>0.64035542307692295</v>
      </c>
      <c r="DR32">
        <v>1.9845754290104701E-2</v>
      </c>
      <c r="DS32">
        <v>3.8984193707497202E-3</v>
      </c>
      <c r="DT32">
        <v>1</v>
      </c>
      <c r="DU32">
        <v>2</v>
      </c>
      <c r="DV32">
        <v>3</v>
      </c>
      <c r="DW32" t="s">
        <v>256</v>
      </c>
      <c r="DX32">
        <v>100</v>
      </c>
      <c r="DY32">
        <v>100</v>
      </c>
      <c r="DZ32">
        <v>-3.794</v>
      </c>
      <c r="EA32">
        <v>0.34499999999999997</v>
      </c>
      <c r="EB32">
        <v>2</v>
      </c>
      <c r="EC32">
        <v>516.60400000000004</v>
      </c>
      <c r="ED32">
        <v>414.67899999999997</v>
      </c>
      <c r="EE32">
        <v>25.874700000000001</v>
      </c>
      <c r="EF32">
        <v>31.3233</v>
      </c>
      <c r="EG32">
        <v>30.0001</v>
      </c>
      <c r="EH32">
        <v>31.583600000000001</v>
      </c>
      <c r="EI32">
        <v>31.628699999999998</v>
      </c>
      <c r="EJ32">
        <v>20.207000000000001</v>
      </c>
      <c r="EK32">
        <v>28.7636</v>
      </c>
      <c r="EL32">
        <v>0</v>
      </c>
      <c r="EM32">
        <v>25.870899999999999</v>
      </c>
      <c r="EN32">
        <v>402.66800000000001</v>
      </c>
      <c r="EO32">
        <v>15.0152</v>
      </c>
      <c r="EP32">
        <v>100.30500000000001</v>
      </c>
      <c r="EQ32">
        <v>90.628299999999996</v>
      </c>
    </row>
    <row r="33" spans="1:147" x14ac:dyDescent="0.3">
      <c r="A33">
        <v>17</v>
      </c>
      <c r="B33">
        <v>1675432205</v>
      </c>
      <c r="C33">
        <v>960.59999990463302</v>
      </c>
      <c r="D33" t="s">
        <v>303</v>
      </c>
      <c r="E33" t="s">
        <v>304</v>
      </c>
      <c r="F33">
        <v>1675432197</v>
      </c>
      <c r="G33">
        <f t="shared" si="0"/>
        <v>5.2329996591436584E-3</v>
      </c>
      <c r="H33">
        <f t="shared" si="1"/>
        <v>18.741058924443163</v>
      </c>
      <c r="I33">
        <f t="shared" si="2"/>
        <v>399.98409677419397</v>
      </c>
      <c r="J33">
        <f t="shared" si="3"/>
        <v>249.82222387699457</v>
      </c>
      <c r="K33">
        <f t="shared" si="4"/>
        <v>24.220539417379669</v>
      </c>
      <c r="L33">
        <f t="shared" si="5"/>
        <v>38.778898177667273</v>
      </c>
      <c r="M33">
        <f t="shared" si="6"/>
        <v>0.22464441182103959</v>
      </c>
      <c r="N33">
        <f t="shared" si="7"/>
        <v>3.3948503764163784</v>
      </c>
      <c r="O33">
        <f t="shared" si="8"/>
        <v>0.21670075694864341</v>
      </c>
      <c r="P33">
        <f t="shared" si="9"/>
        <v>0.13612827715378698</v>
      </c>
      <c r="Q33">
        <f t="shared" si="10"/>
        <v>161.84592730590273</v>
      </c>
      <c r="R33">
        <f t="shared" si="11"/>
        <v>27.616459080372941</v>
      </c>
      <c r="S33">
        <f t="shared" si="12"/>
        <v>27.9848322580645</v>
      </c>
      <c r="T33">
        <f t="shared" si="13"/>
        <v>3.7914854728298195</v>
      </c>
      <c r="U33">
        <f t="shared" si="14"/>
        <v>39.973868721894711</v>
      </c>
      <c r="V33">
        <f t="shared" si="15"/>
        <v>1.5143248922444956</v>
      </c>
      <c r="W33">
        <f t="shared" si="16"/>
        <v>3.788287050172507</v>
      </c>
      <c r="X33">
        <f t="shared" si="17"/>
        <v>2.2771605805853241</v>
      </c>
      <c r="Y33">
        <f t="shared" si="18"/>
        <v>-230.77528496823533</v>
      </c>
      <c r="Z33">
        <f t="shared" si="19"/>
        <v>-2.6491128369856614</v>
      </c>
      <c r="AA33">
        <f t="shared" si="20"/>
        <v>-0.17005661517486972</v>
      </c>
      <c r="AB33">
        <f t="shared" si="21"/>
        <v>-71.748527114493129</v>
      </c>
      <c r="AC33">
        <v>-4.0093381497586601E-2</v>
      </c>
      <c r="AD33">
        <v>4.50083331041694E-2</v>
      </c>
      <c r="AE33">
        <v>3.3824803649288002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50961.965887742648</v>
      </c>
      <c r="AK33" t="s">
        <v>251</v>
      </c>
      <c r="AL33">
        <v>2.3480730769230802</v>
      </c>
      <c r="AM33">
        <v>1.6863999999999999</v>
      </c>
      <c r="AN33">
        <f t="shared" si="25"/>
        <v>-0.66167307692308031</v>
      </c>
      <c r="AO33">
        <f t="shared" si="26"/>
        <v>-0.39235832360239586</v>
      </c>
      <c r="AP33">
        <v>-0.762117180814466</v>
      </c>
      <c r="AQ33" t="s">
        <v>305</v>
      </c>
      <c r="AR33">
        <v>2.2622807692307698</v>
      </c>
      <c r="AS33">
        <v>1.4016</v>
      </c>
      <c r="AT33">
        <f t="shared" si="27"/>
        <v>-0.61407018352651965</v>
      </c>
      <c r="AU33">
        <v>0.5</v>
      </c>
      <c r="AV33">
        <f t="shared" si="28"/>
        <v>841.191991819039</v>
      </c>
      <c r="AW33">
        <f t="shared" si="29"/>
        <v>18.741058924443163</v>
      </c>
      <c r="AX33">
        <f t="shared" si="30"/>
        <v>-258.27546039867792</v>
      </c>
      <c r="AY33">
        <f t="shared" si="31"/>
        <v>1</v>
      </c>
      <c r="AZ33">
        <f t="shared" si="32"/>
        <v>2.318516616293851E-2</v>
      </c>
      <c r="BA33">
        <f t="shared" si="33"/>
        <v>0.20319634703196343</v>
      </c>
      <c r="BB33" t="s">
        <v>253</v>
      </c>
      <c r="BC33">
        <v>0</v>
      </c>
      <c r="BD33">
        <f t="shared" si="34"/>
        <v>1.4016</v>
      </c>
      <c r="BE33">
        <f t="shared" si="35"/>
        <v>-0.61407018352651965</v>
      </c>
      <c r="BF33">
        <f t="shared" si="36"/>
        <v>0.16888045540796962</v>
      </c>
      <c r="BG33">
        <f t="shared" si="37"/>
        <v>0.90935578646228865</v>
      </c>
      <c r="BH33">
        <f t="shared" si="38"/>
        <v>-0.43042404161943559</v>
      </c>
      <c r="BI33">
        <f t="shared" si="39"/>
        <v>999.990064516129</v>
      </c>
      <c r="BJ33">
        <f t="shared" si="40"/>
        <v>841.191991819039</v>
      </c>
      <c r="BK33">
        <f t="shared" si="41"/>
        <v>0.84120034955154421</v>
      </c>
      <c r="BL33">
        <f t="shared" si="42"/>
        <v>0.19240069910308866</v>
      </c>
      <c r="BM33">
        <v>0.64204477945669003</v>
      </c>
      <c r="BN33">
        <v>0.5</v>
      </c>
      <c r="BO33" t="s">
        <v>254</v>
      </c>
      <c r="BP33">
        <v>1675432197</v>
      </c>
      <c r="BQ33">
        <v>399.98409677419397</v>
      </c>
      <c r="BR33">
        <v>402.65919354838701</v>
      </c>
      <c r="BS33">
        <v>15.619470967741901</v>
      </c>
      <c r="BT33">
        <v>14.9580516129032</v>
      </c>
      <c r="BU33">
        <v>500.03699999999998</v>
      </c>
      <c r="BV33">
        <v>96.751119354838707</v>
      </c>
      <c r="BW33">
        <v>0.19998067741935499</v>
      </c>
      <c r="BX33">
        <v>27.970358064516098</v>
      </c>
      <c r="BY33">
        <v>27.9848322580645</v>
      </c>
      <c r="BZ33">
        <v>999.9</v>
      </c>
      <c r="CA33">
        <v>9993.3870967741896</v>
      </c>
      <c r="CB33">
        <v>0</v>
      </c>
      <c r="CC33">
        <v>392.59177419354802</v>
      </c>
      <c r="CD33">
        <v>999.990064516129</v>
      </c>
      <c r="CE33">
        <v>0.95999054838709696</v>
      </c>
      <c r="CF33">
        <v>4.0009680645161298E-2</v>
      </c>
      <c r="CG33">
        <v>0</v>
      </c>
      <c r="CH33">
        <v>2.2841677419354798</v>
      </c>
      <c r="CI33">
        <v>0</v>
      </c>
      <c r="CJ33">
        <v>638.48112903225797</v>
      </c>
      <c r="CK33">
        <v>9334.2019354838703</v>
      </c>
      <c r="CL33">
        <v>40.963419354838699</v>
      </c>
      <c r="CM33">
        <v>43.933</v>
      </c>
      <c r="CN33">
        <v>42.233741935483899</v>
      </c>
      <c r="CO33">
        <v>42.026000000000003</v>
      </c>
      <c r="CP33">
        <v>40.811999999999998</v>
      </c>
      <c r="CQ33">
        <v>959.97967741935497</v>
      </c>
      <c r="CR33">
        <v>40.011290322580599</v>
      </c>
      <c r="CS33">
        <v>0</v>
      </c>
      <c r="CT33">
        <v>59.399999856948902</v>
      </c>
      <c r="CU33">
        <v>2.2622807692307698</v>
      </c>
      <c r="CV33">
        <v>-0.31336410920827701</v>
      </c>
      <c r="CW33">
        <v>-0.91189743894650699</v>
      </c>
      <c r="CX33">
        <v>638.49557692307701</v>
      </c>
      <c r="CY33">
        <v>15</v>
      </c>
      <c r="CZ33">
        <v>1675431165.9000001</v>
      </c>
      <c r="DA33" t="s">
        <v>255</v>
      </c>
      <c r="DB33">
        <v>5</v>
      </c>
      <c r="DC33">
        <v>-3.794</v>
      </c>
      <c r="DD33">
        <v>0.34499999999999997</v>
      </c>
      <c r="DE33">
        <v>403</v>
      </c>
      <c r="DF33">
        <v>15</v>
      </c>
      <c r="DG33">
        <v>1.63</v>
      </c>
      <c r="DH33">
        <v>0.18</v>
      </c>
      <c r="DI33">
        <v>-2.6433890384615402</v>
      </c>
      <c r="DJ33">
        <v>-7.8113519916691201E-2</v>
      </c>
      <c r="DK33">
        <v>0.12518666283194299</v>
      </c>
      <c r="DL33">
        <v>1</v>
      </c>
      <c r="DM33">
        <v>2.2818000000000001</v>
      </c>
      <c r="DN33">
        <v>0</v>
      </c>
      <c r="DO33">
        <v>0</v>
      </c>
      <c r="DP33">
        <v>0</v>
      </c>
      <c r="DQ33">
        <v>0.66559007692307703</v>
      </c>
      <c r="DR33">
        <v>-3.9724316904625301E-2</v>
      </c>
      <c r="DS33">
        <v>5.72829671907585E-3</v>
      </c>
      <c r="DT33">
        <v>1</v>
      </c>
      <c r="DU33">
        <v>2</v>
      </c>
      <c r="DV33">
        <v>3</v>
      </c>
      <c r="DW33" t="s">
        <v>256</v>
      </c>
      <c r="DX33">
        <v>100</v>
      </c>
      <c r="DY33">
        <v>100</v>
      </c>
      <c r="DZ33">
        <v>-3.794</v>
      </c>
      <c r="EA33">
        <v>0.34499999999999997</v>
      </c>
      <c r="EB33">
        <v>2</v>
      </c>
      <c r="EC33">
        <v>517.33199999999999</v>
      </c>
      <c r="ED33">
        <v>414.76499999999999</v>
      </c>
      <c r="EE33">
        <v>25.833500000000001</v>
      </c>
      <c r="EF33">
        <v>31.320499999999999</v>
      </c>
      <c r="EG33">
        <v>29.9999</v>
      </c>
      <c r="EH33">
        <v>31.578199999999999</v>
      </c>
      <c r="EI33">
        <v>31.623200000000001</v>
      </c>
      <c r="EJ33">
        <v>20.209900000000001</v>
      </c>
      <c r="EK33">
        <v>29.341699999999999</v>
      </c>
      <c r="EL33">
        <v>0</v>
      </c>
      <c r="EM33">
        <v>25.837299999999999</v>
      </c>
      <c r="EN33">
        <v>402.66500000000002</v>
      </c>
      <c r="EO33">
        <v>14.9697</v>
      </c>
      <c r="EP33">
        <v>100.309</v>
      </c>
      <c r="EQ33">
        <v>90.629099999999994</v>
      </c>
    </row>
    <row r="34" spans="1:147" x14ac:dyDescent="0.3">
      <c r="A34">
        <v>18</v>
      </c>
      <c r="B34">
        <v>1675432265</v>
      </c>
      <c r="C34">
        <v>1020.59999990463</v>
      </c>
      <c r="D34" t="s">
        <v>306</v>
      </c>
      <c r="E34" t="s">
        <v>307</v>
      </c>
      <c r="F34">
        <v>1675432257</v>
      </c>
      <c r="G34">
        <f t="shared" si="0"/>
        <v>5.1885894380451388E-3</v>
      </c>
      <c r="H34">
        <f t="shared" si="1"/>
        <v>18.490167704586025</v>
      </c>
      <c r="I34">
        <f t="shared" si="2"/>
        <v>399.99993548387101</v>
      </c>
      <c r="J34">
        <f t="shared" si="3"/>
        <v>250.44154727529633</v>
      </c>
      <c r="K34">
        <f t="shared" si="4"/>
        <v>24.279654404374142</v>
      </c>
      <c r="L34">
        <f t="shared" si="5"/>
        <v>38.778949822749013</v>
      </c>
      <c r="M34">
        <f t="shared" si="6"/>
        <v>0.22257511451613241</v>
      </c>
      <c r="N34">
        <f t="shared" si="7"/>
        <v>3.3969234855634087</v>
      </c>
      <c r="O34">
        <f t="shared" si="8"/>
        <v>0.21477897795271603</v>
      </c>
      <c r="P34">
        <f t="shared" si="9"/>
        <v>0.13491456313504513</v>
      </c>
      <c r="Q34">
        <f t="shared" si="10"/>
        <v>161.84565650269403</v>
      </c>
      <c r="R34">
        <f t="shared" si="11"/>
        <v>27.632756631305782</v>
      </c>
      <c r="S34">
        <f t="shared" si="12"/>
        <v>27.988025806451599</v>
      </c>
      <c r="T34">
        <f t="shared" si="13"/>
        <v>3.7921914816487918</v>
      </c>
      <c r="U34">
        <f t="shared" si="14"/>
        <v>39.957831205651914</v>
      </c>
      <c r="V34">
        <f t="shared" si="15"/>
        <v>1.514250997117123</v>
      </c>
      <c r="W34">
        <f t="shared" si="16"/>
        <v>3.7896225881822549</v>
      </c>
      <c r="X34">
        <f t="shared" si="17"/>
        <v>2.2779404845316691</v>
      </c>
      <c r="Y34">
        <f t="shared" si="18"/>
        <v>-228.81679421779063</v>
      </c>
      <c r="Z34">
        <f t="shared" si="19"/>
        <v>-2.1285005969428386</v>
      </c>
      <c r="AA34">
        <f t="shared" si="20"/>
        <v>-0.13655943755003128</v>
      </c>
      <c r="AB34">
        <f t="shared" si="21"/>
        <v>-69.236197749589479</v>
      </c>
      <c r="AC34">
        <v>-4.0124179015789699E-2</v>
      </c>
      <c r="AD34">
        <v>4.5042906016363099E-2</v>
      </c>
      <c r="AE34">
        <v>3.38454397211716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50998.408778414923</v>
      </c>
      <c r="AK34" t="s">
        <v>251</v>
      </c>
      <c r="AL34">
        <v>2.3480730769230802</v>
      </c>
      <c r="AM34">
        <v>1.6863999999999999</v>
      </c>
      <c r="AN34">
        <f t="shared" si="25"/>
        <v>-0.66167307692308031</v>
      </c>
      <c r="AO34">
        <f t="shared" si="26"/>
        <v>-0.39235832360239586</v>
      </c>
      <c r="AP34">
        <v>-0.762117180814466</v>
      </c>
      <c r="AQ34" t="s">
        <v>308</v>
      </c>
      <c r="AR34">
        <v>2.2313000000000001</v>
      </c>
      <c r="AS34">
        <v>1.7076</v>
      </c>
      <c r="AT34">
        <f t="shared" si="27"/>
        <v>-0.30668774888732719</v>
      </c>
      <c r="AU34">
        <v>0.5</v>
      </c>
      <c r="AV34">
        <f t="shared" si="28"/>
        <v>841.19082464484927</v>
      </c>
      <c r="AW34">
        <f t="shared" si="29"/>
        <v>18.490167704586025</v>
      </c>
      <c r="AX34">
        <f t="shared" si="30"/>
        <v>-128.9914601975016</v>
      </c>
      <c r="AY34">
        <f t="shared" si="31"/>
        <v>1</v>
      </c>
      <c r="AZ34">
        <f t="shared" si="32"/>
        <v>2.2886941133159418E-2</v>
      </c>
      <c r="BA34">
        <f t="shared" si="33"/>
        <v>-1.2415085500117187E-2</v>
      </c>
      <c r="BB34" t="s">
        <v>253</v>
      </c>
      <c r="BC34">
        <v>0</v>
      </c>
      <c r="BD34">
        <f t="shared" si="34"/>
        <v>1.7076</v>
      </c>
      <c r="BE34">
        <f t="shared" si="35"/>
        <v>-0.30668774888732725</v>
      </c>
      <c r="BF34">
        <f t="shared" si="36"/>
        <v>-1.2571157495256231E-2</v>
      </c>
      <c r="BG34">
        <f t="shared" si="37"/>
        <v>0.81767683743386388</v>
      </c>
      <c r="BH34">
        <f t="shared" si="38"/>
        <v>3.203999186212108E-2</v>
      </c>
      <c r="BI34">
        <f t="shared" si="39"/>
        <v>999.98870967741902</v>
      </c>
      <c r="BJ34">
        <f t="shared" si="40"/>
        <v>841.19082464484927</v>
      </c>
      <c r="BK34">
        <f t="shared" si="41"/>
        <v>0.84120032206784068</v>
      </c>
      <c r="BL34">
        <f t="shared" si="42"/>
        <v>0.19240064413568139</v>
      </c>
      <c r="BM34">
        <v>0.64204477945669003</v>
      </c>
      <c r="BN34">
        <v>0.5</v>
      </c>
      <c r="BO34" t="s">
        <v>254</v>
      </c>
      <c r="BP34">
        <v>1675432257</v>
      </c>
      <c r="BQ34">
        <v>399.99993548387101</v>
      </c>
      <c r="BR34">
        <v>402.640548387097</v>
      </c>
      <c r="BS34">
        <v>15.6193064516129</v>
      </c>
      <c r="BT34">
        <v>14.9635</v>
      </c>
      <c r="BU34">
        <v>500.036870967742</v>
      </c>
      <c r="BV34">
        <v>96.747364516128997</v>
      </c>
      <c r="BW34">
        <v>0.20002567741935501</v>
      </c>
      <c r="BX34">
        <v>27.976403225806401</v>
      </c>
      <c r="BY34">
        <v>27.988025806451599</v>
      </c>
      <c r="BZ34">
        <v>999.9</v>
      </c>
      <c r="CA34">
        <v>10001.4516129032</v>
      </c>
      <c r="CB34">
        <v>0</v>
      </c>
      <c r="CC34">
        <v>392.23280645161299</v>
      </c>
      <c r="CD34">
        <v>999.98870967741902</v>
      </c>
      <c r="CE34">
        <v>0.95999248387096803</v>
      </c>
      <c r="CF34">
        <v>4.0007706451612897E-2</v>
      </c>
      <c r="CG34">
        <v>0</v>
      </c>
      <c r="CH34">
        <v>2.22902580645161</v>
      </c>
      <c r="CI34">
        <v>0</v>
      </c>
      <c r="CJ34">
        <v>638.19796774193503</v>
      </c>
      <c r="CK34">
        <v>9334.2009677419392</v>
      </c>
      <c r="CL34">
        <v>41.061999999999998</v>
      </c>
      <c r="CM34">
        <v>44</v>
      </c>
      <c r="CN34">
        <v>42.311999999999998</v>
      </c>
      <c r="CO34">
        <v>42.116870967741903</v>
      </c>
      <c r="CP34">
        <v>40.875</v>
      </c>
      <c r="CQ34">
        <v>959.97935483871004</v>
      </c>
      <c r="CR34">
        <v>40.010322580645202</v>
      </c>
      <c r="CS34">
        <v>0</v>
      </c>
      <c r="CT34">
        <v>59.100000143051098</v>
      </c>
      <c r="CU34">
        <v>2.2313000000000001</v>
      </c>
      <c r="CV34">
        <v>0.43995212442729897</v>
      </c>
      <c r="CW34">
        <v>0.35490599527933803</v>
      </c>
      <c r="CX34">
        <v>638.19296153846199</v>
      </c>
      <c r="CY34">
        <v>15</v>
      </c>
      <c r="CZ34">
        <v>1675431165.9000001</v>
      </c>
      <c r="DA34" t="s">
        <v>255</v>
      </c>
      <c r="DB34">
        <v>5</v>
      </c>
      <c r="DC34">
        <v>-3.794</v>
      </c>
      <c r="DD34">
        <v>0.34499999999999997</v>
      </c>
      <c r="DE34">
        <v>403</v>
      </c>
      <c r="DF34">
        <v>15</v>
      </c>
      <c r="DG34">
        <v>1.63</v>
      </c>
      <c r="DH34">
        <v>0.18</v>
      </c>
      <c r="DI34">
        <v>-2.63589807692308</v>
      </c>
      <c r="DJ34">
        <v>-0.122023187910899</v>
      </c>
      <c r="DK34">
        <v>8.4991862077370098E-2</v>
      </c>
      <c r="DL34">
        <v>1</v>
      </c>
      <c r="DM34">
        <v>2.2284999999999999</v>
      </c>
      <c r="DN34">
        <v>0</v>
      </c>
      <c r="DO34">
        <v>0</v>
      </c>
      <c r="DP34">
        <v>0</v>
      </c>
      <c r="DQ34">
        <v>0.65633230769230799</v>
      </c>
      <c r="DR34">
        <v>-5.8238674976540698E-3</v>
      </c>
      <c r="DS34">
        <v>2.8521367936936099E-3</v>
      </c>
      <c r="DT34">
        <v>1</v>
      </c>
      <c r="DU34">
        <v>2</v>
      </c>
      <c r="DV34">
        <v>3</v>
      </c>
      <c r="DW34" t="s">
        <v>256</v>
      </c>
      <c r="DX34">
        <v>100</v>
      </c>
      <c r="DY34">
        <v>100</v>
      </c>
      <c r="DZ34">
        <v>-3.794</v>
      </c>
      <c r="EA34">
        <v>0.34499999999999997</v>
      </c>
      <c r="EB34">
        <v>2</v>
      </c>
      <c r="EC34">
        <v>517.16</v>
      </c>
      <c r="ED34">
        <v>414.60300000000001</v>
      </c>
      <c r="EE34">
        <v>25.787400000000002</v>
      </c>
      <c r="EF34">
        <v>31.317799999999998</v>
      </c>
      <c r="EG34">
        <v>29.9998</v>
      </c>
      <c r="EH34">
        <v>31.572700000000001</v>
      </c>
      <c r="EI34">
        <v>31.617699999999999</v>
      </c>
      <c r="EJ34">
        <v>20.207100000000001</v>
      </c>
      <c r="EK34">
        <v>29.341699999999999</v>
      </c>
      <c r="EL34">
        <v>0</v>
      </c>
      <c r="EM34">
        <v>25.7822</v>
      </c>
      <c r="EN34">
        <v>402.63099999999997</v>
      </c>
      <c r="EO34">
        <v>14.971500000000001</v>
      </c>
      <c r="EP34">
        <v>100.306</v>
      </c>
      <c r="EQ34">
        <v>90.628500000000003</v>
      </c>
    </row>
    <row r="35" spans="1:147" x14ac:dyDescent="0.3">
      <c r="A35">
        <v>19</v>
      </c>
      <c r="B35">
        <v>1675432325</v>
      </c>
      <c r="C35">
        <v>1080.5999999046301</v>
      </c>
      <c r="D35" t="s">
        <v>309</v>
      </c>
      <c r="E35" t="s">
        <v>310</v>
      </c>
      <c r="F35">
        <v>1675432317</v>
      </c>
      <c r="G35">
        <f t="shared" si="0"/>
        <v>5.0383716535258322E-3</v>
      </c>
      <c r="H35">
        <f t="shared" si="1"/>
        <v>18.204694485016432</v>
      </c>
      <c r="I35">
        <f t="shared" si="2"/>
        <v>400.00116129032301</v>
      </c>
      <c r="J35">
        <f t="shared" si="3"/>
        <v>248.9576615608093</v>
      </c>
      <c r="K35">
        <f t="shared" si="4"/>
        <v>24.134279188016137</v>
      </c>
      <c r="L35">
        <f t="shared" si="5"/>
        <v>38.77663230602505</v>
      </c>
      <c r="M35">
        <f t="shared" si="6"/>
        <v>0.21652123305225202</v>
      </c>
      <c r="N35">
        <f t="shared" si="7"/>
        <v>3.3946188193648208</v>
      </c>
      <c r="O35">
        <f t="shared" si="8"/>
        <v>0.20913102651406565</v>
      </c>
      <c r="P35">
        <f t="shared" si="9"/>
        <v>0.13134985874416366</v>
      </c>
      <c r="Q35">
        <f t="shared" si="10"/>
        <v>161.84751412380498</v>
      </c>
      <c r="R35">
        <f t="shared" si="11"/>
        <v>27.663951052419225</v>
      </c>
      <c r="S35">
        <f t="shared" si="12"/>
        <v>28.0011774193548</v>
      </c>
      <c r="T35">
        <f t="shared" si="13"/>
        <v>3.7951001632478021</v>
      </c>
      <c r="U35">
        <f t="shared" si="14"/>
        <v>40.212394361668693</v>
      </c>
      <c r="V35">
        <f t="shared" si="15"/>
        <v>1.5236661161143394</v>
      </c>
      <c r="W35">
        <f t="shared" si="16"/>
        <v>3.7890459901754325</v>
      </c>
      <c r="X35">
        <f t="shared" si="17"/>
        <v>2.2714340471334626</v>
      </c>
      <c r="Y35">
        <f t="shared" si="18"/>
        <v>-222.1921899204892</v>
      </c>
      <c r="Z35">
        <f t="shared" si="19"/>
        <v>-5.0115411149080966</v>
      </c>
      <c r="AA35">
        <f t="shared" si="20"/>
        <v>-0.32176352285320875</v>
      </c>
      <c r="AB35">
        <f t="shared" si="21"/>
        <v>-65.67798043444553</v>
      </c>
      <c r="AC35">
        <v>-4.0089942037063203E-2</v>
      </c>
      <c r="AD35">
        <v>4.5004472008418603E-2</v>
      </c>
      <c r="AE35">
        <v>3.3822498690540401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50956.978908309095</v>
      </c>
      <c r="AK35" t="s">
        <v>251</v>
      </c>
      <c r="AL35">
        <v>2.3480730769230802</v>
      </c>
      <c r="AM35">
        <v>1.6863999999999999</v>
      </c>
      <c r="AN35">
        <f t="shared" si="25"/>
        <v>-0.66167307692308031</v>
      </c>
      <c r="AO35">
        <f t="shared" si="26"/>
        <v>-0.39235832360239586</v>
      </c>
      <c r="AP35">
        <v>-0.762117180814466</v>
      </c>
      <c r="AQ35" t="s">
        <v>311</v>
      </c>
      <c r="AR35">
        <v>2.2617384615384601</v>
      </c>
      <c r="AS35">
        <v>1.6923999999999999</v>
      </c>
      <c r="AT35">
        <f t="shared" si="27"/>
        <v>-0.33640892314964566</v>
      </c>
      <c r="AU35">
        <v>0.5</v>
      </c>
      <c r="AV35">
        <f t="shared" si="28"/>
        <v>841.20043563822594</v>
      </c>
      <c r="AW35">
        <f t="shared" si="29"/>
        <v>18.204694485016432</v>
      </c>
      <c r="AX35">
        <f t="shared" si="30"/>
        <v>-141.4936663530342</v>
      </c>
      <c r="AY35">
        <f t="shared" si="31"/>
        <v>1</v>
      </c>
      <c r="AZ35">
        <f t="shared" si="32"/>
        <v>2.2547315553207742E-2</v>
      </c>
      <c r="BA35">
        <f t="shared" si="33"/>
        <v>-3.5452611675726811E-3</v>
      </c>
      <c r="BB35" t="s">
        <v>253</v>
      </c>
      <c r="BC35">
        <v>0</v>
      </c>
      <c r="BD35">
        <f t="shared" si="34"/>
        <v>1.6923999999999999</v>
      </c>
      <c r="BE35">
        <f t="shared" si="35"/>
        <v>-0.33640892314964566</v>
      </c>
      <c r="BF35">
        <f t="shared" si="36"/>
        <v>-3.5578747628083524E-3</v>
      </c>
      <c r="BG35">
        <f t="shared" si="37"/>
        <v>0.86832673412523187</v>
      </c>
      <c r="BH35">
        <f t="shared" si="38"/>
        <v>9.0679222251285694E-3</v>
      </c>
      <c r="BI35">
        <f t="shared" si="39"/>
        <v>1000.00012903226</v>
      </c>
      <c r="BJ35">
        <f t="shared" si="40"/>
        <v>841.20043563822594</v>
      </c>
      <c r="BK35">
        <f t="shared" si="41"/>
        <v>0.84120032709624659</v>
      </c>
      <c r="BL35">
        <f t="shared" si="42"/>
        <v>0.19240065419249325</v>
      </c>
      <c r="BM35">
        <v>0.64204477945669003</v>
      </c>
      <c r="BN35">
        <v>0.5</v>
      </c>
      <c r="BO35" t="s">
        <v>254</v>
      </c>
      <c r="BP35">
        <v>1675432317</v>
      </c>
      <c r="BQ35">
        <v>400.00116129032301</v>
      </c>
      <c r="BR35">
        <v>402.597451612903</v>
      </c>
      <c r="BS35">
        <v>15.717409677419401</v>
      </c>
      <c r="BT35">
        <v>15.0806419354839</v>
      </c>
      <c r="BU35">
        <v>500.02793548387098</v>
      </c>
      <c r="BV35">
        <v>96.741258064516103</v>
      </c>
      <c r="BW35">
        <v>0.200041258064516</v>
      </c>
      <c r="BX35">
        <v>27.9737935483871</v>
      </c>
      <c r="BY35">
        <v>28.0011774193548</v>
      </c>
      <c r="BZ35">
        <v>999.9</v>
      </c>
      <c r="CA35">
        <v>9993.5483870967691</v>
      </c>
      <c r="CB35">
        <v>0</v>
      </c>
      <c r="CC35">
        <v>392.22829032258102</v>
      </c>
      <c r="CD35">
        <v>1000.00012903226</v>
      </c>
      <c r="CE35">
        <v>0.95999345161290395</v>
      </c>
      <c r="CF35">
        <v>4.0006719354838703E-2</v>
      </c>
      <c r="CG35">
        <v>0</v>
      </c>
      <c r="CH35">
        <v>2.2461870967741899</v>
      </c>
      <c r="CI35">
        <v>0</v>
      </c>
      <c r="CJ35">
        <v>638.25061290322606</v>
      </c>
      <c r="CK35">
        <v>9334.2980645161297</v>
      </c>
      <c r="CL35">
        <v>41.125</v>
      </c>
      <c r="CM35">
        <v>44.112806451612897</v>
      </c>
      <c r="CN35">
        <v>42.381</v>
      </c>
      <c r="CO35">
        <v>42.186999999999998</v>
      </c>
      <c r="CP35">
        <v>40.936999999999998</v>
      </c>
      <c r="CQ35">
        <v>959.99064516128999</v>
      </c>
      <c r="CR35">
        <v>40.010967741935502</v>
      </c>
      <c r="CS35">
        <v>0</v>
      </c>
      <c r="CT35">
        <v>59.600000143051098</v>
      </c>
      <c r="CU35">
        <v>2.2617384615384601</v>
      </c>
      <c r="CV35">
        <v>0.42910085207672199</v>
      </c>
      <c r="CW35">
        <v>-0.19890597636395199</v>
      </c>
      <c r="CX35">
        <v>638.22292307692305</v>
      </c>
      <c r="CY35">
        <v>15</v>
      </c>
      <c r="CZ35">
        <v>1675431165.9000001</v>
      </c>
      <c r="DA35" t="s">
        <v>255</v>
      </c>
      <c r="DB35">
        <v>5</v>
      </c>
      <c r="DC35">
        <v>-3.794</v>
      </c>
      <c r="DD35">
        <v>0.34499999999999997</v>
      </c>
      <c r="DE35">
        <v>403</v>
      </c>
      <c r="DF35">
        <v>15</v>
      </c>
      <c r="DG35">
        <v>1.63</v>
      </c>
      <c r="DH35">
        <v>0.18</v>
      </c>
      <c r="DI35">
        <v>-2.60348692307692</v>
      </c>
      <c r="DJ35">
        <v>3.8702125843058599E-2</v>
      </c>
      <c r="DK35">
        <v>0.11234226977853901</v>
      </c>
      <c r="DL35">
        <v>1</v>
      </c>
      <c r="DM35">
        <v>2.3475000000000001</v>
      </c>
      <c r="DN35">
        <v>0</v>
      </c>
      <c r="DO35">
        <v>0</v>
      </c>
      <c r="DP35">
        <v>0</v>
      </c>
      <c r="DQ35">
        <v>0.63348688461538505</v>
      </c>
      <c r="DR35">
        <v>3.1252270127207799E-2</v>
      </c>
      <c r="DS35">
        <v>4.5582399675829898E-3</v>
      </c>
      <c r="DT35">
        <v>1</v>
      </c>
      <c r="DU35">
        <v>2</v>
      </c>
      <c r="DV35">
        <v>3</v>
      </c>
      <c r="DW35" t="s">
        <v>256</v>
      </c>
      <c r="DX35">
        <v>100</v>
      </c>
      <c r="DY35">
        <v>100</v>
      </c>
      <c r="DZ35">
        <v>-3.794</v>
      </c>
      <c r="EA35">
        <v>0.34499999999999997</v>
      </c>
      <c r="EB35">
        <v>2</v>
      </c>
      <c r="EC35">
        <v>517.28800000000001</v>
      </c>
      <c r="ED35">
        <v>414.584</v>
      </c>
      <c r="EE35">
        <v>25.700199999999999</v>
      </c>
      <c r="EF35">
        <v>31.317799999999998</v>
      </c>
      <c r="EG35">
        <v>30.000499999999999</v>
      </c>
      <c r="EH35">
        <v>31.572700000000001</v>
      </c>
      <c r="EI35">
        <v>31.614999999999998</v>
      </c>
      <c r="EJ35">
        <v>20.2089</v>
      </c>
      <c r="EK35">
        <v>28.7623</v>
      </c>
      <c r="EL35">
        <v>0</v>
      </c>
      <c r="EM35">
        <v>25.695799999999998</v>
      </c>
      <c r="EN35">
        <v>402.565</v>
      </c>
      <c r="EO35">
        <v>15.0181</v>
      </c>
      <c r="EP35">
        <v>100.306</v>
      </c>
      <c r="EQ35">
        <v>90.628399999999999</v>
      </c>
    </row>
    <row r="36" spans="1:147" x14ac:dyDescent="0.3">
      <c r="A36">
        <v>20</v>
      </c>
      <c r="B36">
        <v>1675432444.5</v>
      </c>
      <c r="C36">
        <v>1200.0999999046301</v>
      </c>
      <c r="D36" t="s">
        <v>312</v>
      </c>
      <c r="E36" t="s">
        <v>313</v>
      </c>
      <c r="F36">
        <v>1675432436.5129001</v>
      </c>
      <c r="G36">
        <f t="shared" si="0"/>
        <v>5.3131735654574205E-3</v>
      </c>
      <c r="H36">
        <f t="shared" si="1"/>
        <v>1.9342523609920543</v>
      </c>
      <c r="I36">
        <f t="shared" si="2"/>
        <v>400.11674193548401</v>
      </c>
      <c r="J36">
        <f t="shared" si="3"/>
        <v>372.26350485885564</v>
      </c>
      <c r="K36">
        <f t="shared" si="4"/>
        <v>36.087919200998051</v>
      </c>
      <c r="L36">
        <f t="shared" si="5"/>
        <v>38.788064006997018</v>
      </c>
      <c r="M36">
        <f t="shared" si="6"/>
        <v>0.23654832178350368</v>
      </c>
      <c r="N36">
        <f t="shared" si="7"/>
        <v>3.3956796102795881</v>
      </c>
      <c r="O36">
        <f t="shared" si="8"/>
        <v>0.22776027326088386</v>
      </c>
      <c r="P36">
        <f t="shared" si="9"/>
        <v>0.14311254038085947</v>
      </c>
      <c r="Q36">
        <f t="shared" si="10"/>
        <v>16.523149141960946</v>
      </c>
      <c r="R36">
        <f t="shared" si="11"/>
        <v>27.064672277293234</v>
      </c>
      <c r="S36">
        <f t="shared" si="12"/>
        <v>27.637003225806499</v>
      </c>
      <c r="T36">
        <f t="shared" si="13"/>
        <v>3.7152727786340511</v>
      </c>
      <c r="U36">
        <f t="shared" si="14"/>
        <v>39.495973426876198</v>
      </c>
      <c r="V36">
        <f t="shared" si="15"/>
        <v>1.5148242470839413</v>
      </c>
      <c r="W36">
        <f t="shared" si="16"/>
        <v>3.8353890679223888</v>
      </c>
      <c r="X36">
        <f t="shared" si="17"/>
        <v>2.2004485315501099</v>
      </c>
      <c r="Y36">
        <f t="shared" si="18"/>
        <v>-234.31095423667225</v>
      </c>
      <c r="Z36">
        <f t="shared" si="19"/>
        <v>99.852898328159583</v>
      </c>
      <c r="AA36">
        <f t="shared" si="20"/>
        <v>6.4040424309307467</v>
      </c>
      <c r="AB36">
        <f t="shared" si="21"/>
        <v>-111.53086433562096</v>
      </c>
      <c r="AC36">
        <v>-4.01056994218335E-2</v>
      </c>
      <c r="AD36">
        <v>4.5022161053246003E-2</v>
      </c>
      <c r="AE36">
        <v>3.3833057983426902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50940.887807901876</v>
      </c>
      <c r="AK36" t="s">
        <v>251</v>
      </c>
      <c r="AL36">
        <v>2.3480730769230802</v>
      </c>
      <c r="AM36">
        <v>1.6863999999999999</v>
      </c>
      <c r="AN36">
        <f t="shared" si="25"/>
        <v>-0.66167307692308031</v>
      </c>
      <c r="AO36">
        <f t="shared" si="26"/>
        <v>-0.39235832360239586</v>
      </c>
      <c r="AP36">
        <v>-0.762117180814466</v>
      </c>
      <c r="AQ36" t="s">
        <v>314</v>
      </c>
      <c r="AR36">
        <v>2.4345615384615402</v>
      </c>
      <c r="AS36">
        <v>1.3475999999999999</v>
      </c>
      <c r="AT36">
        <f t="shared" si="27"/>
        <v>-0.80659063406169507</v>
      </c>
      <c r="AU36">
        <v>0.5</v>
      </c>
      <c r="AV36">
        <f t="shared" si="28"/>
        <v>84.303696006511331</v>
      </c>
      <c r="AW36">
        <f t="shared" si="29"/>
        <v>1.9342523609920543</v>
      </c>
      <c r="AX36">
        <f t="shared" si="30"/>
        <v>-33.999285807818183</v>
      </c>
      <c r="AY36">
        <f t="shared" si="31"/>
        <v>1</v>
      </c>
      <c r="AZ36">
        <f t="shared" si="32"/>
        <v>3.1984001527029869E-2</v>
      </c>
      <c r="BA36">
        <f t="shared" si="33"/>
        <v>0.25140991392104484</v>
      </c>
      <c r="BB36" t="s">
        <v>253</v>
      </c>
      <c r="BC36">
        <v>0</v>
      </c>
      <c r="BD36">
        <f t="shared" si="34"/>
        <v>1.3475999999999999</v>
      </c>
      <c r="BE36">
        <f t="shared" si="35"/>
        <v>-0.80659063406169518</v>
      </c>
      <c r="BF36">
        <f t="shared" si="36"/>
        <v>0.20090132827324478</v>
      </c>
      <c r="BG36">
        <f t="shared" si="37"/>
        <v>1.086447565190312</v>
      </c>
      <c r="BH36">
        <f t="shared" si="38"/>
        <v>-0.51203534164559272</v>
      </c>
      <c r="BI36">
        <f t="shared" si="39"/>
        <v>100.00464838709701</v>
      </c>
      <c r="BJ36">
        <f t="shared" si="40"/>
        <v>84.303696006511331</v>
      </c>
      <c r="BK36">
        <f t="shared" si="41"/>
        <v>0.84299777426534628</v>
      </c>
      <c r="BL36">
        <f t="shared" si="42"/>
        <v>0.19599554853069256</v>
      </c>
      <c r="BM36">
        <v>0.64204477945669003</v>
      </c>
      <c r="BN36">
        <v>0.5</v>
      </c>
      <c r="BO36" t="s">
        <v>254</v>
      </c>
      <c r="BP36">
        <v>1675432436.5129001</v>
      </c>
      <c r="BQ36">
        <v>400.11674193548401</v>
      </c>
      <c r="BR36">
        <v>400.63806451612902</v>
      </c>
      <c r="BS36">
        <v>15.6261096774194</v>
      </c>
      <c r="BT36">
        <v>14.9545580645161</v>
      </c>
      <c r="BU36">
        <v>500.034548387097</v>
      </c>
      <c r="BV36">
        <v>96.741809677419397</v>
      </c>
      <c r="BW36">
        <v>0.20005738709677401</v>
      </c>
      <c r="BX36">
        <v>28.1824451612903</v>
      </c>
      <c r="BY36">
        <v>27.637003225806499</v>
      </c>
      <c r="BZ36">
        <v>999.9</v>
      </c>
      <c r="CA36">
        <v>9997.4193548387102</v>
      </c>
      <c r="CB36">
        <v>0</v>
      </c>
      <c r="CC36">
        <v>392.34541935483901</v>
      </c>
      <c r="CD36">
        <v>100.00464838709701</v>
      </c>
      <c r="CE36">
        <v>0.90005809677419402</v>
      </c>
      <c r="CF36">
        <v>9.9941264516129003E-2</v>
      </c>
      <c r="CG36">
        <v>0</v>
      </c>
      <c r="CH36">
        <v>2.4473645161290301</v>
      </c>
      <c r="CI36">
        <v>0</v>
      </c>
      <c r="CJ36">
        <v>64.192767741935498</v>
      </c>
      <c r="CK36">
        <v>914.39993548387099</v>
      </c>
      <c r="CL36">
        <v>40.540161290322601</v>
      </c>
      <c r="CM36">
        <v>44.25</v>
      </c>
      <c r="CN36">
        <v>42.437064516128999</v>
      </c>
      <c r="CO36">
        <v>42.308</v>
      </c>
      <c r="CP36">
        <v>40.771935483870998</v>
      </c>
      <c r="CQ36">
        <v>90.010322580645195</v>
      </c>
      <c r="CR36">
        <v>9.9929032258064492</v>
      </c>
      <c r="CS36">
        <v>0</v>
      </c>
      <c r="CT36">
        <v>118.799999952316</v>
      </c>
      <c r="CU36">
        <v>2.4345615384615402</v>
      </c>
      <c r="CV36">
        <v>0.72686495066120804</v>
      </c>
      <c r="CW36">
        <v>-5.2996649471523902</v>
      </c>
      <c r="CX36">
        <v>64.176292307692293</v>
      </c>
      <c r="CY36">
        <v>15</v>
      </c>
      <c r="CZ36">
        <v>1675431165.9000001</v>
      </c>
      <c r="DA36" t="s">
        <v>255</v>
      </c>
      <c r="DB36">
        <v>5</v>
      </c>
      <c r="DC36">
        <v>-3.794</v>
      </c>
      <c r="DD36">
        <v>0.34499999999999997</v>
      </c>
      <c r="DE36">
        <v>403</v>
      </c>
      <c r="DF36">
        <v>15</v>
      </c>
      <c r="DG36">
        <v>1.63</v>
      </c>
      <c r="DH36">
        <v>0.18</v>
      </c>
      <c r="DI36">
        <v>-0.49988615384615398</v>
      </c>
      <c r="DJ36">
        <v>-0.23262760250525599</v>
      </c>
      <c r="DK36">
        <v>0.11172291897822401</v>
      </c>
      <c r="DL36">
        <v>1</v>
      </c>
      <c r="DM36">
        <v>2.6631</v>
      </c>
      <c r="DN36">
        <v>0</v>
      </c>
      <c r="DO36">
        <v>0</v>
      </c>
      <c r="DP36">
        <v>0</v>
      </c>
      <c r="DQ36">
        <v>0.667087076923077</v>
      </c>
      <c r="DR36">
        <v>3.7615615203863001E-2</v>
      </c>
      <c r="DS36">
        <v>9.0843897933300805E-3</v>
      </c>
      <c r="DT36">
        <v>1</v>
      </c>
      <c r="DU36">
        <v>2</v>
      </c>
      <c r="DV36">
        <v>3</v>
      </c>
      <c r="DW36" t="s">
        <v>256</v>
      </c>
      <c r="DX36">
        <v>100</v>
      </c>
      <c r="DY36">
        <v>100</v>
      </c>
      <c r="DZ36">
        <v>-3.794</v>
      </c>
      <c r="EA36">
        <v>0.34499999999999997</v>
      </c>
      <c r="EB36">
        <v>2</v>
      </c>
      <c r="EC36">
        <v>517.22500000000002</v>
      </c>
      <c r="ED36">
        <v>414.25</v>
      </c>
      <c r="EE36">
        <v>29.8371</v>
      </c>
      <c r="EF36">
        <v>31.328700000000001</v>
      </c>
      <c r="EG36">
        <v>29.9999</v>
      </c>
      <c r="EH36">
        <v>31.5809</v>
      </c>
      <c r="EI36">
        <v>31.6205</v>
      </c>
      <c r="EJ36">
        <v>20.127700000000001</v>
      </c>
      <c r="EK36">
        <v>28.695</v>
      </c>
      <c r="EL36">
        <v>0</v>
      </c>
      <c r="EM36">
        <v>29.931000000000001</v>
      </c>
      <c r="EN36">
        <v>400.60300000000001</v>
      </c>
      <c r="EO36">
        <v>15.1755</v>
      </c>
      <c r="EP36">
        <v>100.30500000000001</v>
      </c>
      <c r="EQ36">
        <v>90.626000000000005</v>
      </c>
    </row>
    <row r="37" spans="1:147" x14ac:dyDescent="0.3">
      <c r="A37">
        <v>21</v>
      </c>
      <c r="B37">
        <v>1675432504.5</v>
      </c>
      <c r="C37">
        <v>1260.0999999046301</v>
      </c>
      <c r="D37" t="s">
        <v>315</v>
      </c>
      <c r="E37" t="s">
        <v>316</v>
      </c>
      <c r="F37">
        <v>1675432496.5032301</v>
      </c>
      <c r="G37">
        <f t="shared" si="0"/>
        <v>4.2492873352141291E-3</v>
      </c>
      <c r="H37">
        <f t="shared" si="1"/>
        <v>2.216443965770508</v>
      </c>
      <c r="I37">
        <f t="shared" si="2"/>
        <v>400.018709677419</v>
      </c>
      <c r="J37">
        <f t="shared" si="3"/>
        <v>365.31730394633712</v>
      </c>
      <c r="K37">
        <f t="shared" si="4"/>
        <v>35.413878971357043</v>
      </c>
      <c r="L37">
        <f t="shared" si="5"/>
        <v>38.777835097774229</v>
      </c>
      <c r="M37">
        <f t="shared" si="6"/>
        <v>0.18166763748848178</v>
      </c>
      <c r="N37">
        <f t="shared" si="7"/>
        <v>3.3966753527646629</v>
      </c>
      <c r="O37">
        <f t="shared" si="8"/>
        <v>0.17643727467568915</v>
      </c>
      <c r="P37">
        <f t="shared" si="9"/>
        <v>0.11073068078236764</v>
      </c>
      <c r="Q37">
        <f t="shared" si="10"/>
        <v>16.524197851733515</v>
      </c>
      <c r="R37">
        <f t="shared" si="11"/>
        <v>27.893008507541385</v>
      </c>
      <c r="S37">
        <f t="shared" si="12"/>
        <v>28.193361290322599</v>
      </c>
      <c r="T37">
        <f t="shared" si="13"/>
        <v>3.8378271732983529</v>
      </c>
      <c r="U37">
        <f t="shared" si="14"/>
        <v>39.51789457740896</v>
      </c>
      <c r="V37">
        <f t="shared" si="15"/>
        <v>1.5682377079982779</v>
      </c>
      <c r="W37">
        <f t="shared" si="16"/>
        <v>3.9684242411405846</v>
      </c>
      <c r="X37">
        <f t="shared" si="17"/>
        <v>2.2695894653000748</v>
      </c>
      <c r="Y37">
        <f t="shared" si="18"/>
        <v>-187.39357148294309</v>
      </c>
      <c r="Z37">
        <f t="shared" si="19"/>
        <v>105.48983378640347</v>
      </c>
      <c r="AA37">
        <f t="shared" si="20"/>
        <v>6.8022049734704932</v>
      </c>
      <c r="AB37">
        <f t="shared" si="21"/>
        <v>-58.577334871335609</v>
      </c>
      <c r="AC37">
        <v>-4.0120492414062799E-2</v>
      </c>
      <c r="AD37">
        <v>4.5038767482960602E-2</v>
      </c>
      <c r="AE37">
        <v>3.3842969767456901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50859.749743519467</v>
      </c>
      <c r="AK37" t="s">
        <v>251</v>
      </c>
      <c r="AL37">
        <v>2.3480730769230802</v>
      </c>
      <c r="AM37">
        <v>1.6863999999999999</v>
      </c>
      <c r="AN37">
        <f t="shared" si="25"/>
        <v>-0.66167307692308031</v>
      </c>
      <c r="AO37">
        <f t="shared" si="26"/>
        <v>-0.39235832360239586</v>
      </c>
      <c r="AP37">
        <v>-0.762117180814466</v>
      </c>
      <c r="AQ37" t="s">
        <v>317</v>
      </c>
      <c r="AR37">
        <v>2.2908961538461501</v>
      </c>
      <c r="AS37">
        <v>1.71</v>
      </c>
      <c r="AT37">
        <f t="shared" si="27"/>
        <v>-0.3397053531264036</v>
      </c>
      <c r="AU37">
        <v>0.5</v>
      </c>
      <c r="AV37">
        <f t="shared" si="28"/>
        <v>84.309254651660737</v>
      </c>
      <c r="AW37">
        <f t="shared" si="29"/>
        <v>2.216443965770508</v>
      </c>
      <c r="AX37">
        <f t="shared" si="30"/>
        <v>-14.320152561633147</v>
      </c>
      <c r="AY37">
        <f t="shared" si="31"/>
        <v>1</v>
      </c>
      <c r="AZ37">
        <f t="shared" si="32"/>
        <v>3.5328993938938846E-2</v>
      </c>
      <c r="BA37">
        <f t="shared" si="33"/>
        <v>-1.3801169590643314E-2</v>
      </c>
      <c r="BB37" t="s">
        <v>253</v>
      </c>
      <c r="BC37">
        <v>0</v>
      </c>
      <c r="BD37">
        <f t="shared" si="34"/>
        <v>1.71</v>
      </c>
      <c r="BE37">
        <f t="shared" si="35"/>
        <v>-0.3397053531264036</v>
      </c>
      <c r="BF37">
        <f t="shared" si="36"/>
        <v>-1.3994307400379546E-2</v>
      </c>
      <c r="BG37">
        <f t="shared" si="37"/>
        <v>0.91039126215346833</v>
      </c>
      <c r="BH37">
        <f t="shared" si="38"/>
        <v>3.5667160752172439E-2</v>
      </c>
      <c r="BI37">
        <f t="shared" si="39"/>
        <v>100.01127096774201</v>
      </c>
      <c r="BJ37">
        <f t="shared" si="40"/>
        <v>84.309254651660737</v>
      </c>
      <c r="BK37">
        <f t="shared" si="41"/>
        <v>0.84299753253664922</v>
      </c>
      <c r="BL37">
        <f t="shared" si="42"/>
        <v>0.1959950650732982</v>
      </c>
      <c r="BM37">
        <v>0.64204477945669003</v>
      </c>
      <c r="BN37">
        <v>0.5</v>
      </c>
      <c r="BO37" t="s">
        <v>254</v>
      </c>
      <c r="BP37">
        <v>1675432496.5032301</v>
      </c>
      <c r="BQ37">
        <v>400.018709677419</v>
      </c>
      <c r="BR37">
        <v>400.52158064516101</v>
      </c>
      <c r="BS37">
        <v>16.1773967741936</v>
      </c>
      <c r="BT37">
        <v>15.640587096774199</v>
      </c>
      <c r="BU37">
        <v>500.009064516129</v>
      </c>
      <c r="BV37">
        <v>96.740035483870997</v>
      </c>
      <c r="BW37">
        <v>0.200017967741935</v>
      </c>
      <c r="BX37">
        <v>28.769425806451601</v>
      </c>
      <c r="BY37">
        <v>28.193361290322599</v>
      </c>
      <c r="BZ37">
        <v>999.9</v>
      </c>
      <c r="CA37">
        <v>10001.2903225806</v>
      </c>
      <c r="CB37">
        <v>0</v>
      </c>
      <c r="CC37">
        <v>392.33829032258097</v>
      </c>
      <c r="CD37">
        <v>100.01127096774201</v>
      </c>
      <c r="CE37">
        <v>0.900074483870968</v>
      </c>
      <c r="CF37">
        <v>9.9924922580645198E-2</v>
      </c>
      <c r="CG37">
        <v>0</v>
      </c>
      <c r="CH37">
        <v>2.29987096774193</v>
      </c>
      <c r="CI37">
        <v>0</v>
      </c>
      <c r="CJ37">
        <v>63.222567741935499</v>
      </c>
      <c r="CK37">
        <v>914.46583870967697</v>
      </c>
      <c r="CL37">
        <v>40.122741935483901</v>
      </c>
      <c r="CM37">
        <v>44.186999999999998</v>
      </c>
      <c r="CN37">
        <v>42.213419354838699</v>
      </c>
      <c r="CO37">
        <v>42.25</v>
      </c>
      <c r="CP37">
        <v>40.471548387096803</v>
      </c>
      <c r="CQ37">
        <v>90.018387096774205</v>
      </c>
      <c r="CR37">
        <v>9.9929032258064492</v>
      </c>
      <c r="CS37">
        <v>0</v>
      </c>
      <c r="CT37">
        <v>59.599999904632597</v>
      </c>
      <c r="CU37">
        <v>2.2908961538461501</v>
      </c>
      <c r="CV37">
        <v>0.22048888967372099</v>
      </c>
      <c r="CW37">
        <v>-1.49989743120436</v>
      </c>
      <c r="CX37">
        <v>63.249169230769198</v>
      </c>
      <c r="CY37">
        <v>15</v>
      </c>
      <c r="CZ37">
        <v>1675431165.9000001</v>
      </c>
      <c r="DA37" t="s">
        <v>255</v>
      </c>
      <c r="DB37">
        <v>5</v>
      </c>
      <c r="DC37">
        <v>-3.794</v>
      </c>
      <c r="DD37">
        <v>0.34499999999999997</v>
      </c>
      <c r="DE37">
        <v>403</v>
      </c>
      <c r="DF37">
        <v>15</v>
      </c>
      <c r="DG37">
        <v>1.63</v>
      </c>
      <c r="DH37">
        <v>0.18</v>
      </c>
      <c r="DI37">
        <v>-0.51379399999999997</v>
      </c>
      <c r="DJ37">
        <v>0.101978185550319</v>
      </c>
      <c r="DK37">
        <v>0.10346633254646399</v>
      </c>
      <c r="DL37">
        <v>1</v>
      </c>
      <c r="DM37">
        <v>2.3045</v>
      </c>
      <c r="DN37">
        <v>0</v>
      </c>
      <c r="DO37">
        <v>0</v>
      </c>
      <c r="DP37">
        <v>0</v>
      </c>
      <c r="DQ37">
        <v>0.54069784615384597</v>
      </c>
      <c r="DR37">
        <v>-5.52703843425408E-2</v>
      </c>
      <c r="DS37">
        <v>1.49348705634017E-2</v>
      </c>
      <c r="DT37">
        <v>1</v>
      </c>
      <c r="DU37">
        <v>2</v>
      </c>
      <c r="DV37">
        <v>3</v>
      </c>
      <c r="DW37" t="s">
        <v>256</v>
      </c>
      <c r="DX37">
        <v>100</v>
      </c>
      <c r="DY37">
        <v>100</v>
      </c>
      <c r="DZ37">
        <v>-3.794</v>
      </c>
      <c r="EA37">
        <v>0.34499999999999997</v>
      </c>
      <c r="EB37">
        <v>2</v>
      </c>
      <c r="EC37">
        <v>517.50400000000002</v>
      </c>
      <c r="ED37">
        <v>415.03199999999998</v>
      </c>
      <c r="EE37">
        <v>29.843599999999999</v>
      </c>
      <c r="EF37">
        <v>31.326000000000001</v>
      </c>
      <c r="EG37">
        <v>30.0001</v>
      </c>
      <c r="EH37">
        <v>31.583600000000001</v>
      </c>
      <c r="EI37">
        <v>31.626000000000001</v>
      </c>
      <c r="EJ37">
        <v>20.138999999999999</v>
      </c>
      <c r="EK37">
        <v>25.8413</v>
      </c>
      <c r="EL37">
        <v>0</v>
      </c>
      <c r="EM37">
        <v>29.84</v>
      </c>
      <c r="EN37">
        <v>400.61099999999999</v>
      </c>
      <c r="EO37">
        <v>15.7644</v>
      </c>
      <c r="EP37">
        <v>100.303</v>
      </c>
      <c r="EQ37">
        <v>90.619200000000006</v>
      </c>
    </row>
    <row r="38" spans="1:147" x14ac:dyDescent="0.3">
      <c r="A38">
        <v>22</v>
      </c>
      <c r="B38">
        <v>1675432564.5999999</v>
      </c>
      <c r="C38">
        <v>1320.1999998092699</v>
      </c>
      <c r="D38" t="s">
        <v>318</v>
      </c>
      <c r="E38" t="s">
        <v>319</v>
      </c>
      <c r="F38">
        <v>1675432556.50968</v>
      </c>
      <c r="G38">
        <f t="shared" si="0"/>
        <v>4.1246667975710855E-3</v>
      </c>
      <c r="H38">
        <f t="shared" si="1"/>
        <v>2.4298584352121146</v>
      </c>
      <c r="I38">
        <f t="shared" si="2"/>
        <v>400.02664516128999</v>
      </c>
      <c r="J38">
        <f t="shared" si="3"/>
        <v>363.59055487063614</v>
      </c>
      <c r="K38">
        <f t="shared" si="4"/>
        <v>35.247425007638071</v>
      </c>
      <c r="L38">
        <f t="shared" si="5"/>
        <v>38.77963546494297</v>
      </c>
      <c r="M38">
        <f t="shared" si="6"/>
        <v>0.18028898316496428</v>
      </c>
      <c r="N38">
        <f t="shared" si="7"/>
        <v>3.3954848736981496</v>
      </c>
      <c r="O38">
        <f t="shared" si="8"/>
        <v>0.17513474134476595</v>
      </c>
      <c r="P38">
        <f t="shared" si="9"/>
        <v>0.10991002763412024</v>
      </c>
      <c r="Q38">
        <f t="shared" si="10"/>
        <v>16.51821584813683</v>
      </c>
      <c r="R38">
        <f t="shared" si="11"/>
        <v>27.785759919549466</v>
      </c>
      <c r="S38">
        <f t="shared" si="12"/>
        <v>28.073361290322602</v>
      </c>
      <c r="T38">
        <f t="shared" si="13"/>
        <v>3.811099422722116</v>
      </c>
      <c r="U38">
        <f t="shared" si="14"/>
        <v>40.421610939422067</v>
      </c>
      <c r="V38">
        <f t="shared" si="15"/>
        <v>1.5915859786340649</v>
      </c>
      <c r="W38">
        <f t="shared" si="16"/>
        <v>3.9374630096244774</v>
      </c>
      <c r="X38">
        <f t="shared" si="17"/>
        <v>2.2195134440880508</v>
      </c>
      <c r="Y38">
        <f t="shared" si="18"/>
        <v>-181.89780577288488</v>
      </c>
      <c r="Z38">
        <f t="shared" si="19"/>
        <v>102.69637148192403</v>
      </c>
      <c r="AA38">
        <f t="shared" si="20"/>
        <v>6.6159951572122457</v>
      </c>
      <c r="AB38">
        <f t="shared" si="21"/>
        <v>-56.067223285611774</v>
      </c>
      <c r="AC38">
        <v>-4.0102806578600998E-2</v>
      </c>
      <c r="AD38">
        <v>4.50189135832905E-2</v>
      </c>
      <c r="AE38">
        <v>3.3831119542902099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50861.064327456479</v>
      </c>
      <c r="AK38" t="s">
        <v>251</v>
      </c>
      <c r="AL38">
        <v>2.3480730769230802</v>
      </c>
      <c r="AM38">
        <v>1.6863999999999999</v>
      </c>
      <c r="AN38">
        <f t="shared" si="25"/>
        <v>-0.66167307692308031</v>
      </c>
      <c r="AO38">
        <f t="shared" si="26"/>
        <v>-0.39235832360239586</v>
      </c>
      <c r="AP38">
        <v>-0.762117180814466</v>
      </c>
      <c r="AQ38" t="s">
        <v>320</v>
      </c>
      <c r="AR38">
        <v>2.3468038461538501</v>
      </c>
      <c r="AS38">
        <v>2.4030900000000002</v>
      </c>
      <c r="AT38">
        <f t="shared" si="27"/>
        <v>2.3422407752581087E-2</v>
      </c>
      <c r="AU38">
        <v>0.5</v>
      </c>
      <c r="AV38">
        <f t="shared" si="28"/>
        <v>84.278542761348277</v>
      </c>
      <c r="AW38">
        <f t="shared" si="29"/>
        <v>2.4298584352121146</v>
      </c>
      <c r="AX38">
        <f t="shared" si="30"/>
        <v>0.98700319667482028</v>
      </c>
      <c r="AY38">
        <f t="shared" si="31"/>
        <v>1</v>
      </c>
      <c r="AZ38">
        <f t="shared" si="32"/>
        <v>3.7874119692189089E-2</v>
      </c>
      <c r="BA38">
        <f t="shared" si="33"/>
        <v>-0.29823685338460076</v>
      </c>
      <c r="BB38" t="s">
        <v>253</v>
      </c>
      <c r="BC38">
        <v>0</v>
      </c>
      <c r="BD38">
        <f t="shared" si="34"/>
        <v>2.4030900000000002</v>
      </c>
      <c r="BE38">
        <f t="shared" si="35"/>
        <v>2.342240775258109E-2</v>
      </c>
      <c r="BF38">
        <f t="shared" si="36"/>
        <v>-0.42498221062618613</v>
      </c>
      <c r="BG38">
        <f t="shared" si="37"/>
        <v>1.0230698246693222</v>
      </c>
      <c r="BH38">
        <f t="shared" si="38"/>
        <v>1.0831481965878984</v>
      </c>
      <c r="BI38">
        <f t="shared" si="39"/>
        <v>99.974812903225796</v>
      </c>
      <c r="BJ38">
        <f t="shared" si="40"/>
        <v>84.278542761348277</v>
      </c>
      <c r="BK38">
        <f t="shared" si="41"/>
        <v>0.84299775427365597</v>
      </c>
      <c r="BL38">
        <f t="shared" si="42"/>
        <v>0.19599550854731193</v>
      </c>
      <c r="BM38">
        <v>0.64204477945669003</v>
      </c>
      <c r="BN38">
        <v>0.5</v>
      </c>
      <c r="BO38" t="s">
        <v>254</v>
      </c>
      <c r="BP38">
        <v>1675432556.50968</v>
      </c>
      <c r="BQ38">
        <v>400.02664516128999</v>
      </c>
      <c r="BR38">
        <v>400.55051612903202</v>
      </c>
      <c r="BS38">
        <v>16.417812903225801</v>
      </c>
      <c r="BT38">
        <v>15.8968806451613</v>
      </c>
      <c r="BU38">
        <v>500.01564516129002</v>
      </c>
      <c r="BV38">
        <v>96.742635483870998</v>
      </c>
      <c r="BW38">
        <v>0.19999554838709699</v>
      </c>
      <c r="BX38">
        <v>28.634367741935499</v>
      </c>
      <c r="BY38">
        <v>28.073361290322602</v>
      </c>
      <c r="BZ38">
        <v>999.9</v>
      </c>
      <c r="CA38">
        <v>9996.6129032258104</v>
      </c>
      <c r="CB38">
        <v>0</v>
      </c>
      <c r="CC38">
        <v>392.33654838709703</v>
      </c>
      <c r="CD38">
        <v>99.974812903225796</v>
      </c>
      <c r="CE38">
        <v>0.900074483870968</v>
      </c>
      <c r="CF38">
        <v>9.9924922580645198E-2</v>
      </c>
      <c r="CG38">
        <v>0</v>
      </c>
      <c r="CH38">
        <v>2.3421161290322599</v>
      </c>
      <c r="CI38">
        <v>0</v>
      </c>
      <c r="CJ38">
        <v>61.441783870967797</v>
      </c>
      <c r="CK38">
        <v>914.13216129032298</v>
      </c>
      <c r="CL38">
        <v>39.818258064516101</v>
      </c>
      <c r="CM38">
        <v>44.090451612903202</v>
      </c>
      <c r="CN38">
        <v>41.9695161290323</v>
      </c>
      <c r="CO38">
        <v>42.186999999999998</v>
      </c>
      <c r="CP38">
        <v>40.231709677419403</v>
      </c>
      <c r="CQ38">
        <v>89.984838709677405</v>
      </c>
      <c r="CR38">
        <v>9.99</v>
      </c>
      <c r="CS38">
        <v>0</v>
      </c>
      <c r="CT38">
        <v>59.399999856948902</v>
      </c>
      <c r="CU38">
        <v>2.3468038461538501</v>
      </c>
      <c r="CV38">
        <v>0.36284102263142098</v>
      </c>
      <c r="CW38">
        <v>-4.1730290486102897</v>
      </c>
      <c r="CX38">
        <v>61.387688461538502</v>
      </c>
      <c r="CY38">
        <v>15</v>
      </c>
      <c r="CZ38">
        <v>1675431165.9000001</v>
      </c>
      <c r="DA38" t="s">
        <v>255</v>
      </c>
      <c r="DB38">
        <v>5</v>
      </c>
      <c r="DC38">
        <v>-3.794</v>
      </c>
      <c r="DD38">
        <v>0.34499999999999997</v>
      </c>
      <c r="DE38">
        <v>403</v>
      </c>
      <c r="DF38">
        <v>15</v>
      </c>
      <c r="DG38">
        <v>1.63</v>
      </c>
      <c r="DH38">
        <v>0.18</v>
      </c>
      <c r="DI38">
        <v>-0.53506236538461505</v>
      </c>
      <c r="DJ38">
        <v>9.0338678844262194E-2</v>
      </c>
      <c r="DK38">
        <v>9.4092956470639894E-2</v>
      </c>
      <c r="DL38">
        <v>1</v>
      </c>
      <c r="DM38">
        <v>2.6587000000000001</v>
      </c>
      <c r="DN38">
        <v>0</v>
      </c>
      <c r="DO38">
        <v>0</v>
      </c>
      <c r="DP38">
        <v>0</v>
      </c>
      <c r="DQ38">
        <v>0.50548046153846105</v>
      </c>
      <c r="DR38">
        <v>0.173717035391309</v>
      </c>
      <c r="DS38">
        <v>2.5374009076871099E-2</v>
      </c>
      <c r="DT38">
        <v>0</v>
      </c>
      <c r="DU38">
        <v>1</v>
      </c>
      <c r="DV38">
        <v>3</v>
      </c>
      <c r="DW38" t="s">
        <v>263</v>
      </c>
      <c r="DX38">
        <v>100</v>
      </c>
      <c r="DY38">
        <v>100</v>
      </c>
      <c r="DZ38">
        <v>-3.794</v>
      </c>
      <c r="EA38">
        <v>0.34499999999999997</v>
      </c>
      <c r="EB38">
        <v>2</v>
      </c>
      <c r="EC38">
        <v>517.29</v>
      </c>
      <c r="ED38">
        <v>415.07</v>
      </c>
      <c r="EE38">
        <v>26.5593</v>
      </c>
      <c r="EF38">
        <v>31.339700000000001</v>
      </c>
      <c r="EG38">
        <v>30.0002</v>
      </c>
      <c r="EH38">
        <v>31.589200000000002</v>
      </c>
      <c r="EI38">
        <v>31.631399999999999</v>
      </c>
      <c r="EJ38">
        <v>20.138300000000001</v>
      </c>
      <c r="EK38">
        <v>25.685099999999998</v>
      </c>
      <c r="EL38">
        <v>0</v>
      </c>
      <c r="EM38">
        <v>26.5916</v>
      </c>
      <c r="EN38">
        <v>400.46699999999998</v>
      </c>
      <c r="EO38">
        <v>15.756399999999999</v>
      </c>
      <c r="EP38">
        <v>100.30200000000001</v>
      </c>
      <c r="EQ38">
        <v>90.613500000000002</v>
      </c>
    </row>
    <row r="39" spans="1:147" x14ac:dyDescent="0.3">
      <c r="A39">
        <v>23</v>
      </c>
      <c r="B39">
        <v>1675432624.5999999</v>
      </c>
      <c r="C39">
        <v>1380.1999998092699</v>
      </c>
      <c r="D39" t="s">
        <v>321</v>
      </c>
      <c r="E39" t="s">
        <v>322</v>
      </c>
      <c r="F39">
        <v>1675432616.54194</v>
      </c>
      <c r="G39">
        <f t="shared" si="0"/>
        <v>3.8080654935109654E-3</v>
      </c>
      <c r="H39">
        <f t="shared" si="1"/>
        <v>2.6659419473812953</v>
      </c>
      <c r="I39">
        <f t="shared" si="2"/>
        <v>400.00861290322598</v>
      </c>
      <c r="J39">
        <f t="shared" si="3"/>
        <v>359.67611273471181</v>
      </c>
      <c r="K39">
        <f t="shared" si="4"/>
        <v>34.869914283106773</v>
      </c>
      <c r="L39">
        <f t="shared" si="5"/>
        <v>38.780073378761806</v>
      </c>
      <c r="M39">
        <f t="shared" si="6"/>
        <v>0.16694470321180424</v>
      </c>
      <c r="N39">
        <f t="shared" si="7"/>
        <v>3.3990795715271394</v>
      </c>
      <c r="O39">
        <f t="shared" si="8"/>
        <v>0.16251967541475867</v>
      </c>
      <c r="P39">
        <f t="shared" si="9"/>
        <v>0.10196259902122934</v>
      </c>
      <c r="Q39">
        <f t="shared" si="10"/>
        <v>16.519950350756819</v>
      </c>
      <c r="R39">
        <f t="shared" si="11"/>
        <v>27.639294687805631</v>
      </c>
      <c r="S39">
        <f t="shared" si="12"/>
        <v>27.903435483871</v>
      </c>
      <c r="T39">
        <f t="shared" si="13"/>
        <v>3.7735294734274847</v>
      </c>
      <c r="U39">
        <f t="shared" si="14"/>
        <v>40.240112079312397</v>
      </c>
      <c r="V39">
        <f t="shared" si="15"/>
        <v>1.56443672552862</v>
      </c>
      <c r="W39">
        <f t="shared" si="16"/>
        <v>3.8877543940363508</v>
      </c>
      <c r="X39">
        <f t="shared" si="17"/>
        <v>2.2090927478988647</v>
      </c>
      <c r="Y39">
        <f t="shared" si="18"/>
        <v>-167.93568826383358</v>
      </c>
      <c r="Z39">
        <f t="shared" si="19"/>
        <v>93.851204041834578</v>
      </c>
      <c r="AA39">
        <f t="shared" si="20"/>
        <v>6.0280906730151411</v>
      </c>
      <c r="AB39">
        <f t="shared" si="21"/>
        <v>-51.536443198227047</v>
      </c>
      <c r="AC39">
        <v>-4.0156217505322001E-2</v>
      </c>
      <c r="AD39">
        <v>4.5078872027589E-2</v>
      </c>
      <c r="AE39">
        <v>3.3866901732453201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50963.11300560135</v>
      </c>
      <c r="AK39" t="s">
        <v>251</v>
      </c>
      <c r="AL39">
        <v>2.3480730769230802</v>
      </c>
      <c r="AM39">
        <v>1.6863999999999999</v>
      </c>
      <c r="AN39">
        <f t="shared" si="25"/>
        <v>-0.66167307692308031</v>
      </c>
      <c r="AO39">
        <f t="shared" si="26"/>
        <v>-0.39235832360239586</v>
      </c>
      <c r="AP39">
        <v>-0.762117180814466</v>
      </c>
      <c r="AQ39" t="s">
        <v>323</v>
      </c>
      <c r="AR39">
        <v>2.3967115384615401</v>
      </c>
      <c r="AS39">
        <v>1.65056</v>
      </c>
      <c r="AT39">
        <f t="shared" si="27"/>
        <v>-0.45205962731529903</v>
      </c>
      <c r="AU39">
        <v>0.5</v>
      </c>
      <c r="AV39">
        <f t="shared" si="28"/>
        <v>84.287067609599077</v>
      </c>
      <c r="AW39">
        <f t="shared" si="29"/>
        <v>2.6659419473812953</v>
      </c>
      <c r="AX39">
        <f t="shared" si="30"/>
        <v>-19.051390185547387</v>
      </c>
      <c r="AY39">
        <f t="shared" si="31"/>
        <v>1</v>
      </c>
      <c r="AZ39">
        <f t="shared" si="32"/>
        <v>4.0671234928635183E-2</v>
      </c>
      <c r="BA39">
        <f t="shared" si="33"/>
        <v>2.1713842574641255E-2</v>
      </c>
      <c r="BB39" t="s">
        <v>253</v>
      </c>
      <c r="BC39">
        <v>0</v>
      </c>
      <c r="BD39">
        <f t="shared" si="34"/>
        <v>1.65056</v>
      </c>
      <c r="BE39">
        <f t="shared" si="35"/>
        <v>-0.45205962731529908</v>
      </c>
      <c r="BF39">
        <f t="shared" si="36"/>
        <v>2.1252371916508465E-2</v>
      </c>
      <c r="BG39">
        <f t="shared" si="37"/>
        <v>1.0697312540046093</v>
      </c>
      <c r="BH39">
        <f t="shared" si="38"/>
        <v>-5.4165722091434415E-2</v>
      </c>
      <c r="BI39">
        <f t="shared" si="39"/>
        <v>99.984880645161297</v>
      </c>
      <c r="BJ39">
        <f t="shared" si="40"/>
        <v>84.287067609599077</v>
      </c>
      <c r="BK39">
        <f t="shared" si="41"/>
        <v>0.84299813197484774</v>
      </c>
      <c r="BL39">
        <f t="shared" si="42"/>
        <v>0.1959962639496956</v>
      </c>
      <c r="BM39">
        <v>0.64204477945669003</v>
      </c>
      <c r="BN39">
        <v>0.5</v>
      </c>
      <c r="BO39" t="s">
        <v>254</v>
      </c>
      <c r="BP39">
        <v>1675432616.54194</v>
      </c>
      <c r="BQ39">
        <v>400.00861290322598</v>
      </c>
      <c r="BR39">
        <v>400.546516129032</v>
      </c>
      <c r="BS39">
        <v>16.136848387096801</v>
      </c>
      <c r="BT39">
        <v>15.6557741935484</v>
      </c>
      <c r="BU39">
        <v>500.02574193548401</v>
      </c>
      <c r="BV39">
        <v>96.748164516129094</v>
      </c>
      <c r="BW39">
        <v>0.19993141935483899</v>
      </c>
      <c r="BX39">
        <v>28.415580645161299</v>
      </c>
      <c r="BY39">
        <v>27.903435483871</v>
      </c>
      <c r="BZ39">
        <v>999.9</v>
      </c>
      <c r="CA39">
        <v>10009.3548387097</v>
      </c>
      <c r="CB39">
        <v>0</v>
      </c>
      <c r="CC39">
        <v>392.33858064516102</v>
      </c>
      <c r="CD39">
        <v>99.984880645161297</v>
      </c>
      <c r="CE39">
        <v>0.90006629032258101</v>
      </c>
      <c r="CF39">
        <v>9.99330935483871E-2</v>
      </c>
      <c r="CG39">
        <v>0</v>
      </c>
      <c r="CH39">
        <v>2.4074806451612898</v>
      </c>
      <c r="CI39">
        <v>0</v>
      </c>
      <c r="CJ39">
        <v>59.158112903225799</v>
      </c>
      <c r="CK39">
        <v>914.22183870967694</v>
      </c>
      <c r="CL39">
        <v>39.552064516129001</v>
      </c>
      <c r="CM39">
        <v>43.995935483871001</v>
      </c>
      <c r="CN39">
        <v>41.747967741935497</v>
      </c>
      <c r="CO39">
        <v>42.090451612903202</v>
      </c>
      <c r="CP39">
        <v>40.0179677419355</v>
      </c>
      <c r="CQ39">
        <v>89.992580645161297</v>
      </c>
      <c r="CR39">
        <v>9.9922580645161307</v>
      </c>
      <c r="CS39">
        <v>0</v>
      </c>
      <c r="CT39">
        <v>59.399999856948902</v>
      </c>
      <c r="CU39">
        <v>2.3967115384615401</v>
      </c>
      <c r="CV39">
        <v>9.1278637296582199E-2</v>
      </c>
      <c r="CW39">
        <v>-1.57634872417843</v>
      </c>
      <c r="CX39">
        <v>59.188000000000002</v>
      </c>
      <c r="CY39">
        <v>15</v>
      </c>
      <c r="CZ39">
        <v>1675431165.9000001</v>
      </c>
      <c r="DA39" t="s">
        <v>255</v>
      </c>
      <c r="DB39">
        <v>5</v>
      </c>
      <c r="DC39">
        <v>-3.794</v>
      </c>
      <c r="DD39">
        <v>0.34499999999999997</v>
      </c>
      <c r="DE39">
        <v>403</v>
      </c>
      <c r="DF39">
        <v>15</v>
      </c>
      <c r="DG39">
        <v>1.63</v>
      </c>
      <c r="DH39">
        <v>0.18</v>
      </c>
      <c r="DI39">
        <v>-0.53775855769230796</v>
      </c>
      <c r="DJ39">
        <v>8.6101826448396201E-3</v>
      </c>
      <c r="DK39">
        <v>0.108209330906566</v>
      </c>
      <c r="DL39">
        <v>1</v>
      </c>
      <c r="DM39">
        <v>2.5857000000000001</v>
      </c>
      <c r="DN39">
        <v>0</v>
      </c>
      <c r="DO39">
        <v>0</v>
      </c>
      <c r="DP39">
        <v>0</v>
      </c>
      <c r="DQ39">
        <v>0.493382038461538</v>
      </c>
      <c r="DR39">
        <v>-0.107710738620465</v>
      </c>
      <c r="DS39">
        <v>1.8007165986993499E-2</v>
      </c>
      <c r="DT39">
        <v>0</v>
      </c>
      <c r="DU39">
        <v>1</v>
      </c>
      <c r="DV39">
        <v>3</v>
      </c>
      <c r="DW39" t="s">
        <v>263</v>
      </c>
      <c r="DX39">
        <v>100</v>
      </c>
      <c r="DY39">
        <v>100</v>
      </c>
      <c r="DZ39">
        <v>-3.794</v>
      </c>
      <c r="EA39">
        <v>0.34499999999999997</v>
      </c>
      <c r="EB39">
        <v>2</v>
      </c>
      <c r="EC39">
        <v>517.14099999999996</v>
      </c>
      <c r="ED39">
        <v>414.89699999999999</v>
      </c>
      <c r="EE39">
        <v>26.809699999999999</v>
      </c>
      <c r="EF39">
        <v>31.375399999999999</v>
      </c>
      <c r="EG39">
        <v>30</v>
      </c>
      <c r="EH39">
        <v>31.602900000000002</v>
      </c>
      <c r="EI39">
        <v>31.642399999999999</v>
      </c>
      <c r="EJ39">
        <v>20.137899999999998</v>
      </c>
      <c r="EK39">
        <v>26.545200000000001</v>
      </c>
      <c r="EL39">
        <v>0</v>
      </c>
      <c r="EM39">
        <v>26.862500000000001</v>
      </c>
      <c r="EN39">
        <v>400.58199999999999</v>
      </c>
      <c r="EO39">
        <v>15.633100000000001</v>
      </c>
      <c r="EP39">
        <v>100.3</v>
      </c>
      <c r="EQ39">
        <v>90.607500000000002</v>
      </c>
    </row>
    <row r="40" spans="1:147" x14ac:dyDescent="0.3">
      <c r="A40">
        <v>24</v>
      </c>
      <c r="B40">
        <v>1675432684.5</v>
      </c>
      <c r="C40">
        <v>1440.0999999046301</v>
      </c>
      <c r="D40" t="s">
        <v>324</v>
      </c>
      <c r="E40" t="s">
        <v>325</v>
      </c>
      <c r="F40">
        <v>1675432676.54194</v>
      </c>
      <c r="G40">
        <f t="shared" si="0"/>
        <v>3.3515808187341628E-3</v>
      </c>
      <c r="H40">
        <f t="shared" si="1"/>
        <v>2.5424644449762503</v>
      </c>
      <c r="I40">
        <f t="shared" si="2"/>
        <v>400.024258064516</v>
      </c>
      <c r="J40">
        <f t="shared" si="3"/>
        <v>357.34581271124318</v>
      </c>
      <c r="K40">
        <f t="shared" si="4"/>
        <v>34.643922588799349</v>
      </c>
      <c r="L40">
        <f t="shared" si="5"/>
        <v>38.781507819786349</v>
      </c>
      <c r="M40">
        <f t="shared" si="6"/>
        <v>0.14581136793687843</v>
      </c>
      <c r="N40">
        <f t="shared" si="7"/>
        <v>3.396327967124813</v>
      </c>
      <c r="O40">
        <f t="shared" si="8"/>
        <v>0.14242082815370255</v>
      </c>
      <c r="P40">
        <f t="shared" si="9"/>
        <v>8.9311077626486934E-2</v>
      </c>
      <c r="Q40">
        <f t="shared" si="10"/>
        <v>16.518588506030216</v>
      </c>
      <c r="R40">
        <f t="shared" si="11"/>
        <v>27.691598960624578</v>
      </c>
      <c r="S40">
        <f t="shared" si="12"/>
        <v>27.897832258064501</v>
      </c>
      <c r="T40">
        <f t="shared" si="13"/>
        <v>3.7722961448212908</v>
      </c>
      <c r="U40">
        <f t="shared" si="14"/>
        <v>40.075772862062124</v>
      </c>
      <c r="V40">
        <f t="shared" si="15"/>
        <v>1.5534929914276134</v>
      </c>
      <c r="W40">
        <f t="shared" si="16"/>
        <v>3.8763893506798301</v>
      </c>
      <c r="X40">
        <f t="shared" si="17"/>
        <v>2.2188031533936776</v>
      </c>
      <c r="Y40">
        <f t="shared" si="18"/>
        <v>-147.80471410617659</v>
      </c>
      <c r="Z40">
        <f t="shared" si="19"/>
        <v>85.579311042648087</v>
      </c>
      <c r="AA40">
        <f t="shared" si="20"/>
        <v>5.4997038105559071</v>
      </c>
      <c r="AB40">
        <f t="shared" si="21"/>
        <v>-40.207110746942377</v>
      </c>
      <c r="AC40">
        <v>-4.0115331363869598E-2</v>
      </c>
      <c r="AD40">
        <v>4.5032973751985998E-2</v>
      </c>
      <c r="AE40">
        <v>3.38395118344472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50921.851131523741</v>
      </c>
      <c r="AK40" t="s">
        <v>251</v>
      </c>
      <c r="AL40">
        <v>2.3480730769230802</v>
      </c>
      <c r="AM40">
        <v>1.6863999999999999</v>
      </c>
      <c r="AN40">
        <f t="shared" si="25"/>
        <v>-0.66167307692308031</v>
      </c>
      <c r="AO40">
        <f t="shared" si="26"/>
        <v>-0.39235832360239586</v>
      </c>
      <c r="AP40">
        <v>-0.762117180814466</v>
      </c>
      <c r="AQ40" t="s">
        <v>326</v>
      </c>
      <c r="AR40">
        <v>2.33626538461538</v>
      </c>
      <c r="AS40">
        <v>1.5528</v>
      </c>
      <c r="AT40">
        <f t="shared" si="27"/>
        <v>-0.50455009313200683</v>
      </c>
      <c r="AU40">
        <v>0.5</v>
      </c>
      <c r="AV40">
        <f t="shared" si="28"/>
        <v>84.280360812054994</v>
      </c>
      <c r="AW40">
        <f t="shared" si="29"/>
        <v>2.5424644449762503</v>
      </c>
      <c r="AX40">
        <f t="shared" si="30"/>
        <v>-21.261831948460742</v>
      </c>
      <c r="AY40">
        <f t="shared" si="31"/>
        <v>1</v>
      </c>
      <c r="AZ40">
        <f t="shared" si="32"/>
        <v>3.9209391060390994E-2</v>
      </c>
      <c r="BA40">
        <f t="shared" si="33"/>
        <v>8.6038124678000996E-2</v>
      </c>
      <c r="BB40" t="s">
        <v>253</v>
      </c>
      <c r="BC40">
        <v>0</v>
      </c>
      <c r="BD40">
        <f t="shared" si="34"/>
        <v>1.5528</v>
      </c>
      <c r="BE40">
        <f t="shared" si="35"/>
        <v>-0.50455009313200672</v>
      </c>
      <c r="BF40">
        <f t="shared" si="36"/>
        <v>7.9222011385199215E-2</v>
      </c>
      <c r="BG40">
        <f t="shared" si="37"/>
        <v>0.98515265680389397</v>
      </c>
      <c r="BH40">
        <f t="shared" si="38"/>
        <v>-0.20191240154619589</v>
      </c>
      <c r="BI40">
        <f t="shared" si="39"/>
        <v>99.976958064516097</v>
      </c>
      <c r="BJ40">
        <f t="shared" si="40"/>
        <v>84.280360812054994</v>
      </c>
      <c r="BK40">
        <f t="shared" si="41"/>
        <v>0.84299785114154069</v>
      </c>
      <c r="BL40">
        <f t="shared" si="42"/>
        <v>0.19599570228308144</v>
      </c>
      <c r="BM40">
        <v>0.64204477945669003</v>
      </c>
      <c r="BN40">
        <v>0.5</v>
      </c>
      <c r="BO40" t="s">
        <v>254</v>
      </c>
      <c r="BP40">
        <v>1675432676.54194</v>
      </c>
      <c r="BQ40">
        <v>400.024258064516</v>
      </c>
      <c r="BR40">
        <v>400.52287096774199</v>
      </c>
      <c r="BS40">
        <v>16.024000000000001</v>
      </c>
      <c r="BT40">
        <v>15.6005419354839</v>
      </c>
      <c r="BU40">
        <v>500.02199999999999</v>
      </c>
      <c r="BV40">
        <v>96.747874193548398</v>
      </c>
      <c r="BW40">
        <v>0.200015935483871</v>
      </c>
      <c r="BX40">
        <v>28.365216129032198</v>
      </c>
      <c r="BY40">
        <v>27.897832258064501</v>
      </c>
      <c r="BZ40">
        <v>999.9</v>
      </c>
      <c r="CA40">
        <v>9999.1935483871002</v>
      </c>
      <c r="CB40">
        <v>0</v>
      </c>
      <c r="CC40">
        <v>392.57341935483902</v>
      </c>
      <c r="CD40">
        <v>99.976958064516097</v>
      </c>
      <c r="CE40">
        <v>0.90008267741935499</v>
      </c>
      <c r="CF40">
        <v>9.9916751612903199E-2</v>
      </c>
      <c r="CG40">
        <v>0</v>
      </c>
      <c r="CH40">
        <v>2.31592258064516</v>
      </c>
      <c r="CI40">
        <v>0</v>
      </c>
      <c r="CJ40">
        <v>57.4555935483871</v>
      </c>
      <c r="CK40">
        <v>914.15396774193505</v>
      </c>
      <c r="CL40">
        <v>39.328258064516099</v>
      </c>
      <c r="CM40">
        <v>43.856709677419303</v>
      </c>
      <c r="CN40">
        <v>41.552</v>
      </c>
      <c r="CO40">
        <v>41.977645161290297</v>
      </c>
      <c r="CP40">
        <v>39.802</v>
      </c>
      <c r="CQ40">
        <v>89.987419354838707</v>
      </c>
      <c r="CR40">
        <v>9.9906451612903204</v>
      </c>
      <c r="CS40">
        <v>0</v>
      </c>
      <c r="CT40">
        <v>59.100000143051098</v>
      </c>
      <c r="CU40">
        <v>2.33626538461538</v>
      </c>
      <c r="CV40">
        <v>-0.42119315291321002</v>
      </c>
      <c r="CW40">
        <v>-1.7349401958511601</v>
      </c>
      <c r="CX40">
        <v>57.4440538461538</v>
      </c>
      <c r="CY40">
        <v>15</v>
      </c>
      <c r="CZ40">
        <v>1675431165.9000001</v>
      </c>
      <c r="DA40" t="s">
        <v>255</v>
      </c>
      <c r="DB40">
        <v>5</v>
      </c>
      <c r="DC40">
        <v>-3.794</v>
      </c>
      <c r="DD40">
        <v>0.34499999999999997</v>
      </c>
      <c r="DE40">
        <v>403</v>
      </c>
      <c r="DF40">
        <v>15</v>
      </c>
      <c r="DG40">
        <v>1.63</v>
      </c>
      <c r="DH40">
        <v>0.18</v>
      </c>
      <c r="DI40">
        <v>-0.53551078846153799</v>
      </c>
      <c r="DJ40">
        <v>0.30662380141868301</v>
      </c>
      <c r="DK40">
        <v>0.11716033338899599</v>
      </c>
      <c r="DL40">
        <v>1</v>
      </c>
      <c r="DM40">
        <v>2.3877000000000002</v>
      </c>
      <c r="DN40">
        <v>0</v>
      </c>
      <c r="DO40">
        <v>0</v>
      </c>
      <c r="DP40">
        <v>0</v>
      </c>
      <c r="DQ40">
        <v>0.43767073076923102</v>
      </c>
      <c r="DR40">
        <v>-0.14666450619350899</v>
      </c>
      <c r="DS40">
        <v>1.89329565563854E-2</v>
      </c>
      <c r="DT40">
        <v>0</v>
      </c>
      <c r="DU40">
        <v>1</v>
      </c>
      <c r="DV40">
        <v>3</v>
      </c>
      <c r="DW40" t="s">
        <v>263</v>
      </c>
      <c r="DX40">
        <v>100</v>
      </c>
      <c r="DY40">
        <v>100</v>
      </c>
      <c r="DZ40">
        <v>-3.794</v>
      </c>
      <c r="EA40">
        <v>0.34499999999999997</v>
      </c>
      <c r="EB40">
        <v>2</v>
      </c>
      <c r="EC40">
        <v>516.90800000000002</v>
      </c>
      <c r="ED40">
        <v>414.76299999999998</v>
      </c>
      <c r="EE40">
        <v>27.473400000000002</v>
      </c>
      <c r="EF40">
        <v>31.4056</v>
      </c>
      <c r="EG40">
        <v>30.0002</v>
      </c>
      <c r="EH40">
        <v>31.6221</v>
      </c>
      <c r="EI40">
        <v>31.658899999999999</v>
      </c>
      <c r="EJ40">
        <v>20.136500000000002</v>
      </c>
      <c r="EK40">
        <v>26.831900000000001</v>
      </c>
      <c r="EL40">
        <v>0</v>
      </c>
      <c r="EM40">
        <v>27.515000000000001</v>
      </c>
      <c r="EN40">
        <v>400.58199999999999</v>
      </c>
      <c r="EO40">
        <v>15.587400000000001</v>
      </c>
      <c r="EP40">
        <v>100.295</v>
      </c>
      <c r="EQ40">
        <v>90.601299999999995</v>
      </c>
    </row>
    <row r="41" spans="1:147" x14ac:dyDescent="0.3">
      <c r="A41">
        <v>25</v>
      </c>
      <c r="B41">
        <v>1675432744.5</v>
      </c>
      <c r="C41">
        <v>1500.0999999046301</v>
      </c>
      <c r="D41" t="s">
        <v>327</v>
      </c>
      <c r="E41" t="s">
        <v>328</v>
      </c>
      <c r="F41">
        <v>1675432736.55161</v>
      </c>
      <c r="G41">
        <f t="shared" si="0"/>
        <v>2.6090093476776677E-3</v>
      </c>
      <c r="H41">
        <f t="shared" si="1"/>
        <v>2.5428077251134842</v>
      </c>
      <c r="I41">
        <f t="shared" si="2"/>
        <v>400.02787096774199</v>
      </c>
      <c r="J41">
        <f t="shared" si="3"/>
        <v>349.00686418628527</v>
      </c>
      <c r="K41">
        <f t="shared" si="4"/>
        <v>33.838101955027589</v>
      </c>
      <c r="L41">
        <f t="shared" si="5"/>
        <v>38.784864344198184</v>
      </c>
      <c r="M41">
        <f t="shared" si="6"/>
        <v>0.11211558555616076</v>
      </c>
      <c r="N41">
        <f t="shared" si="7"/>
        <v>3.3948395508103948</v>
      </c>
      <c r="O41">
        <f t="shared" si="8"/>
        <v>0.1100984880202478</v>
      </c>
      <c r="P41">
        <f t="shared" si="9"/>
        <v>6.89897604934923E-2</v>
      </c>
      <c r="Q41">
        <f t="shared" si="10"/>
        <v>16.521691011014383</v>
      </c>
      <c r="R41">
        <f t="shared" si="11"/>
        <v>27.925818552259166</v>
      </c>
      <c r="S41">
        <f t="shared" si="12"/>
        <v>27.9829516129032</v>
      </c>
      <c r="T41">
        <f t="shared" si="13"/>
        <v>3.7910697657332575</v>
      </c>
      <c r="U41">
        <f t="shared" si="14"/>
        <v>40.008462792498513</v>
      </c>
      <c r="V41">
        <f t="shared" si="15"/>
        <v>1.5568779961780737</v>
      </c>
      <c r="W41">
        <f t="shared" si="16"/>
        <v>3.8913716936657323</v>
      </c>
      <c r="X41">
        <f t="shared" si="17"/>
        <v>2.2341917695551841</v>
      </c>
      <c r="Y41">
        <f t="shared" si="18"/>
        <v>-115.05731223258515</v>
      </c>
      <c r="Z41">
        <f t="shared" si="19"/>
        <v>82.109837767180579</v>
      </c>
      <c r="AA41">
        <f t="shared" si="20"/>
        <v>5.2830379379049708</v>
      </c>
      <c r="AB41">
        <f t="shared" si="21"/>
        <v>-11.142745516485206</v>
      </c>
      <c r="AC41">
        <v>-4.0093220695974499E-2</v>
      </c>
      <c r="AD41">
        <v>4.5008152590272903E-2</v>
      </c>
      <c r="AE41">
        <v>3.3824695889349399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50883.884297463286</v>
      </c>
      <c r="AK41" t="s">
        <v>251</v>
      </c>
      <c r="AL41">
        <v>2.3480730769230802</v>
      </c>
      <c r="AM41">
        <v>1.6863999999999999</v>
      </c>
      <c r="AN41">
        <f t="shared" si="25"/>
        <v>-0.66167307692308031</v>
      </c>
      <c r="AO41">
        <f t="shared" si="26"/>
        <v>-0.39235832360239586</v>
      </c>
      <c r="AP41">
        <v>-0.762117180814466</v>
      </c>
      <c r="AQ41" t="s">
        <v>329</v>
      </c>
      <c r="AR41">
        <v>2.3803692307692299</v>
      </c>
      <c r="AS41">
        <v>1.4632000000000001</v>
      </c>
      <c r="AT41">
        <f t="shared" si="27"/>
        <v>-0.62682424191445452</v>
      </c>
      <c r="AU41">
        <v>0.5</v>
      </c>
      <c r="AV41">
        <f t="shared" si="28"/>
        <v>84.296531210409015</v>
      </c>
      <c r="AW41">
        <f t="shared" si="29"/>
        <v>2.5428077251134842</v>
      </c>
      <c r="AX41">
        <f t="shared" si="30"/>
        <v>-26.419554635991393</v>
      </c>
      <c r="AY41">
        <f t="shared" si="31"/>
        <v>1</v>
      </c>
      <c r="AZ41">
        <f t="shared" si="32"/>
        <v>3.9205941910927113E-2</v>
      </c>
      <c r="BA41">
        <f t="shared" si="33"/>
        <v>0.15254237288135583</v>
      </c>
      <c r="BB41" t="s">
        <v>253</v>
      </c>
      <c r="BC41">
        <v>0</v>
      </c>
      <c r="BD41">
        <f t="shared" si="34"/>
        <v>1.4632000000000001</v>
      </c>
      <c r="BE41">
        <f t="shared" si="35"/>
        <v>-0.62682424191445452</v>
      </c>
      <c r="BF41">
        <f t="shared" si="36"/>
        <v>0.13235294117647051</v>
      </c>
      <c r="BG41">
        <f t="shared" si="37"/>
        <v>1.0364980636075529</v>
      </c>
      <c r="BH41">
        <f t="shared" si="38"/>
        <v>-0.33732670677478221</v>
      </c>
      <c r="BI41">
        <f t="shared" si="39"/>
        <v>99.996187096774193</v>
      </c>
      <c r="BJ41">
        <f t="shared" si="40"/>
        <v>84.296531210409015</v>
      </c>
      <c r="BK41">
        <f t="shared" si="41"/>
        <v>0.842997454781237</v>
      </c>
      <c r="BL41">
        <f t="shared" si="42"/>
        <v>0.19599490956247401</v>
      </c>
      <c r="BM41">
        <v>0.64204477945669003</v>
      </c>
      <c r="BN41">
        <v>0.5</v>
      </c>
      <c r="BO41" t="s">
        <v>254</v>
      </c>
      <c r="BP41">
        <v>1675432736.55161</v>
      </c>
      <c r="BQ41">
        <v>400.02787096774199</v>
      </c>
      <c r="BR41">
        <v>400.48838709677398</v>
      </c>
      <c r="BS41">
        <v>16.057670967741899</v>
      </c>
      <c r="BT41">
        <v>15.7280451612903</v>
      </c>
      <c r="BU41">
        <v>500.02232258064498</v>
      </c>
      <c r="BV41">
        <v>96.755416129032298</v>
      </c>
      <c r="BW41">
        <v>0.19998912903225799</v>
      </c>
      <c r="BX41">
        <v>28.4315838709677</v>
      </c>
      <c r="BY41">
        <v>27.9829516129032</v>
      </c>
      <c r="BZ41">
        <v>999.9</v>
      </c>
      <c r="CA41">
        <v>9992.9032258064508</v>
      </c>
      <c r="CB41">
        <v>0</v>
      </c>
      <c r="CC41">
        <v>392.49490322580601</v>
      </c>
      <c r="CD41">
        <v>99.996187096774193</v>
      </c>
      <c r="CE41">
        <v>0.90009906451612898</v>
      </c>
      <c r="CF41">
        <v>9.9900409677419394E-2</v>
      </c>
      <c r="CG41">
        <v>0</v>
      </c>
      <c r="CH41">
        <v>2.3608580645161301</v>
      </c>
      <c r="CI41">
        <v>0</v>
      </c>
      <c r="CJ41">
        <v>56.322203225806497</v>
      </c>
      <c r="CK41">
        <v>914.33600000000001</v>
      </c>
      <c r="CL41">
        <v>39.126935483871002</v>
      </c>
      <c r="CM41">
        <v>43.707322580645098</v>
      </c>
      <c r="CN41">
        <v>41.350612903225802</v>
      </c>
      <c r="CO41">
        <v>41.870935483871001</v>
      </c>
      <c r="CP41">
        <v>39.627000000000002</v>
      </c>
      <c r="CQ41">
        <v>90.006451612903305</v>
      </c>
      <c r="CR41">
        <v>9.9912903225806495</v>
      </c>
      <c r="CS41">
        <v>0</v>
      </c>
      <c r="CT41">
        <v>59.600000143051098</v>
      </c>
      <c r="CU41">
        <v>2.3803692307692299</v>
      </c>
      <c r="CV41">
        <v>-0.34248204505997598</v>
      </c>
      <c r="CW41">
        <v>-0.93913505212347603</v>
      </c>
      <c r="CX41">
        <v>56.312542307692297</v>
      </c>
      <c r="CY41">
        <v>15</v>
      </c>
      <c r="CZ41">
        <v>1675431165.9000001</v>
      </c>
      <c r="DA41" t="s">
        <v>255</v>
      </c>
      <c r="DB41">
        <v>5</v>
      </c>
      <c r="DC41">
        <v>-3.794</v>
      </c>
      <c r="DD41">
        <v>0.34499999999999997</v>
      </c>
      <c r="DE41">
        <v>403</v>
      </c>
      <c r="DF41">
        <v>15</v>
      </c>
      <c r="DG41">
        <v>1.63</v>
      </c>
      <c r="DH41">
        <v>0.18</v>
      </c>
      <c r="DI41">
        <v>-0.48929244230769198</v>
      </c>
      <c r="DJ41">
        <v>0.141954719124983</v>
      </c>
      <c r="DK41">
        <v>0.11849001549699199</v>
      </c>
      <c r="DL41">
        <v>1</v>
      </c>
      <c r="DM41">
        <v>2.3212000000000002</v>
      </c>
      <c r="DN41">
        <v>0</v>
      </c>
      <c r="DO41">
        <v>0</v>
      </c>
      <c r="DP41">
        <v>0</v>
      </c>
      <c r="DQ41">
        <v>0.33321965384615398</v>
      </c>
      <c r="DR41">
        <v>-4.3916778101687703E-2</v>
      </c>
      <c r="DS41">
        <v>1.06459454323892E-2</v>
      </c>
      <c r="DT41">
        <v>1</v>
      </c>
      <c r="DU41">
        <v>2</v>
      </c>
      <c r="DV41">
        <v>3</v>
      </c>
      <c r="DW41" t="s">
        <v>256</v>
      </c>
      <c r="DX41">
        <v>100</v>
      </c>
      <c r="DY41">
        <v>100</v>
      </c>
      <c r="DZ41">
        <v>-3.794</v>
      </c>
      <c r="EA41">
        <v>0.34499999999999997</v>
      </c>
      <c r="EB41">
        <v>2</v>
      </c>
      <c r="EC41">
        <v>516.78</v>
      </c>
      <c r="ED41">
        <v>414.87700000000001</v>
      </c>
      <c r="EE41">
        <v>27.661799999999999</v>
      </c>
      <c r="EF41">
        <v>31.424900000000001</v>
      </c>
      <c r="EG41">
        <v>30.0002</v>
      </c>
      <c r="EH41">
        <v>31.6387</v>
      </c>
      <c r="EI41">
        <v>31.6753</v>
      </c>
      <c r="EJ41">
        <v>20.138400000000001</v>
      </c>
      <c r="EK41">
        <v>25.967600000000001</v>
      </c>
      <c r="EL41">
        <v>0</v>
      </c>
      <c r="EM41">
        <v>27.669899999999998</v>
      </c>
      <c r="EN41">
        <v>400.49700000000001</v>
      </c>
      <c r="EO41">
        <v>15.7567</v>
      </c>
      <c r="EP41">
        <v>100.29300000000001</v>
      </c>
      <c r="EQ41">
        <v>90.596500000000006</v>
      </c>
    </row>
    <row r="42" spans="1:147" x14ac:dyDescent="0.3">
      <c r="A42">
        <v>26</v>
      </c>
      <c r="B42">
        <v>1675432804.5999999</v>
      </c>
      <c r="C42">
        <v>1560.1999998092699</v>
      </c>
      <c r="D42" t="s">
        <v>330</v>
      </c>
      <c r="E42" t="s">
        <v>331</v>
      </c>
      <c r="F42">
        <v>1675432796.59355</v>
      </c>
      <c r="G42">
        <f t="shared" si="0"/>
        <v>2.330427046572818E-3</v>
      </c>
      <c r="H42">
        <f t="shared" si="1"/>
        <v>2.5213681549769467</v>
      </c>
      <c r="I42">
        <f t="shared" si="2"/>
        <v>400.02967741935498</v>
      </c>
      <c r="J42">
        <f t="shared" si="3"/>
        <v>344.87229099074295</v>
      </c>
      <c r="K42">
        <f t="shared" si="4"/>
        <v>33.438422411189592</v>
      </c>
      <c r="L42">
        <f t="shared" si="5"/>
        <v>38.786419436983266</v>
      </c>
      <c r="M42">
        <f t="shared" si="6"/>
        <v>9.9689684257384198E-2</v>
      </c>
      <c r="N42">
        <f t="shared" si="7"/>
        <v>3.3942384644494372</v>
      </c>
      <c r="O42">
        <f t="shared" si="8"/>
        <v>9.8091210544777235E-2</v>
      </c>
      <c r="P42">
        <f t="shared" si="9"/>
        <v>6.144848807290286E-2</v>
      </c>
      <c r="Q42">
        <f t="shared" si="10"/>
        <v>16.519972604469046</v>
      </c>
      <c r="R42">
        <f t="shared" si="11"/>
        <v>28.001098484747782</v>
      </c>
      <c r="S42">
        <f t="shared" si="12"/>
        <v>28.011522580645199</v>
      </c>
      <c r="T42">
        <f t="shared" si="13"/>
        <v>3.797389522419361</v>
      </c>
      <c r="U42">
        <f t="shared" si="14"/>
        <v>39.995195645118784</v>
      </c>
      <c r="V42">
        <f t="shared" si="15"/>
        <v>1.5574744818913195</v>
      </c>
      <c r="W42">
        <f t="shared" si="16"/>
        <v>3.8941539271640031</v>
      </c>
      <c r="X42">
        <f t="shared" si="17"/>
        <v>2.2399150405280412</v>
      </c>
      <c r="Y42">
        <f t="shared" si="18"/>
        <v>-102.77183275386128</v>
      </c>
      <c r="Z42">
        <f t="shared" si="19"/>
        <v>79.11787211183821</v>
      </c>
      <c r="AA42">
        <f t="shared" si="20"/>
        <v>5.0924691933633062</v>
      </c>
      <c r="AB42">
        <f t="shared" si="21"/>
        <v>-2.0415188441907048</v>
      </c>
      <c r="AC42">
        <v>-4.0084292601015502E-2</v>
      </c>
      <c r="AD42">
        <v>4.49981300215372E-2</v>
      </c>
      <c r="AE42">
        <v>3.3818712571592302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50871.011886784676</v>
      </c>
      <c r="AK42" t="s">
        <v>251</v>
      </c>
      <c r="AL42">
        <v>2.3480730769230802</v>
      </c>
      <c r="AM42">
        <v>1.6863999999999999</v>
      </c>
      <c r="AN42">
        <f t="shared" si="25"/>
        <v>-0.66167307692308031</v>
      </c>
      <c r="AO42">
        <f t="shared" si="26"/>
        <v>-0.39235832360239586</v>
      </c>
      <c r="AP42">
        <v>-0.762117180814466</v>
      </c>
      <c r="AQ42" t="s">
        <v>332</v>
      </c>
      <c r="AR42">
        <v>2.3136769230769199</v>
      </c>
      <c r="AS42">
        <v>1.4144000000000001</v>
      </c>
      <c r="AT42">
        <f t="shared" si="27"/>
        <v>-0.63580099199442852</v>
      </c>
      <c r="AU42">
        <v>0.5</v>
      </c>
      <c r="AV42">
        <f t="shared" si="28"/>
        <v>84.287505759995952</v>
      </c>
      <c r="AW42">
        <f t="shared" si="29"/>
        <v>2.5213681549769467</v>
      </c>
      <c r="AX42">
        <f t="shared" si="30"/>
        <v>-26.795039887470768</v>
      </c>
      <c r="AY42">
        <f t="shared" si="31"/>
        <v>1</v>
      </c>
      <c r="AZ42">
        <f t="shared" si="32"/>
        <v>3.8955777682411874E-2</v>
      </c>
      <c r="BA42">
        <f t="shared" si="33"/>
        <v>0.19230769230769215</v>
      </c>
      <c r="BB42" t="s">
        <v>253</v>
      </c>
      <c r="BC42">
        <v>0</v>
      </c>
      <c r="BD42">
        <f t="shared" si="34"/>
        <v>1.4144000000000001</v>
      </c>
      <c r="BE42">
        <f t="shared" si="35"/>
        <v>-0.63580099199442852</v>
      </c>
      <c r="BF42">
        <f t="shared" si="36"/>
        <v>0.16129032258064505</v>
      </c>
      <c r="BG42">
        <f t="shared" si="37"/>
        <v>0.96316038804555348</v>
      </c>
      <c r="BH42">
        <f t="shared" si="38"/>
        <v>-0.41107914087249448</v>
      </c>
      <c r="BI42">
        <f t="shared" si="39"/>
        <v>99.985445161290301</v>
      </c>
      <c r="BJ42">
        <f t="shared" si="40"/>
        <v>84.287505759995952</v>
      </c>
      <c r="BK42">
        <f t="shared" si="41"/>
        <v>0.8429977545634626</v>
      </c>
      <c r="BL42">
        <f t="shared" si="42"/>
        <v>0.1959955091269252</v>
      </c>
      <c r="BM42">
        <v>0.64204477945669003</v>
      </c>
      <c r="BN42">
        <v>0.5</v>
      </c>
      <c r="BO42" t="s">
        <v>254</v>
      </c>
      <c r="BP42">
        <v>1675432796.59355</v>
      </c>
      <c r="BQ42">
        <v>400.02967741935498</v>
      </c>
      <c r="BR42">
        <v>400.47312903225799</v>
      </c>
      <c r="BS42">
        <v>16.063251612903201</v>
      </c>
      <c r="BT42">
        <v>15.7688258064516</v>
      </c>
      <c r="BU42">
        <v>500.025483870968</v>
      </c>
      <c r="BV42">
        <v>96.758858064516104</v>
      </c>
      <c r="BW42">
        <v>0.199996806451613</v>
      </c>
      <c r="BX42">
        <v>28.443883870967699</v>
      </c>
      <c r="BY42">
        <v>28.011522580645199</v>
      </c>
      <c r="BZ42">
        <v>999.9</v>
      </c>
      <c r="CA42">
        <v>9990.3225806451592</v>
      </c>
      <c r="CB42">
        <v>0</v>
      </c>
      <c r="CC42">
        <v>392.54174193548403</v>
      </c>
      <c r="CD42">
        <v>99.985445161290301</v>
      </c>
      <c r="CE42">
        <v>0.90009087096774198</v>
      </c>
      <c r="CF42">
        <v>9.9908580645161296E-2</v>
      </c>
      <c r="CG42">
        <v>0</v>
      </c>
      <c r="CH42">
        <v>2.3129096774193498</v>
      </c>
      <c r="CI42">
        <v>0</v>
      </c>
      <c r="CJ42">
        <v>55.341767741935499</v>
      </c>
      <c r="CK42">
        <v>914.23422580645104</v>
      </c>
      <c r="CL42">
        <v>38.955290322580602</v>
      </c>
      <c r="CM42">
        <v>43.576225806451603</v>
      </c>
      <c r="CN42">
        <v>41.183</v>
      </c>
      <c r="CO42">
        <v>41.75</v>
      </c>
      <c r="CP42">
        <v>39.475612903225802</v>
      </c>
      <c r="CQ42">
        <v>89.9964516129033</v>
      </c>
      <c r="CR42">
        <v>9.9912903225806495</v>
      </c>
      <c r="CS42">
        <v>0</v>
      </c>
      <c r="CT42">
        <v>59.399999856948902</v>
      </c>
      <c r="CU42">
        <v>2.3136769230769199</v>
      </c>
      <c r="CV42">
        <v>0.57723077260875499</v>
      </c>
      <c r="CW42">
        <v>-0.43068034480706802</v>
      </c>
      <c r="CX42">
        <v>55.3538</v>
      </c>
      <c r="CY42">
        <v>15</v>
      </c>
      <c r="CZ42">
        <v>1675431165.9000001</v>
      </c>
      <c r="DA42" t="s">
        <v>255</v>
      </c>
      <c r="DB42">
        <v>5</v>
      </c>
      <c r="DC42">
        <v>-3.794</v>
      </c>
      <c r="DD42">
        <v>0.34499999999999997</v>
      </c>
      <c r="DE42">
        <v>403</v>
      </c>
      <c r="DF42">
        <v>15</v>
      </c>
      <c r="DG42">
        <v>1.63</v>
      </c>
      <c r="DH42">
        <v>0.18</v>
      </c>
      <c r="DI42">
        <v>-0.44597853846153801</v>
      </c>
      <c r="DJ42">
        <v>-3.6384626854556498E-2</v>
      </c>
      <c r="DK42">
        <v>8.1624729337155602E-2</v>
      </c>
      <c r="DL42">
        <v>1</v>
      </c>
      <c r="DM42">
        <v>2.4586000000000001</v>
      </c>
      <c r="DN42">
        <v>0</v>
      </c>
      <c r="DO42">
        <v>0</v>
      </c>
      <c r="DP42">
        <v>0</v>
      </c>
      <c r="DQ42">
        <v>0.29911657692307703</v>
      </c>
      <c r="DR42">
        <v>-5.1975238444788699E-2</v>
      </c>
      <c r="DS42">
        <v>6.8979683055290196E-3</v>
      </c>
      <c r="DT42">
        <v>1</v>
      </c>
      <c r="DU42">
        <v>2</v>
      </c>
      <c r="DV42">
        <v>3</v>
      </c>
      <c r="DW42" t="s">
        <v>256</v>
      </c>
      <c r="DX42">
        <v>100</v>
      </c>
      <c r="DY42">
        <v>100</v>
      </c>
      <c r="DZ42">
        <v>-3.794</v>
      </c>
      <c r="EA42">
        <v>0.34499999999999997</v>
      </c>
      <c r="EB42">
        <v>2</v>
      </c>
      <c r="EC42">
        <v>516.41800000000001</v>
      </c>
      <c r="ED42">
        <v>414.86599999999999</v>
      </c>
      <c r="EE42">
        <v>27.346900000000002</v>
      </c>
      <c r="EF42">
        <v>31.444099999999999</v>
      </c>
      <c r="EG42">
        <v>29.9999</v>
      </c>
      <c r="EH42">
        <v>31.657900000000001</v>
      </c>
      <c r="EI42">
        <v>31.691800000000001</v>
      </c>
      <c r="EJ42">
        <v>20.1343</v>
      </c>
      <c r="EK42">
        <v>25.967600000000001</v>
      </c>
      <c r="EL42">
        <v>0</v>
      </c>
      <c r="EM42">
        <v>27.3459</v>
      </c>
      <c r="EN42">
        <v>400.464</v>
      </c>
      <c r="EO42">
        <v>15.784000000000001</v>
      </c>
      <c r="EP42">
        <v>100.29300000000001</v>
      </c>
      <c r="EQ42">
        <v>90.592500000000001</v>
      </c>
    </row>
    <row r="43" spans="1:147" x14ac:dyDescent="0.3">
      <c r="A43">
        <v>27</v>
      </c>
      <c r="B43">
        <v>1675432864.5999999</v>
      </c>
      <c r="C43">
        <v>1620.1999998092699</v>
      </c>
      <c r="D43" t="s">
        <v>333</v>
      </c>
      <c r="E43" t="s">
        <v>334</v>
      </c>
      <c r="F43">
        <v>1675432856.5999999</v>
      </c>
      <c r="G43">
        <f t="shared" si="0"/>
        <v>1.9525514527196977E-3</v>
      </c>
      <c r="H43">
        <f t="shared" si="1"/>
        <v>2.4444917522438874</v>
      </c>
      <c r="I43">
        <f t="shared" si="2"/>
        <v>400.010548387097</v>
      </c>
      <c r="J43">
        <f t="shared" si="3"/>
        <v>338.54211987747044</v>
      </c>
      <c r="K43">
        <f t="shared" si="4"/>
        <v>32.824239883943399</v>
      </c>
      <c r="L43">
        <f t="shared" si="5"/>
        <v>38.784072720753372</v>
      </c>
      <c r="M43">
        <f t="shared" si="6"/>
        <v>8.3358310605201505E-2</v>
      </c>
      <c r="N43">
        <f t="shared" si="7"/>
        <v>3.3969487602954871</v>
      </c>
      <c r="O43">
        <f t="shared" si="8"/>
        <v>8.2238374811593851E-2</v>
      </c>
      <c r="P43">
        <f t="shared" si="9"/>
        <v>5.1498352433284142E-2</v>
      </c>
      <c r="Q43">
        <f t="shared" si="10"/>
        <v>16.518457705599879</v>
      </c>
      <c r="R43">
        <f t="shared" si="11"/>
        <v>28.046220781170046</v>
      </c>
      <c r="S43">
        <f t="shared" si="12"/>
        <v>27.996441935483901</v>
      </c>
      <c r="T43">
        <f t="shared" si="13"/>
        <v>3.7940526139400519</v>
      </c>
      <c r="U43">
        <f t="shared" si="14"/>
        <v>40.039920441005016</v>
      </c>
      <c r="V43">
        <f t="shared" si="15"/>
        <v>1.5555346513879249</v>
      </c>
      <c r="W43">
        <f t="shared" si="16"/>
        <v>3.8849593961602795</v>
      </c>
      <c r="X43">
        <f t="shared" si="17"/>
        <v>2.2385179625521268</v>
      </c>
      <c r="Y43">
        <f t="shared" si="18"/>
        <v>-86.107519064938671</v>
      </c>
      <c r="Z43">
        <f t="shared" si="19"/>
        <v>74.493349091761971</v>
      </c>
      <c r="AA43">
        <f t="shared" si="20"/>
        <v>4.7896530100658401</v>
      </c>
      <c r="AB43">
        <f t="shared" si="21"/>
        <v>9.6939407424890192</v>
      </c>
      <c r="AC43">
        <v>-4.0124554538213598E-2</v>
      </c>
      <c r="AD43">
        <v>4.5043327573181503E-2</v>
      </c>
      <c r="AE43">
        <v>3.3845691309892998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50926.870426870701</v>
      </c>
      <c r="AK43" t="s">
        <v>251</v>
      </c>
      <c r="AL43">
        <v>2.3480730769230802</v>
      </c>
      <c r="AM43">
        <v>1.6863999999999999</v>
      </c>
      <c r="AN43">
        <f t="shared" si="25"/>
        <v>-0.66167307692308031</v>
      </c>
      <c r="AO43">
        <f t="shared" si="26"/>
        <v>-0.39235832360239586</v>
      </c>
      <c r="AP43">
        <v>-0.762117180814466</v>
      </c>
      <c r="AQ43" t="s">
        <v>335</v>
      </c>
      <c r="AR43">
        <v>2.3935307692307699</v>
      </c>
      <c r="AS43">
        <v>1.6948000000000001</v>
      </c>
      <c r="AT43">
        <f t="shared" si="27"/>
        <v>-0.41227918883099468</v>
      </c>
      <c r="AU43">
        <v>0.5</v>
      </c>
      <c r="AV43">
        <f t="shared" si="28"/>
        <v>84.280001409397002</v>
      </c>
      <c r="AW43">
        <f t="shared" si="29"/>
        <v>2.4444917522438874</v>
      </c>
      <c r="AX43">
        <f t="shared" si="30"/>
        <v>-17.373445307870643</v>
      </c>
      <c r="AY43">
        <f t="shared" si="31"/>
        <v>1</v>
      </c>
      <c r="AZ43">
        <f t="shared" si="32"/>
        <v>3.8047091592725395E-2</v>
      </c>
      <c r="BA43">
        <f t="shared" si="33"/>
        <v>-4.9563370309182115E-3</v>
      </c>
      <c r="BB43" t="s">
        <v>253</v>
      </c>
      <c r="BC43">
        <v>0</v>
      </c>
      <c r="BD43">
        <f t="shared" si="34"/>
        <v>1.6948000000000001</v>
      </c>
      <c r="BE43">
        <f t="shared" si="35"/>
        <v>-0.41227918883099468</v>
      </c>
      <c r="BF43">
        <f t="shared" si="36"/>
        <v>-4.981024667931799E-3</v>
      </c>
      <c r="BG43">
        <f t="shared" si="37"/>
        <v>1.0695845181953552</v>
      </c>
      <c r="BH43">
        <f t="shared" si="38"/>
        <v>1.2695091115180265E-2</v>
      </c>
      <c r="BI43">
        <f t="shared" si="39"/>
        <v>99.976574193548402</v>
      </c>
      <c r="BJ43">
        <f t="shared" si="40"/>
        <v>84.280001409397002</v>
      </c>
      <c r="BK43">
        <f t="shared" si="41"/>
        <v>0.84299749305508498</v>
      </c>
      <c r="BL43">
        <f t="shared" si="42"/>
        <v>0.19599498611017005</v>
      </c>
      <c r="BM43">
        <v>0.64204477945669003</v>
      </c>
      <c r="BN43">
        <v>0.5</v>
      </c>
      <c r="BO43" t="s">
        <v>254</v>
      </c>
      <c r="BP43">
        <v>1675432856.5999999</v>
      </c>
      <c r="BQ43">
        <v>400.010548387097</v>
      </c>
      <c r="BR43">
        <v>400.424709677419</v>
      </c>
      <c r="BS43">
        <v>16.043448387096799</v>
      </c>
      <c r="BT43">
        <v>15.7967612903226</v>
      </c>
      <c r="BU43">
        <v>500.03141935483899</v>
      </c>
      <c r="BV43">
        <v>96.757632258064504</v>
      </c>
      <c r="BW43">
        <v>0.199992677419355</v>
      </c>
      <c r="BX43">
        <v>28.403206451612899</v>
      </c>
      <c r="BY43">
        <v>27.996441935483901</v>
      </c>
      <c r="BZ43">
        <v>999.9</v>
      </c>
      <c r="CA43">
        <v>10000.483870967701</v>
      </c>
      <c r="CB43">
        <v>0</v>
      </c>
      <c r="CC43">
        <v>392.52538709677401</v>
      </c>
      <c r="CD43">
        <v>99.976574193548402</v>
      </c>
      <c r="CE43">
        <v>0.90011545161290296</v>
      </c>
      <c r="CF43">
        <v>9.9884067741935506E-2</v>
      </c>
      <c r="CG43">
        <v>0</v>
      </c>
      <c r="CH43">
        <v>2.3850096774193501</v>
      </c>
      <c r="CI43">
        <v>0</v>
      </c>
      <c r="CJ43">
        <v>54.433458064516103</v>
      </c>
      <c r="CK43">
        <v>914.161967741936</v>
      </c>
      <c r="CL43">
        <v>38.808064516129001</v>
      </c>
      <c r="CM43">
        <v>43.436999999999998</v>
      </c>
      <c r="CN43">
        <v>41.014000000000003</v>
      </c>
      <c r="CO43">
        <v>41.670999999999999</v>
      </c>
      <c r="CP43">
        <v>39.338419354838699</v>
      </c>
      <c r="CQ43">
        <v>89.990645161290402</v>
      </c>
      <c r="CR43">
        <v>9.9896774193548392</v>
      </c>
      <c r="CS43">
        <v>0</v>
      </c>
      <c r="CT43">
        <v>59.200000047683702</v>
      </c>
      <c r="CU43">
        <v>2.3935307692307699</v>
      </c>
      <c r="CV43">
        <v>0.61496067971488799</v>
      </c>
      <c r="CW43">
        <v>-3.05659829428707</v>
      </c>
      <c r="CX43">
        <v>54.427903846153903</v>
      </c>
      <c r="CY43">
        <v>15</v>
      </c>
      <c r="CZ43">
        <v>1675431165.9000001</v>
      </c>
      <c r="DA43" t="s">
        <v>255</v>
      </c>
      <c r="DB43">
        <v>5</v>
      </c>
      <c r="DC43">
        <v>-3.794</v>
      </c>
      <c r="DD43">
        <v>0.34499999999999997</v>
      </c>
      <c r="DE43">
        <v>403</v>
      </c>
      <c r="DF43">
        <v>15</v>
      </c>
      <c r="DG43">
        <v>1.63</v>
      </c>
      <c r="DH43">
        <v>0.18</v>
      </c>
      <c r="DI43">
        <v>-0.40643598076923099</v>
      </c>
      <c r="DJ43">
        <v>1.78874327670006E-2</v>
      </c>
      <c r="DK43">
        <v>0.10198437915991999</v>
      </c>
      <c r="DL43">
        <v>1</v>
      </c>
      <c r="DM43">
        <v>2.3828999999999998</v>
      </c>
      <c r="DN43">
        <v>0</v>
      </c>
      <c r="DO43">
        <v>0</v>
      </c>
      <c r="DP43">
        <v>0</v>
      </c>
      <c r="DQ43">
        <v>0.25053501923076898</v>
      </c>
      <c r="DR43">
        <v>-4.2475497310681197E-2</v>
      </c>
      <c r="DS43">
        <v>5.8650429091826103E-3</v>
      </c>
      <c r="DT43">
        <v>1</v>
      </c>
      <c r="DU43">
        <v>2</v>
      </c>
      <c r="DV43">
        <v>3</v>
      </c>
      <c r="DW43" t="s">
        <v>256</v>
      </c>
      <c r="DX43">
        <v>100</v>
      </c>
      <c r="DY43">
        <v>100</v>
      </c>
      <c r="DZ43">
        <v>-3.794</v>
      </c>
      <c r="EA43">
        <v>0.34499999999999997</v>
      </c>
      <c r="EB43">
        <v>2</v>
      </c>
      <c r="EC43">
        <v>516.57000000000005</v>
      </c>
      <c r="ED43">
        <v>414.75099999999998</v>
      </c>
      <c r="EE43">
        <v>27.259799999999998</v>
      </c>
      <c r="EF43">
        <v>31.466200000000001</v>
      </c>
      <c r="EG43">
        <v>30</v>
      </c>
      <c r="EH43">
        <v>31.677299999999999</v>
      </c>
      <c r="EI43">
        <v>31.711099999999998</v>
      </c>
      <c r="EJ43">
        <v>20.135100000000001</v>
      </c>
      <c r="EK43">
        <v>25.967600000000001</v>
      </c>
      <c r="EL43">
        <v>0</v>
      </c>
      <c r="EM43">
        <v>27.253799999999998</v>
      </c>
      <c r="EN43">
        <v>400.471</v>
      </c>
      <c r="EO43">
        <v>15.844099999999999</v>
      </c>
      <c r="EP43">
        <v>100.289</v>
      </c>
      <c r="EQ43">
        <v>90.587299999999999</v>
      </c>
    </row>
    <row r="44" spans="1:147" x14ac:dyDescent="0.3">
      <c r="A44">
        <v>28</v>
      </c>
      <c r="B44">
        <v>1675432924.5999999</v>
      </c>
      <c r="C44">
        <v>1680.1999998092699</v>
      </c>
      <c r="D44" t="s">
        <v>336</v>
      </c>
      <c r="E44" t="s">
        <v>337</v>
      </c>
      <c r="F44">
        <v>1675432916.5999999</v>
      </c>
      <c r="G44">
        <f t="shared" si="0"/>
        <v>1.6389907219447736E-3</v>
      </c>
      <c r="H44">
        <f t="shared" si="1"/>
        <v>2.2907829658716161</v>
      </c>
      <c r="I44">
        <f t="shared" si="2"/>
        <v>400.02696774193498</v>
      </c>
      <c r="J44">
        <f t="shared" si="3"/>
        <v>333.33051052638325</v>
      </c>
      <c r="K44">
        <f t="shared" si="4"/>
        <v>32.320796044267162</v>
      </c>
      <c r="L44">
        <f t="shared" si="5"/>
        <v>38.787898582030245</v>
      </c>
      <c r="M44">
        <f t="shared" si="6"/>
        <v>7.0051547026348054E-2</v>
      </c>
      <c r="N44">
        <f t="shared" si="7"/>
        <v>3.3960615901973266</v>
      </c>
      <c r="O44">
        <f t="shared" si="8"/>
        <v>6.925859189206468E-2</v>
      </c>
      <c r="P44">
        <f t="shared" si="9"/>
        <v>4.3357115774548698E-2</v>
      </c>
      <c r="Q44">
        <f t="shared" si="10"/>
        <v>16.51926586126736</v>
      </c>
      <c r="R44">
        <f t="shared" si="11"/>
        <v>28.081891660290534</v>
      </c>
      <c r="S44">
        <f t="shared" si="12"/>
        <v>27.984638709677402</v>
      </c>
      <c r="T44">
        <f t="shared" si="13"/>
        <v>3.7914426881024412</v>
      </c>
      <c r="U44">
        <f t="shared" si="14"/>
        <v>40.24095940360786</v>
      </c>
      <c r="V44">
        <f t="shared" si="15"/>
        <v>1.5601499227750089</v>
      </c>
      <c r="W44">
        <f t="shared" si="16"/>
        <v>3.8770196980818787</v>
      </c>
      <c r="X44">
        <f t="shared" si="17"/>
        <v>2.2312927653274324</v>
      </c>
      <c r="Y44">
        <f t="shared" si="18"/>
        <v>-72.279490837764513</v>
      </c>
      <c r="Z44">
        <f t="shared" si="19"/>
        <v>70.191395473802302</v>
      </c>
      <c r="AA44">
        <f t="shared" si="20"/>
        <v>4.5131752205313971</v>
      </c>
      <c r="AB44">
        <f t="shared" si="21"/>
        <v>18.944345717836548</v>
      </c>
      <c r="AC44">
        <v>-4.0111373995160501E-2</v>
      </c>
      <c r="AD44">
        <v>4.5028531258925503E-2</v>
      </c>
      <c r="AE44">
        <v>3.38368602748425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50916.891687763957</v>
      </c>
      <c r="AK44" t="s">
        <v>251</v>
      </c>
      <c r="AL44">
        <v>2.3480730769230802</v>
      </c>
      <c r="AM44">
        <v>1.6863999999999999</v>
      </c>
      <c r="AN44">
        <f t="shared" si="25"/>
        <v>-0.66167307692308031</v>
      </c>
      <c r="AO44">
        <f t="shared" si="26"/>
        <v>-0.39235832360239586</v>
      </c>
      <c r="AP44">
        <v>-0.762117180814466</v>
      </c>
      <c r="AQ44" t="s">
        <v>338</v>
      </c>
      <c r="AR44">
        <v>2.38563846153846</v>
      </c>
      <c r="AS44">
        <v>1.6656</v>
      </c>
      <c r="AT44">
        <f t="shared" si="27"/>
        <v>-0.43229974876228394</v>
      </c>
      <c r="AU44">
        <v>0.5</v>
      </c>
      <c r="AV44">
        <f t="shared" si="28"/>
        <v>84.284199544934665</v>
      </c>
      <c r="AW44">
        <f t="shared" si="29"/>
        <v>2.2907829658716161</v>
      </c>
      <c r="AX44">
        <f t="shared" si="30"/>
        <v>-18.218019143952731</v>
      </c>
      <c r="AY44">
        <f t="shared" si="31"/>
        <v>1</v>
      </c>
      <c r="AZ44">
        <f t="shared" si="32"/>
        <v>3.6221500152688539E-2</v>
      </c>
      <c r="BA44">
        <f t="shared" si="33"/>
        <v>1.248799231508161E-2</v>
      </c>
      <c r="BB44" t="s">
        <v>253</v>
      </c>
      <c r="BC44">
        <v>0</v>
      </c>
      <c r="BD44">
        <f t="shared" si="34"/>
        <v>1.6656</v>
      </c>
      <c r="BE44">
        <f t="shared" si="35"/>
        <v>-0.43229974876228389</v>
      </c>
      <c r="BF44">
        <f t="shared" si="36"/>
        <v>1.2333965844402236E-2</v>
      </c>
      <c r="BG44">
        <f t="shared" si="37"/>
        <v>1.0550430279019105</v>
      </c>
      <c r="BH44">
        <f t="shared" si="38"/>
        <v>-3.1435463713778908E-2</v>
      </c>
      <c r="BI44">
        <f t="shared" si="39"/>
        <v>99.981564516128998</v>
      </c>
      <c r="BJ44">
        <f t="shared" si="40"/>
        <v>84.284199544934665</v>
      </c>
      <c r="BK44">
        <f t="shared" si="41"/>
        <v>0.84299740610018126</v>
      </c>
      <c r="BL44">
        <f t="shared" si="42"/>
        <v>0.19599481220036263</v>
      </c>
      <c r="BM44">
        <v>0.64204477945669003</v>
      </c>
      <c r="BN44">
        <v>0.5</v>
      </c>
      <c r="BO44" t="s">
        <v>254</v>
      </c>
      <c r="BP44">
        <v>1675432916.5999999</v>
      </c>
      <c r="BQ44">
        <v>400.02696774193498</v>
      </c>
      <c r="BR44">
        <v>400.40529032258098</v>
      </c>
      <c r="BS44">
        <v>16.0901225806452</v>
      </c>
      <c r="BT44">
        <v>15.883061290322599</v>
      </c>
      <c r="BU44">
        <v>500.03248387096801</v>
      </c>
      <c r="BV44">
        <v>96.763303225806396</v>
      </c>
      <c r="BW44">
        <v>0.199906032258064</v>
      </c>
      <c r="BX44">
        <v>28.3680129032258</v>
      </c>
      <c r="BY44">
        <v>27.984638709677402</v>
      </c>
      <c r="BZ44">
        <v>999.9</v>
      </c>
      <c r="CA44">
        <v>9996.6129032258104</v>
      </c>
      <c r="CB44">
        <v>0</v>
      </c>
      <c r="CC44">
        <v>392.43461290322603</v>
      </c>
      <c r="CD44">
        <v>99.981564516128998</v>
      </c>
      <c r="CE44">
        <v>0.90012364516128995</v>
      </c>
      <c r="CF44">
        <v>9.9875896774193604E-2</v>
      </c>
      <c r="CG44">
        <v>0</v>
      </c>
      <c r="CH44">
        <v>2.4038258064516098</v>
      </c>
      <c r="CI44">
        <v>0</v>
      </c>
      <c r="CJ44">
        <v>53.971635483870998</v>
      </c>
      <c r="CK44">
        <v>914.21051612903204</v>
      </c>
      <c r="CL44">
        <v>38.679000000000002</v>
      </c>
      <c r="CM44">
        <v>43.326225806451603</v>
      </c>
      <c r="CN44">
        <v>40.875</v>
      </c>
      <c r="CO44">
        <v>41.564032258064501</v>
      </c>
      <c r="CP44">
        <v>39.221548387096803</v>
      </c>
      <c r="CQ44">
        <v>89.996451612903201</v>
      </c>
      <c r="CR44">
        <v>9.99</v>
      </c>
      <c r="CS44">
        <v>0</v>
      </c>
      <c r="CT44">
        <v>59.600000143051098</v>
      </c>
      <c r="CU44">
        <v>2.38563846153846</v>
      </c>
      <c r="CV44">
        <v>-0.628492299411888</v>
      </c>
      <c r="CW44">
        <v>-0.727623946638702</v>
      </c>
      <c r="CX44">
        <v>53.9918153846154</v>
      </c>
      <c r="CY44">
        <v>15</v>
      </c>
      <c r="CZ44">
        <v>1675431165.9000001</v>
      </c>
      <c r="DA44" t="s">
        <v>255</v>
      </c>
      <c r="DB44">
        <v>5</v>
      </c>
      <c r="DC44">
        <v>-3.794</v>
      </c>
      <c r="DD44">
        <v>0.34499999999999997</v>
      </c>
      <c r="DE44">
        <v>403</v>
      </c>
      <c r="DF44">
        <v>15</v>
      </c>
      <c r="DG44">
        <v>1.63</v>
      </c>
      <c r="DH44">
        <v>0.18</v>
      </c>
      <c r="DI44">
        <v>-0.39674257692307702</v>
      </c>
      <c r="DJ44">
        <v>0.17129927772562101</v>
      </c>
      <c r="DK44">
        <v>8.6815441099173593E-2</v>
      </c>
      <c r="DL44">
        <v>1</v>
      </c>
      <c r="DM44">
        <v>2.4700000000000002</v>
      </c>
      <c r="DN44">
        <v>0</v>
      </c>
      <c r="DO44">
        <v>0</v>
      </c>
      <c r="DP44">
        <v>0</v>
      </c>
      <c r="DQ44">
        <v>0.20376569230769201</v>
      </c>
      <c r="DR44">
        <v>4.0660022197561201E-2</v>
      </c>
      <c r="DS44">
        <v>7.9797183740030805E-3</v>
      </c>
      <c r="DT44">
        <v>1</v>
      </c>
      <c r="DU44">
        <v>2</v>
      </c>
      <c r="DV44">
        <v>3</v>
      </c>
      <c r="DW44" t="s">
        <v>256</v>
      </c>
      <c r="DX44">
        <v>100</v>
      </c>
      <c r="DY44">
        <v>100</v>
      </c>
      <c r="DZ44">
        <v>-3.794</v>
      </c>
      <c r="EA44">
        <v>0.34499999999999997</v>
      </c>
      <c r="EB44">
        <v>2</v>
      </c>
      <c r="EC44">
        <v>516.20799999999997</v>
      </c>
      <c r="ED44">
        <v>414.76</v>
      </c>
      <c r="EE44">
        <v>27.2226</v>
      </c>
      <c r="EF44">
        <v>31.491</v>
      </c>
      <c r="EG44">
        <v>30.0002</v>
      </c>
      <c r="EH44">
        <v>31.6966</v>
      </c>
      <c r="EI44">
        <v>31.7303</v>
      </c>
      <c r="EJ44">
        <v>20.134599999999999</v>
      </c>
      <c r="EK44">
        <v>26.2591</v>
      </c>
      <c r="EL44">
        <v>0</v>
      </c>
      <c r="EM44">
        <v>27.222899999999999</v>
      </c>
      <c r="EN44">
        <v>400.30799999999999</v>
      </c>
      <c r="EO44">
        <v>15.7944</v>
      </c>
      <c r="EP44">
        <v>100.286</v>
      </c>
      <c r="EQ44">
        <v>90.581299999999999</v>
      </c>
    </row>
    <row r="45" spans="1:147" x14ac:dyDescent="0.3">
      <c r="A45">
        <v>29</v>
      </c>
      <c r="B45">
        <v>1675432984.5999999</v>
      </c>
      <c r="C45">
        <v>1740.1999998092699</v>
      </c>
      <c r="D45" t="s">
        <v>339</v>
      </c>
      <c r="E45" t="s">
        <v>340</v>
      </c>
      <c r="F45">
        <v>1675432976.5999999</v>
      </c>
      <c r="G45">
        <f t="shared" si="0"/>
        <v>1.3963002242033387E-3</v>
      </c>
      <c r="H45">
        <f t="shared" si="1"/>
        <v>2.2031893392631483</v>
      </c>
      <c r="I45">
        <f t="shared" si="2"/>
        <v>400.03819354838703</v>
      </c>
      <c r="J45">
        <f t="shared" si="3"/>
        <v>326.40957334990401</v>
      </c>
      <c r="K45">
        <f t="shared" si="4"/>
        <v>31.650738004491025</v>
      </c>
      <c r="L45">
        <f t="shared" si="5"/>
        <v>38.790234997847357</v>
      </c>
      <c r="M45">
        <f t="shared" si="6"/>
        <v>5.9387242881109421E-2</v>
      </c>
      <c r="N45">
        <f t="shared" si="7"/>
        <v>3.3982817347883332</v>
      </c>
      <c r="O45">
        <f t="shared" si="8"/>
        <v>5.8816649520534135E-2</v>
      </c>
      <c r="P45">
        <f t="shared" si="9"/>
        <v>3.6811214468678043E-2</v>
      </c>
      <c r="Q45">
        <f t="shared" si="10"/>
        <v>16.523579793047659</v>
      </c>
      <c r="R45">
        <f t="shared" si="11"/>
        <v>28.118158457107455</v>
      </c>
      <c r="S45">
        <f t="shared" si="12"/>
        <v>27.9819064516129</v>
      </c>
      <c r="T45">
        <f t="shared" si="13"/>
        <v>3.7908387553099048</v>
      </c>
      <c r="U45">
        <f t="shared" si="14"/>
        <v>40.082107315275792</v>
      </c>
      <c r="V45">
        <f t="shared" si="15"/>
        <v>1.5522923556630703</v>
      </c>
      <c r="W45">
        <f t="shared" si="16"/>
        <v>3.8727812972834195</v>
      </c>
      <c r="X45">
        <f t="shared" si="17"/>
        <v>2.2385463996468342</v>
      </c>
      <c r="Y45">
        <f t="shared" si="18"/>
        <v>-61.576839887367235</v>
      </c>
      <c r="Z45">
        <f t="shared" si="19"/>
        <v>67.291176974434151</v>
      </c>
      <c r="AA45">
        <f t="shared" si="20"/>
        <v>4.3234058136568247</v>
      </c>
      <c r="AB45">
        <f t="shared" si="21"/>
        <v>26.561322693771402</v>
      </c>
      <c r="AC45">
        <v>-4.01443610163588E-2</v>
      </c>
      <c r="AD45">
        <v>4.5065562080042303E-2</v>
      </c>
      <c r="AE45">
        <v>3.3858959945892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50960.299680595715</v>
      </c>
      <c r="AK45" t="s">
        <v>251</v>
      </c>
      <c r="AL45">
        <v>2.3480730769230802</v>
      </c>
      <c r="AM45">
        <v>1.6863999999999999</v>
      </c>
      <c r="AN45">
        <f t="shared" si="25"/>
        <v>-0.66167307692308031</v>
      </c>
      <c r="AO45">
        <f t="shared" si="26"/>
        <v>-0.39235832360239586</v>
      </c>
      <c r="AP45">
        <v>-0.762117180814466</v>
      </c>
      <c r="AQ45" t="s">
        <v>341</v>
      </c>
      <c r="AR45">
        <v>2.39381538461538</v>
      </c>
      <c r="AS45">
        <v>1.4872000000000001</v>
      </c>
      <c r="AT45">
        <f t="shared" si="27"/>
        <v>-0.60961228120991118</v>
      </c>
      <c r="AU45">
        <v>0.5</v>
      </c>
      <c r="AV45">
        <f t="shared" si="28"/>
        <v>84.307291589556726</v>
      </c>
      <c r="AW45">
        <f t="shared" si="29"/>
        <v>2.2031893392631483</v>
      </c>
      <c r="AX45">
        <f t="shared" si="30"/>
        <v>-25.697380174269416</v>
      </c>
      <c r="AY45">
        <f t="shared" si="31"/>
        <v>1</v>
      </c>
      <c r="AZ45">
        <f t="shared" si="32"/>
        <v>3.5172598528179159E-2</v>
      </c>
      <c r="BA45">
        <f t="shared" si="33"/>
        <v>0.13394298009682612</v>
      </c>
      <c r="BB45" t="s">
        <v>253</v>
      </c>
      <c r="BC45">
        <v>0</v>
      </c>
      <c r="BD45">
        <f t="shared" si="34"/>
        <v>1.4872000000000001</v>
      </c>
      <c r="BE45">
        <f t="shared" si="35"/>
        <v>-0.60961228120991118</v>
      </c>
      <c r="BF45">
        <f t="shared" si="36"/>
        <v>0.11812144212523709</v>
      </c>
      <c r="BG45">
        <f t="shared" si="37"/>
        <v>1.0531347871346974</v>
      </c>
      <c r="BH45">
        <f t="shared" si="38"/>
        <v>-0.30105501787426797</v>
      </c>
      <c r="BI45">
        <f t="shared" si="39"/>
        <v>100.00910645161299</v>
      </c>
      <c r="BJ45">
        <f t="shared" si="40"/>
        <v>84.307291589556726</v>
      </c>
      <c r="BK45">
        <f t="shared" si="41"/>
        <v>0.84299614885917207</v>
      </c>
      <c r="BL45">
        <f t="shared" si="42"/>
        <v>0.1959922977183442</v>
      </c>
      <c r="BM45">
        <v>0.64204477945669003</v>
      </c>
      <c r="BN45">
        <v>0.5</v>
      </c>
      <c r="BO45" t="s">
        <v>254</v>
      </c>
      <c r="BP45">
        <v>1675432976.5999999</v>
      </c>
      <c r="BQ45">
        <v>400.03819354838703</v>
      </c>
      <c r="BR45">
        <v>400.39280645161301</v>
      </c>
      <c r="BS45">
        <v>16.0085709677419</v>
      </c>
      <c r="BT45">
        <v>15.8321548387097</v>
      </c>
      <c r="BU45">
        <v>500.03125806451601</v>
      </c>
      <c r="BV45">
        <v>96.766377419354797</v>
      </c>
      <c r="BW45">
        <v>0.19995135483870999</v>
      </c>
      <c r="BX45">
        <v>28.3492</v>
      </c>
      <c r="BY45">
        <v>27.9819064516129</v>
      </c>
      <c r="BZ45">
        <v>999.9</v>
      </c>
      <c r="CA45">
        <v>10004.516129032299</v>
      </c>
      <c r="CB45">
        <v>0</v>
      </c>
      <c r="CC45">
        <v>392.48158064516099</v>
      </c>
      <c r="CD45">
        <v>100.00910645161299</v>
      </c>
      <c r="CE45">
        <v>0.90014822580645204</v>
      </c>
      <c r="CF45">
        <v>9.98513838709678E-2</v>
      </c>
      <c r="CG45">
        <v>0</v>
      </c>
      <c r="CH45">
        <v>2.42012903225806</v>
      </c>
      <c r="CI45">
        <v>0</v>
      </c>
      <c r="CJ45">
        <v>53.163441935483903</v>
      </c>
      <c r="CK45">
        <v>914.46806451612895</v>
      </c>
      <c r="CL45">
        <v>38.531999999999996</v>
      </c>
      <c r="CM45">
        <v>43.25</v>
      </c>
      <c r="CN45">
        <v>40.75</v>
      </c>
      <c r="CO45">
        <v>41.493903225806498</v>
      </c>
      <c r="CP45">
        <v>39.110774193548401</v>
      </c>
      <c r="CQ45">
        <v>90.023870967741999</v>
      </c>
      <c r="CR45">
        <v>9.9883870967742006</v>
      </c>
      <c r="CS45">
        <v>0</v>
      </c>
      <c r="CT45">
        <v>59.299999952316298</v>
      </c>
      <c r="CU45">
        <v>2.39381538461538</v>
      </c>
      <c r="CV45">
        <v>0.36637264529240798</v>
      </c>
      <c r="CW45">
        <v>-0.500297421744203</v>
      </c>
      <c r="CX45">
        <v>53.149111538461497</v>
      </c>
      <c r="CY45">
        <v>15</v>
      </c>
      <c r="CZ45">
        <v>1675431165.9000001</v>
      </c>
      <c r="DA45" t="s">
        <v>255</v>
      </c>
      <c r="DB45">
        <v>5</v>
      </c>
      <c r="DC45">
        <v>-3.794</v>
      </c>
      <c r="DD45">
        <v>0.34499999999999997</v>
      </c>
      <c r="DE45">
        <v>403</v>
      </c>
      <c r="DF45">
        <v>15</v>
      </c>
      <c r="DG45">
        <v>1.63</v>
      </c>
      <c r="DH45">
        <v>0.18</v>
      </c>
      <c r="DI45">
        <v>-0.35987846153846198</v>
      </c>
      <c r="DJ45">
        <v>0.10335041748488</v>
      </c>
      <c r="DK45">
        <v>9.7912369483451403E-2</v>
      </c>
      <c r="DL45">
        <v>1</v>
      </c>
      <c r="DM45">
        <v>2.3292000000000002</v>
      </c>
      <c r="DN45">
        <v>0</v>
      </c>
      <c r="DO45">
        <v>0</v>
      </c>
      <c r="DP45">
        <v>0</v>
      </c>
      <c r="DQ45">
        <v>0.17940436538461499</v>
      </c>
      <c r="DR45">
        <v>-3.2254515495600197E-2</v>
      </c>
      <c r="DS45">
        <v>4.83361277939281E-3</v>
      </c>
      <c r="DT45">
        <v>1</v>
      </c>
      <c r="DU45">
        <v>2</v>
      </c>
      <c r="DV45">
        <v>3</v>
      </c>
      <c r="DW45" t="s">
        <v>256</v>
      </c>
      <c r="DX45">
        <v>100</v>
      </c>
      <c r="DY45">
        <v>100</v>
      </c>
      <c r="DZ45">
        <v>-3.794</v>
      </c>
      <c r="EA45">
        <v>0.34499999999999997</v>
      </c>
      <c r="EB45">
        <v>2</v>
      </c>
      <c r="EC45">
        <v>516.76700000000005</v>
      </c>
      <c r="ED45">
        <v>414.78800000000001</v>
      </c>
      <c r="EE45">
        <v>27.254000000000001</v>
      </c>
      <c r="EF45">
        <v>31.513100000000001</v>
      </c>
      <c r="EG45">
        <v>30.000399999999999</v>
      </c>
      <c r="EH45">
        <v>31.718599999999999</v>
      </c>
      <c r="EI45">
        <v>31.752300000000002</v>
      </c>
      <c r="EJ45">
        <v>20.128599999999999</v>
      </c>
      <c r="EK45">
        <v>26.2591</v>
      </c>
      <c r="EL45">
        <v>0</v>
      </c>
      <c r="EM45">
        <v>27.262799999999999</v>
      </c>
      <c r="EN45">
        <v>400.29899999999998</v>
      </c>
      <c r="EO45">
        <v>15.82</v>
      </c>
      <c r="EP45">
        <v>100.28100000000001</v>
      </c>
      <c r="EQ45">
        <v>90.575299999999999</v>
      </c>
    </row>
    <row r="46" spans="1:147" x14ac:dyDescent="0.3">
      <c r="A46">
        <v>30</v>
      </c>
      <c r="B46">
        <v>1675433044.5999999</v>
      </c>
      <c r="C46">
        <v>1800.1999998092699</v>
      </c>
      <c r="D46" t="s">
        <v>342</v>
      </c>
      <c r="E46" t="s">
        <v>343</v>
      </c>
      <c r="F46">
        <v>1675433036.5999999</v>
      </c>
      <c r="G46">
        <f t="shared" si="0"/>
        <v>1.2043187488983823E-3</v>
      </c>
      <c r="H46">
        <f t="shared" si="1"/>
        <v>2.3186834960994491</v>
      </c>
      <c r="I46">
        <f t="shared" si="2"/>
        <v>400.00919354838697</v>
      </c>
      <c r="J46">
        <f t="shared" si="3"/>
        <v>313.40696598181887</v>
      </c>
      <c r="K46">
        <f t="shared" si="4"/>
        <v>30.390644720197805</v>
      </c>
      <c r="L46">
        <f t="shared" si="5"/>
        <v>38.788344247099737</v>
      </c>
      <c r="M46">
        <f t="shared" si="6"/>
        <v>5.1138447806138423E-2</v>
      </c>
      <c r="N46">
        <f t="shared" si="7"/>
        <v>3.3976063128849305</v>
      </c>
      <c r="O46">
        <f t="shared" si="8"/>
        <v>5.0714661588885851E-2</v>
      </c>
      <c r="P46">
        <f t="shared" si="9"/>
        <v>3.1734446118393447E-2</v>
      </c>
      <c r="Q46">
        <f t="shared" si="10"/>
        <v>16.523915980609598</v>
      </c>
      <c r="R46">
        <f t="shared" si="11"/>
        <v>28.153873726217967</v>
      </c>
      <c r="S46">
        <f t="shared" si="12"/>
        <v>27.986651612903199</v>
      </c>
      <c r="T46">
        <f t="shared" si="13"/>
        <v>3.7918876698572133</v>
      </c>
      <c r="U46">
        <f t="shared" si="14"/>
        <v>40.108861655326052</v>
      </c>
      <c r="V46">
        <f t="shared" si="15"/>
        <v>1.5526360842673059</v>
      </c>
      <c r="W46">
        <f t="shared" si="16"/>
        <v>3.871054974359093</v>
      </c>
      <c r="X46">
        <f t="shared" si="17"/>
        <v>2.2392515855899076</v>
      </c>
      <c r="Y46">
        <f t="shared" si="18"/>
        <v>-53.110456826418663</v>
      </c>
      <c r="Z46">
        <f t="shared" si="19"/>
        <v>65.004109361930446</v>
      </c>
      <c r="AA46">
        <f t="shared" si="20"/>
        <v>4.1772328419075331</v>
      </c>
      <c r="AB46">
        <f t="shared" si="21"/>
        <v>32.594801358028917</v>
      </c>
      <c r="AC46">
        <v>-4.0134324614551901E-2</v>
      </c>
      <c r="AD46">
        <v>4.5054295339776999E-2</v>
      </c>
      <c r="AE46">
        <v>3.3852236692169702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50949.427455539</v>
      </c>
      <c r="AK46" t="s">
        <v>251</v>
      </c>
      <c r="AL46">
        <v>2.3480730769230802</v>
      </c>
      <c r="AM46">
        <v>1.6863999999999999</v>
      </c>
      <c r="AN46">
        <f t="shared" si="25"/>
        <v>-0.66167307692308031</v>
      </c>
      <c r="AO46">
        <f t="shared" si="26"/>
        <v>-0.39235832360239586</v>
      </c>
      <c r="AP46">
        <v>-0.762117180814466</v>
      </c>
      <c r="AQ46" t="s">
        <v>344</v>
      </c>
      <c r="AR46">
        <v>2.34759230769231</v>
      </c>
      <c r="AS46">
        <v>2.1737000000000002</v>
      </c>
      <c r="AT46">
        <f t="shared" si="27"/>
        <v>-7.9998301371996927E-2</v>
      </c>
      <c r="AU46">
        <v>0.5</v>
      </c>
      <c r="AV46">
        <f t="shared" si="28"/>
        <v>84.308890497618762</v>
      </c>
      <c r="AW46">
        <f t="shared" si="29"/>
        <v>2.3186834960994491</v>
      </c>
      <c r="AX46">
        <f t="shared" si="30"/>
        <v>-3.3722840151835967</v>
      </c>
      <c r="AY46">
        <f t="shared" si="31"/>
        <v>1</v>
      </c>
      <c r="AZ46">
        <f t="shared" si="32"/>
        <v>3.6541824459200185E-2</v>
      </c>
      <c r="BA46">
        <f t="shared" si="33"/>
        <v>-0.22417996963702455</v>
      </c>
      <c r="BB46" t="s">
        <v>253</v>
      </c>
      <c r="BC46">
        <v>0</v>
      </c>
      <c r="BD46">
        <f t="shared" si="34"/>
        <v>2.1737000000000002</v>
      </c>
      <c r="BE46">
        <f t="shared" si="35"/>
        <v>-7.9998301371996955E-2</v>
      </c>
      <c r="BF46">
        <f t="shared" si="36"/>
        <v>-0.28895872865275163</v>
      </c>
      <c r="BG46">
        <f t="shared" si="37"/>
        <v>0.99724287006197465</v>
      </c>
      <c r="BH46">
        <f t="shared" si="38"/>
        <v>0.73646641671752511</v>
      </c>
      <c r="BI46">
        <f t="shared" si="39"/>
        <v>100.010987096774</v>
      </c>
      <c r="BJ46">
        <f t="shared" si="40"/>
        <v>84.308890497618762</v>
      </c>
      <c r="BK46">
        <f t="shared" si="41"/>
        <v>0.8429962841586458</v>
      </c>
      <c r="BL46">
        <f t="shared" si="42"/>
        <v>0.19599256831729156</v>
      </c>
      <c r="BM46">
        <v>0.64204477945669003</v>
      </c>
      <c r="BN46">
        <v>0.5</v>
      </c>
      <c r="BO46" t="s">
        <v>254</v>
      </c>
      <c r="BP46">
        <v>1675433036.5999999</v>
      </c>
      <c r="BQ46">
        <v>400.00919354838697</v>
      </c>
      <c r="BR46">
        <v>400.36877419354801</v>
      </c>
      <c r="BS46">
        <v>16.011735483871</v>
      </c>
      <c r="BT46">
        <v>15.859574193548401</v>
      </c>
      <c r="BU46">
        <v>500.02590322580602</v>
      </c>
      <c r="BV46">
        <v>96.7687064516129</v>
      </c>
      <c r="BW46">
        <v>0.19992545161290301</v>
      </c>
      <c r="BX46">
        <v>28.3415322580645</v>
      </c>
      <c r="BY46">
        <v>27.986651612903199</v>
      </c>
      <c r="BZ46">
        <v>999.9</v>
      </c>
      <c r="CA46">
        <v>10001.774193548399</v>
      </c>
      <c r="CB46">
        <v>0</v>
      </c>
      <c r="CC46">
        <v>392.528903225806</v>
      </c>
      <c r="CD46">
        <v>100.010987096774</v>
      </c>
      <c r="CE46">
        <v>0.90009122580645196</v>
      </c>
      <c r="CF46">
        <v>9.9908477419354894E-2</v>
      </c>
      <c r="CG46">
        <v>0</v>
      </c>
      <c r="CH46">
        <v>2.3434806451612902</v>
      </c>
      <c r="CI46">
        <v>0</v>
      </c>
      <c r="CJ46">
        <v>52.8723161290322</v>
      </c>
      <c r="CK46">
        <v>914.46790322580603</v>
      </c>
      <c r="CL46">
        <v>38.436999999999998</v>
      </c>
      <c r="CM46">
        <v>43.125</v>
      </c>
      <c r="CN46">
        <v>40.633000000000003</v>
      </c>
      <c r="CO46">
        <v>41.390999999999998</v>
      </c>
      <c r="CP46">
        <v>39.008000000000003</v>
      </c>
      <c r="CQ46">
        <v>90.019354838709702</v>
      </c>
      <c r="CR46">
        <v>9.9883870967742006</v>
      </c>
      <c r="CS46">
        <v>0</v>
      </c>
      <c r="CT46">
        <v>59.100000143051098</v>
      </c>
      <c r="CU46">
        <v>2.34759230769231</v>
      </c>
      <c r="CV46">
        <v>-0.436006828921573</v>
      </c>
      <c r="CW46">
        <v>0.964427336121495</v>
      </c>
      <c r="CX46">
        <v>52.857557692307701</v>
      </c>
      <c r="CY46">
        <v>15</v>
      </c>
      <c r="CZ46">
        <v>1675431165.9000001</v>
      </c>
      <c r="DA46" t="s">
        <v>255</v>
      </c>
      <c r="DB46">
        <v>5</v>
      </c>
      <c r="DC46">
        <v>-3.794</v>
      </c>
      <c r="DD46">
        <v>0.34499999999999997</v>
      </c>
      <c r="DE46">
        <v>403</v>
      </c>
      <c r="DF46">
        <v>15</v>
      </c>
      <c r="DG46">
        <v>1.63</v>
      </c>
      <c r="DH46">
        <v>0.18</v>
      </c>
      <c r="DI46">
        <v>-0.35102613461538501</v>
      </c>
      <c r="DJ46">
        <v>-5.9930963886266397E-2</v>
      </c>
      <c r="DK46">
        <v>9.3380544155050899E-2</v>
      </c>
      <c r="DL46">
        <v>1</v>
      </c>
      <c r="DM46">
        <v>2.0392999999999999</v>
      </c>
      <c r="DN46">
        <v>0</v>
      </c>
      <c r="DO46">
        <v>0</v>
      </c>
      <c r="DP46">
        <v>0</v>
      </c>
      <c r="DQ46">
        <v>0.153552807692308</v>
      </c>
      <c r="DR46">
        <v>-1.43944164603449E-2</v>
      </c>
      <c r="DS46">
        <v>3.3573468235776598E-3</v>
      </c>
      <c r="DT46">
        <v>1</v>
      </c>
      <c r="DU46">
        <v>2</v>
      </c>
      <c r="DV46">
        <v>3</v>
      </c>
      <c r="DW46" t="s">
        <v>256</v>
      </c>
      <c r="DX46">
        <v>100</v>
      </c>
      <c r="DY46">
        <v>100</v>
      </c>
      <c r="DZ46">
        <v>-3.794</v>
      </c>
      <c r="EA46">
        <v>0.34499999999999997</v>
      </c>
      <c r="EB46">
        <v>2</v>
      </c>
      <c r="EC46">
        <v>516.81200000000001</v>
      </c>
      <c r="ED46">
        <v>414.92</v>
      </c>
      <c r="EE46">
        <v>27.248000000000001</v>
      </c>
      <c r="EF46">
        <v>31.5352</v>
      </c>
      <c r="EG46">
        <v>30.0001</v>
      </c>
      <c r="EH46">
        <v>31.7407</v>
      </c>
      <c r="EI46">
        <v>31.771599999999999</v>
      </c>
      <c r="EJ46">
        <v>20.130199999999999</v>
      </c>
      <c r="EK46">
        <v>26.2591</v>
      </c>
      <c r="EL46">
        <v>0</v>
      </c>
      <c r="EM46">
        <v>27.253599999999999</v>
      </c>
      <c r="EN46">
        <v>400.35599999999999</v>
      </c>
      <c r="EO46">
        <v>15.82</v>
      </c>
      <c r="EP46">
        <v>100.27800000000001</v>
      </c>
      <c r="EQ46">
        <v>90.569199999999995</v>
      </c>
    </row>
    <row r="47" spans="1:147" x14ac:dyDescent="0.3">
      <c r="A47">
        <v>31</v>
      </c>
      <c r="B47">
        <v>1675433104.5999999</v>
      </c>
      <c r="C47">
        <v>1860.1999998092699</v>
      </c>
      <c r="D47" t="s">
        <v>345</v>
      </c>
      <c r="E47" t="s">
        <v>346</v>
      </c>
      <c r="F47">
        <v>1675433096.5999999</v>
      </c>
      <c r="G47">
        <f t="shared" si="0"/>
        <v>1.0934068768295297E-3</v>
      </c>
      <c r="H47">
        <f t="shared" si="1"/>
        <v>1.9429467144810488</v>
      </c>
      <c r="I47">
        <f t="shared" si="2"/>
        <v>400.03606451612899</v>
      </c>
      <c r="J47">
        <f t="shared" si="3"/>
        <v>318.98329878043756</v>
      </c>
      <c r="K47">
        <f t="shared" si="4"/>
        <v>30.932085960831753</v>
      </c>
      <c r="L47">
        <f t="shared" si="5"/>
        <v>38.791842652436074</v>
      </c>
      <c r="M47">
        <f t="shared" si="6"/>
        <v>4.6413248429804571E-2</v>
      </c>
      <c r="N47">
        <f t="shared" si="7"/>
        <v>3.3994108486634169</v>
      </c>
      <c r="O47">
        <f t="shared" si="8"/>
        <v>4.6064055094918156E-2</v>
      </c>
      <c r="P47">
        <f t="shared" si="9"/>
        <v>2.8821188906739664E-2</v>
      </c>
      <c r="Q47">
        <f t="shared" si="10"/>
        <v>16.522100872331336</v>
      </c>
      <c r="R47">
        <f t="shared" si="11"/>
        <v>28.163831874634013</v>
      </c>
      <c r="S47">
        <f t="shared" si="12"/>
        <v>27.985432258064499</v>
      </c>
      <c r="T47">
        <f t="shared" si="13"/>
        <v>3.7916181081616003</v>
      </c>
      <c r="U47">
        <f t="shared" si="14"/>
        <v>40.161203208124554</v>
      </c>
      <c r="V47">
        <f t="shared" si="15"/>
        <v>1.5532886776286019</v>
      </c>
      <c r="W47">
        <f t="shared" si="16"/>
        <v>3.8676348155684082</v>
      </c>
      <c r="X47">
        <f t="shared" si="17"/>
        <v>2.2383294305329984</v>
      </c>
      <c r="Y47">
        <f t="shared" si="18"/>
        <v>-48.219243268182261</v>
      </c>
      <c r="Z47">
        <f t="shared" si="19"/>
        <v>62.476414942774397</v>
      </c>
      <c r="AA47">
        <f t="shared" si="20"/>
        <v>4.0123410639190311</v>
      </c>
      <c r="AB47">
        <f t="shared" si="21"/>
        <v>34.791613610842504</v>
      </c>
      <c r="AC47">
        <v>-4.0161140887608998E-2</v>
      </c>
      <c r="AD47">
        <v>4.5084398955518197E-2</v>
      </c>
      <c r="AE47">
        <v>3.3870199313703999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50984.694030048755</v>
      </c>
      <c r="AK47" t="s">
        <v>251</v>
      </c>
      <c r="AL47">
        <v>2.3480730769230802</v>
      </c>
      <c r="AM47">
        <v>1.6863999999999999</v>
      </c>
      <c r="AN47">
        <f t="shared" si="25"/>
        <v>-0.66167307692308031</v>
      </c>
      <c r="AO47">
        <f t="shared" si="26"/>
        <v>-0.39235832360239586</v>
      </c>
      <c r="AP47">
        <v>-0.762117180814466</v>
      </c>
      <c r="AQ47" t="s">
        <v>347</v>
      </c>
      <c r="AR47">
        <v>2.3012192307692301</v>
      </c>
      <c r="AS47">
        <v>1.6834</v>
      </c>
      <c r="AT47">
        <f t="shared" si="27"/>
        <v>-0.36700679028705596</v>
      </c>
      <c r="AU47">
        <v>0.5</v>
      </c>
      <c r="AV47">
        <f t="shared" si="28"/>
        <v>84.300079204413549</v>
      </c>
      <c r="AW47">
        <f t="shared" si="29"/>
        <v>1.9429467144810488</v>
      </c>
      <c r="AX47">
        <f t="shared" si="30"/>
        <v>-15.469350744878206</v>
      </c>
      <c r="AY47">
        <f t="shared" si="31"/>
        <v>1</v>
      </c>
      <c r="AZ47">
        <f t="shared" si="32"/>
        <v>3.2088509534329013E-2</v>
      </c>
      <c r="BA47">
        <f t="shared" si="33"/>
        <v>1.7821076393013495E-3</v>
      </c>
      <c r="BB47" t="s">
        <v>253</v>
      </c>
      <c r="BC47">
        <v>0</v>
      </c>
      <c r="BD47">
        <f t="shared" si="34"/>
        <v>1.6834</v>
      </c>
      <c r="BE47">
        <f t="shared" si="35"/>
        <v>-0.36700679028705602</v>
      </c>
      <c r="BF47">
        <f t="shared" si="36"/>
        <v>1.7789373814041105E-3</v>
      </c>
      <c r="BG47">
        <f t="shared" si="37"/>
        <v>0.92950843387436866</v>
      </c>
      <c r="BH47">
        <f t="shared" si="38"/>
        <v>-4.5339611125641164E-3</v>
      </c>
      <c r="BI47">
        <f t="shared" si="39"/>
        <v>100.00059677419399</v>
      </c>
      <c r="BJ47">
        <f t="shared" si="40"/>
        <v>84.300079204413549</v>
      </c>
      <c r="BK47">
        <f t="shared" si="41"/>
        <v>0.84299576126297582</v>
      </c>
      <c r="BL47">
        <f t="shared" si="42"/>
        <v>0.19599152252595176</v>
      </c>
      <c r="BM47">
        <v>0.64204477945669003</v>
      </c>
      <c r="BN47">
        <v>0.5</v>
      </c>
      <c r="BO47" t="s">
        <v>254</v>
      </c>
      <c r="BP47">
        <v>1675433096.5999999</v>
      </c>
      <c r="BQ47">
        <v>400.03606451612899</v>
      </c>
      <c r="BR47">
        <v>400.34170967741898</v>
      </c>
      <c r="BS47">
        <v>16.018096774193499</v>
      </c>
      <c r="BT47">
        <v>15.8799483870968</v>
      </c>
      <c r="BU47">
        <v>500.02119354838698</v>
      </c>
      <c r="BV47">
        <v>96.770941935483805</v>
      </c>
      <c r="BW47">
        <v>0.19992167741935499</v>
      </c>
      <c r="BX47">
        <v>28.3263322580645</v>
      </c>
      <c r="BY47">
        <v>27.985432258064499</v>
      </c>
      <c r="BZ47">
        <v>999.9</v>
      </c>
      <c r="CA47">
        <v>10008.225806451601</v>
      </c>
      <c r="CB47">
        <v>0</v>
      </c>
      <c r="CC47">
        <v>392.553838709677</v>
      </c>
      <c r="CD47">
        <v>100.00059677419399</v>
      </c>
      <c r="CE47">
        <v>0.90011641935483899</v>
      </c>
      <c r="CF47">
        <v>9.9883248387096807E-2</v>
      </c>
      <c r="CG47">
        <v>0</v>
      </c>
      <c r="CH47">
        <v>2.3216322580645201</v>
      </c>
      <c r="CI47">
        <v>0</v>
      </c>
      <c r="CJ47">
        <v>52.083019354838697</v>
      </c>
      <c r="CK47">
        <v>914.381741935484</v>
      </c>
      <c r="CL47">
        <v>38.340451612903202</v>
      </c>
      <c r="CM47">
        <v>43.052</v>
      </c>
      <c r="CN47">
        <v>40.536000000000001</v>
      </c>
      <c r="CO47">
        <v>41.311999999999998</v>
      </c>
      <c r="CP47">
        <v>38.924999999999997</v>
      </c>
      <c r="CQ47">
        <v>90.013548387096805</v>
      </c>
      <c r="CR47">
        <v>9.9858064516129108</v>
      </c>
      <c r="CS47">
        <v>0</v>
      </c>
      <c r="CT47">
        <v>59.5</v>
      </c>
      <c r="CU47">
        <v>2.3012192307692301</v>
      </c>
      <c r="CV47">
        <v>-1.0189641015825499</v>
      </c>
      <c r="CW47">
        <v>-0.40341538635679802</v>
      </c>
      <c r="CX47">
        <v>52.103342307692301</v>
      </c>
      <c r="CY47">
        <v>15</v>
      </c>
      <c r="CZ47">
        <v>1675431165.9000001</v>
      </c>
      <c r="DA47" t="s">
        <v>255</v>
      </c>
      <c r="DB47">
        <v>5</v>
      </c>
      <c r="DC47">
        <v>-3.794</v>
      </c>
      <c r="DD47">
        <v>0.34499999999999997</v>
      </c>
      <c r="DE47">
        <v>403</v>
      </c>
      <c r="DF47">
        <v>15</v>
      </c>
      <c r="DG47">
        <v>1.63</v>
      </c>
      <c r="DH47">
        <v>0.18</v>
      </c>
      <c r="DI47">
        <v>-0.322712244230769</v>
      </c>
      <c r="DJ47">
        <v>0.244398677196241</v>
      </c>
      <c r="DK47">
        <v>9.1144747274995802E-2</v>
      </c>
      <c r="DL47">
        <v>1</v>
      </c>
      <c r="DM47">
        <v>2.0264000000000002</v>
      </c>
      <c r="DN47">
        <v>0</v>
      </c>
      <c r="DO47">
        <v>0</v>
      </c>
      <c r="DP47">
        <v>0</v>
      </c>
      <c r="DQ47">
        <v>0.13776680769230801</v>
      </c>
      <c r="DR47">
        <v>-3.70265516944865E-4</v>
      </c>
      <c r="DS47">
        <v>3.3322007571715499E-3</v>
      </c>
      <c r="DT47">
        <v>1</v>
      </c>
      <c r="DU47">
        <v>2</v>
      </c>
      <c r="DV47">
        <v>3</v>
      </c>
      <c r="DW47" t="s">
        <v>256</v>
      </c>
      <c r="DX47">
        <v>100</v>
      </c>
      <c r="DY47">
        <v>100</v>
      </c>
      <c r="DZ47">
        <v>-3.794</v>
      </c>
      <c r="EA47">
        <v>0.34499999999999997</v>
      </c>
      <c r="EB47">
        <v>2</v>
      </c>
      <c r="EC47">
        <v>516.85799999999995</v>
      </c>
      <c r="ED47">
        <v>414.82400000000001</v>
      </c>
      <c r="EE47">
        <v>27.234000000000002</v>
      </c>
      <c r="EF47">
        <v>31.557300000000001</v>
      </c>
      <c r="EG47">
        <v>30.0002</v>
      </c>
      <c r="EH47">
        <v>31.762899999999998</v>
      </c>
      <c r="EI47">
        <v>31.793700000000001</v>
      </c>
      <c r="EJ47">
        <v>20.125800000000002</v>
      </c>
      <c r="EK47">
        <v>26.5291</v>
      </c>
      <c r="EL47">
        <v>0</v>
      </c>
      <c r="EM47">
        <v>27.243099999999998</v>
      </c>
      <c r="EN47">
        <v>400.27100000000002</v>
      </c>
      <c r="EO47">
        <v>15.82</v>
      </c>
      <c r="EP47">
        <v>100.274</v>
      </c>
      <c r="EQ47">
        <v>90.566100000000006</v>
      </c>
    </row>
    <row r="48" spans="1:147" x14ac:dyDescent="0.3">
      <c r="A48">
        <v>32</v>
      </c>
      <c r="B48">
        <v>1675433164.5999999</v>
      </c>
      <c r="C48">
        <v>1920.1999998092699</v>
      </c>
      <c r="D48" t="s">
        <v>348</v>
      </c>
      <c r="E48" t="s">
        <v>349</v>
      </c>
      <c r="F48">
        <v>1675433156.5999999</v>
      </c>
      <c r="G48">
        <f t="shared" si="0"/>
        <v>1.0426913462430738E-3</v>
      </c>
      <c r="H48">
        <f t="shared" si="1"/>
        <v>2.1121944191283308</v>
      </c>
      <c r="I48">
        <f t="shared" si="2"/>
        <v>400.011129032258</v>
      </c>
      <c r="J48">
        <f t="shared" si="3"/>
        <v>309.6399289192463</v>
      </c>
      <c r="K48">
        <f t="shared" si="4"/>
        <v>30.027886632103076</v>
      </c>
      <c r="L48">
        <f t="shared" si="5"/>
        <v>38.791795606220994</v>
      </c>
      <c r="M48">
        <f t="shared" si="6"/>
        <v>4.4217933518146478E-2</v>
      </c>
      <c r="N48">
        <f t="shared" si="7"/>
        <v>3.3997926289737173</v>
      </c>
      <c r="O48">
        <f t="shared" si="8"/>
        <v>4.3900905739269587E-2</v>
      </c>
      <c r="P48">
        <f t="shared" si="9"/>
        <v>2.7466360129260747E-2</v>
      </c>
      <c r="Q48">
        <f t="shared" si="10"/>
        <v>16.523347457764547</v>
      </c>
      <c r="R48">
        <f t="shared" si="11"/>
        <v>28.16894225164403</v>
      </c>
      <c r="S48">
        <f t="shared" si="12"/>
        <v>27.985129032258101</v>
      </c>
      <c r="T48">
        <f t="shared" si="13"/>
        <v>3.7915510768965914</v>
      </c>
      <c r="U48">
        <f t="shared" si="14"/>
        <v>40.135195466420001</v>
      </c>
      <c r="V48">
        <f t="shared" si="15"/>
        <v>1.5517071738532586</v>
      </c>
      <c r="W48">
        <f t="shared" si="16"/>
        <v>3.8662006147485415</v>
      </c>
      <c r="X48">
        <f t="shared" si="17"/>
        <v>2.239843903043333</v>
      </c>
      <c r="Y48">
        <f t="shared" si="18"/>
        <v>-45.982688369319554</v>
      </c>
      <c r="Z48">
        <f t="shared" si="19"/>
        <v>61.37009490210275</v>
      </c>
      <c r="AA48">
        <f t="shared" si="20"/>
        <v>3.9407175563366263</v>
      </c>
      <c r="AB48">
        <f t="shared" si="21"/>
        <v>35.851471546884369</v>
      </c>
      <c r="AC48">
        <v>-4.0166815086912E-2</v>
      </c>
      <c r="AD48">
        <v>4.5090768741322902E-2</v>
      </c>
      <c r="AE48">
        <v>3.3873999610199199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50992.80789394657</v>
      </c>
      <c r="AK48" t="s">
        <v>251</v>
      </c>
      <c r="AL48">
        <v>2.3480730769230802</v>
      </c>
      <c r="AM48">
        <v>1.6863999999999999</v>
      </c>
      <c r="AN48">
        <f t="shared" si="25"/>
        <v>-0.66167307692308031</v>
      </c>
      <c r="AO48">
        <f t="shared" si="26"/>
        <v>-0.39235832360239586</v>
      </c>
      <c r="AP48">
        <v>-0.762117180814466</v>
      </c>
      <c r="AQ48" t="s">
        <v>350</v>
      </c>
      <c r="AR48">
        <v>2.4059192307692299</v>
      </c>
      <c r="AS48">
        <v>1.5835999999999999</v>
      </c>
      <c r="AT48">
        <f t="shared" si="27"/>
        <v>-0.51927205782345931</v>
      </c>
      <c r="AU48">
        <v>0.5</v>
      </c>
      <c r="AV48">
        <f t="shared" si="28"/>
        <v>84.307280199825698</v>
      </c>
      <c r="AW48">
        <f t="shared" si="29"/>
        <v>2.1121944191283308</v>
      </c>
      <c r="AX48">
        <f t="shared" si="30"/>
        <v>-21.889207439431239</v>
      </c>
      <c r="AY48">
        <f t="shared" si="31"/>
        <v>1</v>
      </c>
      <c r="AZ48">
        <f t="shared" si="32"/>
        <v>3.409327869586213E-2</v>
      </c>
      <c r="BA48">
        <f t="shared" si="33"/>
        <v>6.4915382672392025E-2</v>
      </c>
      <c r="BB48" t="s">
        <v>253</v>
      </c>
      <c r="BC48">
        <v>0</v>
      </c>
      <c r="BD48">
        <f t="shared" si="34"/>
        <v>1.5835999999999999</v>
      </c>
      <c r="BE48">
        <f t="shared" si="35"/>
        <v>-0.5192720578234592</v>
      </c>
      <c r="BF48">
        <f t="shared" si="36"/>
        <v>6.0958254269449723E-2</v>
      </c>
      <c r="BG48">
        <f t="shared" si="37"/>
        <v>1.0756680066209447</v>
      </c>
      <c r="BH48">
        <f t="shared" si="38"/>
        <v>-0.15536373412386936</v>
      </c>
      <c r="BI48">
        <f t="shared" si="39"/>
        <v>100.00925483871001</v>
      </c>
      <c r="BJ48">
        <f t="shared" si="40"/>
        <v>84.307280199825698</v>
      </c>
      <c r="BK48">
        <f t="shared" si="41"/>
        <v>0.84299478419064633</v>
      </c>
      <c r="BL48">
        <f t="shared" si="42"/>
        <v>0.19598956838129275</v>
      </c>
      <c r="BM48">
        <v>0.64204477945669003</v>
      </c>
      <c r="BN48">
        <v>0.5</v>
      </c>
      <c r="BO48" t="s">
        <v>254</v>
      </c>
      <c r="BP48">
        <v>1675433156.5999999</v>
      </c>
      <c r="BQ48">
        <v>400.011129032258</v>
      </c>
      <c r="BR48">
        <v>400.33590322580602</v>
      </c>
      <c r="BS48">
        <v>16.000809677419401</v>
      </c>
      <c r="BT48">
        <v>15.869064516129001</v>
      </c>
      <c r="BU48">
        <v>500.012838709677</v>
      </c>
      <c r="BV48">
        <v>96.776816129032298</v>
      </c>
      <c r="BW48">
        <v>0.19997474193548401</v>
      </c>
      <c r="BX48">
        <v>28.319954838709702</v>
      </c>
      <c r="BY48">
        <v>27.985129032258101</v>
      </c>
      <c r="BZ48">
        <v>999.9</v>
      </c>
      <c r="CA48">
        <v>10009.032258064501</v>
      </c>
      <c r="CB48">
        <v>0</v>
      </c>
      <c r="CC48">
        <v>392.54522580645198</v>
      </c>
      <c r="CD48">
        <v>100.00925483871001</v>
      </c>
      <c r="CE48">
        <v>0.90014474193548399</v>
      </c>
      <c r="CF48">
        <v>9.9854970967741999E-2</v>
      </c>
      <c r="CG48">
        <v>0</v>
      </c>
      <c r="CH48">
        <v>2.4055419354838699</v>
      </c>
      <c r="CI48">
        <v>0</v>
      </c>
      <c r="CJ48">
        <v>51.965654838709703</v>
      </c>
      <c r="CK48">
        <v>914.46912903225802</v>
      </c>
      <c r="CL48">
        <v>38.247935483870997</v>
      </c>
      <c r="CM48">
        <v>42.941064516129003</v>
      </c>
      <c r="CN48">
        <v>40.436999999999998</v>
      </c>
      <c r="CO48">
        <v>41.25</v>
      </c>
      <c r="CP48">
        <v>38.838419354838699</v>
      </c>
      <c r="CQ48">
        <v>90.022903225806502</v>
      </c>
      <c r="CR48">
        <v>9.9832258064516193</v>
      </c>
      <c r="CS48">
        <v>0</v>
      </c>
      <c r="CT48">
        <v>59.299999952316298</v>
      </c>
      <c r="CU48">
        <v>2.4059192307692299</v>
      </c>
      <c r="CV48">
        <v>-0.53069059750833703</v>
      </c>
      <c r="CW48">
        <v>-0.53532307919915001</v>
      </c>
      <c r="CX48">
        <v>51.939830769230802</v>
      </c>
      <c r="CY48">
        <v>15</v>
      </c>
      <c r="CZ48">
        <v>1675431165.9000001</v>
      </c>
      <c r="DA48" t="s">
        <v>255</v>
      </c>
      <c r="DB48">
        <v>5</v>
      </c>
      <c r="DC48">
        <v>-3.794</v>
      </c>
      <c r="DD48">
        <v>0.34499999999999997</v>
      </c>
      <c r="DE48">
        <v>403</v>
      </c>
      <c r="DF48">
        <v>15</v>
      </c>
      <c r="DG48">
        <v>1.63</v>
      </c>
      <c r="DH48">
        <v>0.18</v>
      </c>
      <c r="DI48">
        <v>-0.34457634615384602</v>
      </c>
      <c r="DJ48">
        <v>2.9833446597824501E-2</v>
      </c>
      <c r="DK48">
        <v>0.105323412993372</v>
      </c>
      <c r="DL48">
        <v>1</v>
      </c>
      <c r="DM48">
        <v>2.8325999999999998</v>
      </c>
      <c r="DN48">
        <v>0</v>
      </c>
      <c r="DO48">
        <v>0</v>
      </c>
      <c r="DP48">
        <v>0</v>
      </c>
      <c r="DQ48">
        <v>0.132382096153846</v>
      </c>
      <c r="DR48">
        <v>-5.6566737812689004E-3</v>
      </c>
      <c r="DS48">
        <v>2.4984576262136599E-3</v>
      </c>
      <c r="DT48">
        <v>1</v>
      </c>
      <c r="DU48">
        <v>2</v>
      </c>
      <c r="DV48">
        <v>3</v>
      </c>
      <c r="DW48" t="s">
        <v>256</v>
      </c>
      <c r="DX48">
        <v>100</v>
      </c>
      <c r="DY48">
        <v>100</v>
      </c>
      <c r="DZ48">
        <v>-3.794</v>
      </c>
      <c r="EA48">
        <v>0.34499999999999997</v>
      </c>
      <c r="EB48">
        <v>2</v>
      </c>
      <c r="EC48">
        <v>516.774</v>
      </c>
      <c r="ED48">
        <v>414.60399999999998</v>
      </c>
      <c r="EE48">
        <v>27.224</v>
      </c>
      <c r="EF48">
        <v>31.5822</v>
      </c>
      <c r="EG48">
        <v>30.0001</v>
      </c>
      <c r="EH48">
        <v>31.785</v>
      </c>
      <c r="EI48">
        <v>31.815799999999999</v>
      </c>
      <c r="EJ48">
        <v>20.1296</v>
      </c>
      <c r="EK48">
        <v>26.5291</v>
      </c>
      <c r="EL48">
        <v>0</v>
      </c>
      <c r="EM48">
        <v>27.232600000000001</v>
      </c>
      <c r="EN48">
        <v>400.363</v>
      </c>
      <c r="EO48">
        <v>15.7879</v>
      </c>
      <c r="EP48">
        <v>100.273</v>
      </c>
      <c r="EQ48">
        <v>90.561400000000006</v>
      </c>
    </row>
    <row r="49" spans="1:147" x14ac:dyDescent="0.3">
      <c r="A49">
        <v>33</v>
      </c>
      <c r="B49">
        <v>1675433224.7</v>
      </c>
      <c r="C49">
        <v>1980.2999999523199</v>
      </c>
      <c r="D49" t="s">
        <v>351</v>
      </c>
      <c r="E49" t="s">
        <v>352</v>
      </c>
      <c r="F49">
        <v>1675433216.7</v>
      </c>
      <c r="G49">
        <f t="shared" ref="G49:G80" si="43">BU49*AH49*(BS49-BT49)/(100*BM49*(1000-AH49*BS49))</f>
        <v>1.0791840120777359E-3</v>
      </c>
      <c r="H49">
        <f t="shared" ref="H49:H80" si="44">BU49*AH49*(BR49-BQ49*(1000-AH49*BT49)/(1000-AH49*BS49))/(100*BM49)</f>
        <v>2.2529884098296655</v>
      </c>
      <c r="I49">
        <f t="shared" ref="I49:I80" si="45">BQ49 - IF(AH49&gt;1, H49*BM49*100/(AJ49*CA49), 0)</f>
        <v>400.01745161290302</v>
      </c>
      <c r="J49">
        <f t="shared" ref="J49:J80" si="46">((P49-G49/2)*I49-H49)/(P49+G49/2)</f>
        <v>307.31389660032062</v>
      </c>
      <c r="K49">
        <f t="shared" ref="K49:K80" si="47">J49*(BV49+BW49)/1000</f>
        <v>29.8004000939675</v>
      </c>
      <c r="L49">
        <f t="shared" ref="L49:L80" si="48">(BQ49 - IF(AH49&gt;1, H49*BM49*100/(AJ49*CA49), 0))*(BV49+BW49)/1000</f>
        <v>38.789915570063933</v>
      </c>
      <c r="M49">
        <f t="shared" ref="M49:M80" si="49">2/((1/O49-1/N49)+SIGN(O49)*SQRT((1/O49-1/N49)*(1/O49-1/N49) + 4*BN49/((BN49+1)*(BN49+1))*(2*1/O49*1/N49-1/N49*1/N49)))</f>
        <v>4.576364174683599E-2</v>
      </c>
      <c r="N49">
        <f t="shared" ref="N49:N80" si="50">AE49+AD49*BM49+AC49*BM49*BM49</f>
        <v>3.3973115949109198</v>
      </c>
      <c r="O49">
        <f t="shared" ref="O49:O80" si="51">G49*(1000-(1000*0.61365*EXP(17.502*S49/(240.97+S49))/(BV49+BW49)+BS49)/2)/(1000*0.61365*EXP(17.502*S49/(240.97+S49))/(BV49+BW49)-BS49)</f>
        <v>4.5423908031316379E-2</v>
      </c>
      <c r="P49">
        <f t="shared" ref="P49:P80" si="52">1/((BN49+1)/(M49/1.6)+1/(N49/1.37)) + BN49/((BN49+1)/(M49/1.6) + BN49/(N49/1.37))</f>
        <v>2.8420255842277281E-2</v>
      </c>
      <c r="Q49">
        <f t="shared" ref="Q49:Q80" si="53">(BJ49*BL49)</f>
        <v>16.52021670648417</v>
      </c>
      <c r="R49">
        <f t="shared" ref="R49:R80" si="54">(BX49+(Q49+2*0.95*0.0000000567*(((BX49+$B$7)+273)^4-(BX49+273)^4)-44100*G49)/(1.84*29.3*N49+8*0.95*0.0000000567*(BX49+273)^3))</f>
        <v>28.141133167874273</v>
      </c>
      <c r="S49">
        <f t="shared" ref="S49:S80" si="55">($C$7*BY49+$D$7*BZ49+$E$7*R49)</f>
        <v>27.9676193548387</v>
      </c>
      <c r="T49">
        <f t="shared" ref="T49:T80" si="56">0.61365*EXP(17.502*S49/(240.97+S49))</f>
        <v>3.78768213103905</v>
      </c>
      <c r="U49">
        <f t="shared" ref="U49:U80" si="57">(V49/W49*100)</f>
        <v>40.064471011836069</v>
      </c>
      <c r="V49">
        <f t="shared" ref="V49:V80" si="58">BS49*(BV49+BW49)/1000</f>
        <v>1.5472231255047331</v>
      </c>
      <c r="W49">
        <f t="shared" ref="W49:W80" si="59">0.61365*EXP(17.502*BX49/(240.97+BX49))</f>
        <v>3.8618334060810229</v>
      </c>
      <c r="X49">
        <f t="shared" ref="X49:X80" si="60">(T49-BS49*(BV49+BW49)/1000)</f>
        <v>2.240459005534317</v>
      </c>
      <c r="Y49">
        <f t="shared" ref="Y49:Y80" si="61">(-G49*44100)</f>
        <v>-47.592014932628153</v>
      </c>
      <c r="Z49">
        <f t="shared" ref="Z49:Z80" si="62">2*29.3*N49*0.92*(BX49-S49)</f>
        <v>60.973177519812936</v>
      </c>
      <c r="AA49">
        <f t="shared" ref="AA49:AA80" si="63">2*0.95*0.0000000567*(((BX49+$B$7)+273)^4-(S49+273)^4)</f>
        <v>3.9173689193620711</v>
      </c>
      <c r="AB49">
        <f t="shared" ref="AB49:AB80" si="64">Q49+AA49+Y49+Z49</f>
        <v>33.818748213031029</v>
      </c>
      <c r="AC49">
        <v>-4.0129945525950901E-2</v>
      </c>
      <c r="AD49">
        <v>4.5049379429193098E-2</v>
      </c>
      <c r="AE49">
        <v>3.38493030232322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50951.071093764054</v>
      </c>
      <c r="AK49" t="s">
        <v>251</v>
      </c>
      <c r="AL49">
        <v>2.3480730769230802</v>
      </c>
      <c r="AM49">
        <v>1.6863999999999999</v>
      </c>
      <c r="AN49">
        <f t="shared" ref="AN49:AN80" si="68">AM49-AL49</f>
        <v>-0.66167307692308031</v>
      </c>
      <c r="AO49">
        <f t="shared" ref="AO49:AO80" si="69">AN49/AM49</f>
        <v>-0.39235832360239586</v>
      </c>
      <c r="AP49">
        <v>-0.762117180814466</v>
      </c>
      <c r="AQ49" t="s">
        <v>353</v>
      </c>
      <c r="AR49">
        <v>2.3294538461538501</v>
      </c>
      <c r="AS49">
        <v>1.3548</v>
      </c>
      <c r="AT49">
        <f t="shared" ref="AT49:AT80" si="70">1-AR49/AS49</f>
        <v>-0.71940791714928398</v>
      </c>
      <c r="AU49">
        <v>0.5</v>
      </c>
      <c r="AV49">
        <f t="shared" ref="AV49:AV80" si="71">BJ49</f>
        <v>84.290965677144811</v>
      </c>
      <c r="AW49">
        <f t="shared" ref="AW49:AW80" si="72">H49</f>
        <v>2.2529884098296655</v>
      </c>
      <c r="AX49">
        <f t="shared" ref="AX49:AX80" si="73">AT49*AU49*AV49</f>
        <v>-30.319794026148266</v>
      </c>
      <c r="AY49">
        <f t="shared" ref="AY49:AY80" si="74">BD49/AS49</f>
        <v>1</v>
      </c>
      <c r="AZ49">
        <f t="shared" ref="AZ49:AZ80" si="75">(AW49-AP49)/AV49</f>
        <v>3.5770210560794019E-2</v>
      </c>
      <c r="BA49">
        <f t="shared" ref="BA49:BA80" si="76">(AM49-AS49)/AS49</f>
        <v>0.24475937407735451</v>
      </c>
      <c r="BB49" t="s">
        <v>253</v>
      </c>
      <c r="BC49">
        <v>0</v>
      </c>
      <c r="BD49">
        <f t="shared" ref="BD49:BD80" si="77">AS49-BC49</f>
        <v>1.3548</v>
      </c>
      <c r="BE49">
        <f t="shared" ref="BE49:BE80" si="78">(AS49-AR49)/(AS49-BC49)</f>
        <v>-0.71940791714928409</v>
      </c>
      <c r="BF49">
        <f t="shared" ref="BF49:BF80" si="79">(AM49-AS49)/(AM49-BC49)</f>
        <v>0.1966318785578747</v>
      </c>
      <c r="BG49">
        <f t="shared" ref="BG49:BG80" si="80">(AS49-AR49)/(AS49-AL49)</f>
        <v>0.9812546708434825</v>
      </c>
      <c r="BH49">
        <f t="shared" ref="BH49:BH80" si="81">(AM49-AS49)/(AM49-AL49)</f>
        <v>-0.50115383497543831</v>
      </c>
      <c r="BI49">
        <f t="shared" ref="BI49:BI80" si="82">$B$11*CB49+$C$11*CC49+$F$11*CD49</f>
        <v>99.989854838709704</v>
      </c>
      <c r="BJ49">
        <f t="shared" ref="BJ49:BJ80" si="83">BI49*BK49</f>
        <v>84.290965677144811</v>
      </c>
      <c r="BK49">
        <f t="shared" ref="BK49:BK80" si="84">($B$11*$D$9+$C$11*$D$9+$F$11*((CQ49+CI49)/MAX(CQ49+CI49+CR49, 0.1)*$I$9+CR49/MAX(CQ49+CI49+CR49, 0.1)*$J$9))/($B$11+$C$11+$F$11)</f>
        <v>0.84299517999212781</v>
      </c>
      <c r="BL49">
        <f t="shared" ref="BL49:BL80" si="85">($B$11*$K$9+$C$11*$K$9+$F$11*((CQ49+CI49)/MAX(CQ49+CI49+CR49, 0.1)*$P$9+CR49/MAX(CQ49+CI49+CR49, 0.1)*$Q$9))/($B$11+$C$11+$F$11)</f>
        <v>0.1959903599842559</v>
      </c>
      <c r="BM49">
        <v>0.64204477945669003</v>
      </c>
      <c r="BN49">
        <v>0.5</v>
      </c>
      <c r="BO49" t="s">
        <v>254</v>
      </c>
      <c r="BP49">
        <v>1675433216.7</v>
      </c>
      <c r="BQ49">
        <v>400.01745161290302</v>
      </c>
      <c r="BR49">
        <v>400.36219354838698</v>
      </c>
      <c r="BS49">
        <v>15.9555967741936</v>
      </c>
      <c r="BT49">
        <v>15.8192290322581</v>
      </c>
      <c r="BU49">
        <v>499.99293548387101</v>
      </c>
      <c r="BV49">
        <v>96.770632258064495</v>
      </c>
      <c r="BW49">
        <v>0.199925935483871</v>
      </c>
      <c r="BX49">
        <v>28.3005225806452</v>
      </c>
      <c r="BY49">
        <v>27.9676193548387</v>
      </c>
      <c r="BZ49">
        <v>999.9</v>
      </c>
      <c r="CA49">
        <v>10000.483870967701</v>
      </c>
      <c r="CB49">
        <v>0</v>
      </c>
      <c r="CC49">
        <v>392.54793548387102</v>
      </c>
      <c r="CD49">
        <v>99.989854838709704</v>
      </c>
      <c r="CE49">
        <v>0.90012812903225803</v>
      </c>
      <c r="CF49">
        <v>9.9871512903225795E-2</v>
      </c>
      <c r="CG49">
        <v>0</v>
      </c>
      <c r="CH49">
        <v>2.35711612903226</v>
      </c>
      <c r="CI49">
        <v>0</v>
      </c>
      <c r="CJ49">
        <v>51.772896774193498</v>
      </c>
      <c r="CK49">
        <v>914.28596774193602</v>
      </c>
      <c r="CL49">
        <v>38.158999999999999</v>
      </c>
      <c r="CM49">
        <v>42.896999999999998</v>
      </c>
      <c r="CN49">
        <v>40.366870967741903</v>
      </c>
      <c r="CO49">
        <v>41.183</v>
      </c>
      <c r="CP49">
        <v>38.75</v>
      </c>
      <c r="CQ49">
        <v>90.003870967741904</v>
      </c>
      <c r="CR49">
        <v>9.9825806451612902</v>
      </c>
      <c r="CS49">
        <v>0</v>
      </c>
      <c r="CT49">
        <v>59.399999856948902</v>
      </c>
      <c r="CU49">
        <v>2.3294538461538501</v>
      </c>
      <c r="CV49">
        <v>0.15241025558046301</v>
      </c>
      <c r="CW49">
        <v>-0.22439658997888201</v>
      </c>
      <c r="CX49">
        <v>51.8011153846154</v>
      </c>
      <c r="CY49">
        <v>15</v>
      </c>
      <c r="CZ49">
        <v>1675431165.9000001</v>
      </c>
      <c r="DA49" t="s">
        <v>255</v>
      </c>
      <c r="DB49">
        <v>5</v>
      </c>
      <c r="DC49">
        <v>-3.794</v>
      </c>
      <c r="DD49">
        <v>0.34499999999999997</v>
      </c>
      <c r="DE49">
        <v>403</v>
      </c>
      <c r="DF49">
        <v>15</v>
      </c>
      <c r="DG49">
        <v>1.63</v>
      </c>
      <c r="DH49">
        <v>0.18</v>
      </c>
      <c r="DI49">
        <v>-0.35736609615384601</v>
      </c>
      <c r="DJ49">
        <v>0.15368111667244</v>
      </c>
      <c r="DK49">
        <v>9.3433734617366399E-2</v>
      </c>
      <c r="DL49">
        <v>1</v>
      </c>
      <c r="DM49">
        <v>2.1417999999999999</v>
      </c>
      <c r="DN49">
        <v>0</v>
      </c>
      <c r="DO49">
        <v>0</v>
      </c>
      <c r="DP49">
        <v>0</v>
      </c>
      <c r="DQ49">
        <v>0.13691123076923101</v>
      </c>
      <c r="DR49">
        <v>-4.4836331661302501E-3</v>
      </c>
      <c r="DS49">
        <v>2.3335730742574598E-3</v>
      </c>
      <c r="DT49">
        <v>1</v>
      </c>
      <c r="DU49">
        <v>2</v>
      </c>
      <c r="DV49">
        <v>3</v>
      </c>
      <c r="DW49" t="s">
        <v>256</v>
      </c>
      <c r="DX49">
        <v>100</v>
      </c>
      <c r="DY49">
        <v>100</v>
      </c>
      <c r="DZ49">
        <v>-3.794</v>
      </c>
      <c r="EA49">
        <v>0.34499999999999997</v>
      </c>
      <c r="EB49">
        <v>2</v>
      </c>
      <c r="EC49">
        <v>516.82000000000005</v>
      </c>
      <c r="ED49">
        <v>414.63200000000001</v>
      </c>
      <c r="EE49">
        <v>27.322399999999998</v>
      </c>
      <c r="EF49">
        <v>31.604399999999998</v>
      </c>
      <c r="EG49">
        <v>30.0001</v>
      </c>
      <c r="EH49">
        <v>31.807200000000002</v>
      </c>
      <c r="EI49">
        <v>31.837900000000001</v>
      </c>
      <c r="EJ49">
        <v>20.1249</v>
      </c>
      <c r="EK49">
        <v>26.809000000000001</v>
      </c>
      <c r="EL49">
        <v>0</v>
      </c>
      <c r="EM49">
        <v>27.336500000000001</v>
      </c>
      <c r="EN49">
        <v>400.31599999999997</v>
      </c>
      <c r="EO49">
        <v>15.851800000000001</v>
      </c>
      <c r="EP49">
        <v>100.27</v>
      </c>
      <c r="EQ49">
        <v>90.558400000000006</v>
      </c>
    </row>
    <row r="50" spans="1:147" x14ac:dyDescent="0.3">
      <c r="A50">
        <v>34</v>
      </c>
      <c r="B50">
        <v>1675433284.7</v>
      </c>
      <c r="C50">
        <v>2040.2999999523199</v>
      </c>
      <c r="D50" t="s">
        <v>354</v>
      </c>
      <c r="E50" t="s">
        <v>355</v>
      </c>
      <c r="F50">
        <v>1675433276.7</v>
      </c>
      <c r="G50">
        <f t="shared" si="43"/>
        <v>1.0896154772726274E-3</v>
      </c>
      <c r="H50">
        <f t="shared" si="44"/>
        <v>1.9512769082636361</v>
      </c>
      <c r="I50">
        <f t="shared" si="45"/>
        <v>400.03116129032298</v>
      </c>
      <c r="J50">
        <f t="shared" si="46"/>
        <v>318.40296331846844</v>
      </c>
      <c r="K50">
        <f t="shared" si="47"/>
        <v>30.873735872967035</v>
      </c>
      <c r="L50">
        <f t="shared" si="48"/>
        <v>38.788760901954014</v>
      </c>
      <c r="M50">
        <f t="shared" si="49"/>
        <v>4.6216108787264031E-2</v>
      </c>
      <c r="N50">
        <f t="shared" si="50"/>
        <v>3.3976597913206121</v>
      </c>
      <c r="O50">
        <f t="shared" si="51"/>
        <v>4.586968659860749E-2</v>
      </c>
      <c r="P50">
        <f t="shared" si="52"/>
        <v>2.869946216206648E-2</v>
      </c>
      <c r="Q50">
        <f t="shared" si="53"/>
        <v>16.523084863001596</v>
      </c>
      <c r="R50">
        <f t="shared" si="54"/>
        <v>28.143523457935189</v>
      </c>
      <c r="S50">
        <f t="shared" si="55"/>
        <v>27.972590322580601</v>
      </c>
      <c r="T50">
        <f t="shared" si="56"/>
        <v>3.7887801679268671</v>
      </c>
      <c r="U50">
        <f t="shared" si="57"/>
        <v>40.095031670460429</v>
      </c>
      <c r="V50">
        <f t="shared" si="58"/>
        <v>1.5488284278662745</v>
      </c>
      <c r="W50">
        <f t="shared" si="59"/>
        <v>3.8628936387830732</v>
      </c>
      <c r="X50">
        <f t="shared" si="60"/>
        <v>2.2399517400605928</v>
      </c>
      <c r="Y50">
        <f t="shared" si="61"/>
        <v>-48.05204254772287</v>
      </c>
      <c r="Z50">
        <f t="shared" si="62"/>
        <v>60.933337665840405</v>
      </c>
      <c r="AA50">
        <f t="shared" si="63"/>
        <v>3.9145970635965868</v>
      </c>
      <c r="AB50">
        <f t="shared" si="64"/>
        <v>33.318977044715723</v>
      </c>
      <c r="AC50">
        <v>-4.01351192447406E-2</v>
      </c>
      <c r="AD50">
        <v>4.5055187381777197E-2</v>
      </c>
      <c r="AE50">
        <v>3.3852769024853901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50956.438369146825</v>
      </c>
      <c r="AK50" t="s">
        <v>251</v>
      </c>
      <c r="AL50">
        <v>2.3480730769230802</v>
      </c>
      <c r="AM50">
        <v>1.6863999999999999</v>
      </c>
      <c r="AN50">
        <f t="shared" si="68"/>
        <v>-0.66167307692308031</v>
      </c>
      <c r="AO50">
        <f t="shared" si="69"/>
        <v>-0.39235832360239586</v>
      </c>
      <c r="AP50">
        <v>-0.762117180814466</v>
      </c>
      <c r="AQ50" t="s">
        <v>356</v>
      </c>
      <c r="AR50">
        <v>2.4099346153846199</v>
      </c>
      <c r="AS50">
        <v>1.4728000000000001</v>
      </c>
      <c r="AT50">
        <f t="shared" si="70"/>
        <v>-0.63629455145615132</v>
      </c>
      <c r="AU50">
        <v>0.5</v>
      </c>
      <c r="AV50">
        <f t="shared" si="71"/>
        <v>84.30587387284524</v>
      </c>
      <c r="AW50">
        <f t="shared" si="72"/>
        <v>1.9512769082636361</v>
      </c>
      <c r="AX50">
        <f t="shared" si="73"/>
        <v>-26.821684100520464</v>
      </c>
      <c r="AY50">
        <f t="shared" si="74"/>
        <v>1</v>
      </c>
      <c r="AZ50">
        <f t="shared" si="75"/>
        <v>3.218511314135232E-2</v>
      </c>
      <c r="BA50">
        <f t="shared" si="76"/>
        <v>0.14502987506789772</v>
      </c>
      <c r="BB50" t="s">
        <v>253</v>
      </c>
      <c r="BC50">
        <v>0</v>
      </c>
      <c r="BD50">
        <f t="shared" si="77"/>
        <v>1.4728000000000001</v>
      </c>
      <c r="BE50">
        <f t="shared" si="78"/>
        <v>-0.63629455145615144</v>
      </c>
      <c r="BF50">
        <f t="shared" si="79"/>
        <v>0.12666034155597711</v>
      </c>
      <c r="BG50">
        <f t="shared" si="80"/>
        <v>1.0706768437103158</v>
      </c>
      <c r="BH50">
        <f t="shared" si="81"/>
        <v>-0.32281803121457647</v>
      </c>
      <c r="BI50">
        <f t="shared" si="82"/>
        <v>100.007577419355</v>
      </c>
      <c r="BJ50">
        <f t="shared" si="83"/>
        <v>84.30587387284524</v>
      </c>
      <c r="BK50">
        <f t="shared" si="84"/>
        <v>0.84299486147265745</v>
      </c>
      <c r="BL50">
        <f t="shared" si="85"/>
        <v>0.19598972294531486</v>
      </c>
      <c r="BM50">
        <v>0.64204477945669003</v>
      </c>
      <c r="BN50">
        <v>0.5</v>
      </c>
      <c r="BO50" t="s">
        <v>254</v>
      </c>
      <c r="BP50">
        <v>1675433276.7</v>
      </c>
      <c r="BQ50">
        <v>400.03116129032298</v>
      </c>
      <c r="BR50">
        <v>400.33767741935497</v>
      </c>
      <c r="BS50">
        <v>15.973174193548401</v>
      </c>
      <c r="BT50">
        <v>15.8355</v>
      </c>
      <c r="BU50">
        <v>500.02645161290297</v>
      </c>
      <c r="BV50">
        <v>96.764380645161296</v>
      </c>
      <c r="BW50">
        <v>0.199967774193548</v>
      </c>
      <c r="BX50">
        <v>28.305241935483899</v>
      </c>
      <c r="BY50">
        <v>27.972590322580601</v>
      </c>
      <c r="BZ50">
        <v>999.9</v>
      </c>
      <c r="CA50">
        <v>10002.419354838699</v>
      </c>
      <c r="CB50">
        <v>0</v>
      </c>
      <c r="CC50">
        <v>392.54441935483902</v>
      </c>
      <c r="CD50">
        <v>100.007577419355</v>
      </c>
      <c r="CE50">
        <v>0.90014496774193598</v>
      </c>
      <c r="CF50">
        <v>9.9854729032258102E-2</v>
      </c>
      <c r="CG50">
        <v>0</v>
      </c>
      <c r="CH50">
        <v>2.4050612903225801</v>
      </c>
      <c r="CI50">
        <v>0</v>
      </c>
      <c r="CJ50">
        <v>51.143480645161297</v>
      </c>
      <c r="CK50">
        <v>914.45393548387096</v>
      </c>
      <c r="CL50">
        <v>38.061999999999998</v>
      </c>
      <c r="CM50">
        <v>42.811999999999998</v>
      </c>
      <c r="CN50">
        <v>40.262</v>
      </c>
      <c r="CO50">
        <v>41.096548387096803</v>
      </c>
      <c r="CP50">
        <v>38.686999999999998</v>
      </c>
      <c r="CQ50">
        <v>90.0203225806452</v>
      </c>
      <c r="CR50">
        <v>9.9832258064516193</v>
      </c>
      <c r="CS50">
        <v>0</v>
      </c>
      <c r="CT50">
        <v>59.599999904632597</v>
      </c>
      <c r="CU50">
        <v>2.4099346153846199</v>
      </c>
      <c r="CV50">
        <v>-0.181288893802247</v>
      </c>
      <c r="CW50">
        <v>-1.4899042752559699</v>
      </c>
      <c r="CX50">
        <v>51.117857692307702</v>
      </c>
      <c r="CY50">
        <v>15</v>
      </c>
      <c r="CZ50">
        <v>1675431165.9000001</v>
      </c>
      <c r="DA50" t="s">
        <v>255</v>
      </c>
      <c r="DB50">
        <v>5</v>
      </c>
      <c r="DC50">
        <v>-3.794</v>
      </c>
      <c r="DD50">
        <v>0.34499999999999997</v>
      </c>
      <c r="DE50">
        <v>403</v>
      </c>
      <c r="DF50">
        <v>15</v>
      </c>
      <c r="DG50">
        <v>1.63</v>
      </c>
      <c r="DH50">
        <v>0.18</v>
      </c>
      <c r="DI50">
        <v>-0.31483345384615402</v>
      </c>
      <c r="DJ50">
        <v>0.27486317903191498</v>
      </c>
      <c r="DK50">
        <v>8.9446263694321099E-2</v>
      </c>
      <c r="DL50">
        <v>1</v>
      </c>
      <c r="DM50">
        <v>2.4319999999999999</v>
      </c>
      <c r="DN50">
        <v>0</v>
      </c>
      <c r="DO50">
        <v>0</v>
      </c>
      <c r="DP50">
        <v>0</v>
      </c>
      <c r="DQ50">
        <v>0.13711186538461501</v>
      </c>
      <c r="DR50">
        <v>4.5550977546337202E-3</v>
      </c>
      <c r="DS50">
        <v>2.5787637991639902E-3</v>
      </c>
      <c r="DT50">
        <v>1</v>
      </c>
      <c r="DU50">
        <v>2</v>
      </c>
      <c r="DV50">
        <v>3</v>
      </c>
      <c r="DW50" t="s">
        <v>256</v>
      </c>
      <c r="DX50">
        <v>100</v>
      </c>
      <c r="DY50">
        <v>100</v>
      </c>
      <c r="DZ50">
        <v>-3.794</v>
      </c>
      <c r="EA50">
        <v>0.34499999999999997</v>
      </c>
      <c r="EB50">
        <v>2</v>
      </c>
      <c r="EC50">
        <v>516.43600000000004</v>
      </c>
      <c r="ED50">
        <v>414.64100000000002</v>
      </c>
      <c r="EE50">
        <v>27.422000000000001</v>
      </c>
      <c r="EF50">
        <v>31.621099999999998</v>
      </c>
      <c r="EG50">
        <v>29.9999</v>
      </c>
      <c r="EH50">
        <v>31.823899999999998</v>
      </c>
      <c r="EI50">
        <v>31.857299999999999</v>
      </c>
      <c r="EJ50">
        <v>20.123699999999999</v>
      </c>
      <c r="EK50">
        <v>26.809000000000001</v>
      </c>
      <c r="EL50">
        <v>0</v>
      </c>
      <c r="EM50">
        <v>27.437999999999999</v>
      </c>
      <c r="EN50">
        <v>400.24900000000002</v>
      </c>
      <c r="EO50">
        <v>15.8515</v>
      </c>
      <c r="EP50">
        <v>100.26600000000001</v>
      </c>
      <c r="EQ50">
        <v>90.554699999999997</v>
      </c>
    </row>
    <row r="51" spans="1:147" x14ac:dyDescent="0.3">
      <c r="A51">
        <v>35</v>
      </c>
      <c r="B51">
        <v>1675433344.7</v>
      </c>
      <c r="C51">
        <v>2100.2999999523199</v>
      </c>
      <c r="D51" t="s">
        <v>357</v>
      </c>
      <c r="E51" t="s">
        <v>358</v>
      </c>
      <c r="F51">
        <v>1675433336.7</v>
      </c>
      <c r="G51">
        <f t="shared" si="43"/>
        <v>1.0859293324097495E-3</v>
      </c>
      <c r="H51">
        <f t="shared" si="44"/>
        <v>2.308992131529426</v>
      </c>
      <c r="I51">
        <f t="shared" si="45"/>
        <v>400.01438709677399</v>
      </c>
      <c r="J51">
        <f t="shared" si="46"/>
        <v>305.8758841424696</v>
      </c>
      <c r="K51">
        <f t="shared" si="47"/>
        <v>29.659164359406613</v>
      </c>
      <c r="L51">
        <f t="shared" si="48"/>
        <v>38.787276369602615</v>
      </c>
      <c r="M51">
        <f t="shared" si="49"/>
        <v>4.6053528853558429E-2</v>
      </c>
      <c r="N51">
        <f t="shared" si="50"/>
        <v>3.3946171964990173</v>
      </c>
      <c r="O51">
        <f t="shared" si="51"/>
        <v>4.5709224052173196E-2</v>
      </c>
      <c r="P51">
        <f t="shared" si="52"/>
        <v>2.8598984714436754E-2</v>
      </c>
      <c r="Q51">
        <f t="shared" si="53"/>
        <v>16.522460627651405</v>
      </c>
      <c r="R51">
        <f t="shared" si="54"/>
        <v>28.172801994631012</v>
      </c>
      <c r="S51">
        <f t="shared" si="55"/>
        <v>27.9924838709677</v>
      </c>
      <c r="T51">
        <f t="shared" si="56"/>
        <v>3.7931772332455505</v>
      </c>
      <c r="U51">
        <f t="shared" si="57"/>
        <v>40.137816260362911</v>
      </c>
      <c r="V51">
        <f t="shared" si="58"/>
        <v>1.5530605067047245</v>
      </c>
      <c r="W51">
        <f t="shared" si="59"/>
        <v>3.869319886838015</v>
      </c>
      <c r="X51">
        <f t="shared" si="60"/>
        <v>2.2401167265408262</v>
      </c>
      <c r="Y51">
        <f t="shared" si="61"/>
        <v>-47.889483559269955</v>
      </c>
      <c r="Z51">
        <f t="shared" si="62"/>
        <v>62.468602845583888</v>
      </c>
      <c r="AA51">
        <f t="shared" si="63"/>
        <v>4.0177956105594523</v>
      </c>
      <c r="AB51">
        <f t="shared" si="64"/>
        <v>35.119375524524791</v>
      </c>
      <c r="AC51">
        <v>-4.0089917931974597E-2</v>
      </c>
      <c r="AD51">
        <v>4.50044449483449E-2</v>
      </c>
      <c r="AE51">
        <v>3.38224825362538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50896.567091356243</v>
      </c>
      <c r="AK51" t="s">
        <v>251</v>
      </c>
      <c r="AL51">
        <v>2.3480730769230802</v>
      </c>
      <c r="AM51">
        <v>1.6863999999999999</v>
      </c>
      <c r="AN51">
        <f t="shared" si="68"/>
        <v>-0.66167307692308031</v>
      </c>
      <c r="AO51">
        <f t="shared" si="69"/>
        <v>-0.39235832360239586</v>
      </c>
      <c r="AP51">
        <v>-0.762117180814466</v>
      </c>
      <c r="AQ51" t="s">
        <v>359</v>
      </c>
      <c r="AR51">
        <v>2.3295461538461502</v>
      </c>
      <c r="AS51">
        <v>2.0204</v>
      </c>
      <c r="AT51">
        <f t="shared" si="70"/>
        <v>-0.15301235094345178</v>
      </c>
      <c r="AU51">
        <v>0.5</v>
      </c>
      <c r="AV51">
        <f t="shared" si="71"/>
        <v>84.302114524782098</v>
      </c>
      <c r="AW51">
        <f t="shared" si="72"/>
        <v>2.308992131529426</v>
      </c>
      <c r="AX51">
        <f t="shared" si="73"/>
        <v>-6.4496323664705111</v>
      </c>
      <c r="AY51">
        <f t="shared" si="74"/>
        <v>1</v>
      </c>
      <c r="AZ51">
        <f t="shared" si="75"/>
        <v>3.6429801668154897E-2</v>
      </c>
      <c r="BA51">
        <f t="shared" si="76"/>
        <v>-0.16531379924767375</v>
      </c>
      <c r="BB51" t="s">
        <v>253</v>
      </c>
      <c r="BC51">
        <v>0</v>
      </c>
      <c r="BD51">
        <f t="shared" si="77"/>
        <v>2.0204</v>
      </c>
      <c r="BE51">
        <f t="shared" si="78"/>
        <v>-0.15301235094345189</v>
      </c>
      <c r="BF51">
        <f t="shared" si="79"/>
        <v>-0.19805502846299816</v>
      </c>
      <c r="BG51">
        <f t="shared" si="80"/>
        <v>0.94345912318795977</v>
      </c>
      <c r="BH51">
        <f t="shared" si="81"/>
        <v>0.50478100386549007</v>
      </c>
      <c r="BI51">
        <f t="shared" si="82"/>
        <v>100.003038709677</v>
      </c>
      <c r="BJ51">
        <f t="shared" si="83"/>
        <v>84.302114524782098</v>
      </c>
      <c r="BK51">
        <f t="shared" si="84"/>
        <v>0.84299552906110276</v>
      </c>
      <c r="BL51">
        <f t="shared" si="85"/>
        <v>0.19599105812220566</v>
      </c>
      <c r="BM51">
        <v>0.64204477945669003</v>
      </c>
      <c r="BN51">
        <v>0.5</v>
      </c>
      <c r="BO51" t="s">
        <v>254</v>
      </c>
      <c r="BP51">
        <v>1675433336.7</v>
      </c>
      <c r="BQ51">
        <v>400.01438709677399</v>
      </c>
      <c r="BR51">
        <v>400.36664516129002</v>
      </c>
      <c r="BS51">
        <v>16.016761290322599</v>
      </c>
      <c r="BT51">
        <v>15.8795580645161</v>
      </c>
      <c r="BU51">
        <v>500.02332258064502</v>
      </c>
      <c r="BV51">
        <v>96.764625806451605</v>
      </c>
      <c r="BW51">
        <v>0.20007751612903199</v>
      </c>
      <c r="BX51">
        <v>28.333822580645201</v>
      </c>
      <c r="BY51">
        <v>27.9924838709677</v>
      </c>
      <c r="BZ51">
        <v>999.9</v>
      </c>
      <c r="CA51">
        <v>9991.1290322580608</v>
      </c>
      <c r="CB51">
        <v>0</v>
      </c>
      <c r="CC51">
        <v>392.54167741935498</v>
      </c>
      <c r="CD51">
        <v>100.003038709677</v>
      </c>
      <c r="CE51">
        <v>0.90012719354838699</v>
      </c>
      <c r="CF51">
        <v>9.9872577419354902E-2</v>
      </c>
      <c r="CG51">
        <v>0</v>
      </c>
      <c r="CH51">
        <v>2.3174129032258102</v>
      </c>
      <c r="CI51">
        <v>0</v>
      </c>
      <c r="CJ51">
        <v>50.686680645161303</v>
      </c>
      <c r="CK51">
        <v>914.40735483871003</v>
      </c>
      <c r="CL51">
        <v>38</v>
      </c>
      <c r="CM51">
        <v>42.75</v>
      </c>
      <c r="CN51">
        <v>40.186999999999998</v>
      </c>
      <c r="CO51">
        <v>41.052</v>
      </c>
      <c r="CP51">
        <v>38.620935483871001</v>
      </c>
      <c r="CQ51">
        <v>90.015483870967799</v>
      </c>
      <c r="CR51">
        <v>9.9851612903225799</v>
      </c>
      <c r="CS51">
        <v>0</v>
      </c>
      <c r="CT51">
        <v>59.299999952316298</v>
      </c>
      <c r="CU51">
        <v>2.3295461538461502</v>
      </c>
      <c r="CV51">
        <v>-0.59036581407528099</v>
      </c>
      <c r="CW51">
        <v>-0.34342222803893302</v>
      </c>
      <c r="CX51">
        <v>50.691673076923102</v>
      </c>
      <c r="CY51">
        <v>15</v>
      </c>
      <c r="CZ51">
        <v>1675431165.9000001</v>
      </c>
      <c r="DA51" t="s">
        <v>255</v>
      </c>
      <c r="DB51">
        <v>5</v>
      </c>
      <c r="DC51">
        <v>-3.794</v>
      </c>
      <c r="DD51">
        <v>0.34499999999999997</v>
      </c>
      <c r="DE51">
        <v>403</v>
      </c>
      <c r="DF51">
        <v>15</v>
      </c>
      <c r="DG51">
        <v>1.63</v>
      </c>
      <c r="DH51">
        <v>0.18</v>
      </c>
      <c r="DI51">
        <v>-0.33568332692307701</v>
      </c>
      <c r="DJ51">
        <v>-4.5874797233844598E-2</v>
      </c>
      <c r="DK51">
        <v>0.10001608775644399</v>
      </c>
      <c r="DL51">
        <v>1</v>
      </c>
      <c r="DM51">
        <v>1.8585</v>
      </c>
      <c r="DN51">
        <v>0</v>
      </c>
      <c r="DO51">
        <v>0</v>
      </c>
      <c r="DP51">
        <v>0</v>
      </c>
      <c r="DQ51">
        <v>0.136397384615385</v>
      </c>
      <c r="DR51">
        <v>8.8511602492936901E-3</v>
      </c>
      <c r="DS51">
        <v>2.6847163591325802E-3</v>
      </c>
      <c r="DT51">
        <v>1</v>
      </c>
      <c r="DU51">
        <v>2</v>
      </c>
      <c r="DV51">
        <v>3</v>
      </c>
      <c r="DW51" t="s">
        <v>256</v>
      </c>
      <c r="DX51">
        <v>100</v>
      </c>
      <c r="DY51">
        <v>100</v>
      </c>
      <c r="DZ51">
        <v>-3.794</v>
      </c>
      <c r="EA51">
        <v>0.34499999999999997</v>
      </c>
      <c r="EB51">
        <v>2</v>
      </c>
      <c r="EC51">
        <v>516.97500000000002</v>
      </c>
      <c r="ED51">
        <v>414.40100000000001</v>
      </c>
      <c r="EE51">
        <v>27.3949</v>
      </c>
      <c r="EF51">
        <v>31.634899999999998</v>
      </c>
      <c r="EG51">
        <v>30.0002</v>
      </c>
      <c r="EH51">
        <v>31.843299999999999</v>
      </c>
      <c r="EI51">
        <v>31.8766</v>
      </c>
      <c r="EJ51">
        <v>20.125699999999998</v>
      </c>
      <c r="EK51">
        <v>26.526800000000001</v>
      </c>
      <c r="EL51">
        <v>0</v>
      </c>
      <c r="EM51">
        <v>27.3932</v>
      </c>
      <c r="EN51">
        <v>400.358</v>
      </c>
      <c r="EO51">
        <v>15.882400000000001</v>
      </c>
      <c r="EP51">
        <v>100.264</v>
      </c>
      <c r="EQ51">
        <v>90.552700000000002</v>
      </c>
    </row>
    <row r="52" spans="1:147" x14ac:dyDescent="0.3">
      <c r="A52">
        <v>36</v>
      </c>
      <c r="B52">
        <v>1675433404.7</v>
      </c>
      <c r="C52">
        <v>2160.2999999523199</v>
      </c>
      <c r="D52" t="s">
        <v>360</v>
      </c>
      <c r="E52" t="s">
        <v>361</v>
      </c>
      <c r="F52">
        <v>1675433396.7</v>
      </c>
      <c r="G52">
        <f t="shared" si="43"/>
        <v>1.0983029346388709E-3</v>
      </c>
      <c r="H52">
        <f t="shared" si="44"/>
        <v>2.2811493201075526</v>
      </c>
      <c r="I52">
        <f t="shared" si="45"/>
        <v>400.00745161290303</v>
      </c>
      <c r="J52">
        <f t="shared" si="46"/>
        <v>307.80629631304339</v>
      </c>
      <c r="K52">
        <f t="shared" si="47"/>
        <v>29.846875719009393</v>
      </c>
      <c r="L52">
        <f t="shared" si="48"/>
        <v>38.787292001414663</v>
      </c>
      <c r="M52">
        <f t="shared" si="49"/>
        <v>4.6633363562575088E-2</v>
      </c>
      <c r="N52">
        <f t="shared" si="50"/>
        <v>3.3951894417091144</v>
      </c>
      <c r="O52">
        <f t="shared" si="51"/>
        <v>4.628042914235142E-2</v>
      </c>
      <c r="P52">
        <f t="shared" si="52"/>
        <v>2.8956755147882825E-2</v>
      </c>
      <c r="Q52">
        <f t="shared" si="53"/>
        <v>16.522106451976207</v>
      </c>
      <c r="R52">
        <f t="shared" si="54"/>
        <v>28.162217703531695</v>
      </c>
      <c r="S52">
        <f t="shared" si="55"/>
        <v>27.9844677419355</v>
      </c>
      <c r="T52">
        <f t="shared" si="56"/>
        <v>3.7914048952769743</v>
      </c>
      <c r="U52">
        <f t="shared" si="57"/>
        <v>40.171845934605308</v>
      </c>
      <c r="V52">
        <f t="shared" si="58"/>
        <v>1.5536717354953382</v>
      </c>
      <c r="W52">
        <f t="shared" si="59"/>
        <v>3.867563711223327</v>
      </c>
      <c r="X52">
        <f t="shared" si="60"/>
        <v>2.2377331597816363</v>
      </c>
      <c r="Y52">
        <f t="shared" si="61"/>
        <v>-48.435159417574205</v>
      </c>
      <c r="Z52">
        <f t="shared" si="62"/>
        <v>62.517513105969108</v>
      </c>
      <c r="AA52">
        <f t="shared" si="63"/>
        <v>4.0199468442361299</v>
      </c>
      <c r="AB52">
        <f t="shared" si="64"/>
        <v>34.624406984607241</v>
      </c>
      <c r="AC52">
        <v>-4.0098418020499703E-2</v>
      </c>
      <c r="AD52">
        <v>4.5013987042363E-2</v>
      </c>
      <c r="AE52">
        <v>3.3828178763030601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50908.276152339764</v>
      </c>
      <c r="AK52" t="s">
        <v>251</v>
      </c>
      <c r="AL52">
        <v>2.3480730769230802</v>
      </c>
      <c r="AM52">
        <v>1.6863999999999999</v>
      </c>
      <c r="AN52">
        <f t="shared" si="68"/>
        <v>-0.66167307692308031</v>
      </c>
      <c r="AO52">
        <f t="shared" si="69"/>
        <v>-0.39235832360239586</v>
      </c>
      <c r="AP52">
        <v>-0.762117180814466</v>
      </c>
      <c r="AQ52" t="s">
        <v>362</v>
      </c>
      <c r="AR52">
        <v>2.3081692307692299</v>
      </c>
      <c r="AS52">
        <v>1.3261799999999999</v>
      </c>
      <c r="AT52">
        <f t="shared" si="70"/>
        <v>-0.74046451520097567</v>
      </c>
      <c r="AU52">
        <v>0.5</v>
      </c>
      <c r="AV52">
        <f t="shared" si="71"/>
        <v>84.301614504919129</v>
      </c>
      <c r="AW52">
        <f t="shared" si="72"/>
        <v>2.2811493201075526</v>
      </c>
      <c r="AX52">
        <f t="shared" si="73"/>
        <v>-31.211177057522242</v>
      </c>
      <c r="AY52">
        <f t="shared" si="74"/>
        <v>1</v>
      </c>
      <c r="AZ52">
        <f t="shared" si="75"/>
        <v>3.6099741609864885E-2</v>
      </c>
      <c r="BA52">
        <f t="shared" si="76"/>
        <v>0.2716222533894343</v>
      </c>
      <c r="BB52" t="s">
        <v>253</v>
      </c>
      <c r="BC52">
        <v>0</v>
      </c>
      <c r="BD52">
        <f t="shared" si="77"/>
        <v>1.3261799999999999</v>
      </c>
      <c r="BE52">
        <f t="shared" si="78"/>
        <v>-0.74046451520097578</v>
      </c>
      <c r="BF52">
        <f t="shared" si="79"/>
        <v>0.21360294117647058</v>
      </c>
      <c r="BG52">
        <f t="shared" si="80"/>
        <v>0.96095105539417014</v>
      </c>
      <c r="BH52">
        <f t="shared" si="81"/>
        <v>-0.54440782398930165</v>
      </c>
      <c r="BI52">
        <f t="shared" si="82"/>
        <v>100.002625806452</v>
      </c>
      <c r="BJ52">
        <f t="shared" si="83"/>
        <v>84.301614504919129</v>
      </c>
      <c r="BK52">
        <f t="shared" si="84"/>
        <v>0.84299400965809568</v>
      </c>
      <c r="BL52">
        <f t="shared" si="85"/>
        <v>0.19598801931619134</v>
      </c>
      <c r="BM52">
        <v>0.64204477945669003</v>
      </c>
      <c r="BN52">
        <v>0.5</v>
      </c>
      <c r="BO52" t="s">
        <v>254</v>
      </c>
      <c r="BP52">
        <v>1675433396.7</v>
      </c>
      <c r="BQ52">
        <v>400.00745161290303</v>
      </c>
      <c r="BR52">
        <v>400.35677419354801</v>
      </c>
      <c r="BS52">
        <v>16.022780645161301</v>
      </c>
      <c r="BT52">
        <v>15.8840129032258</v>
      </c>
      <c r="BU52">
        <v>500.01609677419401</v>
      </c>
      <c r="BV52">
        <v>96.766396774193595</v>
      </c>
      <c r="BW52">
        <v>0.200026838709677</v>
      </c>
      <c r="BX52">
        <v>28.3260161290323</v>
      </c>
      <c r="BY52">
        <v>27.9844677419355</v>
      </c>
      <c r="BZ52">
        <v>999.9</v>
      </c>
      <c r="CA52">
        <v>9993.0645161290304</v>
      </c>
      <c r="CB52">
        <v>0</v>
      </c>
      <c r="CC52">
        <v>392.54964516129002</v>
      </c>
      <c r="CD52">
        <v>100.002625806452</v>
      </c>
      <c r="CE52">
        <v>0.90018100000000001</v>
      </c>
      <c r="CF52">
        <v>9.9818699999999996E-2</v>
      </c>
      <c r="CG52">
        <v>0</v>
      </c>
      <c r="CH52">
        <v>2.3296870967741898</v>
      </c>
      <c r="CI52">
        <v>0</v>
      </c>
      <c r="CJ52">
        <v>50.836632258064498</v>
      </c>
      <c r="CK52">
        <v>914.41906451612897</v>
      </c>
      <c r="CL52">
        <v>37.936999999999998</v>
      </c>
      <c r="CM52">
        <v>42.686999999999998</v>
      </c>
      <c r="CN52">
        <v>40.125</v>
      </c>
      <c r="CO52">
        <v>41</v>
      </c>
      <c r="CP52">
        <v>38.561999999999998</v>
      </c>
      <c r="CQ52">
        <v>90.019677419354807</v>
      </c>
      <c r="CR52">
        <v>9.98</v>
      </c>
      <c r="CS52">
        <v>0</v>
      </c>
      <c r="CT52">
        <v>59.400000095367403</v>
      </c>
      <c r="CU52">
        <v>2.3081692307692299</v>
      </c>
      <c r="CV52">
        <v>-0.44838975409304999</v>
      </c>
      <c r="CW52">
        <v>1.70266667088835</v>
      </c>
      <c r="CX52">
        <v>50.845507692307699</v>
      </c>
      <c r="CY52">
        <v>15</v>
      </c>
      <c r="CZ52">
        <v>1675431165.9000001</v>
      </c>
      <c r="DA52" t="s">
        <v>255</v>
      </c>
      <c r="DB52">
        <v>5</v>
      </c>
      <c r="DC52">
        <v>-3.794</v>
      </c>
      <c r="DD52">
        <v>0.34499999999999997</v>
      </c>
      <c r="DE52">
        <v>403</v>
      </c>
      <c r="DF52">
        <v>15</v>
      </c>
      <c r="DG52">
        <v>1.63</v>
      </c>
      <c r="DH52">
        <v>0.18</v>
      </c>
      <c r="DI52">
        <v>-0.35697053846153898</v>
      </c>
      <c r="DJ52">
        <v>3.86678767182978E-2</v>
      </c>
      <c r="DK52">
        <v>0.116928311753146</v>
      </c>
      <c r="DL52">
        <v>1</v>
      </c>
      <c r="DM52">
        <v>2.3687</v>
      </c>
      <c r="DN52">
        <v>0</v>
      </c>
      <c r="DO52">
        <v>0</v>
      </c>
      <c r="DP52">
        <v>0</v>
      </c>
      <c r="DQ52">
        <v>0.13907051923076899</v>
      </c>
      <c r="DR52">
        <v>-5.3247758900445497E-3</v>
      </c>
      <c r="DS52">
        <v>2.5311489675212801E-3</v>
      </c>
      <c r="DT52">
        <v>1</v>
      </c>
      <c r="DU52">
        <v>2</v>
      </c>
      <c r="DV52">
        <v>3</v>
      </c>
      <c r="DW52" t="s">
        <v>256</v>
      </c>
      <c r="DX52">
        <v>100</v>
      </c>
      <c r="DY52">
        <v>100</v>
      </c>
      <c r="DZ52">
        <v>-3.794</v>
      </c>
      <c r="EA52">
        <v>0.34499999999999997</v>
      </c>
      <c r="EB52">
        <v>2</v>
      </c>
      <c r="EC52">
        <v>516.976</v>
      </c>
      <c r="ED52">
        <v>413.89400000000001</v>
      </c>
      <c r="EE52">
        <v>27.3507</v>
      </c>
      <c r="EF52">
        <v>31.651599999999998</v>
      </c>
      <c r="EG52">
        <v>30.0001</v>
      </c>
      <c r="EH52">
        <v>31.86</v>
      </c>
      <c r="EI52">
        <v>31.8932</v>
      </c>
      <c r="EJ52">
        <v>20.126000000000001</v>
      </c>
      <c r="EK52">
        <v>26.526800000000001</v>
      </c>
      <c r="EL52">
        <v>0</v>
      </c>
      <c r="EM52">
        <v>27.351400000000002</v>
      </c>
      <c r="EN52">
        <v>400.22500000000002</v>
      </c>
      <c r="EO52">
        <v>15.8605</v>
      </c>
      <c r="EP52">
        <v>100.261</v>
      </c>
      <c r="EQ52">
        <v>90.550200000000004</v>
      </c>
    </row>
    <row r="53" spans="1:147" x14ac:dyDescent="0.3">
      <c r="A53">
        <v>37</v>
      </c>
      <c r="B53">
        <v>1675433464.7</v>
      </c>
      <c r="C53">
        <v>2220.2999999523199</v>
      </c>
      <c r="D53" t="s">
        <v>363</v>
      </c>
      <c r="E53" t="s">
        <v>364</v>
      </c>
      <c r="F53">
        <v>1675433456.7</v>
      </c>
      <c r="G53">
        <f t="shared" si="43"/>
        <v>1.1609918957630413E-3</v>
      </c>
      <c r="H53">
        <f t="shared" si="44"/>
        <v>1.9483210149061581</v>
      </c>
      <c r="I53">
        <f t="shared" si="45"/>
        <v>400.01606451612901</v>
      </c>
      <c r="J53">
        <f t="shared" si="46"/>
        <v>322.77865930216342</v>
      </c>
      <c r="K53">
        <f t="shared" si="47"/>
        <v>31.297588557976894</v>
      </c>
      <c r="L53">
        <f t="shared" si="48"/>
        <v>38.786759418586612</v>
      </c>
      <c r="M53">
        <f t="shared" si="49"/>
        <v>4.9391402643889651E-2</v>
      </c>
      <c r="N53">
        <f t="shared" si="50"/>
        <v>3.3926528785903463</v>
      </c>
      <c r="O53">
        <f t="shared" si="51"/>
        <v>4.8995384295581083E-2</v>
      </c>
      <c r="P53">
        <f t="shared" si="52"/>
        <v>3.0657431029346247E-2</v>
      </c>
      <c r="Q53">
        <f t="shared" si="53"/>
        <v>16.522421687824778</v>
      </c>
      <c r="R53">
        <f t="shared" si="54"/>
        <v>28.136926079078144</v>
      </c>
      <c r="S53">
        <f t="shared" si="55"/>
        <v>27.971690322580599</v>
      </c>
      <c r="T53">
        <f t="shared" si="56"/>
        <v>3.7885813463723457</v>
      </c>
      <c r="U53">
        <f t="shared" si="57"/>
        <v>40.212543524668554</v>
      </c>
      <c r="V53">
        <f t="shared" si="58"/>
        <v>1.5542531524126</v>
      </c>
      <c r="W53">
        <f t="shared" si="59"/>
        <v>3.8650953562764236</v>
      </c>
      <c r="X53">
        <f t="shared" si="60"/>
        <v>2.2343281939597457</v>
      </c>
      <c r="Y53">
        <f t="shared" si="61"/>
        <v>-51.199742603150121</v>
      </c>
      <c r="Z53">
        <f t="shared" si="62"/>
        <v>62.800034420880536</v>
      </c>
      <c r="AA53">
        <f t="shared" si="63"/>
        <v>4.0406543265709631</v>
      </c>
      <c r="AB53">
        <f t="shared" si="64"/>
        <v>32.163367832126156</v>
      </c>
      <c r="AC53">
        <v>-4.0060744623345003E-2</v>
      </c>
      <c r="AD53">
        <v>4.4971695353686003E-2</v>
      </c>
      <c r="AE53">
        <v>3.3802929365579799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50864.166768335272</v>
      </c>
      <c r="AK53" t="s">
        <v>251</v>
      </c>
      <c r="AL53">
        <v>2.3480730769230802</v>
      </c>
      <c r="AM53">
        <v>1.6863999999999999</v>
      </c>
      <c r="AN53">
        <f t="shared" si="68"/>
        <v>-0.66167307692308031</v>
      </c>
      <c r="AO53">
        <f t="shared" si="69"/>
        <v>-0.39235832360239586</v>
      </c>
      <c r="AP53">
        <v>-0.762117180814466</v>
      </c>
      <c r="AQ53" t="s">
        <v>365</v>
      </c>
      <c r="AR53">
        <v>2.3685230769230801</v>
      </c>
      <c r="AS53">
        <v>1.6604000000000001</v>
      </c>
      <c r="AT53">
        <f t="shared" si="70"/>
        <v>-0.42647740118229338</v>
      </c>
      <c r="AU53">
        <v>0.5</v>
      </c>
      <c r="AV53">
        <f t="shared" si="71"/>
        <v>84.303314342900975</v>
      </c>
      <c r="AW53">
        <f t="shared" si="72"/>
        <v>1.9483210149061581</v>
      </c>
      <c r="AX53">
        <f t="shared" si="73"/>
        <v>-17.976729206007185</v>
      </c>
      <c r="AY53">
        <f t="shared" si="74"/>
        <v>1</v>
      </c>
      <c r="AZ53">
        <f t="shared" si="75"/>
        <v>3.2151027712813349E-2</v>
      </c>
      <c r="BA53">
        <f t="shared" si="76"/>
        <v>1.5658877378944711E-2</v>
      </c>
      <c r="BB53" t="s">
        <v>253</v>
      </c>
      <c r="BC53">
        <v>0</v>
      </c>
      <c r="BD53">
        <f t="shared" si="77"/>
        <v>1.6604000000000001</v>
      </c>
      <c r="BE53">
        <f t="shared" si="78"/>
        <v>-0.42647740118229338</v>
      </c>
      <c r="BF53">
        <f t="shared" si="79"/>
        <v>1.541745730550273E-2</v>
      </c>
      <c r="BG53">
        <f t="shared" si="80"/>
        <v>1.0297379680639835</v>
      </c>
      <c r="BH53">
        <f t="shared" si="81"/>
        <v>-3.9294329642223465E-2</v>
      </c>
      <c r="BI53">
        <f t="shared" si="82"/>
        <v>100.00465483871</v>
      </c>
      <c r="BJ53">
        <f t="shared" si="83"/>
        <v>84.303314342900975</v>
      </c>
      <c r="BK53">
        <f t="shared" si="84"/>
        <v>0.84299390342247027</v>
      </c>
      <c r="BL53">
        <f t="shared" si="85"/>
        <v>0.19598780684494049</v>
      </c>
      <c r="BM53">
        <v>0.64204477945669003</v>
      </c>
      <c r="BN53">
        <v>0.5</v>
      </c>
      <c r="BO53" t="s">
        <v>254</v>
      </c>
      <c r="BP53">
        <v>1675433456.7</v>
      </c>
      <c r="BQ53">
        <v>400.01606451612901</v>
      </c>
      <c r="BR53">
        <v>400.32587096774199</v>
      </c>
      <c r="BS53">
        <v>16.029341935483899</v>
      </c>
      <c r="BT53">
        <v>15.8826548387097</v>
      </c>
      <c r="BU53">
        <v>500.01696774193499</v>
      </c>
      <c r="BV53">
        <v>96.762941935483894</v>
      </c>
      <c r="BW53">
        <v>0.20006245161290301</v>
      </c>
      <c r="BX53">
        <v>28.315038709677399</v>
      </c>
      <c r="BY53">
        <v>27.971690322580599</v>
      </c>
      <c r="BZ53">
        <v>999.9</v>
      </c>
      <c r="CA53">
        <v>9984.0322580645206</v>
      </c>
      <c r="CB53">
        <v>0</v>
      </c>
      <c r="CC53">
        <v>392.51367741935502</v>
      </c>
      <c r="CD53">
        <v>100.00465483871</v>
      </c>
      <c r="CE53">
        <v>0.90018100000000001</v>
      </c>
      <c r="CF53">
        <v>9.9818699999999996E-2</v>
      </c>
      <c r="CG53">
        <v>0</v>
      </c>
      <c r="CH53">
        <v>2.39252258064516</v>
      </c>
      <c r="CI53">
        <v>0</v>
      </c>
      <c r="CJ53">
        <v>50.406251612903198</v>
      </c>
      <c r="CK53">
        <v>914.43835483870998</v>
      </c>
      <c r="CL53">
        <v>37.878999999999998</v>
      </c>
      <c r="CM53">
        <v>42.625</v>
      </c>
      <c r="CN53">
        <v>40.061999999999998</v>
      </c>
      <c r="CO53">
        <v>40.936999999999998</v>
      </c>
      <c r="CP53">
        <v>38.5</v>
      </c>
      <c r="CQ53">
        <v>90.023225806451606</v>
      </c>
      <c r="CR53">
        <v>9.98</v>
      </c>
      <c r="CS53">
        <v>0</v>
      </c>
      <c r="CT53">
        <v>59.199999809265101</v>
      </c>
      <c r="CU53">
        <v>2.3685230769230801</v>
      </c>
      <c r="CV53">
        <v>-0.199747011693792</v>
      </c>
      <c r="CW53">
        <v>-1.5136307752664999</v>
      </c>
      <c r="CX53">
        <v>50.394980769230799</v>
      </c>
      <c r="CY53">
        <v>15</v>
      </c>
      <c r="CZ53">
        <v>1675431165.9000001</v>
      </c>
      <c r="DA53" t="s">
        <v>255</v>
      </c>
      <c r="DB53">
        <v>5</v>
      </c>
      <c r="DC53">
        <v>-3.794</v>
      </c>
      <c r="DD53">
        <v>0.34499999999999997</v>
      </c>
      <c r="DE53">
        <v>403</v>
      </c>
      <c r="DF53">
        <v>15</v>
      </c>
      <c r="DG53">
        <v>1.63</v>
      </c>
      <c r="DH53">
        <v>0.18</v>
      </c>
      <c r="DI53">
        <v>-0.32860444230769198</v>
      </c>
      <c r="DJ53">
        <v>0.185987229574024</v>
      </c>
      <c r="DK53">
        <v>0.100683933495334</v>
      </c>
      <c r="DL53">
        <v>1</v>
      </c>
      <c r="DM53">
        <v>2.2888000000000002</v>
      </c>
      <c r="DN53">
        <v>0</v>
      </c>
      <c r="DO53">
        <v>0</v>
      </c>
      <c r="DP53">
        <v>0</v>
      </c>
      <c r="DQ53">
        <v>0.14350992307692301</v>
      </c>
      <c r="DR53">
        <v>4.2386124818569501E-2</v>
      </c>
      <c r="DS53">
        <v>8.7680282557758005E-3</v>
      </c>
      <c r="DT53">
        <v>1</v>
      </c>
      <c r="DU53">
        <v>2</v>
      </c>
      <c r="DV53">
        <v>3</v>
      </c>
      <c r="DW53" t="s">
        <v>256</v>
      </c>
      <c r="DX53">
        <v>100</v>
      </c>
      <c r="DY53">
        <v>100</v>
      </c>
      <c r="DZ53">
        <v>-3.794</v>
      </c>
      <c r="EA53">
        <v>0.34499999999999997</v>
      </c>
      <c r="EB53">
        <v>2</v>
      </c>
      <c r="EC53">
        <v>516.82799999999997</v>
      </c>
      <c r="ED53">
        <v>414.48700000000002</v>
      </c>
      <c r="EE53">
        <v>27.4008</v>
      </c>
      <c r="EF53">
        <v>31.665500000000002</v>
      </c>
      <c r="EG53">
        <v>30</v>
      </c>
      <c r="EH53">
        <v>31.873899999999999</v>
      </c>
      <c r="EI53">
        <v>31.9071</v>
      </c>
      <c r="EJ53">
        <v>20.1313</v>
      </c>
      <c r="EK53">
        <v>26.8003</v>
      </c>
      <c r="EL53">
        <v>0</v>
      </c>
      <c r="EM53">
        <v>27.41</v>
      </c>
      <c r="EN53">
        <v>400.41699999999997</v>
      </c>
      <c r="EO53">
        <v>15.823</v>
      </c>
      <c r="EP53">
        <v>100.259</v>
      </c>
      <c r="EQ53">
        <v>90.546999999999997</v>
      </c>
    </row>
    <row r="54" spans="1:147" x14ac:dyDescent="0.3">
      <c r="A54">
        <v>38</v>
      </c>
      <c r="B54">
        <v>1675433524.7</v>
      </c>
      <c r="C54">
        <v>2280.2999999523199</v>
      </c>
      <c r="D54" t="s">
        <v>366</v>
      </c>
      <c r="E54" t="s">
        <v>367</v>
      </c>
      <c r="F54">
        <v>1675433516.7</v>
      </c>
      <c r="G54">
        <f t="shared" si="43"/>
        <v>1.1446935275551105E-3</v>
      </c>
      <c r="H54">
        <f t="shared" si="44"/>
        <v>2.1900384401314477</v>
      </c>
      <c r="I54">
        <f t="shared" si="45"/>
        <v>400.00516129032297</v>
      </c>
      <c r="J54">
        <f t="shared" si="46"/>
        <v>313.85052996583511</v>
      </c>
      <c r="K54">
        <f t="shared" si="47"/>
        <v>30.431589250317987</v>
      </c>
      <c r="L54">
        <f t="shared" si="48"/>
        <v>38.785318500878113</v>
      </c>
      <c r="M54">
        <f t="shared" si="49"/>
        <v>4.8587574841425361E-2</v>
      </c>
      <c r="N54">
        <f t="shared" si="50"/>
        <v>3.3978994742797313</v>
      </c>
      <c r="O54">
        <f t="shared" si="51"/>
        <v>4.8204874543945481E-2</v>
      </c>
      <c r="P54">
        <f t="shared" si="52"/>
        <v>3.016217926856235E-2</v>
      </c>
      <c r="Q54">
        <f t="shared" si="53"/>
        <v>16.522034872806337</v>
      </c>
      <c r="R54">
        <f t="shared" si="54"/>
        <v>28.148392246010776</v>
      </c>
      <c r="S54">
        <f t="shared" si="55"/>
        <v>27.982774193548401</v>
      </c>
      <c r="T54">
        <f t="shared" si="56"/>
        <v>3.7910305501354284</v>
      </c>
      <c r="U54">
        <f t="shared" si="57"/>
        <v>40.135831152040758</v>
      </c>
      <c r="V54">
        <f t="shared" si="58"/>
        <v>1.5519669875963162</v>
      </c>
      <c r="W54">
        <f t="shared" si="59"/>
        <v>3.8667867166303957</v>
      </c>
      <c r="X54">
        <f t="shared" si="60"/>
        <v>2.239063562539112</v>
      </c>
      <c r="Y54">
        <f t="shared" si="61"/>
        <v>-50.480984565180371</v>
      </c>
      <c r="Z54">
        <f t="shared" si="62"/>
        <v>62.24476797380899</v>
      </c>
      <c r="AA54">
        <f t="shared" si="63"/>
        <v>3.9991142926736734</v>
      </c>
      <c r="AB54">
        <f t="shared" si="64"/>
        <v>32.28493257410863</v>
      </c>
      <c r="AC54">
        <v>-4.0138680731355403E-2</v>
      </c>
      <c r="AD54">
        <v>4.5059185462505702E-2</v>
      </c>
      <c r="AE54">
        <v>3.385515486619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50957.795491726371</v>
      </c>
      <c r="AK54" t="s">
        <v>251</v>
      </c>
      <c r="AL54">
        <v>2.3480730769230802</v>
      </c>
      <c r="AM54">
        <v>1.6863999999999999</v>
      </c>
      <c r="AN54">
        <f t="shared" si="68"/>
        <v>-0.66167307692308031</v>
      </c>
      <c r="AO54">
        <f t="shared" si="69"/>
        <v>-0.39235832360239586</v>
      </c>
      <c r="AP54">
        <v>-0.762117180814466</v>
      </c>
      <c r="AQ54" t="s">
        <v>368</v>
      </c>
      <c r="AR54">
        <v>2.3958115384615399</v>
      </c>
      <c r="AS54">
        <v>1.4148000000000001</v>
      </c>
      <c r="AT54">
        <f t="shared" si="70"/>
        <v>-0.69339237946108279</v>
      </c>
      <c r="AU54">
        <v>0.5</v>
      </c>
      <c r="AV54">
        <f t="shared" si="71"/>
        <v>84.300916275474378</v>
      </c>
      <c r="AW54">
        <f t="shared" si="72"/>
        <v>2.1900384401314477</v>
      </c>
      <c r="AX54">
        <f t="shared" si="73"/>
        <v>-29.226806463500349</v>
      </c>
      <c r="AY54">
        <f t="shared" si="74"/>
        <v>1</v>
      </c>
      <c r="AZ54">
        <f t="shared" si="75"/>
        <v>3.5019258999498953E-2</v>
      </c>
      <c r="BA54">
        <f t="shared" si="76"/>
        <v>0.19197059655074911</v>
      </c>
      <c r="BB54" t="s">
        <v>253</v>
      </c>
      <c r="BC54">
        <v>0</v>
      </c>
      <c r="BD54">
        <f t="shared" si="77"/>
        <v>1.4148000000000001</v>
      </c>
      <c r="BE54">
        <f t="shared" si="78"/>
        <v>-0.69339237946108268</v>
      </c>
      <c r="BF54">
        <f t="shared" si="79"/>
        <v>0.16105313092979118</v>
      </c>
      <c r="BG54">
        <f t="shared" si="80"/>
        <v>1.0511516540216175</v>
      </c>
      <c r="BH54">
        <f t="shared" si="81"/>
        <v>-0.41047461272415264</v>
      </c>
      <c r="BI54">
        <f t="shared" si="82"/>
        <v>100.00175161290301</v>
      </c>
      <c r="BJ54">
        <f t="shared" si="83"/>
        <v>84.300916275474378</v>
      </c>
      <c r="BK54">
        <f t="shared" si="84"/>
        <v>0.84299439675611854</v>
      </c>
      <c r="BL54">
        <f t="shared" si="85"/>
        <v>0.19598879351223714</v>
      </c>
      <c r="BM54">
        <v>0.64204477945669003</v>
      </c>
      <c r="BN54">
        <v>0.5</v>
      </c>
      <c r="BO54" t="s">
        <v>254</v>
      </c>
      <c r="BP54">
        <v>1675433516.7</v>
      </c>
      <c r="BQ54">
        <v>400.00516129032297</v>
      </c>
      <c r="BR54">
        <v>400.34516129032301</v>
      </c>
      <c r="BS54">
        <v>16.005922580645201</v>
      </c>
      <c r="BT54">
        <v>15.861293548387099</v>
      </c>
      <c r="BU54">
        <v>500.02480645161302</v>
      </c>
      <c r="BV54">
        <v>96.762045161290303</v>
      </c>
      <c r="BW54">
        <v>0.19999996774193601</v>
      </c>
      <c r="BX54">
        <v>28.3225612903226</v>
      </c>
      <c r="BY54">
        <v>27.982774193548401</v>
      </c>
      <c r="BZ54">
        <v>999.9</v>
      </c>
      <c r="CA54">
        <v>10003.5483870968</v>
      </c>
      <c r="CB54">
        <v>0</v>
      </c>
      <c r="CC54">
        <v>392.548</v>
      </c>
      <c r="CD54">
        <v>100.00175161290301</v>
      </c>
      <c r="CE54">
        <v>0.90017074193548396</v>
      </c>
      <c r="CF54">
        <v>9.9828993548387104E-2</v>
      </c>
      <c r="CG54">
        <v>0</v>
      </c>
      <c r="CH54">
        <v>2.3797064516129001</v>
      </c>
      <c r="CI54">
        <v>0</v>
      </c>
      <c r="CJ54">
        <v>50.158264516129002</v>
      </c>
      <c r="CK54">
        <v>914.40922580645099</v>
      </c>
      <c r="CL54">
        <v>37.811999999999998</v>
      </c>
      <c r="CM54">
        <v>42.561999999999998</v>
      </c>
      <c r="CN54">
        <v>40</v>
      </c>
      <c r="CO54">
        <v>40.875</v>
      </c>
      <c r="CP54">
        <v>38.436999999999998</v>
      </c>
      <c r="CQ54">
        <v>90.018387096774205</v>
      </c>
      <c r="CR54">
        <v>9.9812903225806497</v>
      </c>
      <c r="CS54">
        <v>0</v>
      </c>
      <c r="CT54">
        <v>59.599999904632597</v>
      </c>
      <c r="CU54">
        <v>2.3958115384615399</v>
      </c>
      <c r="CV54">
        <v>-0.33663930679496001</v>
      </c>
      <c r="CW54">
        <v>-0.77779144820857204</v>
      </c>
      <c r="CX54">
        <v>50.152015384615403</v>
      </c>
      <c r="CY54">
        <v>15</v>
      </c>
      <c r="CZ54">
        <v>1675431165.9000001</v>
      </c>
      <c r="DA54" t="s">
        <v>255</v>
      </c>
      <c r="DB54">
        <v>5</v>
      </c>
      <c r="DC54">
        <v>-3.794</v>
      </c>
      <c r="DD54">
        <v>0.34499999999999997</v>
      </c>
      <c r="DE54">
        <v>403</v>
      </c>
      <c r="DF54">
        <v>15</v>
      </c>
      <c r="DG54">
        <v>1.63</v>
      </c>
      <c r="DH54">
        <v>0.18</v>
      </c>
      <c r="DI54">
        <v>-0.34952840769230797</v>
      </c>
      <c r="DJ54">
        <v>0.24733639409210001</v>
      </c>
      <c r="DK54">
        <v>0.105689321355784</v>
      </c>
      <c r="DL54">
        <v>1</v>
      </c>
      <c r="DM54">
        <v>2.0758000000000001</v>
      </c>
      <c r="DN54">
        <v>0</v>
      </c>
      <c r="DO54">
        <v>0</v>
      </c>
      <c r="DP54">
        <v>0</v>
      </c>
      <c r="DQ54">
        <v>0.14488709615384601</v>
      </c>
      <c r="DR54">
        <v>-3.6779697771727902E-3</v>
      </c>
      <c r="DS54">
        <v>1.88468524468243E-3</v>
      </c>
      <c r="DT54">
        <v>1</v>
      </c>
      <c r="DU54">
        <v>2</v>
      </c>
      <c r="DV54">
        <v>3</v>
      </c>
      <c r="DW54" t="s">
        <v>256</v>
      </c>
      <c r="DX54">
        <v>100</v>
      </c>
      <c r="DY54">
        <v>100</v>
      </c>
      <c r="DZ54">
        <v>-3.794</v>
      </c>
      <c r="EA54">
        <v>0.34499999999999997</v>
      </c>
      <c r="EB54">
        <v>2</v>
      </c>
      <c r="EC54">
        <v>517.452</v>
      </c>
      <c r="ED54">
        <v>414.33300000000003</v>
      </c>
      <c r="EE54">
        <v>27.441600000000001</v>
      </c>
      <c r="EF54">
        <v>31.6767</v>
      </c>
      <c r="EG54">
        <v>30</v>
      </c>
      <c r="EH54">
        <v>31.887799999999999</v>
      </c>
      <c r="EI54">
        <v>31.920999999999999</v>
      </c>
      <c r="EJ54">
        <v>20.127600000000001</v>
      </c>
      <c r="EK54">
        <v>26.8003</v>
      </c>
      <c r="EL54">
        <v>0</v>
      </c>
      <c r="EM54">
        <v>27.4465</v>
      </c>
      <c r="EN54">
        <v>400.34</v>
      </c>
      <c r="EO54">
        <v>15.8345</v>
      </c>
      <c r="EP54">
        <v>100.25700000000001</v>
      </c>
      <c r="EQ54">
        <v>90.543999999999997</v>
      </c>
    </row>
    <row r="55" spans="1:147" x14ac:dyDescent="0.3">
      <c r="A55">
        <v>39</v>
      </c>
      <c r="B55">
        <v>1675433584.7</v>
      </c>
      <c r="C55">
        <v>2340.2999999523199</v>
      </c>
      <c r="D55" t="s">
        <v>369</v>
      </c>
      <c r="E55" t="s">
        <v>370</v>
      </c>
      <c r="F55">
        <v>1675433576.7</v>
      </c>
      <c r="G55">
        <f t="shared" si="43"/>
        <v>1.147174659211796E-3</v>
      </c>
      <c r="H55">
        <f t="shared" si="44"/>
        <v>2.0580803824277596</v>
      </c>
      <c r="I55">
        <f t="shared" si="45"/>
        <v>400.02474193548397</v>
      </c>
      <c r="J55">
        <f t="shared" si="46"/>
        <v>318.28175151743943</v>
      </c>
      <c r="K55">
        <f t="shared" si="47"/>
        <v>30.860556172452139</v>
      </c>
      <c r="L55">
        <f t="shared" si="48"/>
        <v>38.786345619925569</v>
      </c>
      <c r="M55">
        <f t="shared" si="49"/>
        <v>4.8677700621883271E-2</v>
      </c>
      <c r="N55">
        <f t="shared" si="50"/>
        <v>3.3984487571396271</v>
      </c>
      <c r="O55">
        <f t="shared" si="51"/>
        <v>4.829364686616968E-2</v>
      </c>
      <c r="P55">
        <f t="shared" si="52"/>
        <v>3.0217782261373359E-2</v>
      </c>
      <c r="Q55">
        <f t="shared" si="53"/>
        <v>16.521758557716755</v>
      </c>
      <c r="R55">
        <f t="shared" si="54"/>
        <v>28.155331158645758</v>
      </c>
      <c r="S55">
        <f t="shared" si="55"/>
        <v>27.987064516128999</v>
      </c>
      <c r="T55">
        <f t="shared" si="56"/>
        <v>3.7919789537975306</v>
      </c>
      <c r="U55">
        <f t="shared" si="57"/>
        <v>40.125791462000024</v>
      </c>
      <c r="V55">
        <f t="shared" si="58"/>
        <v>1.5522533370906895</v>
      </c>
      <c r="W55">
        <f t="shared" si="59"/>
        <v>3.8684678371034904</v>
      </c>
      <c r="X55">
        <f t="shared" si="60"/>
        <v>2.2397256167068411</v>
      </c>
      <c r="Y55">
        <f t="shared" si="61"/>
        <v>-50.590402471240203</v>
      </c>
      <c r="Z55">
        <f t="shared" si="62"/>
        <v>62.83816989432303</v>
      </c>
      <c r="AA55">
        <f t="shared" si="63"/>
        <v>4.0368233312570583</v>
      </c>
      <c r="AB55">
        <f t="shared" si="64"/>
        <v>32.806349312056639</v>
      </c>
      <c r="AC55">
        <v>-4.0146843005576097E-2</v>
      </c>
      <c r="AD55">
        <v>4.5068348330373001E-2</v>
      </c>
      <c r="AE55">
        <v>3.38606225117233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50966.422174996624</v>
      </c>
      <c r="AK55" t="s">
        <v>251</v>
      </c>
      <c r="AL55">
        <v>2.3480730769230802</v>
      </c>
      <c r="AM55">
        <v>1.6863999999999999</v>
      </c>
      <c r="AN55">
        <f t="shared" si="68"/>
        <v>-0.66167307692308031</v>
      </c>
      <c r="AO55">
        <f t="shared" si="69"/>
        <v>-0.39235832360239586</v>
      </c>
      <c r="AP55">
        <v>-0.762117180814466</v>
      </c>
      <c r="AQ55" t="s">
        <v>371</v>
      </c>
      <c r="AR55">
        <v>2.3288269230769201</v>
      </c>
      <c r="AS55">
        <v>1.8819999999999999</v>
      </c>
      <c r="AT55">
        <f t="shared" si="70"/>
        <v>-0.23742131938199806</v>
      </c>
      <c r="AU55">
        <v>0.5</v>
      </c>
      <c r="AV55">
        <f t="shared" si="71"/>
        <v>84.298557433524195</v>
      </c>
      <c r="AW55">
        <f t="shared" si="72"/>
        <v>2.0580803824277596</v>
      </c>
      <c r="AX55">
        <f t="shared" si="73"/>
        <v>-10.007137363933227</v>
      </c>
      <c r="AY55">
        <f t="shared" si="74"/>
        <v>1</v>
      </c>
      <c r="AZ55">
        <f t="shared" si="75"/>
        <v>3.3454873358493294E-2</v>
      </c>
      <c r="BA55">
        <f t="shared" si="76"/>
        <v>-0.10393198724760894</v>
      </c>
      <c r="BB55" t="s">
        <v>253</v>
      </c>
      <c r="BC55">
        <v>0</v>
      </c>
      <c r="BD55">
        <f t="shared" si="77"/>
        <v>1.8819999999999999</v>
      </c>
      <c r="BE55">
        <f t="shared" si="78"/>
        <v>-0.23742131938199798</v>
      </c>
      <c r="BF55">
        <f t="shared" si="79"/>
        <v>-0.11598671726755219</v>
      </c>
      <c r="BG55">
        <f t="shared" si="80"/>
        <v>0.95870571633697588</v>
      </c>
      <c r="BH55">
        <f t="shared" si="81"/>
        <v>0.2956142645391911</v>
      </c>
      <c r="BI55">
        <f t="shared" si="82"/>
        <v>99.998822580645196</v>
      </c>
      <c r="BJ55">
        <f t="shared" si="83"/>
        <v>84.298557433524195</v>
      </c>
      <c r="BK55">
        <f t="shared" si="84"/>
        <v>0.84299549992741818</v>
      </c>
      <c r="BL55">
        <f t="shared" si="85"/>
        <v>0.19599099985483637</v>
      </c>
      <c r="BM55">
        <v>0.64204477945669003</v>
      </c>
      <c r="BN55">
        <v>0.5</v>
      </c>
      <c r="BO55" t="s">
        <v>254</v>
      </c>
      <c r="BP55">
        <v>1675433576.7</v>
      </c>
      <c r="BQ55">
        <v>400.02474193548397</v>
      </c>
      <c r="BR55">
        <v>400.34793548387103</v>
      </c>
      <c r="BS55">
        <v>16.009235483870999</v>
      </c>
      <c r="BT55">
        <v>15.864290322580599</v>
      </c>
      <c r="BU55">
        <v>500.01400000000001</v>
      </c>
      <c r="BV55">
        <v>96.759880645161303</v>
      </c>
      <c r="BW55">
        <v>0.199985967741935</v>
      </c>
      <c r="BX55">
        <v>28.330035483871001</v>
      </c>
      <c r="BY55">
        <v>27.987064516128999</v>
      </c>
      <c r="BZ55">
        <v>999.9</v>
      </c>
      <c r="CA55">
        <v>10005.8064516129</v>
      </c>
      <c r="CB55">
        <v>0</v>
      </c>
      <c r="CC55">
        <v>392.58619354838697</v>
      </c>
      <c r="CD55">
        <v>99.998822580645196</v>
      </c>
      <c r="CE55">
        <v>0.90014080645161298</v>
      </c>
      <c r="CF55">
        <v>9.9858925806451601E-2</v>
      </c>
      <c r="CG55">
        <v>0</v>
      </c>
      <c r="CH55">
        <v>2.3343096774193501</v>
      </c>
      <c r="CI55">
        <v>0</v>
      </c>
      <c r="CJ55">
        <v>49.781877419354799</v>
      </c>
      <c r="CK55">
        <v>914.37241935483905</v>
      </c>
      <c r="CL55">
        <v>37.76</v>
      </c>
      <c r="CM55">
        <v>42.508000000000003</v>
      </c>
      <c r="CN55">
        <v>39.936999999999998</v>
      </c>
      <c r="CO55">
        <v>40.840451612903202</v>
      </c>
      <c r="CP55">
        <v>38.384999999999998</v>
      </c>
      <c r="CQ55">
        <v>90.013548387096805</v>
      </c>
      <c r="CR55">
        <v>9.9848387096774207</v>
      </c>
      <c r="CS55">
        <v>0</v>
      </c>
      <c r="CT55">
        <v>59.400000095367403</v>
      </c>
      <c r="CU55">
        <v>2.3288269230769201</v>
      </c>
      <c r="CV55">
        <v>-0.87890939986467098</v>
      </c>
      <c r="CW55">
        <v>-1.2258905958809201</v>
      </c>
      <c r="CX55">
        <v>49.762042307692298</v>
      </c>
      <c r="CY55">
        <v>15</v>
      </c>
      <c r="CZ55">
        <v>1675431165.9000001</v>
      </c>
      <c r="DA55" t="s">
        <v>255</v>
      </c>
      <c r="DB55">
        <v>5</v>
      </c>
      <c r="DC55">
        <v>-3.794</v>
      </c>
      <c r="DD55">
        <v>0.34499999999999997</v>
      </c>
      <c r="DE55">
        <v>403</v>
      </c>
      <c r="DF55">
        <v>15</v>
      </c>
      <c r="DG55">
        <v>1.63</v>
      </c>
      <c r="DH55">
        <v>0.18</v>
      </c>
      <c r="DI55">
        <v>-0.32731454038461499</v>
      </c>
      <c r="DJ55">
        <v>8.1375915136968999E-2</v>
      </c>
      <c r="DK55">
        <v>0.11354945119460801</v>
      </c>
      <c r="DL55">
        <v>1</v>
      </c>
      <c r="DM55">
        <v>2.2393000000000001</v>
      </c>
      <c r="DN55">
        <v>0</v>
      </c>
      <c r="DO55">
        <v>0</v>
      </c>
      <c r="DP55">
        <v>0</v>
      </c>
      <c r="DQ55">
        <v>0.144987519230769</v>
      </c>
      <c r="DR55">
        <v>-3.0191838128565602E-3</v>
      </c>
      <c r="DS55">
        <v>2.7646758711840202E-3</v>
      </c>
      <c r="DT55">
        <v>1</v>
      </c>
      <c r="DU55">
        <v>2</v>
      </c>
      <c r="DV55">
        <v>3</v>
      </c>
      <c r="DW55" t="s">
        <v>256</v>
      </c>
      <c r="DX55">
        <v>100</v>
      </c>
      <c r="DY55">
        <v>100</v>
      </c>
      <c r="DZ55">
        <v>-3.794</v>
      </c>
      <c r="EA55">
        <v>0.34499999999999997</v>
      </c>
      <c r="EB55">
        <v>2</v>
      </c>
      <c r="EC55">
        <v>517.43200000000002</v>
      </c>
      <c r="ED55">
        <v>414.42899999999997</v>
      </c>
      <c r="EE55">
        <v>27.429200000000002</v>
      </c>
      <c r="EF55">
        <v>31.684999999999999</v>
      </c>
      <c r="EG55">
        <v>30.0001</v>
      </c>
      <c r="EH55">
        <v>31.901700000000002</v>
      </c>
      <c r="EI55">
        <v>31.934799999999999</v>
      </c>
      <c r="EJ55">
        <v>20.122699999999998</v>
      </c>
      <c r="EK55">
        <v>26.8003</v>
      </c>
      <c r="EL55">
        <v>0</v>
      </c>
      <c r="EM55">
        <v>27.437999999999999</v>
      </c>
      <c r="EN55">
        <v>400.29500000000002</v>
      </c>
      <c r="EO55">
        <v>15.834300000000001</v>
      </c>
      <c r="EP55">
        <v>100.254</v>
      </c>
      <c r="EQ55">
        <v>90.541499999999999</v>
      </c>
    </row>
    <row r="56" spans="1:147" x14ac:dyDescent="0.3">
      <c r="A56">
        <v>40</v>
      </c>
      <c r="B56">
        <v>1675433644.7</v>
      </c>
      <c r="C56">
        <v>2400.2999999523199</v>
      </c>
      <c r="D56" t="s">
        <v>372</v>
      </c>
      <c r="E56" t="s">
        <v>373</v>
      </c>
      <c r="F56">
        <v>1675433636.7</v>
      </c>
      <c r="G56">
        <f t="shared" si="43"/>
        <v>1.0622619365991909E-3</v>
      </c>
      <c r="H56">
        <f t="shared" si="44"/>
        <v>7.5914714430313062</v>
      </c>
      <c r="I56">
        <f t="shared" si="45"/>
        <v>399.92229032258098</v>
      </c>
      <c r="J56">
        <f t="shared" si="46"/>
        <v>96.429491075613583</v>
      </c>
      <c r="K56">
        <f t="shared" si="47"/>
        <v>9.3493924970855584</v>
      </c>
      <c r="L56">
        <f t="shared" si="48"/>
        <v>38.774760904081852</v>
      </c>
      <c r="M56">
        <f t="shared" si="49"/>
        <v>4.1653194458590899E-2</v>
      </c>
      <c r="N56">
        <f t="shared" si="50"/>
        <v>3.3964598037383067</v>
      </c>
      <c r="O56">
        <f t="shared" si="51"/>
        <v>4.1371476291866098E-2</v>
      </c>
      <c r="P56">
        <f t="shared" si="52"/>
        <v>2.5882324934208629E-2</v>
      </c>
      <c r="Q56">
        <f t="shared" si="53"/>
        <v>161.84570069086826</v>
      </c>
      <c r="R56">
        <f t="shared" si="54"/>
        <v>29.172513529902982</v>
      </c>
      <c r="S56">
        <f t="shared" si="55"/>
        <v>28.801754838709702</v>
      </c>
      <c r="T56">
        <f t="shared" si="56"/>
        <v>3.9758668892255327</v>
      </c>
      <c r="U56">
        <f t="shared" si="57"/>
        <v>39.673767221764805</v>
      </c>
      <c r="V56">
        <f t="shared" si="58"/>
        <v>1.5574500653106533</v>
      </c>
      <c r="W56">
        <f t="shared" si="59"/>
        <v>3.9256419906003908</v>
      </c>
      <c r="X56">
        <f t="shared" si="60"/>
        <v>2.4184168239148791</v>
      </c>
      <c r="Y56">
        <f t="shared" si="61"/>
        <v>-46.84575140402432</v>
      </c>
      <c r="Z56">
        <f t="shared" si="62"/>
        <v>-40.137108376640356</v>
      </c>
      <c r="AA56">
        <f t="shared" si="63"/>
        <v>-2.5937190093554707</v>
      </c>
      <c r="AB56">
        <f t="shared" si="64"/>
        <v>72.269121900848091</v>
      </c>
      <c r="AC56">
        <v>-4.0117290012491397E-2</v>
      </c>
      <c r="AD56">
        <v>4.5035172506650997E-2</v>
      </c>
      <c r="AE56">
        <v>3.3840824157563301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50887.704760135326</v>
      </c>
      <c r="AK56" t="s">
        <v>251</v>
      </c>
      <c r="AL56">
        <v>2.3480730769230802</v>
      </c>
      <c r="AM56">
        <v>1.6863999999999999</v>
      </c>
      <c r="AN56">
        <f t="shared" si="68"/>
        <v>-0.66167307692308031</v>
      </c>
      <c r="AO56">
        <f t="shared" si="69"/>
        <v>-0.39235832360239586</v>
      </c>
      <c r="AP56">
        <v>-0.762117180814466</v>
      </c>
      <c r="AQ56" t="s">
        <v>374</v>
      </c>
      <c r="AR56">
        <v>2.3597000000000001</v>
      </c>
      <c r="AS56">
        <v>1.6692</v>
      </c>
      <c r="AT56">
        <f t="shared" si="70"/>
        <v>-0.4136712197459862</v>
      </c>
      <c r="AU56">
        <v>0.5</v>
      </c>
      <c r="AV56">
        <f t="shared" si="71"/>
        <v>841.1937215999767</v>
      </c>
      <c r="AW56">
        <f t="shared" si="72"/>
        <v>7.5914714430313062</v>
      </c>
      <c r="AX56">
        <f t="shared" si="73"/>
        <v>-173.98881642846393</v>
      </c>
      <c r="AY56">
        <f t="shared" si="74"/>
        <v>1</v>
      </c>
      <c r="AZ56">
        <f t="shared" si="75"/>
        <v>9.9306359633271942E-3</v>
      </c>
      <c r="BA56">
        <f t="shared" si="76"/>
        <v>1.0304337407141075E-2</v>
      </c>
      <c r="BB56" t="s">
        <v>253</v>
      </c>
      <c r="BC56">
        <v>0</v>
      </c>
      <c r="BD56">
        <f t="shared" si="77"/>
        <v>1.6692</v>
      </c>
      <c r="BE56">
        <f t="shared" si="78"/>
        <v>-0.41367121974598614</v>
      </c>
      <c r="BF56">
        <f t="shared" si="79"/>
        <v>1.0199240986717198E-2</v>
      </c>
      <c r="BG56">
        <f t="shared" si="80"/>
        <v>1.0171267995036977</v>
      </c>
      <c r="BH56">
        <f t="shared" si="81"/>
        <v>-2.5994710378701696E-2</v>
      </c>
      <c r="BI56">
        <f t="shared" si="82"/>
        <v>999.99251612903197</v>
      </c>
      <c r="BJ56">
        <f t="shared" si="83"/>
        <v>841.1937215999767</v>
      </c>
      <c r="BK56">
        <f t="shared" si="84"/>
        <v>0.84120001703236247</v>
      </c>
      <c r="BL56">
        <f t="shared" si="85"/>
        <v>0.19240003406472495</v>
      </c>
      <c r="BM56">
        <v>0.64204477945669003</v>
      </c>
      <c r="BN56">
        <v>0.5</v>
      </c>
      <c r="BO56" t="s">
        <v>254</v>
      </c>
      <c r="BP56">
        <v>1675433636.7</v>
      </c>
      <c r="BQ56">
        <v>399.92229032258098</v>
      </c>
      <c r="BR56">
        <v>400.95158064516102</v>
      </c>
      <c r="BS56">
        <v>16.063516129032301</v>
      </c>
      <c r="BT56">
        <v>15.929312903225799</v>
      </c>
      <c r="BU56">
        <v>500.035741935484</v>
      </c>
      <c r="BV56">
        <v>96.755719354838703</v>
      </c>
      <c r="BW56">
        <v>0.20001890322580601</v>
      </c>
      <c r="BX56">
        <v>28.5825580645161</v>
      </c>
      <c r="BY56">
        <v>28.801754838709702</v>
      </c>
      <c r="BZ56">
        <v>999.9</v>
      </c>
      <c r="CA56">
        <v>9998.8709677419392</v>
      </c>
      <c r="CB56">
        <v>0</v>
      </c>
      <c r="CC56">
        <v>392.64354838709698</v>
      </c>
      <c r="CD56">
        <v>999.99251612903197</v>
      </c>
      <c r="CE56">
        <v>0.96000006451612896</v>
      </c>
      <c r="CF56">
        <v>3.9999612903225797E-2</v>
      </c>
      <c r="CG56">
        <v>0</v>
      </c>
      <c r="CH56">
        <v>2.3482161290322598</v>
      </c>
      <c r="CI56">
        <v>0</v>
      </c>
      <c r="CJ56">
        <v>578.24406451612901</v>
      </c>
      <c r="CK56">
        <v>9334.2564516129005</v>
      </c>
      <c r="CL56">
        <v>38.3929677419355</v>
      </c>
      <c r="CM56">
        <v>42.5</v>
      </c>
      <c r="CN56">
        <v>39.9796774193548</v>
      </c>
      <c r="CO56">
        <v>40.8241935483871</v>
      </c>
      <c r="CP56">
        <v>38.618774193548397</v>
      </c>
      <c r="CQ56">
        <v>959.99354838709701</v>
      </c>
      <c r="CR56">
        <v>40.000322580645197</v>
      </c>
      <c r="CS56">
        <v>0</v>
      </c>
      <c r="CT56">
        <v>59.099999904632597</v>
      </c>
      <c r="CU56">
        <v>2.3597000000000001</v>
      </c>
      <c r="CV56">
        <v>-0.30929913784825602</v>
      </c>
      <c r="CW56">
        <v>-56.474700789614097</v>
      </c>
      <c r="CX56">
        <v>577.93696153846201</v>
      </c>
      <c r="CY56">
        <v>15</v>
      </c>
      <c r="CZ56">
        <v>1675431165.9000001</v>
      </c>
      <c r="DA56" t="s">
        <v>255</v>
      </c>
      <c r="DB56">
        <v>5</v>
      </c>
      <c r="DC56">
        <v>-3.794</v>
      </c>
      <c r="DD56">
        <v>0.34499999999999997</v>
      </c>
      <c r="DE56">
        <v>403</v>
      </c>
      <c r="DF56">
        <v>15</v>
      </c>
      <c r="DG56">
        <v>1.63</v>
      </c>
      <c r="DH56">
        <v>0.18</v>
      </c>
      <c r="DI56">
        <v>-0.99221484615384603</v>
      </c>
      <c r="DJ56">
        <v>-0.24861250234784299</v>
      </c>
      <c r="DK56">
        <v>0.110094375555245</v>
      </c>
      <c r="DL56">
        <v>1</v>
      </c>
      <c r="DM56">
        <v>2.06</v>
      </c>
      <c r="DN56">
        <v>0</v>
      </c>
      <c r="DO56">
        <v>0</v>
      </c>
      <c r="DP56">
        <v>0</v>
      </c>
      <c r="DQ56">
        <v>0.15020261538461499</v>
      </c>
      <c r="DR56">
        <v>-0.169444876632805</v>
      </c>
      <c r="DS56">
        <v>2.48109779604124E-2</v>
      </c>
      <c r="DT56">
        <v>0</v>
      </c>
      <c r="DU56">
        <v>1</v>
      </c>
      <c r="DV56">
        <v>3</v>
      </c>
      <c r="DW56" t="s">
        <v>263</v>
      </c>
      <c r="DX56">
        <v>100</v>
      </c>
      <c r="DY56">
        <v>100</v>
      </c>
      <c r="DZ56">
        <v>-3.794</v>
      </c>
      <c r="EA56">
        <v>0.34499999999999997</v>
      </c>
      <c r="EB56">
        <v>2</v>
      </c>
      <c r="EC56">
        <v>516.726</v>
      </c>
      <c r="ED56">
        <v>414.38099999999997</v>
      </c>
      <c r="EE56">
        <v>27.430199999999999</v>
      </c>
      <c r="EF56">
        <v>31.693300000000001</v>
      </c>
      <c r="EG56">
        <v>30</v>
      </c>
      <c r="EH56">
        <v>31.9101</v>
      </c>
      <c r="EI56">
        <v>31.945900000000002</v>
      </c>
      <c r="EJ56">
        <v>20.1509</v>
      </c>
      <c r="EK56">
        <v>26.233599999999999</v>
      </c>
      <c r="EL56">
        <v>0</v>
      </c>
      <c r="EM56">
        <v>27.43</v>
      </c>
      <c r="EN56">
        <v>400.96499999999997</v>
      </c>
      <c r="EO56">
        <v>16.0365</v>
      </c>
      <c r="EP56">
        <v>100.253</v>
      </c>
      <c r="EQ56">
        <v>90.540199999999999</v>
      </c>
    </row>
    <row r="57" spans="1:147" x14ac:dyDescent="0.3">
      <c r="A57">
        <v>41</v>
      </c>
      <c r="B57">
        <v>1675433704.7</v>
      </c>
      <c r="C57">
        <v>2460.2999999523199</v>
      </c>
      <c r="D57" t="s">
        <v>375</v>
      </c>
      <c r="E57" t="s">
        <v>376</v>
      </c>
      <c r="F57">
        <v>1675433696.70645</v>
      </c>
      <c r="G57">
        <f t="shared" si="43"/>
        <v>2.4332748423874107E-3</v>
      </c>
      <c r="H57">
        <f t="shared" si="44"/>
        <v>9.2546874739853617</v>
      </c>
      <c r="I57">
        <f t="shared" si="45"/>
        <v>399.90164516128999</v>
      </c>
      <c r="J57">
        <f t="shared" si="46"/>
        <v>242.594317927536</v>
      </c>
      <c r="K57">
        <f t="shared" si="47"/>
        <v>23.519590571014067</v>
      </c>
      <c r="L57">
        <f t="shared" si="48"/>
        <v>38.770582275871611</v>
      </c>
      <c r="M57">
        <f t="shared" si="49"/>
        <v>0.10355732858150815</v>
      </c>
      <c r="N57">
        <f t="shared" si="50"/>
        <v>3.4038842500994062</v>
      </c>
      <c r="O57">
        <f t="shared" si="51"/>
        <v>0.1018383707973443</v>
      </c>
      <c r="P57">
        <f t="shared" si="52"/>
        <v>6.3801046538228781E-2</v>
      </c>
      <c r="Q57">
        <f t="shared" si="53"/>
        <v>161.84463523814628</v>
      </c>
      <c r="R57">
        <f t="shared" si="54"/>
        <v>28.014257121856101</v>
      </c>
      <c r="S57">
        <f t="shared" si="55"/>
        <v>27.950622580645199</v>
      </c>
      <c r="T57">
        <f t="shared" si="56"/>
        <v>3.7839298115066136</v>
      </c>
      <c r="U57">
        <f t="shared" si="57"/>
        <v>40.971694163183074</v>
      </c>
      <c r="V57">
        <f t="shared" si="58"/>
        <v>1.5309436644186261</v>
      </c>
      <c r="W57">
        <f t="shared" si="59"/>
        <v>3.7365886270681066</v>
      </c>
      <c r="X57">
        <f t="shared" si="60"/>
        <v>2.2529861470879875</v>
      </c>
      <c r="Y57">
        <f t="shared" si="61"/>
        <v>-107.30742054928481</v>
      </c>
      <c r="Z57">
        <f t="shared" si="62"/>
        <v>-39.585519672672596</v>
      </c>
      <c r="AA57">
        <f t="shared" si="63"/>
        <v>-2.5309965343439114</v>
      </c>
      <c r="AB57">
        <f t="shared" si="64"/>
        <v>12.420698481844973</v>
      </c>
      <c r="AC57">
        <v>-4.02276433609179E-2</v>
      </c>
      <c r="AD57">
        <v>4.5159053807744001E-2</v>
      </c>
      <c r="AE57">
        <v>3.39147281479748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51165.604803783906</v>
      </c>
      <c r="AK57" t="s">
        <v>251</v>
      </c>
      <c r="AL57">
        <v>2.3480730769230802</v>
      </c>
      <c r="AM57">
        <v>1.6863999999999999</v>
      </c>
      <c r="AN57">
        <f t="shared" si="68"/>
        <v>-0.66167307692308031</v>
      </c>
      <c r="AO57">
        <f t="shared" si="69"/>
        <v>-0.39235832360239586</v>
      </c>
      <c r="AP57">
        <v>-0.762117180814466</v>
      </c>
      <c r="AQ57" t="s">
        <v>377</v>
      </c>
      <c r="AR57">
        <v>2.3651923076923098</v>
      </c>
      <c r="AS57">
        <v>1.8708</v>
      </c>
      <c r="AT57">
        <f t="shared" si="70"/>
        <v>-0.26426785743655645</v>
      </c>
      <c r="AU57">
        <v>0.5</v>
      </c>
      <c r="AV57">
        <f t="shared" si="71"/>
        <v>841.19037731526873</v>
      </c>
      <c r="AW57">
        <f t="shared" si="72"/>
        <v>9.2546874739853617</v>
      </c>
      <c r="AX57">
        <f t="shared" si="73"/>
        <v>-111.14978935467728</v>
      </c>
      <c r="AY57">
        <f t="shared" si="74"/>
        <v>1</v>
      </c>
      <c r="AZ57">
        <f t="shared" si="75"/>
        <v>1.1907892582853026E-2</v>
      </c>
      <c r="BA57">
        <f t="shared" si="76"/>
        <v>-9.8567457772076178E-2</v>
      </c>
      <c r="BB57" t="s">
        <v>253</v>
      </c>
      <c r="BC57">
        <v>0</v>
      </c>
      <c r="BD57">
        <f t="shared" si="77"/>
        <v>1.8708</v>
      </c>
      <c r="BE57">
        <f t="shared" si="78"/>
        <v>-0.26426785743655645</v>
      </c>
      <c r="BF57">
        <f t="shared" si="79"/>
        <v>-0.10934535104364335</v>
      </c>
      <c r="BG57">
        <f t="shared" si="80"/>
        <v>1.0358688381913246</v>
      </c>
      <c r="BH57">
        <f t="shared" si="81"/>
        <v>0.27868747638561797</v>
      </c>
      <c r="BI57">
        <f t="shared" si="82"/>
        <v>999.988838709677</v>
      </c>
      <c r="BJ57">
        <f t="shared" si="83"/>
        <v>841.19037731526873</v>
      </c>
      <c r="BK57">
        <f t="shared" si="84"/>
        <v>0.84119976619007886</v>
      </c>
      <c r="BL57">
        <f t="shared" si="85"/>
        <v>0.19239953238015789</v>
      </c>
      <c r="BM57">
        <v>0.64204477945669003</v>
      </c>
      <c r="BN57">
        <v>0.5</v>
      </c>
      <c r="BO57" t="s">
        <v>254</v>
      </c>
      <c r="BP57">
        <v>1675433696.70645</v>
      </c>
      <c r="BQ57">
        <v>399.90164516128999</v>
      </c>
      <c r="BR57">
        <v>401.21493548387099</v>
      </c>
      <c r="BS57">
        <v>15.7910161290323</v>
      </c>
      <c r="BT57">
        <v>15.4835064516129</v>
      </c>
      <c r="BU57">
        <v>500.017290322581</v>
      </c>
      <c r="BV57">
        <v>96.750316129032299</v>
      </c>
      <c r="BW57">
        <v>0.19997838709677401</v>
      </c>
      <c r="BX57">
        <v>27.734909677419399</v>
      </c>
      <c r="BY57">
        <v>27.950622580645199</v>
      </c>
      <c r="BZ57">
        <v>999.9</v>
      </c>
      <c r="CA57">
        <v>10026.935483871001</v>
      </c>
      <c r="CB57">
        <v>0</v>
      </c>
      <c r="CC57">
        <v>392.60912903225801</v>
      </c>
      <c r="CD57">
        <v>999.988838709677</v>
      </c>
      <c r="CE57">
        <v>0.960003612903226</v>
      </c>
      <c r="CF57">
        <v>3.9996322580645199E-2</v>
      </c>
      <c r="CG57">
        <v>0</v>
      </c>
      <c r="CH57">
        <v>2.3565258064516099</v>
      </c>
      <c r="CI57">
        <v>0</v>
      </c>
      <c r="CJ57">
        <v>554.06451612903197</v>
      </c>
      <c r="CK57">
        <v>9334.2364516129001</v>
      </c>
      <c r="CL57">
        <v>38.836387096774203</v>
      </c>
      <c r="CM57">
        <v>42.5</v>
      </c>
      <c r="CN57">
        <v>40.203258064516099</v>
      </c>
      <c r="CO57">
        <v>40.875</v>
      </c>
      <c r="CP57">
        <v>38.973580645161299</v>
      </c>
      <c r="CQ57">
        <v>959.99354838709701</v>
      </c>
      <c r="CR57">
        <v>39.9916129032258</v>
      </c>
      <c r="CS57">
        <v>0</v>
      </c>
      <c r="CT57">
        <v>59.599999904632597</v>
      </c>
      <c r="CU57">
        <v>2.3651923076923098</v>
      </c>
      <c r="CV57">
        <v>0.78294018691930101</v>
      </c>
      <c r="CW57">
        <v>-9.6673162419674394</v>
      </c>
      <c r="CX57">
        <v>553.93626923076897</v>
      </c>
      <c r="CY57">
        <v>15</v>
      </c>
      <c r="CZ57">
        <v>1675431165.9000001</v>
      </c>
      <c r="DA57" t="s">
        <v>255</v>
      </c>
      <c r="DB57">
        <v>5</v>
      </c>
      <c r="DC57">
        <v>-3.794</v>
      </c>
      <c r="DD57">
        <v>0.34499999999999997</v>
      </c>
      <c r="DE57">
        <v>403</v>
      </c>
      <c r="DF57">
        <v>15</v>
      </c>
      <c r="DG57">
        <v>1.63</v>
      </c>
      <c r="DH57">
        <v>0.18</v>
      </c>
      <c r="DI57">
        <v>-1.28097384615385</v>
      </c>
      <c r="DJ57">
        <v>-0.43838927339143502</v>
      </c>
      <c r="DK57">
        <v>0.12596206958314299</v>
      </c>
      <c r="DL57">
        <v>1</v>
      </c>
      <c r="DM57">
        <v>2.5287000000000002</v>
      </c>
      <c r="DN57">
        <v>0</v>
      </c>
      <c r="DO57">
        <v>0</v>
      </c>
      <c r="DP57">
        <v>0</v>
      </c>
      <c r="DQ57">
        <v>0.27545755769230801</v>
      </c>
      <c r="DR57">
        <v>0.34910078758739299</v>
      </c>
      <c r="DS57">
        <v>4.5158304808415303E-2</v>
      </c>
      <c r="DT57">
        <v>0</v>
      </c>
      <c r="DU57">
        <v>1</v>
      </c>
      <c r="DV57">
        <v>3</v>
      </c>
      <c r="DW57" t="s">
        <v>263</v>
      </c>
      <c r="DX57">
        <v>100</v>
      </c>
      <c r="DY57">
        <v>100</v>
      </c>
      <c r="DZ57">
        <v>-3.794</v>
      </c>
      <c r="EA57">
        <v>0.34499999999999997</v>
      </c>
      <c r="EB57">
        <v>2</v>
      </c>
      <c r="EC57">
        <v>517.69299999999998</v>
      </c>
      <c r="ED57">
        <v>413.17700000000002</v>
      </c>
      <c r="EE57">
        <v>24.808900000000001</v>
      </c>
      <c r="EF57">
        <v>31.718399999999999</v>
      </c>
      <c r="EG57">
        <v>29.989699999999999</v>
      </c>
      <c r="EH57">
        <v>31.918399999999998</v>
      </c>
      <c r="EI57">
        <v>31.951499999999999</v>
      </c>
      <c r="EJ57">
        <v>20.158100000000001</v>
      </c>
      <c r="EK57">
        <v>30.633500000000002</v>
      </c>
      <c r="EL57">
        <v>0</v>
      </c>
      <c r="EM57">
        <v>24.549499999999998</v>
      </c>
      <c r="EN57">
        <v>401.31200000000001</v>
      </c>
      <c r="EO57">
        <v>15.165800000000001</v>
      </c>
      <c r="EP57">
        <v>100.262</v>
      </c>
      <c r="EQ57">
        <v>90.547700000000006</v>
      </c>
    </row>
    <row r="58" spans="1:147" x14ac:dyDescent="0.3">
      <c r="A58">
        <v>42</v>
      </c>
      <c r="B58">
        <v>1675433764.7</v>
      </c>
      <c r="C58">
        <v>2520.2999999523199</v>
      </c>
      <c r="D58" t="s">
        <v>378</v>
      </c>
      <c r="E58" t="s">
        <v>379</v>
      </c>
      <c r="F58">
        <v>1675433756.74839</v>
      </c>
      <c r="G58">
        <f t="shared" si="43"/>
        <v>1.9972113505075258E-3</v>
      </c>
      <c r="H58">
        <f t="shared" si="44"/>
        <v>11.480137552324793</v>
      </c>
      <c r="I58">
        <f t="shared" si="45"/>
        <v>400.02503225806498</v>
      </c>
      <c r="J58">
        <f t="shared" si="46"/>
        <v>167.21727128070253</v>
      </c>
      <c r="K58">
        <f t="shared" si="47"/>
        <v>16.217941006918583</v>
      </c>
      <c r="L58">
        <f t="shared" si="48"/>
        <v>38.79732233856091</v>
      </c>
      <c r="M58">
        <f t="shared" si="49"/>
        <v>8.3760574778148411E-2</v>
      </c>
      <c r="N58">
        <f t="shared" si="50"/>
        <v>3.4014797614875949</v>
      </c>
      <c r="O58">
        <f t="shared" si="51"/>
        <v>8.263136722147317E-2</v>
      </c>
      <c r="P58">
        <f t="shared" si="52"/>
        <v>5.1744791003999209E-2</v>
      </c>
      <c r="Q58">
        <f t="shared" si="53"/>
        <v>161.84719323623702</v>
      </c>
      <c r="R58">
        <f t="shared" si="54"/>
        <v>28.095368092726396</v>
      </c>
      <c r="S58">
        <f t="shared" si="55"/>
        <v>27.949196774193499</v>
      </c>
      <c r="T58">
        <f t="shared" si="56"/>
        <v>3.7836151886024765</v>
      </c>
      <c r="U58">
        <f t="shared" si="57"/>
        <v>40.273764406826871</v>
      </c>
      <c r="V58">
        <f t="shared" si="58"/>
        <v>1.5033134260339003</v>
      </c>
      <c r="W58">
        <f t="shared" si="59"/>
        <v>3.7327363065645569</v>
      </c>
      <c r="X58">
        <f t="shared" si="60"/>
        <v>2.280301762568576</v>
      </c>
      <c r="Y58">
        <f t="shared" si="61"/>
        <v>-88.077020557381886</v>
      </c>
      <c r="Z58">
        <f t="shared" si="62"/>
        <v>-42.534237486884393</v>
      </c>
      <c r="AA58">
        <f t="shared" si="63"/>
        <v>-2.7211935165890848</v>
      </c>
      <c r="AB58">
        <f t="shared" si="64"/>
        <v>28.514741675381643</v>
      </c>
      <c r="AC58">
        <v>-4.0191893224979201E-2</v>
      </c>
      <c r="AD58">
        <v>4.5118921148269001E-2</v>
      </c>
      <c r="AE58">
        <v>3.3890793561755501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51125.825145374532</v>
      </c>
      <c r="AK58" t="s">
        <v>251</v>
      </c>
      <c r="AL58">
        <v>2.3480730769230802</v>
      </c>
      <c r="AM58">
        <v>1.6863999999999999</v>
      </c>
      <c r="AN58">
        <f t="shared" si="68"/>
        <v>-0.66167307692308031</v>
      </c>
      <c r="AO58">
        <f t="shared" si="69"/>
        <v>-0.39235832360239586</v>
      </c>
      <c r="AP58">
        <v>-0.762117180814466</v>
      </c>
      <c r="AQ58" t="s">
        <v>380</v>
      </c>
      <c r="AR58">
        <v>2.3980423076923101</v>
      </c>
      <c r="AS58">
        <v>1.2751999999999999</v>
      </c>
      <c r="AT58">
        <f t="shared" si="70"/>
        <v>-0.88052251230576406</v>
      </c>
      <c r="AU58">
        <v>0.5</v>
      </c>
      <c r="AV58">
        <f t="shared" si="71"/>
        <v>841.20413624513685</v>
      </c>
      <c r="AW58">
        <f t="shared" si="72"/>
        <v>11.480137552324793</v>
      </c>
      <c r="AX58">
        <f t="shared" si="73"/>
        <v>-370.34958970428409</v>
      </c>
      <c r="AY58">
        <f t="shared" si="74"/>
        <v>1</v>
      </c>
      <c r="AZ58">
        <f t="shared" si="75"/>
        <v>1.4553250757639784E-2</v>
      </c>
      <c r="BA58">
        <f t="shared" si="76"/>
        <v>0.32245922208281058</v>
      </c>
      <c r="BB58" t="s">
        <v>253</v>
      </c>
      <c r="BC58">
        <v>0</v>
      </c>
      <c r="BD58">
        <f t="shared" si="77"/>
        <v>1.2751999999999999</v>
      </c>
      <c r="BE58">
        <f t="shared" si="78"/>
        <v>-0.88052251230576406</v>
      </c>
      <c r="BF58">
        <f t="shared" si="79"/>
        <v>0.24383301707779889</v>
      </c>
      <c r="BG58">
        <f t="shared" si="80"/>
        <v>1.0465751558539784</v>
      </c>
      <c r="BH58">
        <f t="shared" si="81"/>
        <v>-0.62145493649547745</v>
      </c>
      <c r="BI58">
        <f t="shared" si="82"/>
        <v>1000.00525806452</v>
      </c>
      <c r="BJ58">
        <f t="shared" si="83"/>
        <v>841.20413624513685</v>
      </c>
      <c r="BK58">
        <f t="shared" si="84"/>
        <v>0.84119971316277076</v>
      </c>
      <c r="BL58">
        <f t="shared" si="85"/>
        <v>0.19239942632554155</v>
      </c>
      <c r="BM58">
        <v>0.64204477945669003</v>
      </c>
      <c r="BN58">
        <v>0.5</v>
      </c>
      <c r="BO58" t="s">
        <v>254</v>
      </c>
      <c r="BP58">
        <v>1675433756.74839</v>
      </c>
      <c r="BQ58">
        <v>400.02503225806498</v>
      </c>
      <c r="BR58">
        <v>401.60170967741902</v>
      </c>
      <c r="BS58">
        <v>15.5001161290323</v>
      </c>
      <c r="BT58">
        <v>15.2476419354839</v>
      </c>
      <c r="BU58">
        <v>500.02074193548401</v>
      </c>
      <c r="BV58">
        <v>96.7873290322581</v>
      </c>
      <c r="BW58">
        <v>0.199907290322581</v>
      </c>
      <c r="BX58">
        <v>27.717251612903201</v>
      </c>
      <c r="BY58">
        <v>27.949196774193499</v>
      </c>
      <c r="BZ58">
        <v>999.9</v>
      </c>
      <c r="CA58">
        <v>10014.1935483871</v>
      </c>
      <c r="CB58">
        <v>0</v>
      </c>
      <c r="CC58">
        <v>392.574903225806</v>
      </c>
      <c r="CD58">
        <v>1000.00525806452</v>
      </c>
      <c r="CE58">
        <v>0.96000822580645195</v>
      </c>
      <c r="CF58">
        <v>3.9992045161290297E-2</v>
      </c>
      <c r="CG58">
        <v>0</v>
      </c>
      <c r="CH58">
        <v>2.4099935483870998</v>
      </c>
      <c r="CI58">
        <v>0</v>
      </c>
      <c r="CJ58">
        <v>553.16951612903199</v>
      </c>
      <c r="CK58">
        <v>9334.3951612903202</v>
      </c>
      <c r="CL58">
        <v>39.1991935483871</v>
      </c>
      <c r="CM58">
        <v>42.6148387096774</v>
      </c>
      <c r="CN58">
        <v>40.465451612903202</v>
      </c>
      <c r="CO58">
        <v>40.961387096774203</v>
      </c>
      <c r="CP58">
        <v>39.2398387096774</v>
      </c>
      <c r="CQ58">
        <v>960.01451612903202</v>
      </c>
      <c r="CR58">
        <v>39.990645161290303</v>
      </c>
      <c r="CS58">
        <v>0</v>
      </c>
      <c r="CT58">
        <v>59.400000095367403</v>
      </c>
      <c r="CU58">
        <v>2.3980423076923101</v>
      </c>
      <c r="CV58">
        <v>-0.35238632194098801</v>
      </c>
      <c r="CW58">
        <v>6.0717606973932297</v>
      </c>
      <c r="CX58">
        <v>553.24157692307699</v>
      </c>
      <c r="CY58">
        <v>15</v>
      </c>
      <c r="CZ58">
        <v>1675431165.9000001</v>
      </c>
      <c r="DA58" t="s">
        <v>255</v>
      </c>
      <c r="DB58">
        <v>5</v>
      </c>
      <c r="DC58">
        <v>-3.794</v>
      </c>
      <c r="DD58">
        <v>0.34499999999999997</v>
      </c>
      <c r="DE58">
        <v>403</v>
      </c>
      <c r="DF58">
        <v>15</v>
      </c>
      <c r="DG58">
        <v>1.63</v>
      </c>
      <c r="DH58">
        <v>0.18</v>
      </c>
      <c r="DI58">
        <v>-1.4844527692307701</v>
      </c>
      <c r="DJ58">
        <v>-0.42702352392835302</v>
      </c>
      <c r="DK58">
        <v>0.351548128781691</v>
      </c>
      <c r="DL58">
        <v>1</v>
      </c>
      <c r="DM58">
        <v>2.5762999999999998</v>
      </c>
      <c r="DN58">
        <v>0</v>
      </c>
      <c r="DO58">
        <v>0</v>
      </c>
      <c r="DP58">
        <v>0</v>
      </c>
      <c r="DQ58">
        <v>0.25097851923076903</v>
      </c>
      <c r="DR58">
        <v>-2.6213774825424498E-3</v>
      </c>
      <c r="DS58">
        <v>1.1925535782981399E-2</v>
      </c>
      <c r="DT58">
        <v>1</v>
      </c>
      <c r="DU58">
        <v>2</v>
      </c>
      <c r="DV58">
        <v>3</v>
      </c>
      <c r="DW58" t="s">
        <v>256</v>
      </c>
      <c r="DX58">
        <v>100</v>
      </c>
      <c r="DY58">
        <v>100</v>
      </c>
      <c r="DZ58">
        <v>-3.794</v>
      </c>
      <c r="EA58">
        <v>0.34499999999999997</v>
      </c>
      <c r="EB58">
        <v>2</v>
      </c>
      <c r="EC58">
        <v>517.11599999999999</v>
      </c>
      <c r="ED58">
        <v>413.06200000000001</v>
      </c>
      <c r="EE58">
        <v>24.930700000000002</v>
      </c>
      <c r="EF58">
        <v>31.763000000000002</v>
      </c>
      <c r="EG58">
        <v>30.0001</v>
      </c>
      <c r="EH58">
        <v>31.9435</v>
      </c>
      <c r="EI58">
        <v>31.9709</v>
      </c>
      <c r="EJ58">
        <v>20.151499999999999</v>
      </c>
      <c r="EK58">
        <v>29.4907</v>
      </c>
      <c r="EL58">
        <v>0</v>
      </c>
      <c r="EM58">
        <v>24.965299999999999</v>
      </c>
      <c r="EN58">
        <v>401.334</v>
      </c>
      <c r="EO58">
        <v>15.22</v>
      </c>
      <c r="EP58">
        <v>100.255</v>
      </c>
      <c r="EQ58">
        <v>90.547200000000004</v>
      </c>
    </row>
    <row r="59" spans="1:147" x14ac:dyDescent="0.3">
      <c r="A59">
        <v>43</v>
      </c>
      <c r="B59">
        <v>1675433824.7</v>
      </c>
      <c r="C59">
        <v>2580.2999999523199</v>
      </c>
      <c r="D59" t="s">
        <v>381</v>
      </c>
      <c r="E59" t="s">
        <v>382</v>
      </c>
      <c r="F59">
        <v>1675433816.7354801</v>
      </c>
      <c r="G59">
        <f t="shared" si="43"/>
        <v>2.6370750581888474E-3</v>
      </c>
      <c r="H59">
        <f t="shared" si="44"/>
        <v>12.291351676630546</v>
      </c>
      <c r="I59">
        <f t="shared" si="45"/>
        <v>399.95864516129001</v>
      </c>
      <c r="J59">
        <f t="shared" si="46"/>
        <v>209.33004395123493</v>
      </c>
      <c r="K59">
        <f t="shared" si="47"/>
        <v>20.293231716591066</v>
      </c>
      <c r="L59">
        <f t="shared" si="48"/>
        <v>38.773476134188712</v>
      </c>
      <c r="M59">
        <f t="shared" si="49"/>
        <v>0.1116225694320214</v>
      </c>
      <c r="N59">
        <f t="shared" si="50"/>
        <v>3.3989563250657722</v>
      </c>
      <c r="O59">
        <f t="shared" si="51"/>
        <v>0.10962537744468789</v>
      </c>
      <c r="P59">
        <f t="shared" si="52"/>
        <v>6.869232421660057E-2</v>
      </c>
      <c r="Q59">
        <f t="shared" si="53"/>
        <v>161.8476936921989</v>
      </c>
      <c r="R59">
        <f t="shared" si="54"/>
        <v>27.892817237609723</v>
      </c>
      <c r="S59">
        <f t="shared" si="55"/>
        <v>27.871058064516099</v>
      </c>
      <c r="T59">
        <f t="shared" si="56"/>
        <v>3.7664077189289773</v>
      </c>
      <c r="U59">
        <f t="shared" si="57"/>
        <v>40.260056299504264</v>
      </c>
      <c r="V59">
        <f t="shared" si="58"/>
        <v>1.4977093790310798</v>
      </c>
      <c r="W59">
        <f t="shared" si="59"/>
        <v>3.7200876419279165</v>
      </c>
      <c r="X59">
        <f t="shared" si="60"/>
        <v>2.2686983398978975</v>
      </c>
      <c r="Y59">
        <f t="shared" si="61"/>
        <v>-116.29501006612817</v>
      </c>
      <c r="Z59">
        <f t="shared" si="62"/>
        <v>-38.828925515405565</v>
      </c>
      <c r="AA59">
        <f t="shared" si="63"/>
        <v>-2.4842964204316957</v>
      </c>
      <c r="AB59">
        <f t="shared" si="64"/>
        <v>4.2394616902334761</v>
      </c>
      <c r="AC59">
        <v>-4.01543858891601E-2</v>
      </c>
      <c r="AD59">
        <v>4.5076815877988799E-2</v>
      </c>
      <c r="AE59">
        <v>3.3865674918925102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51088.999179720195</v>
      </c>
      <c r="AK59" t="s">
        <v>251</v>
      </c>
      <c r="AL59">
        <v>2.3480730769230802</v>
      </c>
      <c r="AM59">
        <v>1.6863999999999999</v>
      </c>
      <c r="AN59">
        <f t="shared" si="68"/>
        <v>-0.66167307692308031</v>
      </c>
      <c r="AO59">
        <f t="shared" si="69"/>
        <v>-0.39235832360239586</v>
      </c>
      <c r="AP59">
        <v>-0.762117180814466</v>
      </c>
      <c r="AQ59" t="s">
        <v>383</v>
      </c>
      <c r="AR59">
        <v>2.3372961538461499</v>
      </c>
      <c r="AS59">
        <v>1.4268000000000001</v>
      </c>
      <c r="AT59">
        <f t="shared" si="70"/>
        <v>-0.63813859955575403</v>
      </c>
      <c r="AU59">
        <v>0.5</v>
      </c>
      <c r="AV59">
        <f t="shared" si="71"/>
        <v>841.20686260660523</v>
      </c>
      <c r="AW59">
        <f t="shared" si="72"/>
        <v>12.291351676630546</v>
      </c>
      <c r="AX59">
        <f t="shared" si="73"/>
        <v>-268.40328462023433</v>
      </c>
      <c r="AY59">
        <f t="shared" si="74"/>
        <v>1</v>
      </c>
      <c r="AZ59">
        <f t="shared" si="75"/>
        <v>1.5517549175712721E-2</v>
      </c>
      <c r="BA59">
        <f t="shared" si="76"/>
        <v>0.18194561255957376</v>
      </c>
      <c r="BB59" t="s">
        <v>253</v>
      </c>
      <c r="BC59">
        <v>0</v>
      </c>
      <c r="BD59">
        <f t="shared" si="77"/>
        <v>1.4268000000000001</v>
      </c>
      <c r="BE59">
        <f t="shared" si="78"/>
        <v>-0.63813859955575392</v>
      </c>
      <c r="BF59">
        <f t="shared" si="79"/>
        <v>0.15393738140417448</v>
      </c>
      <c r="BG59">
        <f t="shared" si="80"/>
        <v>0.98830214043275455</v>
      </c>
      <c r="BH59">
        <f t="shared" si="81"/>
        <v>-0.39233876827389547</v>
      </c>
      <c r="BI59">
        <f t="shared" si="82"/>
        <v>1000.00851612903</v>
      </c>
      <c r="BJ59">
        <f t="shared" si="83"/>
        <v>841.20686260660523</v>
      </c>
      <c r="BK59">
        <f t="shared" si="84"/>
        <v>0.84119969884142987</v>
      </c>
      <c r="BL59">
        <f t="shared" si="85"/>
        <v>0.19239939768285963</v>
      </c>
      <c r="BM59">
        <v>0.64204477945669003</v>
      </c>
      <c r="BN59">
        <v>0.5</v>
      </c>
      <c r="BO59" t="s">
        <v>254</v>
      </c>
      <c r="BP59">
        <v>1675433816.7354801</v>
      </c>
      <c r="BQ59">
        <v>399.95864516129001</v>
      </c>
      <c r="BR59">
        <v>401.67232258064502</v>
      </c>
      <c r="BS59">
        <v>15.4492677419355</v>
      </c>
      <c r="BT59">
        <v>15.115890322580601</v>
      </c>
      <c r="BU59">
        <v>500.02270967741902</v>
      </c>
      <c r="BV59">
        <v>96.743751612903196</v>
      </c>
      <c r="BW59">
        <v>0.19996145161290299</v>
      </c>
      <c r="BX59">
        <v>27.659161290322601</v>
      </c>
      <c r="BY59">
        <v>27.871058064516099</v>
      </c>
      <c r="BZ59">
        <v>999.9</v>
      </c>
      <c r="CA59">
        <v>10009.3548387097</v>
      </c>
      <c r="CB59">
        <v>0</v>
      </c>
      <c r="CC59">
        <v>392.61819354838701</v>
      </c>
      <c r="CD59">
        <v>1000.00851612903</v>
      </c>
      <c r="CE59">
        <v>0.96001064516129098</v>
      </c>
      <c r="CF59">
        <v>3.9989741935483901E-2</v>
      </c>
      <c r="CG59">
        <v>0</v>
      </c>
      <c r="CH59">
        <v>2.3541580645161302</v>
      </c>
      <c r="CI59">
        <v>0</v>
      </c>
      <c r="CJ59">
        <v>562.80803225806403</v>
      </c>
      <c r="CK59">
        <v>9334.4325806451598</v>
      </c>
      <c r="CL59">
        <v>39.477645161290297</v>
      </c>
      <c r="CM59">
        <v>42.75</v>
      </c>
      <c r="CN59">
        <v>40.711387096774203</v>
      </c>
      <c r="CO59">
        <v>41.066064516129003</v>
      </c>
      <c r="CP59">
        <v>39.477645161290297</v>
      </c>
      <c r="CQ59">
        <v>960.01870967742002</v>
      </c>
      <c r="CR59">
        <v>39.990322580645199</v>
      </c>
      <c r="CS59">
        <v>0</v>
      </c>
      <c r="CT59">
        <v>59.200000047683702</v>
      </c>
      <c r="CU59">
        <v>2.3372961538461499</v>
      </c>
      <c r="CV59">
        <v>0.84809915002462499</v>
      </c>
      <c r="CW59">
        <v>10.2553162194788</v>
      </c>
      <c r="CX59">
        <v>562.88800000000003</v>
      </c>
      <c r="CY59">
        <v>15</v>
      </c>
      <c r="CZ59">
        <v>1675431165.9000001</v>
      </c>
      <c r="DA59" t="s">
        <v>255</v>
      </c>
      <c r="DB59">
        <v>5</v>
      </c>
      <c r="DC59">
        <v>-3.794</v>
      </c>
      <c r="DD59">
        <v>0.34499999999999997</v>
      </c>
      <c r="DE59">
        <v>403</v>
      </c>
      <c r="DF59">
        <v>15</v>
      </c>
      <c r="DG59">
        <v>1.63</v>
      </c>
      <c r="DH59">
        <v>0.18</v>
      </c>
      <c r="DI59">
        <v>-1.6967286538461499</v>
      </c>
      <c r="DJ59">
        <v>-0.203153153928914</v>
      </c>
      <c r="DK59">
        <v>0.118622760464048</v>
      </c>
      <c r="DL59">
        <v>1</v>
      </c>
      <c r="DM59">
        <v>2.2134</v>
      </c>
      <c r="DN59">
        <v>0</v>
      </c>
      <c r="DO59">
        <v>0</v>
      </c>
      <c r="DP59">
        <v>0</v>
      </c>
      <c r="DQ59">
        <v>0.339466923076923</v>
      </c>
      <c r="DR59">
        <v>-6.0748893988448301E-2</v>
      </c>
      <c r="DS59">
        <v>9.5740741706366594E-3</v>
      </c>
      <c r="DT59">
        <v>1</v>
      </c>
      <c r="DU59">
        <v>2</v>
      </c>
      <c r="DV59">
        <v>3</v>
      </c>
      <c r="DW59" t="s">
        <v>256</v>
      </c>
      <c r="DX59">
        <v>100</v>
      </c>
      <c r="DY59">
        <v>100</v>
      </c>
      <c r="DZ59">
        <v>-3.794</v>
      </c>
      <c r="EA59">
        <v>0.34499999999999997</v>
      </c>
      <c r="EB59">
        <v>2</v>
      </c>
      <c r="EC59">
        <v>517.48400000000004</v>
      </c>
      <c r="ED59">
        <v>412.29</v>
      </c>
      <c r="EE59">
        <v>25.607700000000001</v>
      </c>
      <c r="EF59">
        <v>31.777000000000001</v>
      </c>
      <c r="EG59">
        <v>30</v>
      </c>
      <c r="EH59">
        <v>31.9575</v>
      </c>
      <c r="EI59">
        <v>31.9849</v>
      </c>
      <c r="EJ59">
        <v>20.1663</v>
      </c>
      <c r="EK59">
        <v>30.9724</v>
      </c>
      <c r="EL59">
        <v>0</v>
      </c>
      <c r="EM59">
        <v>25.6355</v>
      </c>
      <c r="EN59">
        <v>401.69900000000001</v>
      </c>
      <c r="EO59">
        <v>15.0543</v>
      </c>
      <c r="EP59">
        <v>100.253</v>
      </c>
      <c r="EQ59">
        <v>90.549099999999996</v>
      </c>
    </row>
    <row r="60" spans="1:147" x14ac:dyDescent="0.3">
      <c r="A60">
        <v>44</v>
      </c>
      <c r="B60">
        <v>1675433884.7</v>
      </c>
      <c r="C60">
        <v>2640.2999999523199</v>
      </c>
      <c r="D60" t="s">
        <v>384</v>
      </c>
      <c r="E60" t="s">
        <v>385</v>
      </c>
      <c r="F60">
        <v>1675433876.7258101</v>
      </c>
      <c r="G60">
        <f t="shared" si="43"/>
        <v>3.0493289137936133E-3</v>
      </c>
      <c r="H60">
        <f t="shared" si="44"/>
        <v>12.453117854196996</v>
      </c>
      <c r="I60">
        <f t="shared" si="45"/>
        <v>400.00219354838703</v>
      </c>
      <c r="J60">
        <f t="shared" si="46"/>
        <v>229.87214497823456</v>
      </c>
      <c r="K60">
        <f t="shared" si="47"/>
        <v>22.284996761095027</v>
      </c>
      <c r="L60">
        <f t="shared" si="48"/>
        <v>38.778285157171766</v>
      </c>
      <c r="M60">
        <f t="shared" si="49"/>
        <v>0.12841561368202525</v>
      </c>
      <c r="N60">
        <f t="shared" si="50"/>
        <v>3.3932469185414345</v>
      </c>
      <c r="O60">
        <f t="shared" si="51"/>
        <v>0.12577559345942554</v>
      </c>
      <c r="P60">
        <f t="shared" si="52"/>
        <v>7.8842420743381686E-2</v>
      </c>
      <c r="Q60">
        <f t="shared" si="53"/>
        <v>161.84299249818321</v>
      </c>
      <c r="R60">
        <f t="shared" si="54"/>
        <v>27.912961502619492</v>
      </c>
      <c r="S60">
        <f t="shared" si="55"/>
        <v>27.951070967741899</v>
      </c>
      <c r="T60">
        <f t="shared" si="56"/>
        <v>3.7840287587213042</v>
      </c>
      <c r="U60">
        <f t="shared" si="57"/>
        <v>39.994303674671912</v>
      </c>
      <c r="V60">
        <f t="shared" si="58"/>
        <v>1.4976957852849302</v>
      </c>
      <c r="W60">
        <f t="shared" si="59"/>
        <v>3.744772749308821</v>
      </c>
      <c r="X60">
        <f t="shared" si="60"/>
        <v>2.286332973436374</v>
      </c>
      <c r="Y60">
        <f t="shared" si="61"/>
        <v>-134.47540509829835</v>
      </c>
      <c r="Z60">
        <f t="shared" si="62"/>
        <v>-32.690793270798771</v>
      </c>
      <c r="AA60">
        <f t="shared" si="63"/>
        <v>-2.0971140417026382</v>
      </c>
      <c r="AB60">
        <f t="shared" si="64"/>
        <v>-7.4203199126165558</v>
      </c>
      <c r="AC60">
        <v>-4.0069566341394101E-2</v>
      </c>
      <c r="AD60">
        <v>4.4981598505021002E-2</v>
      </c>
      <c r="AE60">
        <v>3.3808842547442901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50966.325003404745</v>
      </c>
      <c r="AK60" t="s">
        <v>251</v>
      </c>
      <c r="AL60">
        <v>2.3480730769230802</v>
      </c>
      <c r="AM60">
        <v>1.6863999999999999</v>
      </c>
      <c r="AN60">
        <f t="shared" si="68"/>
        <v>-0.66167307692308031</v>
      </c>
      <c r="AO60">
        <f t="shared" si="69"/>
        <v>-0.39235832360239586</v>
      </c>
      <c r="AP60">
        <v>-0.762117180814466</v>
      </c>
      <c r="AQ60" t="s">
        <v>386</v>
      </c>
      <c r="AR60">
        <v>2.3556384615384598</v>
      </c>
      <c r="AS60">
        <v>1.8324</v>
      </c>
      <c r="AT60">
        <f t="shared" si="70"/>
        <v>-0.28554816717881448</v>
      </c>
      <c r="AU60">
        <v>0.5</v>
      </c>
      <c r="AV60">
        <f t="shared" si="71"/>
        <v>841.18214717504429</v>
      </c>
      <c r="AW60">
        <f t="shared" si="72"/>
        <v>12.453117854196996</v>
      </c>
      <c r="AX60">
        <f t="shared" si="73"/>
        <v>-120.09901019468684</v>
      </c>
      <c r="AY60">
        <f t="shared" si="74"/>
        <v>1</v>
      </c>
      <c r="AZ60">
        <f t="shared" si="75"/>
        <v>1.5710313253071765E-2</v>
      </c>
      <c r="BA60">
        <f t="shared" si="76"/>
        <v>-7.9676926435276213E-2</v>
      </c>
      <c r="BB60" t="s">
        <v>253</v>
      </c>
      <c r="BC60">
        <v>0</v>
      </c>
      <c r="BD60">
        <f t="shared" si="77"/>
        <v>1.8324</v>
      </c>
      <c r="BE60">
        <f t="shared" si="78"/>
        <v>-0.28554816717881454</v>
      </c>
      <c r="BF60">
        <f t="shared" si="79"/>
        <v>-8.6574952561669916E-2</v>
      </c>
      <c r="BG60">
        <f t="shared" si="80"/>
        <v>1.0146708931568054</v>
      </c>
      <c r="BH60">
        <f t="shared" si="81"/>
        <v>0.22065277414479517</v>
      </c>
      <c r="BI60">
        <f t="shared" si="82"/>
        <v>999.97909677419398</v>
      </c>
      <c r="BJ60">
        <f t="shared" si="83"/>
        <v>841.18214717504429</v>
      </c>
      <c r="BK60">
        <f t="shared" si="84"/>
        <v>0.84119973096296863</v>
      </c>
      <c r="BL60">
        <f t="shared" si="85"/>
        <v>0.1923994619259374</v>
      </c>
      <c r="BM60">
        <v>0.64204477945669003</v>
      </c>
      <c r="BN60">
        <v>0.5</v>
      </c>
      <c r="BO60" t="s">
        <v>254</v>
      </c>
      <c r="BP60">
        <v>1675433876.7258101</v>
      </c>
      <c r="BQ60">
        <v>400.00219354838703</v>
      </c>
      <c r="BR60">
        <v>401.75787096774201</v>
      </c>
      <c r="BS60">
        <v>15.448893548387099</v>
      </c>
      <c r="BT60">
        <v>15.063390322580601</v>
      </c>
      <c r="BU60">
        <v>500.01132258064501</v>
      </c>
      <c r="BV60">
        <v>96.745177419354803</v>
      </c>
      <c r="BW60">
        <v>0.200003838709677</v>
      </c>
      <c r="BX60">
        <v>27.7723709677419</v>
      </c>
      <c r="BY60">
        <v>27.951070967741899</v>
      </c>
      <c r="BZ60">
        <v>999.9</v>
      </c>
      <c r="CA60">
        <v>9988.0645161290304</v>
      </c>
      <c r="CB60">
        <v>0</v>
      </c>
      <c r="CC60">
        <v>392.63664516129001</v>
      </c>
      <c r="CD60">
        <v>999.97909677419398</v>
      </c>
      <c r="CE60">
        <v>0.96001161290322601</v>
      </c>
      <c r="CF60">
        <v>3.99887548387097E-2</v>
      </c>
      <c r="CG60">
        <v>0</v>
      </c>
      <c r="CH60">
        <v>2.34220322580645</v>
      </c>
      <c r="CI60">
        <v>0</v>
      </c>
      <c r="CJ60">
        <v>577.127677419355</v>
      </c>
      <c r="CK60">
        <v>9334.1635483870996</v>
      </c>
      <c r="CL60">
        <v>39.707322580645098</v>
      </c>
      <c r="CM60">
        <v>42.875</v>
      </c>
      <c r="CN60">
        <v>40.941064516129003</v>
      </c>
      <c r="CO60">
        <v>41.186999999999998</v>
      </c>
      <c r="CP60">
        <v>39.673000000000002</v>
      </c>
      <c r="CQ60">
        <v>959.99193548387098</v>
      </c>
      <c r="CR60">
        <v>39.990322580645199</v>
      </c>
      <c r="CS60">
        <v>0</v>
      </c>
      <c r="CT60">
        <v>59.599999904632597</v>
      </c>
      <c r="CU60">
        <v>2.3556384615384598</v>
      </c>
      <c r="CV60">
        <v>-4.4731613409220099E-2</v>
      </c>
      <c r="CW60">
        <v>18.039350378746601</v>
      </c>
      <c r="CX60">
        <v>577.35603846153799</v>
      </c>
      <c r="CY60">
        <v>15</v>
      </c>
      <c r="CZ60">
        <v>1675431165.9000001</v>
      </c>
      <c r="DA60" t="s">
        <v>255</v>
      </c>
      <c r="DB60">
        <v>5</v>
      </c>
      <c r="DC60">
        <v>-3.794</v>
      </c>
      <c r="DD60">
        <v>0.34499999999999997</v>
      </c>
      <c r="DE60">
        <v>403</v>
      </c>
      <c r="DF60">
        <v>15</v>
      </c>
      <c r="DG60">
        <v>1.63</v>
      </c>
      <c r="DH60">
        <v>0.18</v>
      </c>
      <c r="DI60">
        <v>-1.89188019230769</v>
      </c>
      <c r="DJ60">
        <v>0.30508598036069601</v>
      </c>
      <c r="DK60">
        <v>0.36717732521478802</v>
      </c>
      <c r="DL60">
        <v>1</v>
      </c>
      <c r="DM60">
        <v>2.6938</v>
      </c>
      <c r="DN60">
        <v>0</v>
      </c>
      <c r="DO60">
        <v>0</v>
      </c>
      <c r="DP60">
        <v>0</v>
      </c>
      <c r="DQ60">
        <v>0.38023321153846201</v>
      </c>
      <c r="DR60">
        <v>7.5384664589240105E-2</v>
      </c>
      <c r="DS60">
        <v>1.31119753900138E-2</v>
      </c>
      <c r="DT60">
        <v>1</v>
      </c>
      <c r="DU60">
        <v>2</v>
      </c>
      <c r="DV60">
        <v>3</v>
      </c>
      <c r="DW60" t="s">
        <v>256</v>
      </c>
      <c r="DX60">
        <v>100</v>
      </c>
      <c r="DY60">
        <v>100</v>
      </c>
      <c r="DZ60">
        <v>-3.794</v>
      </c>
      <c r="EA60">
        <v>0.34499999999999997</v>
      </c>
      <c r="EB60">
        <v>2</v>
      </c>
      <c r="EC60">
        <v>517.67899999999997</v>
      </c>
      <c r="ED60">
        <v>412.34699999999998</v>
      </c>
      <c r="EE60">
        <v>26.064699999999998</v>
      </c>
      <c r="EF60">
        <v>31.7714</v>
      </c>
      <c r="EG60">
        <v>30</v>
      </c>
      <c r="EH60">
        <v>31.965900000000001</v>
      </c>
      <c r="EI60">
        <v>31.993200000000002</v>
      </c>
      <c r="EJ60">
        <v>20.180199999999999</v>
      </c>
      <c r="EK60">
        <v>31.5366</v>
      </c>
      <c r="EL60">
        <v>0</v>
      </c>
      <c r="EM60">
        <v>26.079699999999999</v>
      </c>
      <c r="EN60">
        <v>402.07600000000002</v>
      </c>
      <c r="EO60">
        <v>14.994400000000001</v>
      </c>
      <c r="EP60">
        <v>100.253</v>
      </c>
      <c r="EQ60">
        <v>90.552599999999998</v>
      </c>
    </row>
    <row r="61" spans="1:147" x14ac:dyDescent="0.3">
      <c r="A61">
        <v>45</v>
      </c>
      <c r="B61">
        <v>1675433944.8</v>
      </c>
      <c r="C61">
        <v>2700.3999998569502</v>
      </c>
      <c r="D61" t="s">
        <v>387</v>
      </c>
      <c r="E61" t="s">
        <v>388</v>
      </c>
      <c r="F61">
        <v>1675433936.75806</v>
      </c>
      <c r="G61">
        <f t="shared" si="43"/>
        <v>3.2012349340189324E-3</v>
      </c>
      <c r="H61">
        <f t="shared" si="44"/>
        <v>14.877561655706812</v>
      </c>
      <c r="I61">
        <f t="shared" si="45"/>
        <v>399.96725806451599</v>
      </c>
      <c r="J61">
        <f t="shared" si="46"/>
        <v>208.4235099482284</v>
      </c>
      <c r="K61">
        <f t="shared" si="47"/>
        <v>20.205703116373829</v>
      </c>
      <c r="L61">
        <f t="shared" si="48"/>
        <v>38.774990761498685</v>
      </c>
      <c r="M61">
        <f t="shared" si="49"/>
        <v>0.13490934015755809</v>
      </c>
      <c r="N61">
        <f t="shared" si="50"/>
        <v>3.3939068320703507</v>
      </c>
      <c r="O61">
        <f t="shared" si="51"/>
        <v>0.13199938099803465</v>
      </c>
      <c r="P61">
        <f t="shared" si="52"/>
        <v>8.2755833597512374E-2</v>
      </c>
      <c r="Q61">
        <f t="shared" si="53"/>
        <v>161.84880201219576</v>
      </c>
      <c r="R61">
        <f t="shared" si="54"/>
        <v>27.986396379339467</v>
      </c>
      <c r="S61">
        <f t="shared" si="55"/>
        <v>28.0153903225807</v>
      </c>
      <c r="T61">
        <f t="shared" si="56"/>
        <v>3.7982457537432359</v>
      </c>
      <c r="U61">
        <f t="shared" si="57"/>
        <v>40.110219066899454</v>
      </c>
      <c r="V61">
        <f t="shared" si="58"/>
        <v>1.5115218949133757</v>
      </c>
      <c r="W61">
        <f t="shared" si="59"/>
        <v>3.7684209412876122</v>
      </c>
      <c r="X61">
        <f t="shared" si="60"/>
        <v>2.28672385882986</v>
      </c>
      <c r="Y61">
        <f t="shared" si="61"/>
        <v>-141.17446059023493</v>
      </c>
      <c r="Z61">
        <f t="shared" si="62"/>
        <v>-24.733133787735948</v>
      </c>
      <c r="AA61">
        <f t="shared" si="63"/>
        <v>-1.5876837248982414</v>
      </c>
      <c r="AB61">
        <f t="shared" si="64"/>
        <v>-5.6464760906733709</v>
      </c>
      <c r="AC61">
        <v>-4.00793670584247E-2</v>
      </c>
      <c r="AD61">
        <v>4.4992600668477899E-2</v>
      </c>
      <c r="AE61">
        <v>3.3815411444578598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50960.017270298631</v>
      </c>
      <c r="AK61" t="s">
        <v>251</v>
      </c>
      <c r="AL61">
        <v>2.3480730769230802</v>
      </c>
      <c r="AM61">
        <v>1.6863999999999999</v>
      </c>
      <c r="AN61">
        <f t="shared" si="68"/>
        <v>-0.66167307692308031</v>
      </c>
      <c r="AO61">
        <f t="shared" si="69"/>
        <v>-0.39235832360239586</v>
      </c>
      <c r="AP61">
        <v>-0.762117180814466</v>
      </c>
      <c r="AQ61" t="s">
        <v>389</v>
      </c>
      <c r="AR61">
        <v>2.4033038461538498</v>
      </c>
      <c r="AS61">
        <v>1.5227999999999999</v>
      </c>
      <c r="AT61">
        <f t="shared" si="70"/>
        <v>-0.57821371562506574</v>
      </c>
      <c r="AU61">
        <v>0.5</v>
      </c>
      <c r="AV61">
        <f t="shared" si="71"/>
        <v>841.21237262000159</v>
      </c>
      <c r="AW61">
        <f t="shared" si="72"/>
        <v>14.877561655706812</v>
      </c>
      <c r="AX61">
        <f t="shared" si="73"/>
        <v>-243.20026580119421</v>
      </c>
      <c r="AY61">
        <f t="shared" si="74"/>
        <v>1</v>
      </c>
      <c r="AZ61">
        <f t="shared" si="75"/>
        <v>1.8591831677190682E-2</v>
      </c>
      <c r="BA61">
        <f t="shared" si="76"/>
        <v>0.10743367480956131</v>
      </c>
      <c r="BB61" t="s">
        <v>253</v>
      </c>
      <c r="BC61">
        <v>0</v>
      </c>
      <c r="BD61">
        <f t="shared" si="77"/>
        <v>1.5227999999999999</v>
      </c>
      <c r="BE61">
        <f t="shared" si="78"/>
        <v>-0.57821371562506563</v>
      </c>
      <c r="BF61">
        <f t="shared" si="79"/>
        <v>9.7011385199240976E-2</v>
      </c>
      <c r="BG61">
        <f t="shared" si="80"/>
        <v>1.0669242348686452</v>
      </c>
      <c r="BH61">
        <f t="shared" si="81"/>
        <v>-0.24725201267183872</v>
      </c>
      <c r="BI61">
        <f t="shared" si="82"/>
        <v>1000.01503225806</v>
      </c>
      <c r="BJ61">
        <f t="shared" si="83"/>
        <v>841.21237262000159</v>
      </c>
      <c r="BK61">
        <f t="shared" si="84"/>
        <v>0.84119972748861793</v>
      </c>
      <c r="BL61">
        <f t="shared" si="85"/>
        <v>0.19239945497723587</v>
      </c>
      <c r="BM61">
        <v>0.64204477945669003</v>
      </c>
      <c r="BN61">
        <v>0.5</v>
      </c>
      <c r="BO61" t="s">
        <v>254</v>
      </c>
      <c r="BP61">
        <v>1675433936.75806</v>
      </c>
      <c r="BQ61">
        <v>399.96725806451599</v>
      </c>
      <c r="BR61">
        <v>402.04196774193599</v>
      </c>
      <c r="BS61">
        <v>15.5914741935484</v>
      </c>
      <c r="BT61">
        <v>15.186838709677399</v>
      </c>
      <c r="BU61">
        <v>500.02793548387098</v>
      </c>
      <c r="BV61">
        <v>96.745406451612894</v>
      </c>
      <c r="BW61">
        <v>0.200005903225806</v>
      </c>
      <c r="BX61">
        <v>27.880216129032199</v>
      </c>
      <c r="BY61">
        <v>28.0153903225807</v>
      </c>
      <c r="BZ61">
        <v>999.9</v>
      </c>
      <c r="CA61">
        <v>9990.4838709677406</v>
      </c>
      <c r="CB61">
        <v>0</v>
      </c>
      <c r="CC61">
        <v>392.69241935483899</v>
      </c>
      <c r="CD61">
        <v>1000.01503225806</v>
      </c>
      <c r="CE61">
        <v>0.96001354838709696</v>
      </c>
      <c r="CF61">
        <v>3.9986780645161299E-2</v>
      </c>
      <c r="CG61">
        <v>0</v>
      </c>
      <c r="CH61">
        <v>2.3780290322580702</v>
      </c>
      <c r="CI61">
        <v>0</v>
      </c>
      <c r="CJ61">
        <v>593.98558064516101</v>
      </c>
      <c r="CK61">
        <v>9334.5051612903208</v>
      </c>
      <c r="CL61">
        <v>39.936999999999998</v>
      </c>
      <c r="CM61">
        <v>43.05</v>
      </c>
      <c r="CN61">
        <v>41.155000000000001</v>
      </c>
      <c r="CO61">
        <v>41.311999999999998</v>
      </c>
      <c r="CP61">
        <v>39.862806451612897</v>
      </c>
      <c r="CQ61">
        <v>960.02580645161299</v>
      </c>
      <c r="CR61">
        <v>39.9916129032258</v>
      </c>
      <c r="CS61">
        <v>0</v>
      </c>
      <c r="CT61">
        <v>59.400000095367403</v>
      </c>
      <c r="CU61">
        <v>2.4033038461538498</v>
      </c>
      <c r="CV61">
        <v>0.11343247309311</v>
      </c>
      <c r="CW61">
        <v>17.1704957212898</v>
      </c>
      <c r="CX61">
        <v>594.09165384615403</v>
      </c>
      <c r="CY61">
        <v>15</v>
      </c>
      <c r="CZ61">
        <v>1675431165.9000001</v>
      </c>
      <c r="DA61" t="s">
        <v>255</v>
      </c>
      <c r="DB61">
        <v>5</v>
      </c>
      <c r="DC61">
        <v>-3.794</v>
      </c>
      <c r="DD61">
        <v>0.34499999999999997</v>
      </c>
      <c r="DE61">
        <v>403</v>
      </c>
      <c r="DF61">
        <v>15</v>
      </c>
      <c r="DG61">
        <v>1.63</v>
      </c>
      <c r="DH61">
        <v>0.18</v>
      </c>
      <c r="DI61">
        <v>-2.0696765384615401</v>
      </c>
      <c r="DJ61">
        <v>1.7653339641710099E-2</v>
      </c>
      <c r="DK61">
        <v>9.5871082647572894E-2</v>
      </c>
      <c r="DL61">
        <v>1</v>
      </c>
      <c r="DM61">
        <v>2.5066000000000002</v>
      </c>
      <c r="DN61">
        <v>0</v>
      </c>
      <c r="DO61">
        <v>0</v>
      </c>
      <c r="DP61">
        <v>0</v>
      </c>
      <c r="DQ61">
        <v>0.39470551923076902</v>
      </c>
      <c r="DR61">
        <v>0.11149515011729</v>
      </c>
      <c r="DS61">
        <v>1.45110309757922E-2</v>
      </c>
      <c r="DT61">
        <v>0</v>
      </c>
      <c r="DU61">
        <v>1</v>
      </c>
      <c r="DV61">
        <v>3</v>
      </c>
      <c r="DW61" t="s">
        <v>263</v>
      </c>
      <c r="DX61">
        <v>100</v>
      </c>
      <c r="DY61">
        <v>100</v>
      </c>
      <c r="DZ61">
        <v>-3.794</v>
      </c>
      <c r="EA61">
        <v>0.34499999999999997</v>
      </c>
      <c r="EB61">
        <v>2</v>
      </c>
      <c r="EC61">
        <v>517.678</v>
      </c>
      <c r="ED61">
        <v>412.98599999999999</v>
      </c>
      <c r="EE61">
        <v>25.9361</v>
      </c>
      <c r="EF61">
        <v>31.751899999999999</v>
      </c>
      <c r="EG61">
        <v>30.000299999999999</v>
      </c>
      <c r="EH61">
        <v>31.965900000000001</v>
      </c>
      <c r="EI61">
        <v>31.995999999999999</v>
      </c>
      <c r="EJ61">
        <v>20.186</v>
      </c>
      <c r="EK61">
        <v>29.73</v>
      </c>
      <c r="EL61">
        <v>0</v>
      </c>
      <c r="EM61">
        <v>25.925699999999999</v>
      </c>
      <c r="EN61">
        <v>402.12099999999998</v>
      </c>
      <c r="EO61">
        <v>15.2097</v>
      </c>
      <c r="EP61">
        <v>100.252</v>
      </c>
      <c r="EQ61">
        <v>90.555000000000007</v>
      </c>
    </row>
    <row r="62" spans="1:147" x14ac:dyDescent="0.3">
      <c r="A62">
        <v>46</v>
      </c>
      <c r="B62">
        <v>1675434004.8</v>
      </c>
      <c r="C62">
        <v>2760.3999998569502</v>
      </c>
      <c r="D62" t="s">
        <v>390</v>
      </c>
      <c r="E62" t="s">
        <v>391</v>
      </c>
      <c r="F62">
        <v>1675433996.8</v>
      </c>
      <c r="G62">
        <f t="shared" si="43"/>
        <v>3.604339790597687E-3</v>
      </c>
      <c r="H62">
        <f t="shared" si="44"/>
        <v>16.136007791590174</v>
      </c>
      <c r="I62">
        <f t="shared" si="45"/>
        <v>399.974548387097</v>
      </c>
      <c r="J62">
        <f t="shared" si="46"/>
        <v>215.51025758926855</v>
      </c>
      <c r="K62">
        <f t="shared" si="47"/>
        <v>20.892464800367673</v>
      </c>
      <c r="L62">
        <f t="shared" si="48"/>
        <v>38.775203865917959</v>
      </c>
      <c r="M62">
        <f t="shared" si="49"/>
        <v>0.15277800473539879</v>
      </c>
      <c r="N62">
        <f t="shared" si="50"/>
        <v>3.394567781121864</v>
      </c>
      <c r="O62">
        <f t="shared" si="51"/>
        <v>0.14905830816087781</v>
      </c>
      <c r="P62">
        <f t="shared" si="52"/>
        <v>9.348809954136468E-2</v>
      </c>
      <c r="Q62">
        <f t="shared" si="53"/>
        <v>161.84099694535132</v>
      </c>
      <c r="R62">
        <f t="shared" si="54"/>
        <v>27.901779765564196</v>
      </c>
      <c r="S62">
        <f t="shared" si="55"/>
        <v>28.000648387096799</v>
      </c>
      <c r="T62">
        <f t="shared" si="56"/>
        <v>3.7949831220593486</v>
      </c>
      <c r="U62">
        <f t="shared" si="57"/>
        <v>40.186770326328663</v>
      </c>
      <c r="V62">
        <f t="shared" si="58"/>
        <v>1.5150010854514033</v>
      </c>
      <c r="W62">
        <f t="shared" si="59"/>
        <v>3.7699000769386015</v>
      </c>
      <c r="X62">
        <f t="shared" si="60"/>
        <v>2.2799820366079455</v>
      </c>
      <c r="Y62">
        <f t="shared" si="61"/>
        <v>-158.951384765358</v>
      </c>
      <c r="Z62">
        <f t="shared" si="62"/>
        <v>-20.809183271515991</v>
      </c>
      <c r="AA62">
        <f t="shared" si="63"/>
        <v>-1.3354817393078144</v>
      </c>
      <c r="AB62">
        <f t="shared" si="64"/>
        <v>-19.255052830830493</v>
      </c>
      <c r="AC62">
        <v>-4.0089183947485001E-2</v>
      </c>
      <c r="AD62">
        <v>4.5003620986454801E-2</v>
      </c>
      <c r="AE62">
        <v>3.3821990647044702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50970.824356176607</v>
      </c>
      <c r="AK62" t="s">
        <v>251</v>
      </c>
      <c r="AL62">
        <v>2.3480730769230802</v>
      </c>
      <c r="AM62">
        <v>1.6863999999999999</v>
      </c>
      <c r="AN62">
        <f t="shared" si="68"/>
        <v>-0.66167307692308031</v>
      </c>
      <c r="AO62">
        <f t="shared" si="69"/>
        <v>-0.39235832360239586</v>
      </c>
      <c r="AP62">
        <v>-0.762117180814466</v>
      </c>
      <c r="AQ62" t="s">
        <v>392</v>
      </c>
      <c r="AR62">
        <v>2.3502884615384598</v>
      </c>
      <c r="AS62">
        <v>1.86043</v>
      </c>
      <c r="AT62">
        <f t="shared" si="70"/>
        <v>-0.26330389293790124</v>
      </c>
      <c r="AU62">
        <v>0.5</v>
      </c>
      <c r="AV62">
        <f t="shared" si="71"/>
        <v>841.17107461898354</v>
      </c>
      <c r="AW62">
        <f t="shared" si="72"/>
        <v>16.136007791590174</v>
      </c>
      <c r="AX62">
        <f t="shared" si="73"/>
        <v>-110.74180928696809</v>
      </c>
      <c r="AY62">
        <f t="shared" si="74"/>
        <v>1</v>
      </c>
      <c r="AZ62">
        <f t="shared" si="75"/>
        <v>2.0088808902587157E-2</v>
      </c>
      <c r="BA62">
        <f t="shared" si="76"/>
        <v>-9.3542890622060559E-2</v>
      </c>
      <c r="BB62" t="s">
        <v>253</v>
      </c>
      <c r="BC62">
        <v>0</v>
      </c>
      <c r="BD62">
        <f t="shared" si="77"/>
        <v>1.86043</v>
      </c>
      <c r="BE62">
        <f t="shared" si="78"/>
        <v>-0.26330389293790135</v>
      </c>
      <c r="BF62">
        <f t="shared" si="79"/>
        <v>-0.10319615749525625</v>
      </c>
      <c r="BG62">
        <f t="shared" si="80"/>
        <v>1.0045430453547259</v>
      </c>
      <c r="BH62">
        <f t="shared" si="81"/>
        <v>0.26301508413985414</v>
      </c>
      <c r="BI62">
        <f t="shared" si="82"/>
        <v>999.965838709678</v>
      </c>
      <c r="BJ62">
        <f t="shared" si="83"/>
        <v>841.17107461898354</v>
      </c>
      <c r="BK62">
        <f t="shared" si="84"/>
        <v>0.84119981108994901</v>
      </c>
      <c r="BL62">
        <f t="shared" si="85"/>
        <v>0.19239962217989812</v>
      </c>
      <c r="BM62">
        <v>0.64204477945669003</v>
      </c>
      <c r="BN62">
        <v>0.5</v>
      </c>
      <c r="BO62" t="s">
        <v>254</v>
      </c>
      <c r="BP62">
        <v>1675433996.8</v>
      </c>
      <c r="BQ62">
        <v>399.974548387097</v>
      </c>
      <c r="BR62">
        <v>402.23164516128998</v>
      </c>
      <c r="BS62">
        <v>15.6275612903226</v>
      </c>
      <c r="BT62">
        <v>15.171970967741901</v>
      </c>
      <c r="BU62">
        <v>500.00690322580698</v>
      </c>
      <c r="BV62">
        <v>96.744112903225798</v>
      </c>
      <c r="BW62">
        <v>0.200065225806452</v>
      </c>
      <c r="BX62">
        <v>27.8869419354839</v>
      </c>
      <c r="BY62">
        <v>28.000648387096799</v>
      </c>
      <c r="BZ62">
        <v>999.9</v>
      </c>
      <c r="CA62">
        <v>9993.0645161290304</v>
      </c>
      <c r="CB62">
        <v>0</v>
      </c>
      <c r="CC62">
        <v>392.65183870967701</v>
      </c>
      <c r="CD62">
        <v>999.965838709678</v>
      </c>
      <c r="CE62">
        <v>0.960004935483871</v>
      </c>
      <c r="CF62">
        <v>3.9995345161290302E-2</v>
      </c>
      <c r="CG62">
        <v>0</v>
      </c>
      <c r="CH62">
        <v>2.3502419354838699</v>
      </c>
      <c r="CI62">
        <v>0</v>
      </c>
      <c r="CJ62">
        <v>609.76345161290305</v>
      </c>
      <c r="CK62">
        <v>9334.0174193548391</v>
      </c>
      <c r="CL62">
        <v>40.125</v>
      </c>
      <c r="CM62">
        <v>43.189032258064501</v>
      </c>
      <c r="CN62">
        <v>41.342483870967698</v>
      </c>
      <c r="CO62">
        <v>41.436999999999998</v>
      </c>
      <c r="CP62">
        <v>40.03</v>
      </c>
      <c r="CQ62">
        <v>959.97161290322595</v>
      </c>
      <c r="CR62">
        <v>39.992258064516101</v>
      </c>
      <c r="CS62">
        <v>0</v>
      </c>
      <c r="CT62">
        <v>59.200000047683702</v>
      </c>
      <c r="CU62">
        <v>2.3502884615384598</v>
      </c>
      <c r="CV62">
        <v>-0.326984607609552</v>
      </c>
      <c r="CW62">
        <v>18.164752115471199</v>
      </c>
      <c r="CX62">
        <v>609.82796153846198</v>
      </c>
      <c r="CY62">
        <v>15</v>
      </c>
      <c r="CZ62">
        <v>1675431165.9000001</v>
      </c>
      <c r="DA62" t="s">
        <v>255</v>
      </c>
      <c r="DB62">
        <v>5</v>
      </c>
      <c r="DC62">
        <v>-3.794</v>
      </c>
      <c r="DD62">
        <v>0.34499999999999997</v>
      </c>
      <c r="DE62">
        <v>403</v>
      </c>
      <c r="DF62">
        <v>15</v>
      </c>
      <c r="DG62">
        <v>1.63</v>
      </c>
      <c r="DH62">
        <v>0.18</v>
      </c>
      <c r="DI62">
        <v>-2.2359688461538498</v>
      </c>
      <c r="DJ62">
        <v>-0.17171320754714001</v>
      </c>
      <c r="DK62">
        <v>0.10553386714251101</v>
      </c>
      <c r="DL62">
        <v>1</v>
      </c>
      <c r="DM62">
        <v>2.2793999999999999</v>
      </c>
      <c r="DN62">
        <v>0</v>
      </c>
      <c r="DO62">
        <v>0</v>
      </c>
      <c r="DP62">
        <v>0</v>
      </c>
      <c r="DQ62">
        <v>0.45168053846153799</v>
      </c>
      <c r="DR62">
        <v>3.9719272603089398E-2</v>
      </c>
      <c r="DS62">
        <v>5.6279635354373999E-3</v>
      </c>
      <c r="DT62">
        <v>1</v>
      </c>
      <c r="DU62">
        <v>2</v>
      </c>
      <c r="DV62">
        <v>3</v>
      </c>
      <c r="DW62" t="s">
        <v>256</v>
      </c>
      <c r="DX62">
        <v>100</v>
      </c>
      <c r="DY62">
        <v>100</v>
      </c>
      <c r="DZ62">
        <v>-3.794</v>
      </c>
      <c r="EA62">
        <v>0.34499999999999997</v>
      </c>
      <c r="EB62">
        <v>2</v>
      </c>
      <c r="EC62">
        <v>517.89200000000005</v>
      </c>
      <c r="ED62">
        <v>413.23399999999998</v>
      </c>
      <c r="EE62">
        <v>25.625800000000002</v>
      </c>
      <c r="EF62">
        <v>31.732399999999998</v>
      </c>
      <c r="EG62">
        <v>29.9999</v>
      </c>
      <c r="EH62">
        <v>31.9602</v>
      </c>
      <c r="EI62">
        <v>31.995999999999999</v>
      </c>
      <c r="EJ62">
        <v>20.1876</v>
      </c>
      <c r="EK62">
        <v>29.73</v>
      </c>
      <c r="EL62">
        <v>0</v>
      </c>
      <c r="EM62">
        <v>25.7774</v>
      </c>
      <c r="EN62">
        <v>402.20299999999997</v>
      </c>
      <c r="EO62">
        <v>15.196300000000001</v>
      </c>
      <c r="EP62">
        <v>100.252</v>
      </c>
      <c r="EQ62">
        <v>90.557500000000005</v>
      </c>
    </row>
    <row r="63" spans="1:147" x14ac:dyDescent="0.3">
      <c r="A63">
        <v>47</v>
      </c>
      <c r="B63">
        <v>1675434064.8</v>
      </c>
      <c r="C63">
        <v>2820.3999998569502</v>
      </c>
      <c r="D63" t="s">
        <v>393</v>
      </c>
      <c r="E63" t="s">
        <v>394</v>
      </c>
      <c r="F63">
        <v>1675434056.8</v>
      </c>
      <c r="G63">
        <f t="shared" si="43"/>
        <v>3.9713042256173774E-3</v>
      </c>
      <c r="H63">
        <f t="shared" si="44"/>
        <v>16.985589227460856</v>
      </c>
      <c r="I63">
        <f t="shared" si="45"/>
        <v>399.98525806451602</v>
      </c>
      <c r="J63">
        <f t="shared" si="46"/>
        <v>223.49607176475351</v>
      </c>
      <c r="K63">
        <f t="shared" si="47"/>
        <v>21.665378357803036</v>
      </c>
      <c r="L63">
        <f t="shared" si="48"/>
        <v>38.773978822467491</v>
      </c>
      <c r="M63">
        <f t="shared" si="49"/>
        <v>0.16911609232508346</v>
      </c>
      <c r="N63">
        <f t="shared" si="50"/>
        <v>3.3961975292466033</v>
      </c>
      <c r="O63">
        <f t="shared" si="51"/>
        <v>0.16457315119415808</v>
      </c>
      <c r="P63">
        <f t="shared" si="52"/>
        <v>0.10325621999514897</v>
      </c>
      <c r="Q63">
        <f t="shared" si="53"/>
        <v>161.84227052107212</v>
      </c>
      <c r="R63">
        <f t="shared" si="54"/>
        <v>27.810808542628003</v>
      </c>
      <c r="S63">
        <f t="shared" si="55"/>
        <v>27.988619354838701</v>
      </c>
      <c r="T63">
        <f t="shared" si="56"/>
        <v>3.7923227120884961</v>
      </c>
      <c r="U63">
        <f t="shared" si="57"/>
        <v>40.262799115244555</v>
      </c>
      <c r="V63">
        <f t="shared" si="58"/>
        <v>1.5171669477967349</v>
      </c>
      <c r="W63">
        <f t="shared" si="59"/>
        <v>3.7681606374512979</v>
      </c>
      <c r="X63">
        <f t="shared" si="60"/>
        <v>2.2751557642917613</v>
      </c>
      <c r="Y63">
        <f t="shared" si="61"/>
        <v>-175.13451634972634</v>
      </c>
      <c r="Z63">
        <f t="shared" si="62"/>
        <v>-20.064937284697571</v>
      </c>
      <c r="AA63">
        <f t="shared" si="63"/>
        <v>-1.2869720239301454</v>
      </c>
      <c r="AB63">
        <f t="shared" si="64"/>
        <v>-34.644155137281921</v>
      </c>
      <c r="AC63">
        <v>-4.0113393526849499E-2</v>
      </c>
      <c r="AD63">
        <v>4.5030798360167101E-2</v>
      </c>
      <c r="AE63">
        <v>3.3838213434473898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51001.569963758557</v>
      </c>
      <c r="AK63" t="s">
        <v>251</v>
      </c>
      <c r="AL63">
        <v>2.3480730769230802</v>
      </c>
      <c r="AM63">
        <v>1.6863999999999999</v>
      </c>
      <c r="AN63">
        <f t="shared" si="68"/>
        <v>-0.66167307692308031</v>
      </c>
      <c r="AO63">
        <f t="shared" si="69"/>
        <v>-0.39235832360239586</v>
      </c>
      <c r="AP63">
        <v>-0.762117180814466</v>
      </c>
      <c r="AQ63" t="s">
        <v>395</v>
      </c>
      <c r="AR63">
        <v>2.34542692307692</v>
      </c>
      <c r="AS63">
        <v>2.0207999999999999</v>
      </c>
      <c r="AT63">
        <f t="shared" si="70"/>
        <v>-0.16064277666118376</v>
      </c>
      <c r="AU63">
        <v>0.5</v>
      </c>
      <c r="AV63">
        <f t="shared" si="71"/>
        <v>841.17864518676981</v>
      </c>
      <c r="AW63">
        <f t="shared" si="72"/>
        <v>16.985589227460856</v>
      </c>
      <c r="AX63">
        <f t="shared" si="73"/>
        <v>-67.564636615447696</v>
      </c>
      <c r="AY63">
        <f t="shared" si="74"/>
        <v>1</v>
      </c>
      <c r="AZ63">
        <f t="shared" si="75"/>
        <v>2.109861741002084E-2</v>
      </c>
      <c r="BA63">
        <f t="shared" si="76"/>
        <v>-0.16547901821060967</v>
      </c>
      <c r="BB63" t="s">
        <v>253</v>
      </c>
      <c r="BC63">
        <v>0</v>
      </c>
      <c r="BD63">
        <f t="shared" si="77"/>
        <v>2.0207999999999999</v>
      </c>
      <c r="BE63">
        <f t="shared" si="78"/>
        <v>-0.16064277666118373</v>
      </c>
      <c r="BF63">
        <f t="shared" si="79"/>
        <v>-0.19829222011385203</v>
      </c>
      <c r="BG63">
        <f t="shared" si="80"/>
        <v>0.99191453855282419</v>
      </c>
      <c r="BH63">
        <f t="shared" si="81"/>
        <v>0.50538553201383185</v>
      </c>
      <c r="BI63">
        <f t="shared" si="82"/>
        <v>999.97496774193496</v>
      </c>
      <c r="BJ63">
        <f t="shared" si="83"/>
        <v>841.17864518676981</v>
      </c>
      <c r="BK63">
        <f t="shared" si="84"/>
        <v>0.84119970231480234</v>
      </c>
      <c r="BL63">
        <f t="shared" si="85"/>
        <v>0.19239940462960484</v>
      </c>
      <c r="BM63">
        <v>0.64204477945669003</v>
      </c>
      <c r="BN63">
        <v>0.5</v>
      </c>
      <c r="BO63" t="s">
        <v>254</v>
      </c>
      <c r="BP63">
        <v>1675434056.8</v>
      </c>
      <c r="BQ63">
        <v>399.98525806451602</v>
      </c>
      <c r="BR63">
        <v>402.370322580645</v>
      </c>
      <c r="BS63">
        <v>15.6508161290323</v>
      </c>
      <c r="BT63">
        <v>15.1488483870968</v>
      </c>
      <c r="BU63">
        <v>500.00212903225798</v>
      </c>
      <c r="BV63">
        <v>96.738519354838701</v>
      </c>
      <c r="BW63">
        <v>0.20000035483871001</v>
      </c>
      <c r="BX63">
        <v>27.879032258064498</v>
      </c>
      <c r="BY63">
        <v>27.988619354838701</v>
      </c>
      <c r="BZ63">
        <v>999.9</v>
      </c>
      <c r="CA63">
        <v>9999.6774193548408</v>
      </c>
      <c r="CB63">
        <v>0</v>
      </c>
      <c r="CC63">
        <v>392.75590322580598</v>
      </c>
      <c r="CD63">
        <v>999.97496774193496</v>
      </c>
      <c r="CE63">
        <v>0.96000987096774204</v>
      </c>
      <c r="CF63">
        <v>3.9990383870967698E-2</v>
      </c>
      <c r="CG63">
        <v>0</v>
      </c>
      <c r="CH63">
        <v>2.3235193548387101</v>
      </c>
      <c r="CI63">
        <v>0</v>
      </c>
      <c r="CJ63">
        <v>622.56267741935505</v>
      </c>
      <c r="CK63">
        <v>9334.1164516128993</v>
      </c>
      <c r="CL63">
        <v>40.304000000000002</v>
      </c>
      <c r="CM63">
        <v>43.330290322580602</v>
      </c>
      <c r="CN63">
        <v>41.518000000000001</v>
      </c>
      <c r="CO63">
        <v>41.561999999999998</v>
      </c>
      <c r="CP63">
        <v>40.186999999999998</v>
      </c>
      <c r="CQ63">
        <v>959.98483870967698</v>
      </c>
      <c r="CR63">
        <v>39.989032258064498</v>
      </c>
      <c r="CS63">
        <v>0</v>
      </c>
      <c r="CT63">
        <v>59.600000143051098</v>
      </c>
      <c r="CU63">
        <v>2.34542692307692</v>
      </c>
      <c r="CV63">
        <v>1.0330837750980499</v>
      </c>
      <c r="CW63">
        <v>10.244786313417</v>
      </c>
      <c r="CX63">
        <v>622.71346153846196</v>
      </c>
      <c r="CY63">
        <v>15</v>
      </c>
      <c r="CZ63">
        <v>1675431165.9000001</v>
      </c>
      <c r="DA63" t="s">
        <v>255</v>
      </c>
      <c r="DB63">
        <v>5</v>
      </c>
      <c r="DC63">
        <v>-3.794</v>
      </c>
      <c r="DD63">
        <v>0.34499999999999997</v>
      </c>
      <c r="DE63">
        <v>403</v>
      </c>
      <c r="DF63">
        <v>15</v>
      </c>
      <c r="DG63">
        <v>1.63</v>
      </c>
      <c r="DH63">
        <v>0.18</v>
      </c>
      <c r="DI63">
        <v>-2.3827201923076902</v>
      </c>
      <c r="DJ63">
        <v>-9.2450866558538597E-2</v>
      </c>
      <c r="DK63">
        <v>0.10221895570652401</v>
      </c>
      <c r="DL63">
        <v>1</v>
      </c>
      <c r="DM63">
        <v>2.3353000000000002</v>
      </c>
      <c r="DN63">
        <v>0</v>
      </c>
      <c r="DO63">
        <v>0</v>
      </c>
      <c r="DP63">
        <v>0</v>
      </c>
      <c r="DQ63">
        <v>0.49836367307692298</v>
      </c>
      <c r="DR63">
        <v>4.1116863314266103E-2</v>
      </c>
      <c r="DS63">
        <v>5.6761363203975904E-3</v>
      </c>
      <c r="DT63">
        <v>1</v>
      </c>
      <c r="DU63">
        <v>2</v>
      </c>
      <c r="DV63">
        <v>3</v>
      </c>
      <c r="DW63" t="s">
        <v>256</v>
      </c>
      <c r="DX63">
        <v>100</v>
      </c>
      <c r="DY63">
        <v>100</v>
      </c>
      <c r="DZ63">
        <v>-3.794</v>
      </c>
      <c r="EA63">
        <v>0.34499999999999997</v>
      </c>
      <c r="EB63">
        <v>2</v>
      </c>
      <c r="EC63">
        <v>517.84799999999996</v>
      </c>
      <c r="ED63">
        <v>412.96600000000001</v>
      </c>
      <c r="EE63">
        <v>25.671399999999998</v>
      </c>
      <c r="EF63">
        <v>31.715599999999998</v>
      </c>
      <c r="EG63">
        <v>30</v>
      </c>
      <c r="EH63">
        <v>31.954699999999999</v>
      </c>
      <c r="EI63">
        <v>31.993200000000002</v>
      </c>
      <c r="EJ63">
        <v>20.190999999999999</v>
      </c>
      <c r="EK63">
        <v>29.73</v>
      </c>
      <c r="EL63">
        <v>0</v>
      </c>
      <c r="EM63">
        <v>25.673100000000002</v>
      </c>
      <c r="EN63">
        <v>402.29700000000003</v>
      </c>
      <c r="EO63">
        <v>15.081200000000001</v>
      </c>
      <c r="EP63">
        <v>100.25700000000001</v>
      </c>
      <c r="EQ63">
        <v>90.561499999999995</v>
      </c>
    </row>
    <row r="64" spans="1:147" x14ac:dyDescent="0.3">
      <c r="A64">
        <v>48</v>
      </c>
      <c r="B64">
        <v>1675434124.8</v>
      </c>
      <c r="C64">
        <v>2880.3999998569502</v>
      </c>
      <c r="D64" t="s">
        <v>396</v>
      </c>
      <c r="E64" t="s">
        <v>397</v>
      </c>
      <c r="F64">
        <v>1675434116.8</v>
      </c>
      <c r="G64">
        <f t="shared" si="43"/>
        <v>4.3338153408713619E-3</v>
      </c>
      <c r="H64">
        <f t="shared" si="44"/>
        <v>17.139742086787489</v>
      </c>
      <c r="I64">
        <f t="shared" si="45"/>
        <v>400.00454838709697</v>
      </c>
      <c r="J64">
        <f t="shared" si="46"/>
        <v>235.77916067095188</v>
      </c>
      <c r="K64">
        <f t="shared" si="47"/>
        <v>22.855922111319838</v>
      </c>
      <c r="L64">
        <f t="shared" si="48"/>
        <v>38.775576162425089</v>
      </c>
      <c r="M64">
        <f t="shared" si="49"/>
        <v>0.18507885420133027</v>
      </c>
      <c r="N64">
        <f t="shared" si="50"/>
        <v>3.3950038260438786</v>
      </c>
      <c r="O64">
        <f t="shared" si="51"/>
        <v>0.17965079472197967</v>
      </c>
      <c r="P64">
        <f t="shared" si="52"/>
        <v>0.1127561757667445</v>
      </c>
      <c r="Q64">
        <f t="shared" si="53"/>
        <v>161.84521718954989</v>
      </c>
      <c r="R64">
        <f t="shared" si="54"/>
        <v>27.734201693849204</v>
      </c>
      <c r="S64">
        <f t="shared" si="55"/>
        <v>27.9738677419355</v>
      </c>
      <c r="T64">
        <f t="shared" si="56"/>
        <v>3.7890623818922538</v>
      </c>
      <c r="U64">
        <f t="shared" si="57"/>
        <v>40.180455000559753</v>
      </c>
      <c r="V64">
        <f t="shared" si="58"/>
        <v>1.5145483399550022</v>
      </c>
      <c r="W64">
        <f t="shared" si="59"/>
        <v>3.7693658270766295</v>
      </c>
      <c r="X64">
        <f t="shared" si="60"/>
        <v>2.2745140419372518</v>
      </c>
      <c r="Y64">
        <f t="shared" si="61"/>
        <v>-191.12125653242705</v>
      </c>
      <c r="Z64">
        <f t="shared" si="62"/>
        <v>-16.354745360230012</v>
      </c>
      <c r="AA64">
        <f t="shared" si="63"/>
        <v>-1.0493193603744122</v>
      </c>
      <c r="AB64">
        <f t="shared" si="64"/>
        <v>-46.680104063481608</v>
      </c>
      <c r="AC64">
        <v>-4.0095660833768199E-2</v>
      </c>
      <c r="AD64">
        <v>4.5010891858714097E-2</v>
      </c>
      <c r="AE64">
        <v>3.3826331113126802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50979.00168758307</v>
      </c>
      <c r="AK64" t="s">
        <v>251</v>
      </c>
      <c r="AL64">
        <v>2.3480730769230802</v>
      </c>
      <c r="AM64">
        <v>1.6863999999999999</v>
      </c>
      <c r="AN64">
        <f t="shared" si="68"/>
        <v>-0.66167307692308031</v>
      </c>
      <c r="AO64">
        <f t="shared" si="69"/>
        <v>-0.39235832360239586</v>
      </c>
      <c r="AP64">
        <v>-0.762117180814466</v>
      </c>
      <c r="AQ64" t="s">
        <v>398</v>
      </c>
      <c r="AR64">
        <v>2.3260884615384598</v>
      </c>
      <c r="AS64">
        <v>1.3515999999999999</v>
      </c>
      <c r="AT64">
        <f t="shared" si="70"/>
        <v>-0.72098879959933404</v>
      </c>
      <c r="AU64">
        <v>0.5</v>
      </c>
      <c r="AV64">
        <f t="shared" si="71"/>
        <v>841.19519260632433</v>
      </c>
      <c r="AW64">
        <f t="shared" si="72"/>
        <v>17.139742086787489</v>
      </c>
      <c r="AX64">
        <f t="shared" si="73"/>
        <v>-303.24615607298216</v>
      </c>
      <c r="AY64">
        <f t="shared" si="74"/>
        <v>1</v>
      </c>
      <c r="AZ64">
        <f t="shared" si="75"/>
        <v>2.1281456937640809E-2</v>
      </c>
      <c r="BA64">
        <f t="shared" si="76"/>
        <v>0.24770642201834864</v>
      </c>
      <c r="BB64" t="s">
        <v>253</v>
      </c>
      <c r="BC64">
        <v>0</v>
      </c>
      <c r="BD64">
        <f t="shared" si="77"/>
        <v>1.3515999999999999</v>
      </c>
      <c r="BE64">
        <f t="shared" si="78"/>
        <v>-0.72098879959933415</v>
      </c>
      <c r="BF64">
        <f t="shared" si="79"/>
        <v>0.1985294117647059</v>
      </c>
      <c r="BG64">
        <f t="shared" si="80"/>
        <v>0.97793757212938992</v>
      </c>
      <c r="BH64">
        <f t="shared" si="81"/>
        <v>-0.50599006016217374</v>
      </c>
      <c r="BI64">
        <f t="shared" si="82"/>
        <v>999.99480645161304</v>
      </c>
      <c r="BJ64">
        <f t="shared" si="83"/>
        <v>841.19519260632433</v>
      </c>
      <c r="BK64">
        <f t="shared" si="84"/>
        <v>0.84119956141694963</v>
      </c>
      <c r="BL64">
        <f t="shared" si="85"/>
        <v>0.19239912283389943</v>
      </c>
      <c r="BM64">
        <v>0.64204477945669003</v>
      </c>
      <c r="BN64">
        <v>0.5</v>
      </c>
      <c r="BO64" t="s">
        <v>254</v>
      </c>
      <c r="BP64">
        <v>1675434116.8</v>
      </c>
      <c r="BQ64">
        <v>400.00454838709697</v>
      </c>
      <c r="BR64">
        <v>402.42793548387101</v>
      </c>
      <c r="BS64">
        <v>15.623912903225801</v>
      </c>
      <c r="BT64">
        <v>15.076132258064501</v>
      </c>
      <c r="BU64">
        <v>500.023129032258</v>
      </c>
      <c r="BV64">
        <v>96.737883870967806</v>
      </c>
      <c r="BW64">
        <v>0.199954258064516</v>
      </c>
      <c r="BX64">
        <v>27.884512903225801</v>
      </c>
      <c r="BY64">
        <v>27.9738677419355</v>
      </c>
      <c r="BZ64">
        <v>999.9</v>
      </c>
      <c r="CA64">
        <v>9995.3225806451592</v>
      </c>
      <c r="CB64">
        <v>0</v>
      </c>
      <c r="CC64">
        <v>392.72983870967698</v>
      </c>
      <c r="CD64">
        <v>999.99480645161304</v>
      </c>
      <c r="CE64">
        <v>0.96001470967741898</v>
      </c>
      <c r="CF64">
        <v>3.9985493548387097E-2</v>
      </c>
      <c r="CG64">
        <v>0</v>
      </c>
      <c r="CH64">
        <v>2.3308870967741901</v>
      </c>
      <c r="CI64">
        <v>0</v>
      </c>
      <c r="CJ64">
        <v>631.41499999999996</v>
      </c>
      <c r="CK64">
        <v>9334.31870967742</v>
      </c>
      <c r="CL64">
        <v>40.436999999999998</v>
      </c>
      <c r="CM64">
        <v>43.495935483871001</v>
      </c>
      <c r="CN64">
        <v>41.683</v>
      </c>
      <c r="CO64">
        <v>41.686999999999998</v>
      </c>
      <c r="CP64">
        <v>40.311999999999998</v>
      </c>
      <c r="CQ64">
        <v>960.00935483871001</v>
      </c>
      <c r="CR64">
        <v>39.985161290322601</v>
      </c>
      <c r="CS64">
        <v>0</v>
      </c>
      <c r="CT64">
        <v>59.400000095367403</v>
      </c>
      <c r="CU64">
        <v>2.3260884615384598</v>
      </c>
      <c r="CV64">
        <v>0.91386324864137203</v>
      </c>
      <c r="CW64">
        <v>8.3261538290869499</v>
      </c>
      <c r="CX64">
        <v>631.46230769230795</v>
      </c>
      <c r="CY64">
        <v>15</v>
      </c>
      <c r="CZ64">
        <v>1675431165.9000001</v>
      </c>
      <c r="DA64" t="s">
        <v>255</v>
      </c>
      <c r="DB64">
        <v>5</v>
      </c>
      <c r="DC64">
        <v>-3.794</v>
      </c>
      <c r="DD64">
        <v>0.34499999999999997</v>
      </c>
      <c r="DE64">
        <v>403</v>
      </c>
      <c r="DF64">
        <v>15</v>
      </c>
      <c r="DG64">
        <v>1.63</v>
      </c>
      <c r="DH64">
        <v>0.18</v>
      </c>
      <c r="DI64">
        <v>-2.41773403846154</v>
      </c>
      <c r="DJ64">
        <v>-4.9416221292457797E-2</v>
      </c>
      <c r="DK64">
        <v>9.8604996231264799E-2</v>
      </c>
      <c r="DL64">
        <v>1</v>
      </c>
      <c r="DM64">
        <v>2.4988999999999999</v>
      </c>
      <c r="DN64">
        <v>0</v>
      </c>
      <c r="DO64">
        <v>0</v>
      </c>
      <c r="DP64">
        <v>0</v>
      </c>
      <c r="DQ64">
        <v>0.54548128846153898</v>
      </c>
      <c r="DR64">
        <v>2.1823111073165698E-2</v>
      </c>
      <c r="DS64">
        <v>3.5771371521443698E-3</v>
      </c>
      <c r="DT64">
        <v>1</v>
      </c>
      <c r="DU64">
        <v>2</v>
      </c>
      <c r="DV64">
        <v>3</v>
      </c>
      <c r="DW64" t="s">
        <v>256</v>
      </c>
      <c r="DX64">
        <v>100</v>
      </c>
      <c r="DY64">
        <v>100</v>
      </c>
      <c r="DZ64">
        <v>-3.794</v>
      </c>
      <c r="EA64">
        <v>0.34499999999999997</v>
      </c>
      <c r="EB64">
        <v>2</v>
      </c>
      <c r="EC64">
        <v>517.91200000000003</v>
      </c>
      <c r="ED64">
        <v>413.30099999999999</v>
      </c>
      <c r="EE64">
        <v>25.717500000000001</v>
      </c>
      <c r="EF64">
        <v>31.698899999999998</v>
      </c>
      <c r="EG64">
        <v>30</v>
      </c>
      <c r="EH64">
        <v>31.946300000000001</v>
      </c>
      <c r="EI64">
        <v>31.9877</v>
      </c>
      <c r="EJ64">
        <v>20.195900000000002</v>
      </c>
      <c r="EK64">
        <v>30.307500000000001</v>
      </c>
      <c r="EL64">
        <v>0</v>
      </c>
      <c r="EM64">
        <v>25.731000000000002</v>
      </c>
      <c r="EN64">
        <v>402.46</v>
      </c>
      <c r="EO64">
        <v>15.0352</v>
      </c>
      <c r="EP64">
        <v>100.26</v>
      </c>
      <c r="EQ64">
        <v>90.565799999999996</v>
      </c>
    </row>
    <row r="65" spans="1:147" x14ac:dyDescent="0.3">
      <c r="A65">
        <v>49</v>
      </c>
      <c r="B65">
        <v>1675434184.8</v>
      </c>
      <c r="C65">
        <v>2940.3999998569502</v>
      </c>
      <c r="D65" t="s">
        <v>399</v>
      </c>
      <c r="E65" t="s">
        <v>400</v>
      </c>
      <c r="F65">
        <v>1675434176.8</v>
      </c>
      <c r="G65">
        <f t="shared" si="43"/>
        <v>4.5946656729671503E-3</v>
      </c>
      <c r="H65">
        <f t="shared" si="44"/>
        <v>17.817662069720889</v>
      </c>
      <c r="I65">
        <f t="shared" si="45"/>
        <v>399.97067741935501</v>
      </c>
      <c r="J65">
        <f t="shared" si="46"/>
        <v>238.78370496689141</v>
      </c>
      <c r="K65">
        <f t="shared" si="47"/>
        <v>23.145421303077903</v>
      </c>
      <c r="L65">
        <f t="shared" si="48"/>
        <v>38.769353373723881</v>
      </c>
      <c r="M65">
        <f t="shared" si="49"/>
        <v>0.19669511521505093</v>
      </c>
      <c r="N65">
        <f t="shared" si="50"/>
        <v>3.395102760500583</v>
      </c>
      <c r="O65">
        <f t="shared" si="51"/>
        <v>0.19057659839647056</v>
      </c>
      <c r="P65">
        <f t="shared" si="52"/>
        <v>0.11964424415572451</v>
      </c>
      <c r="Q65">
        <f t="shared" si="53"/>
        <v>161.8477049362678</v>
      </c>
      <c r="R65">
        <f t="shared" si="54"/>
        <v>27.692437672858809</v>
      </c>
      <c r="S65">
        <f t="shared" si="55"/>
        <v>27.970116129032299</v>
      </c>
      <c r="T65">
        <f t="shared" si="56"/>
        <v>3.7882336086926385</v>
      </c>
      <c r="U65">
        <f t="shared" si="57"/>
        <v>40.158310040887599</v>
      </c>
      <c r="V65">
        <f t="shared" si="58"/>
        <v>1.5152402306232982</v>
      </c>
      <c r="W65">
        <f t="shared" si="59"/>
        <v>3.7731673197416442</v>
      </c>
      <c r="X65">
        <f t="shared" si="60"/>
        <v>2.2729933780693403</v>
      </c>
      <c r="Y65">
        <f t="shared" si="61"/>
        <v>-202.62475617785134</v>
      </c>
      <c r="Z65">
        <f t="shared" si="62"/>
        <v>-12.506135605469524</v>
      </c>
      <c r="AA65">
        <f t="shared" si="63"/>
        <v>-0.80242352560319952</v>
      </c>
      <c r="AB65">
        <f t="shared" si="64"/>
        <v>-54.085610372656248</v>
      </c>
      <c r="AC65">
        <v>-4.0097130425920002E-2</v>
      </c>
      <c r="AD65">
        <v>4.50125416046478E-2</v>
      </c>
      <c r="AE65">
        <v>3.3827315923560999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50977.708145378791</v>
      </c>
      <c r="AK65" t="s">
        <v>251</v>
      </c>
      <c r="AL65">
        <v>2.3480730769230802</v>
      </c>
      <c r="AM65">
        <v>1.6863999999999999</v>
      </c>
      <c r="AN65">
        <f t="shared" si="68"/>
        <v>-0.66167307692308031</v>
      </c>
      <c r="AO65">
        <f t="shared" si="69"/>
        <v>-0.39235832360239586</v>
      </c>
      <c r="AP65">
        <v>-0.762117180814466</v>
      </c>
      <c r="AQ65" t="s">
        <v>401</v>
      </c>
      <c r="AR65">
        <v>2.2930769230769199</v>
      </c>
      <c r="AS65">
        <v>1.2647999999999999</v>
      </c>
      <c r="AT65">
        <f t="shared" si="70"/>
        <v>-0.81299566973191029</v>
      </c>
      <c r="AU65">
        <v>0.5</v>
      </c>
      <c r="AV65">
        <f t="shared" si="71"/>
        <v>841.20165754906975</v>
      </c>
      <c r="AW65">
        <f t="shared" si="72"/>
        <v>17.817662069720889</v>
      </c>
      <c r="AX65">
        <f t="shared" si="73"/>
        <v>-341.9466524793495</v>
      </c>
      <c r="AY65">
        <f t="shared" si="74"/>
        <v>1</v>
      </c>
      <c r="AZ65">
        <f t="shared" si="75"/>
        <v>2.208718811214604E-2</v>
      </c>
      <c r="BA65">
        <f t="shared" si="76"/>
        <v>0.33333333333333331</v>
      </c>
      <c r="BB65" t="s">
        <v>253</v>
      </c>
      <c r="BC65">
        <v>0</v>
      </c>
      <c r="BD65">
        <f t="shared" si="77"/>
        <v>1.2647999999999999</v>
      </c>
      <c r="BE65">
        <f t="shared" si="78"/>
        <v>-0.81299566973191018</v>
      </c>
      <c r="BF65">
        <f t="shared" si="79"/>
        <v>0.25</v>
      </c>
      <c r="BG65">
        <f t="shared" si="80"/>
        <v>0.94923149571632404</v>
      </c>
      <c r="BH65">
        <f t="shared" si="81"/>
        <v>-0.63717266835236686</v>
      </c>
      <c r="BI65">
        <f t="shared" si="82"/>
        <v>1000.00161290323</v>
      </c>
      <c r="BJ65">
        <f t="shared" si="83"/>
        <v>841.20165754906975</v>
      </c>
      <c r="BK65">
        <f t="shared" si="84"/>
        <v>0.84120030077438757</v>
      </c>
      <c r="BL65">
        <f t="shared" si="85"/>
        <v>0.1924006015487752</v>
      </c>
      <c r="BM65">
        <v>0.64204477945669003</v>
      </c>
      <c r="BN65">
        <v>0.5</v>
      </c>
      <c r="BO65" t="s">
        <v>254</v>
      </c>
      <c r="BP65">
        <v>1675434176.8</v>
      </c>
      <c r="BQ65">
        <v>399.97067741935501</v>
      </c>
      <c r="BR65">
        <v>402.494483870968</v>
      </c>
      <c r="BS65">
        <v>15.632235483871</v>
      </c>
      <c r="BT65">
        <v>15.0514903225806</v>
      </c>
      <c r="BU65">
        <v>500.02419354838702</v>
      </c>
      <c r="BV65">
        <v>96.730503225806402</v>
      </c>
      <c r="BW65">
        <v>0.19998583870967701</v>
      </c>
      <c r="BX65">
        <v>27.901790322580599</v>
      </c>
      <c r="BY65">
        <v>27.970116129032299</v>
      </c>
      <c r="BZ65">
        <v>999.9</v>
      </c>
      <c r="CA65">
        <v>9996.4516129032309</v>
      </c>
      <c r="CB65">
        <v>0</v>
      </c>
      <c r="CC65">
        <v>392.70796774193502</v>
      </c>
      <c r="CD65">
        <v>1000.00161290323</v>
      </c>
      <c r="CE65">
        <v>0.95998732258064601</v>
      </c>
      <c r="CF65">
        <v>4.0012970967741902E-2</v>
      </c>
      <c r="CG65">
        <v>0</v>
      </c>
      <c r="CH65">
        <v>2.3091516129032299</v>
      </c>
      <c r="CI65">
        <v>0</v>
      </c>
      <c r="CJ65">
        <v>637.12283870967701</v>
      </c>
      <c r="CK65">
        <v>9334.2958064516097</v>
      </c>
      <c r="CL65">
        <v>40.568096774193499</v>
      </c>
      <c r="CM65">
        <v>43.596548387096803</v>
      </c>
      <c r="CN65">
        <v>41.811999999999998</v>
      </c>
      <c r="CO65">
        <v>41.756</v>
      </c>
      <c r="CP65">
        <v>40.436999999999998</v>
      </c>
      <c r="CQ65">
        <v>959.98935483871003</v>
      </c>
      <c r="CR65">
        <v>40.01</v>
      </c>
      <c r="CS65">
        <v>0</v>
      </c>
      <c r="CT65">
        <v>59.400000095367403</v>
      </c>
      <c r="CU65">
        <v>2.2930769230769199</v>
      </c>
      <c r="CV65">
        <v>-0.53613674997188498</v>
      </c>
      <c r="CW65">
        <v>4.1025641193174298</v>
      </c>
      <c r="CX65">
        <v>637.16330769230797</v>
      </c>
      <c r="CY65">
        <v>15</v>
      </c>
      <c r="CZ65">
        <v>1675431165.9000001</v>
      </c>
      <c r="DA65" t="s">
        <v>255</v>
      </c>
      <c r="DB65">
        <v>5</v>
      </c>
      <c r="DC65">
        <v>-3.794</v>
      </c>
      <c r="DD65">
        <v>0.34499999999999997</v>
      </c>
      <c r="DE65">
        <v>403</v>
      </c>
      <c r="DF65">
        <v>15</v>
      </c>
      <c r="DG65">
        <v>1.63</v>
      </c>
      <c r="DH65">
        <v>0.18</v>
      </c>
      <c r="DI65">
        <v>-2.49709634615385</v>
      </c>
      <c r="DJ65">
        <v>-0.28722952275246999</v>
      </c>
      <c r="DK65">
        <v>0.10059043711294099</v>
      </c>
      <c r="DL65">
        <v>1</v>
      </c>
      <c r="DM65">
        <v>2.1941000000000002</v>
      </c>
      <c r="DN65">
        <v>0</v>
      </c>
      <c r="DO65">
        <v>0</v>
      </c>
      <c r="DP65">
        <v>0</v>
      </c>
      <c r="DQ65">
        <v>0.57851817307692299</v>
      </c>
      <c r="DR65">
        <v>2.3405353026553999E-2</v>
      </c>
      <c r="DS65">
        <v>3.6600006553233698E-3</v>
      </c>
      <c r="DT65">
        <v>1</v>
      </c>
      <c r="DU65">
        <v>2</v>
      </c>
      <c r="DV65">
        <v>3</v>
      </c>
      <c r="DW65" t="s">
        <v>256</v>
      </c>
      <c r="DX65">
        <v>100</v>
      </c>
      <c r="DY65">
        <v>100</v>
      </c>
      <c r="DZ65">
        <v>-3.794</v>
      </c>
      <c r="EA65">
        <v>0.34499999999999997</v>
      </c>
      <c r="EB65">
        <v>2</v>
      </c>
      <c r="EC65">
        <v>517.20100000000002</v>
      </c>
      <c r="ED65">
        <v>413.12</v>
      </c>
      <c r="EE65">
        <v>25.829499999999999</v>
      </c>
      <c r="EF65">
        <v>31.682200000000002</v>
      </c>
      <c r="EG65">
        <v>29.9999</v>
      </c>
      <c r="EH65">
        <v>31.937899999999999</v>
      </c>
      <c r="EI65">
        <v>31.979299999999999</v>
      </c>
      <c r="EJ65">
        <v>20.198399999999999</v>
      </c>
      <c r="EK65">
        <v>30.307500000000001</v>
      </c>
      <c r="EL65">
        <v>0</v>
      </c>
      <c r="EM65">
        <v>25.8384</v>
      </c>
      <c r="EN65">
        <v>402.51900000000001</v>
      </c>
      <c r="EO65">
        <v>14.997299999999999</v>
      </c>
      <c r="EP65">
        <v>100.262</v>
      </c>
      <c r="EQ65">
        <v>90.572299999999998</v>
      </c>
    </row>
    <row r="66" spans="1:147" x14ac:dyDescent="0.3">
      <c r="A66">
        <v>50</v>
      </c>
      <c r="B66">
        <v>1675434244.8</v>
      </c>
      <c r="C66">
        <v>3000.3999998569502</v>
      </c>
      <c r="D66" t="s">
        <v>402</v>
      </c>
      <c r="E66" t="s">
        <v>403</v>
      </c>
      <c r="F66">
        <v>1675434236.8</v>
      </c>
      <c r="G66">
        <f t="shared" si="43"/>
        <v>4.84992393072174E-3</v>
      </c>
      <c r="H66">
        <f t="shared" si="44"/>
        <v>18.108424818134008</v>
      </c>
      <c r="I66">
        <f t="shared" si="45"/>
        <v>399.99258064516101</v>
      </c>
      <c r="J66">
        <f t="shared" si="46"/>
        <v>243.75705579367991</v>
      </c>
      <c r="K66">
        <f t="shared" si="47"/>
        <v>23.625746777304546</v>
      </c>
      <c r="L66">
        <f t="shared" si="48"/>
        <v>38.768614891385482</v>
      </c>
      <c r="M66">
        <f t="shared" si="49"/>
        <v>0.20726584255870728</v>
      </c>
      <c r="N66">
        <f t="shared" si="50"/>
        <v>3.397951936803711</v>
      </c>
      <c r="O66">
        <f t="shared" si="51"/>
        <v>0.20048970417329684</v>
      </c>
      <c r="P66">
        <f t="shared" si="52"/>
        <v>0.12589641965494774</v>
      </c>
      <c r="Q66">
        <f t="shared" si="53"/>
        <v>161.84640990161822</v>
      </c>
      <c r="R66">
        <f t="shared" si="54"/>
        <v>27.66976949503734</v>
      </c>
      <c r="S66">
        <f t="shared" si="55"/>
        <v>27.990241935483901</v>
      </c>
      <c r="T66">
        <f t="shared" si="56"/>
        <v>3.7926814763911474</v>
      </c>
      <c r="U66">
        <f t="shared" si="57"/>
        <v>39.997044603060964</v>
      </c>
      <c r="V66">
        <f t="shared" si="58"/>
        <v>1.5122322648211324</v>
      </c>
      <c r="W66">
        <f t="shared" si="59"/>
        <v>3.7808600106053873</v>
      </c>
      <c r="X66">
        <f t="shared" si="60"/>
        <v>2.2804492115700148</v>
      </c>
      <c r="Y66">
        <f t="shared" si="61"/>
        <v>-213.88164534482874</v>
      </c>
      <c r="Z66">
        <f t="shared" si="62"/>
        <v>-9.807185891691109</v>
      </c>
      <c r="AA66">
        <f t="shared" si="63"/>
        <v>-0.62889734541149445</v>
      </c>
      <c r="AB66">
        <f t="shared" si="64"/>
        <v>-62.471318680313132</v>
      </c>
      <c r="AC66">
        <v>-4.0139460294153897E-2</v>
      </c>
      <c r="AD66">
        <v>4.5060060590040502E-2</v>
      </c>
      <c r="AE66">
        <v>3.38556770862446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51023.246516976491</v>
      </c>
      <c r="AK66" t="s">
        <v>251</v>
      </c>
      <c r="AL66">
        <v>2.3480730769230802</v>
      </c>
      <c r="AM66">
        <v>1.6863999999999999</v>
      </c>
      <c r="AN66">
        <f t="shared" si="68"/>
        <v>-0.66167307692308031</v>
      </c>
      <c r="AO66">
        <f t="shared" si="69"/>
        <v>-0.39235832360239586</v>
      </c>
      <c r="AP66">
        <v>-0.762117180814466</v>
      </c>
      <c r="AQ66" t="s">
        <v>404</v>
      </c>
      <c r="AR66">
        <v>2.2378499999999999</v>
      </c>
      <c r="AS66">
        <v>2.20479</v>
      </c>
      <c r="AT66">
        <f t="shared" si="70"/>
        <v>-1.4994625338467626E-2</v>
      </c>
      <c r="AU66">
        <v>0.5</v>
      </c>
      <c r="AV66">
        <f t="shared" si="71"/>
        <v>841.19475735550975</v>
      </c>
      <c r="AW66">
        <f t="shared" si="72"/>
        <v>18.108424818134008</v>
      </c>
      <c r="AX66">
        <f t="shared" si="73"/>
        <v>-6.3067001116145267</v>
      </c>
      <c r="AY66">
        <f t="shared" si="74"/>
        <v>1</v>
      </c>
      <c r="AZ66">
        <f t="shared" si="75"/>
        <v>2.2433023784257034E-2</v>
      </c>
      <c r="BA66">
        <f t="shared" si="76"/>
        <v>-0.23511989804017622</v>
      </c>
      <c r="BB66" t="s">
        <v>253</v>
      </c>
      <c r="BC66">
        <v>0</v>
      </c>
      <c r="BD66">
        <f t="shared" si="77"/>
        <v>2.20479</v>
      </c>
      <c r="BE66">
        <f t="shared" si="78"/>
        <v>-1.4994625338467548E-2</v>
      </c>
      <c r="BF66">
        <f t="shared" si="79"/>
        <v>-0.30739444971537011</v>
      </c>
      <c r="BG66">
        <f t="shared" si="80"/>
        <v>0.23073206347842276</v>
      </c>
      <c r="BH66">
        <f t="shared" si="81"/>
        <v>0.78345336704739932</v>
      </c>
      <c r="BI66">
        <f t="shared" si="82"/>
        <v>999.99338709677397</v>
      </c>
      <c r="BJ66">
        <f t="shared" si="83"/>
        <v>841.19475735550975</v>
      </c>
      <c r="BK66">
        <f t="shared" si="84"/>
        <v>0.84120032013182044</v>
      </c>
      <c r="BL66">
        <f t="shared" si="85"/>
        <v>0.19240064026364101</v>
      </c>
      <c r="BM66">
        <v>0.64204477945669003</v>
      </c>
      <c r="BN66">
        <v>0.5</v>
      </c>
      <c r="BO66" t="s">
        <v>254</v>
      </c>
      <c r="BP66">
        <v>1675434236.8</v>
      </c>
      <c r="BQ66">
        <v>399.99258064516101</v>
      </c>
      <c r="BR66">
        <v>402.56683870967697</v>
      </c>
      <c r="BS66">
        <v>15.602354838709701</v>
      </c>
      <c r="BT66">
        <v>14.9893290322581</v>
      </c>
      <c r="BU66">
        <v>500.02538709677401</v>
      </c>
      <c r="BV66">
        <v>96.723377419354904</v>
      </c>
      <c r="BW66">
        <v>0.199957580645161</v>
      </c>
      <c r="BX66">
        <v>27.936706451612899</v>
      </c>
      <c r="BY66">
        <v>27.990241935483901</v>
      </c>
      <c r="BZ66">
        <v>999.9</v>
      </c>
      <c r="CA66">
        <v>10007.7419354839</v>
      </c>
      <c r="CB66">
        <v>0</v>
      </c>
      <c r="CC66">
        <v>392.71699999999998</v>
      </c>
      <c r="CD66">
        <v>999.99338709677397</v>
      </c>
      <c r="CE66">
        <v>0.95998764516129098</v>
      </c>
      <c r="CF66">
        <v>4.00126419354839E-2</v>
      </c>
      <c r="CG66">
        <v>0</v>
      </c>
      <c r="CH66">
        <v>2.2369387096774198</v>
      </c>
      <c r="CI66">
        <v>0</v>
      </c>
      <c r="CJ66">
        <v>640.69803225806402</v>
      </c>
      <c r="CK66">
        <v>9334.2206451612892</v>
      </c>
      <c r="CL66">
        <v>40.691064516129003</v>
      </c>
      <c r="CM66">
        <v>43.686999999999998</v>
      </c>
      <c r="CN66">
        <v>41.941064516129003</v>
      </c>
      <c r="CO66">
        <v>41.875</v>
      </c>
      <c r="CP66">
        <v>40.561999999999998</v>
      </c>
      <c r="CQ66">
        <v>959.98096774193596</v>
      </c>
      <c r="CR66">
        <v>40.010322580645202</v>
      </c>
      <c r="CS66">
        <v>0</v>
      </c>
      <c r="CT66">
        <v>59.200000047683702</v>
      </c>
      <c r="CU66">
        <v>2.2378499999999999</v>
      </c>
      <c r="CV66">
        <v>7.0410257033218099E-2</v>
      </c>
      <c r="CW66">
        <v>2.6992478568502798</v>
      </c>
      <c r="CX66">
        <v>640.71334615384603</v>
      </c>
      <c r="CY66">
        <v>15</v>
      </c>
      <c r="CZ66">
        <v>1675431165.9000001</v>
      </c>
      <c r="DA66" t="s">
        <v>255</v>
      </c>
      <c r="DB66">
        <v>5</v>
      </c>
      <c r="DC66">
        <v>-3.794</v>
      </c>
      <c r="DD66">
        <v>0.34499999999999997</v>
      </c>
      <c r="DE66">
        <v>403</v>
      </c>
      <c r="DF66">
        <v>15</v>
      </c>
      <c r="DG66">
        <v>1.63</v>
      </c>
      <c r="DH66">
        <v>0.18</v>
      </c>
      <c r="DI66">
        <v>-2.5754940384615401</v>
      </c>
      <c r="DJ66">
        <v>5.16653120464583E-2</v>
      </c>
      <c r="DK66">
        <v>9.9719018945535406E-2</v>
      </c>
      <c r="DL66">
        <v>1</v>
      </c>
      <c r="DM66">
        <v>2.0642999999999998</v>
      </c>
      <c r="DN66">
        <v>0</v>
      </c>
      <c r="DO66">
        <v>0</v>
      </c>
      <c r="DP66">
        <v>0</v>
      </c>
      <c r="DQ66">
        <v>0.61193451923076903</v>
      </c>
      <c r="DR66">
        <v>6.8720413216093101E-3</v>
      </c>
      <c r="DS66">
        <v>2.8834825931527302E-3</v>
      </c>
      <c r="DT66">
        <v>1</v>
      </c>
      <c r="DU66">
        <v>2</v>
      </c>
      <c r="DV66">
        <v>3</v>
      </c>
      <c r="DW66" t="s">
        <v>256</v>
      </c>
      <c r="DX66">
        <v>100</v>
      </c>
      <c r="DY66">
        <v>100</v>
      </c>
      <c r="DZ66">
        <v>-3.794</v>
      </c>
      <c r="EA66">
        <v>0.34499999999999997</v>
      </c>
      <c r="EB66">
        <v>2</v>
      </c>
      <c r="EC66">
        <v>517.88699999999994</v>
      </c>
      <c r="ED66">
        <v>413.78800000000001</v>
      </c>
      <c r="EE66">
        <v>25.854700000000001</v>
      </c>
      <c r="EF66">
        <v>31.665500000000002</v>
      </c>
      <c r="EG66">
        <v>30.0001</v>
      </c>
      <c r="EH66">
        <v>31.9268</v>
      </c>
      <c r="EI66">
        <v>31.9682</v>
      </c>
      <c r="EJ66">
        <v>20.1965</v>
      </c>
      <c r="EK66">
        <v>30.8597</v>
      </c>
      <c r="EL66">
        <v>0</v>
      </c>
      <c r="EM66">
        <v>25.8599</v>
      </c>
      <c r="EN66">
        <v>402.548</v>
      </c>
      <c r="EO66">
        <v>14.968500000000001</v>
      </c>
      <c r="EP66">
        <v>100.265</v>
      </c>
      <c r="EQ66">
        <v>90.575500000000005</v>
      </c>
    </row>
    <row r="67" spans="1:147" x14ac:dyDescent="0.3">
      <c r="A67">
        <v>51</v>
      </c>
      <c r="B67">
        <v>1675434304.8</v>
      </c>
      <c r="C67">
        <v>3060.3999998569502</v>
      </c>
      <c r="D67" t="s">
        <v>405</v>
      </c>
      <c r="E67" t="s">
        <v>406</v>
      </c>
      <c r="F67">
        <v>1675434296.8</v>
      </c>
      <c r="G67">
        <f t="shared" si="43"/>
        <v>4.7637405630918507E-3</v>
      </c>
      <c r="H67">
        <f t="shared" si="44"/>
        <v>18.034456069361234</v>
      </c>
      <c r="I67">
        <f t="shared" si="45"/>
        <v>400.00012903225797</v>
      </c>
      <c r="J67">
        <f t="shared" si="46"/>
        <v>242.1461327389965</v>
      </c>
      <c r="K67">
        <f t="shared" si="47"/>
        <v>23.469403684039246</v>
      </c>
      <c r="L67">
        <f t="shared" si="48"/>
        <v>38.769004467416771</v>
      </c>
      <c r="M67">
        <f t="shared" si="49"/>
        <v>0.20395134278161453</v>
      </c>
      <c r="N67">
        <f t="shared" si="50"/>
        <v>3.3962733880157314</v>
      </c>
      <c r="O67">
        <f t="shared" si="51"/>
        <v>0.19738336727588682</v>
      </c>
      <c r="P67">
        <f t="shared" si="52"/>
        <v>0.12393709140143669</v>
      </c>
      <c r="Q67">
        <f t="shared" si="53"/>
        <v>161.8498369663838</v>
      </c>
      <c r="R67">
        <f t="shared" si="54"/>
        <v>27.6988353600061</v>
      </c>
      <c r="S67">
        <f t="shared" si="55"/>
        <v>27.979064516129</v>
      </c>
      <c r="T67">
        <f t="shared" si="56"/>
        <v>3.7902106686954808</v>
      </c>
      <c r="U67">
        <f t="shared" si="57"/>
        <v>40.049230419998651</v>
      </c>
      <c r="V67">
        <f t="shared" si="58"/>
        <v>1.51505906461216</v>
      </c>
      <c r="W67">
        <f t="shared" si="59"/>
        <v>3.7829917047684711</v>
      </c>
      <c r="X67">
        <f t="shared" si="60"/>
        <v>2.2751516040833208</v>
      </c>
      <c r="Y67">
        <f t="shared" si="61"/>
        <v>-210.0809588323506</v>
      </c>
      <c r="Z67">
        <f t="shared" si="62"/>
        <v>-5.9861851426389494</v>
      </c>
      <c r="AA67">
        <f t="shared" si="63"/>
        <v>-0.38405799610271124</v>
      </c>
      <c r="AB67">
        <f t="shared" si="64"/>
        <v>-54.601365004708462</v>
      </c>
      <c r="AC67">
        <v>-4.0114520511144197E-2</v>
      </c>
      <c r="AD67">
        <v>4.5032063498767101E-2</v>
      </c>
      <c r="AE67">
        <v>3.3838968545080399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50991.187084618294</v>
      </c>
      <c r="AK67" t="s">
        <v>251</v>
      </c>
      <c r="AL67">
        <v>2.3480730769230802</v>
      </c>
      <c r="AM67">
        <v>1.6863999999999999</v>
      </c>
      <c r="AN67">
        <f t="shared" si="68"/>
        <v>-0.66167307692308031</v>
      </c>
      <c r="AO67">
        <f t="shared" si="69"/>
        <v>-0.39235832360239586</v>
      </c>
      <c r="AP67">
        <v>-0.762117180814466</v>
      </c>
      <c r="AQ67" t="s">
        <v>407</v>
      </c>
      <c r="AR67">
        <v>2.32831923076923</v>
      </c>
      <c r="AS67">
        <v>2.3069600000000001</v>
      </c>
      <c r="AT67">
        <f t="shared" si="70"/>
        <v>-9.258604730567388E-3</v>
      </c>
      <c r="AU67">
        <v>0.5</v>
      </c>
      <c r="AV67">
        <f t="shared" si="71"/>
        <v>841.21255939356138</v>
      </c>
      <c r="AW67">
        <f t="shared" si="72"/>
        <v>18.034456069361234</v>
      </c>
      <c r="AX67">
        <f t="shared" si="73"/>
        <v>-3.8942272909069637</v>
      </c>
      <c r="AY67">
        <f t="shared" si="74"/>
        <v>1</v>
      </c>
      <c r="AZ67">
        <f t="shared" si="75"/>
        <v>2.2344617944989244E-2</v>
      </c>
      <c r="BA67">
        <f t="shared" si="76"/>
        <v>-0.26899469431632977</v>
      </c>
      <c r="BB67" t="s">
        <v>253</v>
      </c>
      <c r="BC67">
        <v>0</v>
      </c>
      <c r="BD67">
        <f t="shared" si="77"/>
        <v>2.3069600000000001</v>
      </c>
      <c r="BE67">
        <f t="shared" si="78"/>
        <v>-9.2586047305674365E-3</v>
      </c>
      <c r="BF67">
        <f t="shared" si="79"/>
        <v>-0.36797912713472503</v>
      </c>
      <c r="BG67">
        <f t="shared" si="80"/>
        <v>0.51952401444415353</v>
      </c>
      <c r="BH67">
        <f t="shared" si="81"/>
        <v>0.93786496933763031</v>
      </c>
      <c r="BI67">
        <f t="shared" si="82"/>
        <v>1000.0145483871</v>
      </c>
      <c r="BJ67">
        <f t="shared" si="83"/>
        <v>841.21255939356138</v>
      </c>
      <c r="BK67">
        <f t="shared" si="84"/>
        <v>0.84120032128565869</v>
      </c>
      <c r="BL67">
        <f t="shared" si="85"/>
        <v>0.1924006425713175</v>
      </c>
      <c r="BM67">
        <v>0.64204477945669003</v>
      </c>
      <c r="BN67">
        <v>0.5</v>
      </c>
      <c r="BO67" t="s">
        <v>254</v>
      </c>
      <c r="BP67">
        <v>1675434296.8</v>
      </c>
      <c r="BQ67">
        <v>400.00012903225797</v>
      </c>
      <c r="BR67">
        <v>402.56051612903201</v>
      </c>
      <c r="BS67">
        <v>15.631658064516101</v>
      </c>
      <c r="BT67">
        <v>15.029532258064499</v>
      </c>
      <c r="BU67">
        <v>500.01590322580603</v>
      </c>
      <c r="BV67">
        <v>96.7225161290323</v>
      </c>
      <c r="BW67">
        <v>0.19996377419354799</v>
      </c>
      <c r="BX67">
        <v>27.946370967741899</v>
      </c>
      <c r="BY67">
        <v>27.979064516129</v>
      </c>
      <c r="BZ67">
        <v>999.9</v>
      </c>
      <c r="CA67">
        <v>10001.6129032258</v>
      </c>
      <c r="CB67">
        <v>0</v>
      </c>
      <c r="CC67">
        <v>392.65454838709701</v>
      </c>
      <c r="CD67">
        <v>1000.0145483871</v>
      </c>
      <c r="CE67">
        <v>0.95998829032258104</v>
      </c>
      <c r="CF67">
        <v>4.0011983870967799E-2</v>
      </c>
      <c r="CG67">
        <v>0</v>
      </c>
      <c r="CH67">
        <v>2.30223225806452</v>
      </c>
      <c r="CI67">
        <v>0</v>
      </c>
      <c r="CJ67">
        <v>642.727741935484</v>
      </c>
      <c r="CK67">
        <v>9334.4212903225798</v>
      </c>
      <c r="CL67">
        <v>40.811999999999998</v>
      </c>
      <c r="CM67">
        <v>43.811999999999998</v>
      </c>
      <c r="CN67">
        <v>42.061999999999998</v>
      </c>
      <c r="CO67">
        <v>41.936999999999998</v>
      </c>
      <c r="CP67">
        <v>40.686999999999998</v>
      </c>
      <c r="CQ67">
        <v>960.00322580645195</v>
      </c>
      <c r="CR67">
        <v>40.011290322580599</v>
      </c>
      <c r="CS67">
        <v>0</v>
      </c>
      <c r="CT67">
        <v>59.599999904632597</v>
      </c>
      <c r="CU67">
        <v>2.32831923076923</v>
      </c>
      <c r="CV67">
        <v>0.96874872516072996</v>
      </c>
      <c r="CW67">
        <v>4.8913162201247298</v>
      </c>
      <c r="CX67">
        <v>642.76526923076904</v>
      </c>
      <c r="CY67">
        <v>15</v>
      </c>
      <c r="CZ67">
        <v>1675431165.9000001</v>
      </c>
      <c r="DA67" t="s">
        <v>255</v>
      </c>
      <c r="DB67">
        <v>5</v>
      </c>
      <c r="DC67">
        <v>-3.794</v>
      </c>
      <c r="DD67">
        <v>0.34499999999999997</v>
      </c>
      <c r="DE67">
        <v>403</v>
      </c>
      <c r="DF67">
        <v>15</v>
      </c>
      <c r="DG67">
        <v>1.63</v>
      </c>
      <c r="DH67">
        <v>0.18</v>
      </c>
      <c r="DI67">
        <v>-2.5748809615384598</v>
      </c>
      <c r="DJ67">
        <v>6.8981866302418496E-2</v>
      </c>
      <c r="DK67">
        <v>0.101330681876024</v>
      </c>
      <c r="DL67">
        <v>1</v>
      </c>
      <c r="DM67">
        <v>2.5392999999999999</v>
      </c>
      <c r="DN67">
        <v>0</v>
      </c>
      <c r="DO67">
        <v>0</v>
      </c>
      <c r="DP67">
        <v>0</v>
      </c>
      <c r="DQ67">
        <v>0.60006832692307699</v>
      </c>
      <c r="DR67">
        <v>1.1086988815845101E-2</v>
      </c>
      <c r="DS67">
        <v>8.5032999764370898E-3</v>
      </c>
      <c r="DT67">
        <v>1</v>
      </c>
      <c r="DU67">
        <v>2</v>
      </c>
      <c r="DV67">
        <v>3</v>
      </c>
      <c r="DW67" t="s">
        <v>256</v>
      </c>
      <c r="DX67">
        <v>100</v>
      </c>
      <c r="DY67">
        <v>100</v>
      </c>
      <c r="DZ67">
        <v>-3.794</v>
      </c>
      <c r="EA67">
        <v>0.34499999999999997</v>
      </c>
      <c r="EB67">
        <v>2</v>
      </c>
      <c r="EC67">
        <v>517.649</v>
      </c>
      <c r="ED67">
        <v>413.58699999999999</v>
      </c>
      <c r="EE67">
        <v>25.878399999999999</v>
      </c>
      <c r="EF67">
        <v>31.646100000000001</v>
      </c>
      <c r="EG67">
        <v>29.9999</v>
      </c>
      <c r="EH67">
        <v>31.912800000000001</v>
      </c>
      <c r="EI67">
        <v>31.957100000000001</v>
      </c>
      <c r="EJ67">
        <v>20.202500000000001</v>
      </c>
      <c r="EK67">
        <v>29.741700000000002</v>
      </c>
      <c r="EL67">
        <v>0</v>
      </c>
      <c r="EM67">
        <v>25.8827</v>
      </c>
      <c r="EN67">
        <v>402.536</v>
      </c>
      <c r="EO67">
        <v>15.074199999999999</v>
      </c>
      <c r="EP67">
        <v>100.26900000000001</v>
      </c>
      <c r="EQ67">
        <v>90.580699999999993</v>
      </c>
    </row>
    <row r="68" spans="1:147" x14ac:dyDescent="0.3">
      <c r="A68">
        <v>52</v>
      </c>
      <c r="B68">
        <v>1675434364.8</v>
      </c>
      <c r="C68">
        <v>3120.3999998569502</v>
      </c>
      <c r="D68" t="s">
        <v>408</v>
      </c>
      <c r="E68" t="s">
        <v>409</v>
      </c>
      <c r="F68">
        <v>1675434356.8</v>
      </c>
      <c r="G68">
        <f t="shared" si="43"/>
        <v>4.8937280442782772E-3</v>
      </c>
      <c r="H68">
        <f t="shared" si="44"/>
        <v>18.142455913234745</v>
      </c>
      <c r="I68">
        <f t="shared" si="45"/>
        <v>400.01712903225803</v>
      </c>
      <c r="J68">
        <f t="shared" si="46"/>
        <v>245.29203232033203</v>
      </c>
      <c r="K68">
        <f t="shared" si="47"/>
        <v>23.773994214078144</v>
      </c>
      <c r="L68">
        <f t="shared" si="48"/>
        <v>38.770133791894786</v>
      </c>
      <c r="M68">
        <f t="shared" si="49"/>
        <v>0.20992114596629527</v>
      </c>
      <c r="N68">
        <f t="shared" si="50"/>
        <v>3.3958010211248495</v>
      </c>
      <c r="O68">
        <f t="shared" si="51"/>
        <v>0.20296916370791643</v>
      </c>
      <c r="P68">
        <f t="shared" si="52"/>
        <v>0.12746115596245791</v>
      </c>
      <c r="Q68">
        <f t="shared" si="53"/>
        <v>161.84569129425174</v>
      </c>
      <c r="R68">
        <f t="shared" si="54"/>
        <v>27.685679423327073</v>
      </c>
      <c r="S68">
        <f t="shared" si="55"/>
        <v>27.9887451612903</v>
      </c>
      <c r="T68">
        <f t="shared" si="56"/>
        <v>3.7923505277449236</v>
      </c>
      <c r="U68">
        <f t="shared" si="57"/>
        <v>40.129735814220723</v>
      </c>
      <c r="V68">
        <f t="shared" si="58"/>
        <v>1.5195500206492727</v>
      </c>
      <c r="W68">
        <f t="shared" si="59"/>
        <v>3.7865936314257809</v>
      </c>
      <c r="X68">
        <f t="shared" si="60"/>
        <v>2.272800507095651</v>
      </c>
      <c r="Y68">
        <f t="shared" si="61"/>
        <v>-215.81340675267202</v>
      </c>
      <c r="Z68">
        <f t="shared" si="62"/>
        <v>-4.769974606150071</v>
      </c>
      <c r="AA68">
        <f t="shared" si="63"/>
        <v>-0.30611133925236073</v>
      </c>
      <c r="AB68">
        <f t="shared" si="64"/>
        <v>-59.043801403822727</v>
      </c>
      <c r="AC68">
        <v>-4.0107503034349401E-2</v>
      </c>
      <c r="AD68">
        <v>4.5024185766300198E-2</v>
      </c>
      <c r="AE68">
        <v>3.3834266527193599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50979.838641410592</v>
      </c>
      <c r="AK68" t="s">
        <v>251</v>
      </c>
      <c r="AL68">
        <v>2.3480730769230802</v>
      </c>
      <c r="AM68">
        <v>1.6863999999999999</v>
      </c>
      <c r="AN68">
        <f t="shared" si="68"/>
        <v>-0.66167307692308031</v>
      </c>
      <c r="AO68">
        <f t="shared" si="69"/>
        <v>-0.39235832360239586</v>
      </c>
      <c r="AP68">
        <v>-0.762117180814466</v>
      </c>
      <c r="AQ68" t="s">
        <v>410</v>
      </c>
      <c r="AR68">
        <v>2.2414653846153798</v>
      </c>
      <c r="AS68">
        <v>1.4236</v>
      </c>
      <c r="AT68">
        <f t="shared" si="70"/>
        <v>-0.5745050467936077</v>
      </c>
      <c r="AU68">
        <v>0.5</v>
      </c>
      <c r="AV68">
        <f t="shared" si="71"/>
        <v>841.19108670957701</v>
      </c>
      <c r="AW68">
        <f t="shared" si="72"/>
        <v>18.142455913234745</v>
      </c>
      <c r="AX68">
        <f t="shared" si="73"/>
        <v>-241.63426231622563</v>
      </c>
      <c r="AY68">
        <f t="shared" si="74"/>
        <v>1</v>
      </c>
      <c r="AZ68">
        <f t="shared" si="75"/>
        <v>2.2473577517323429E-2</v>
      </c>
      <c r="BA68">
        <f t="shared" si="76"/>
        <v>0.18460241640910363</v>
      </c>
      <c r="BB68" t="s">
        <v>253</v>
      </c>
      <c r="BC68">
        <v>0</v>
      </c>
      <c r="BD68">
        <f t="shared" si="77"/>
        <v>1.4236</v>
      </c>
      <c r="BE68">
        <f t="shared" si="78"/>
        <v>-0.5745050467936077</v>
      </c>
      <c r="BF68">
        <f t="shared" si="79"/>
        <v>0.15583491461100565</v>
      </c>
      <c r="BG68">
        <f t="shared" si="80"/>
        <v>0.88468275067293223</v>
      </c>
      <c r="BH68">
        <f t="shared" si="81"/>
        <v>-0.39717499346063084</v>
      </c>
      <c r="BI68">
        <f t="shared" si="82"/>
        <v>999.98903225806498</v>
      </c>
      <c r="BJ68">
        <f t="shared" si="83"/>
        <v>841.19108670957701</v>
      </c>
      <c r="BK68">
        <f t="shared" si="84"/>
        <v>0.84120031277752316</v>
      </c>
      <c r="BL68">
        <f t="shared" si="85"/>
        <v>0.19240062555504622</v>
      </c>
      <c r="BM68">
        <v>0.64204477945669003</v>
      </c>
      <c r="BN68">
        <v>0.5</v>
      </c>
      <c r="BO68" t="s">
        <v>254</v>
      </c>
      <c r="BP68">
        <v>1675434356.8</v>
      </c>
      <c r="BQ68">
        <v>400.01712903225803</v>
      </c>
      <c r="BR68">
        <v>402.59800000000001</v>
      </c>
      <c r="BS68">
        <v>15.678203225806399</v>
      </c>
      <c r="BT68">
        <v>15.0596935483871</v>
      </c>
      <c r="BU68">
        <v>500.02964516128998</v>
      </c>
      <c r="BV68">
        <v>96.721193548387106</v>
      </c>
      <c r="BW68">
        <v>0.19999051612903199</v>
      </c>
      <c r="BX68">
        <v>27.962690322580599</v>
      </c>
      <c r="BY68">
        <v>27.9887451612903</v>
      </c>
      <c r="BZ68">
        <v>999.9</v>
      </c>
      <c r="CA68">
        <v>10000</v>
      </c>
      <c r="CB68">
        <v>0</v>
      </c>
      <c r="CC68">
        <v>392.74067741935499</v>
      </c>
      <c r="CD68">
        <v>999.98903225806498</v>
      </c>
      <c r="CE68">
        <v>0.95998990322580702</v>
      </c>
      <c r="CF68">
        <v>4.00103387096774E-2</v>
      </c>
      <c r="CG68">
        <v>0</v>
      </c>
      <c r="CH68">
        <v>2.2377612903225801</v>
      </c>
      <c r="CI68">
        <v>0</v>
      </c>
      <c r="CJ68">
        <v>643.28532258064502</v>
      </c>
      <c r="CK68">
        <v>9334.1854838709696</v>
      </c>
      <c r="CL68">
        <v>40.927</v>
      </c>
      <c r="CM68">
        <v>43.875</v>
      </c>
      <c r="CN68">
        <v>42.145000000000003</v>
      </c>
      <c r="CO68">
        <v>42</v>
      </c>
      <c r="CP68">
        <v>40.75</v>
      </c>
      <c r="CQ68">
        <v>959.97935483871004</v>
      </c>
      <c r="CR68">
        <v>40.01</v>
      </c>
      <c r="CS68">
        <v>0</v>
      </c>
      <c r="CT68">
        <v>59.400000095367403</v>
      </c>
      <c r="CU68">
        <v>2.2414653846153798</v>
      </c>
      <c r="CV68">
        <v>0.217220500741683</v>
      </c>
      <c r="CW68">
        <v>-0.58666665504451099</v>
      </c>
      <c r="CX68">
        <v>643.31161538461504</v>
      </c>
      <c r="CY68">
        <v>15</v>
      </c>
      <c r="CZ68">
        <v>1675431165.9000001</v>
      </c>
      <c r="DA68" t="s">
        <v>255</v>
      </c>
      <c r="DB68">
        <v>5</v>
      </c>
      <c r="DC68">
        <v>-3.794</v>
      </c>
      <c r="DD68">
        <v>0.34499999999999997</v>
      </c>
      <c r="DE68">
        <v>403</v>
      </c>
      <c r="DF68">
        <v>15</v>
      </c>
      <c r="DG68">
        <v>1.63</v>
      </c>
      <c r="DH68">
        <v>0.18</v>
      </c>
      <c r="DI68">
        <v>-2.58101673076923</v>
      </c>
      <c r="DJ68">
        <v>8.6585486211721796E-2</v>
      </c>
      <c r="DK68">
        <v>0.103481369090902</v>
      </c>
      <c r="DL68">
        <v>1</v>
      </c>
      <c r="DM68">
        <v>2.2797000000000001</v>
      </c>
      <c r="DN68">
        <v>0</v>
      </c>
      <c r="DO68">
        <v>0</v>
      </c>
      <c r="DP68">
        <v>0</v>
      </c>
      <c r="DQ68">
        <v>0.61606007692307696</v>
      </c>
      <c r="DR68">
        <v>2.7499988047464501E-2</v>
      </c>
      <c r="DS68">
        <v>4.5319394593610401E-3</v>
      </c>
      <c r="DT68">
        <v>1</v>
      </c>
      <c r="DU68">
        <v>2</v>
      </c>
      <c r="DV68">
        <v>3</v>
      </c>
      <c r="DW68" t="s">
        <v>256</v>
      </c>
      <c r="DX68">
        <v>100</v>
      </c>
      <c r="DY68">
        <v>100</v>
      </c>
      <c r="DZ68">
        <v>-3.794</v>
      </c>
      <c r="EA68">
        <v>0.34499999999999997</v>
      </c>
      <c r="EB68">
        <v>2</v>
      </c>
      <c r="EC68">
        <v>517.26</v>
      </c>
      <c r="ED68">
        <v>413.47300000000001</v>
      </c>
      <c r="EE68">
        <v>25.849599999999999</v>
      </c>
      <c r="EF68">
        <v>31.623899999999999</v>
      </c>
      <c r="EG68">
        <v>29.9999</v>
      </c>
      <c r="EH68">
        <v>31.896100000000001</v>
      </c>
      <c r="EI68">
        <v>31.9404</v>
      </c>
      <c r="EJ68">
        <v>20.200700000000001</v>
      </c>
      <c r="EK68">
        <v>29.470800000000001</v>
      </c>
      <c r="EL68">
        <v>0</v>
      </c>
      <c r="EM68">
        <v>25.853400000000001</v>
      </c>
      <c r="EN68">
        <v>402.524</v>
      </c>
      <c r="EO68">
        <v>15.0938</v>
      </c>
      <c r="EP68">
        <v>100.27200000000001</v>
      </c>
      <c r="EQ68">
        <v>90.586200000000005</v>
      </c>
    </row>
    <row r="69" spans="1:147" x14ac:dyDescent="0.3">
      <c r="A69">
        <v>53</v>
      </c>
      <c r="B69">
        <v>1675434424.8</v>
      </c>
      <c r="C69">
        <v>3180.3999998569502</v>
      </c>
      <c r="D69" t="s">
        <v>411</v>
      </c>
      <c r="E69" t="s">
        <v>412</v>
      </c>
      <c r="F69">
        <v>1675434416.8</v>
      </c>
      <c r="G69">
        <f t="shared" si="43"/>
        <v>4.9316523716817513E-3</v>
      </c>
      <c r="H69">
        <f t="shared" si="44"/>
        <v>18.056245349595741</v>
      </c>
      <c r="I69">
        <f t="shared" si="45"/>
        <v>400.02116129032299</v>
      </c>
      <c r="J69">
        <f t="shared" si="46"/>
        <v>246.903313824517</v>
      </c>
      <c r="K69">
        <f t="shared" si="47"/>
        <v>23.930542114836317</v>
      </c>
      <c r="L69">
        <f t="shared" si="48"/>
        <v>38.771141216385139</v>
      </c>
      <c r="M69">
        <f t="shared" si="49"/>
        <v>0.21140899663891702</v>
      </c>
      <c r="N69">
        <f t="shared" si="50"/>
        <v>3.3988495443070716</v>
      </c>
      <c r="O69">
        <f t="shared" si="51"/>
        <v>0.20436599498833197</v>
      </c>
      <c r="P69">
        <f t="shared" si="52"/>
        <v>0.12834198616189274</v>
      </c>
      <c r="Q69">
        <f t="shared" si="53"/>
        <v>161.84511676093513</v>
      </c>
      <c r="R69">
        <f t="shared" si="54"/>
        <v>27.67560651563678</v>
      </c>
      <c r="S69">
        <f t="shared" si="55"/>
        <v>27.986848387096799</v>
      </c>
      <c r="T69">
        <f t="shared" si="56"/>
        <v>3.7919311721209077</v>
      </c>
      <c r="U69">
        <f t="shared" si="57"/>
        <v>40.069077957677663</v>
      </c>
      <c r="V69">
        <f t="shared" si="58"/>
        <v>1.5171004697625936</v>
      </c>
      <c r="W69">
        <f t="shared" si="59"/>
        <v>3.7862125785999052</v>
      </c>
      <c r="X69">
        <f t="shared" si="60"/>
        <v>2.2748307023583143</v>
      </c>
      <c r="Y69">
        <f t="shared" si="61"/>
        <v>-217.48586959116523</v>
      </c>
      <c r="Z69">
        <f t="shared" si="62"/>
        <v>-4.7429288506578038</v>
      </c>
      <c r="AA69">
        <f t="shared" si="63"/>
        <v>-0.30409719462793383</v>
      </c>
      <c r="AB69">
        <f t="shared" si="64"/>
        <v>-60.687778875515832</v>
      </c>
      <c r="AC69">
        <v>-4.01527989989032E-2</v>
      </c>
      <c r="AD69">
        <v>4.5075034454656299E-2</v>
      </c>
      <c r="AE69">
        <v>3.38646120073708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51035.378265086161</v>
      </c>
      <c r="AK69" t="s">
        <v>251</v>
      </c>
      <c r="AL69">
        <v>2.3480730769230802</v>
      </c>
      <c r="AM69">
        <v>1.6863999999999999</v>
      </c>
      <c r="AN69">
        <f t="shared" si="68"/>
        <v>-0.66167307692308031</v>
      </c>
      <c r="AO69">
        <f t="shared" si="69"/>
        <v>-0.39235832360239586</v>
      </c>
      <c r="AP69">
        <v>-0.762117180814466</v>
      </c>
      <c r="AQ69" t="s">
        <v>413</v>
      </c>
      <c r="AR69">
        <v>2.3106307692307699</v>
      </c>
      <c r="AS69">
        <v>1.6568000000000001</v>
      </c>
      <c r="AT69">
        <f t="shared" si="70"/>
        <v>-0.394634698956283</v>
      </c>
      <c r="AU69">
        <v>0.5</v>
      </c>
      <c r="AV69">
        <f t="shared" si="71"/>
        <v>841.18780947072173</v>
      </c>
      <c r="AW69">
        <f t="shared" si="72"/>
        <v>18.056245349595741</v>
      </c>
      <c r="AX69">
        <f t="shared" si="73"/>
        <v>-165.9809489780867</v>
      </c>
      <c r="AY69">
        <f t="shared" si="74"/>
        <v>1</v>
      </c>
      <c r="AZ69">
        <f t="shared" si="75"/>
        <v>2.2371178372462136E-2</v>
      </c>
      <c r="BA69">
        <f t="shared" si="76"/>
        <v>1.7865765330757996E-2</v>
      </c>
      <c r="BB69" t="s">
        <v>253</v>
      </c>
      <c r="BC69">
        <v>0</v>
      </c>
      <c r="BD69">
        <f t="shared" si="77"/>
        <v>1.6568000000000001</v>
      </c>
      <c r="BE69">
        <f t="shared" si="78"/>
        <v>-0.39463469895628311</v>
      </c>
      <c r="BF69">
        <f t="shared" si="79"/>
        <v>1.7552182163187768E-2</v>
      </c>
      <c r="BG69">
        <f t="shared" si="80"/>
        <v>0.94583572116106496</v>
      </c>
      <c r="BH69">
        <f t="shared" si="81"/>
        <v>-4.4735082977300673E-2</v>
      </c>
      <c r="BI69">
        <f t="shared" si="82"/>
        <v>999.98509677419304</v>
      </c>
      <c r="BJ69">
        <f t="shared" si="83"/>
        <v>841.18780947072173</v>
      </c>
      <c r="BK69">
        <f t="shared" si="84"/>
        <v>0.84120034606942806</v>
      </c>
      <c r="BL69">
        <f t="shared" si="85"/>
        <v>0.19240069213885616</v>
      </c>
      <c r="BM69">
        <v>0.64204477945669003</v>
      </c>
      <c r="BN69">
        <v>0.5</v>
      </c>
      <c r="BO69" t="s">
        <v>254</v>
      </c>
      <c r="BP69">
        <v>1675434416.8</v>
      </c>
      <c r="BQ69">
        <v>400.02116129032299</v>
      </c>
      <c r="BR69">
        <v>402.59296774193598</v>
      </c>
      <c r="BS69">
        <v>15.652680645161301</v>
      </c>
      <c r="BT69">
        <v>15.0293483870968</v>
      </c>
      <c r="BU69">
        <v>500.01903225806399</v>
      </c>
      <c r="BV69">
        <v>96.722783870967703</v>
      </c>
      <c r="BW69">
        <v>0.19994164516129001</v>
      </c>
      <c r="BX69">
        <v>27.960964516129</v>
      </c>
      <c r="BY69">
        <v>27.986848387096799</v>
      </c>
      <c r="BZ69">
        <v>999.9</v>
      </c>
      <c r="CA69">
        <v>10011.129032258101</v>
      </c>
      <c r="CB69">
        <v>0</v>
      </c>
      <c r="CC69">
        <v>392.71974193548402</v>
      </c>
      <c r="CD69">
        <v>999.98509677419304</v>
      </c>
      <c r="CE69">
        <v>0.95998925806451696</v>
      </c>
      <c r="CF69">
        <v>4.0010996774193598E-2</v>
      </c>
      <c r="CG69">
        <v>0</v>
      </c>
      <c r="CH69">
        <v>2.3070935483870998</v>
      </c>
      <c r="CI69">
        <v>0</v>
      </c>
      <c r="CJ69">
        <v>643.46396774193602</v>
      </c>
      <c r="CK69">
        <v>9334.14806451613</v>
      </c>
      <c r="CL69">
        <v>41</v>
      </c>
      <c r="CM69">
        <v>43.936999999999998</v>
      </c>
      <c r="CN69">
        <v>42.247967741935497</v>
      </c>
      <c r="CO69">
        <v>42.061999999999998</v>
      </c>
      <c r="CP69">
        <v>40.811999999999998</v>
      </c>
      <c r="CQ69">
        <v>959.97483870967801</v>
      </c>
      <c r="CR69">
        <v>40.010967741935502</v>
      </c>
      <c r="CS69">
        <v>0</v>
      </c>
      <c r="CT69">
        <v>59.400000095367403</v>
      </c>
      <c r="CU69">
        <v>2.3106307692307699</v>
      </c>
      <c r="CV69">
        <v>0.29740170518582199</v>
      </c>
      <c r="CW69">
        <v>0.43196581304472098</v>
      </c>
      <c r="CX69">
        <v>643.44742307692297</v>
      </c>
      <c r="CY69">
        <v>15</v>
      </c>
      <c r="CZ69">
        <v>1675431165.9000001</v>
      </c>
      <c r="DA69" t="s">
        <v>255</v>
      </c>
      <c r="DB69">
        <v>5</v>
      </c>
      <c r="DC69">
        <v>-3.794</v>
      </c>
      <c r="DD69">
        <v>0.34499999999999997</v>
      </c>
      <c r="DE69">
        <v>403</v>
      </c>
      <c r="DF69">
        <v>15</v>
      </c>
      <c r="DG69">
        <v>1.63</v>
      </c>
      <c r="DH69">
        <v>0.18</v>
      </c>
      <c r="DI69">
        <v>-2.58435461538462</v>
      </c>
      <c r="DJ69">
        <v>9.0612550157979393E-2</v>
      </c>
      <c r="DK69">
        <v>0.10523124997359801</v>
      </c>
      <c r="DL69">
        <v>1</v>
      </c>
      <c r="DM69">
        <v>2.2372000000000001</v>
      </c>
      <c r="DN69">
        <v>0</v>
      </c>
      <c r="DO69">
        <v>0</v>
      </c>
      <c r="DP69">
        <v>0</v>
      </c>
      <c r="DQ69">
        <v>0.62361471153846204</v>
      </c>
      <c r="DR69">
        <v>-4.03589003671066E-3</v>
      </c>
      <c r="DS69">
        <v>2.7430165409113002E-3</v>
      </c>
      <c r="DT69">
        <v>1</v>
      </c>
      <c r="DU69">
        <v>2</v>
      </c>
      <c r="DV69">
        <v>3</v>
      </c>
      <c r="DW69" t="s">
        <v>256</v>
      </c>
      <c r="DX69">
        <v>100</v>
      </c>
      <c r="DY69">
        <v>100</v>
      </c>
      <c r="DZ69">
        <v>-3.794</v>
      </c>
      <c r="EA69">
        <v>0.34499999999999997</v>
      </c>
      <c r="EB69">
        <v>2</v>
      </c>
      <c r="EC69">
        <v>517.23699999999997</v>
      </c>
      <c r="ED69">
        <v>413.58800000000002</v>
      </c>
      <c r="EE69">
        <v>25.841000000000001</v>
      </c>
      <c r="EF69">
        <v>31.601700000000001</v>
      </c>
      <c r="EG69">
        <v>29.9999</v>
      </c>
      <c r="EH69">
        <v>31.8767</v>
      </c>
      <c r="EI69">
        <v>31.920999999999999</v>
      </c>
      <c r="EJ69">
        <v>20.201599999999999</v>
      </c>
      <c r="EK69">
        <v>29.470800000000001</v>
      </c>
      <c r="EL69">
        <v>0</v>
      </c>
      <c r="EM69">
        <v>25.8399</v>
      </c>
      <c r="EN69">
        <v>402.53899999999999</v>
      </c>
      <c r="EO69">
        <v>15.0802</v>
      </c>
      <c r="EP69">
        <v>100.276</v>
      </c>
      <c r="EQ69">
        <v>90.590299999999999</v>
      </c>
    </row>
    <row r="70" spans="1:147" x14ac:dyDescent="0.3">
      <c r="A70">
        <v>54</v>
      </c>
      <c r="B70">
        <v>1675434484.8</v>
      </c>
      <c r="C70">
        <v>3240.3999998569502</v>
      </c>
      <c r="D70" t="s">
        <v>414</v>
      </c>
      <c r="E70" t="s">
        <v>415</v>
      </c>
      <c r="F70">
        <v>1675434476.80323</v>
      </c>
      <c r="G70">
        <f t="shared" si="43"/>
        <v>4.7838033562038708E-3</v>
      </c>
      <c r="H70">
        <f t="shared" si="44"/>
        <v>17.937511649627872</v>
      </c>
      <c r="I70">
        <f t="shared" si="45"/>
        <v>400.03406451612898</v>
      </c>
      <c r="J70">
        <f t="shared" si="46"/>
        <v>243.87522164477465</v>
      </c>
      <c r="K70">
        <f t="shared" si="47"/>
        <v>23.638251104554605</v>
      </c>
      <c r="L70">
        <f t="shared" si="48"/>
        <v>38.77436011593457</v>
      </c>
      <c r="M70">
        <f t="shared" si="49"/>
        <v>0.20529048019059504</v>
      </c>
      <c r="N70">
        <f t="shared" si="50"/>
        <v>3.3979409645486065</v>
      </c>
      <c r="O70">
        <f t="shared" si="51"/>
        <v>0.19864063660062989</v>
      </c>
      <c r="P70">
        <f t="shared" si="52"/>
        <v>0.12472991598552967</v>
      </c>
      <c r="Q70">
        <f t="shared" si="53"/>
        <v>161.84547842999081</v>
      </c>
      <c r="R70">
        <f t="shared" si="54"/>
        <v>27.703147763782638</v>
      </c>
      <c r="S70">
        <f t="shared" si="55"/>
        <v>27.981703225806399</v>
      </c>
      <c r="T70">
        <f t="shared" si="56"/>
        <v>3.7907938380426809</v>
      </c>
      <c r="U70">
        <f t="shared" si="57"/>
        <v>40.171713154597064</v>
      </c>
      <c r="V70">
        <f t="shared" si="58"/>
        <v>1.5204689607453845</v>
      </c>
      <c r="W70">
        <f t="shared" si="59"/>
        <v>3.7849243692794539</v>
      </c>
      <c r="X70">
        <f t="shared" si="60"/>
        <v>2.2703248772972966</v>
      </c>
      <c r="Y70">
        <f t="shared" si="61"/>
        <v>-210.9657280085907</v>
      </c>
      <c r="Z70">
        <f t="shared" si="62"/>
        <v>-4.8681210227154361</v>
      </c>
      <c r="AA70">
        <f t="shared" si="63"/>
        <v>-0.3121903783873386</v>
      </c>
      <c r="AB70">
        <f t="shared" si="64"/>
        <v>-54.300560979702659</v>
      </c>
      <c r="AC70">
        <v>-4.0139297252367499E-2</v>
      </c>
      <c r="AD70">
        <v>4.5059877561352102E-2</v>
      </c>
      <c r="AE70">
        <v>3.3855567866726402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51020.017229346675</v>
      </c>
      <c r="AK70" t="s">
        <v>251</v>
      </c>
      <c r="AL70">
        <v>2.3480730769230802</v>
      </c>
      <c r="AM70">
        <v>1.6863999999999999</v>
      </c>
      <c r="AN70">
        <f t="shared" si="68"/>
        <v>-0.66167307692308031</v>
      </c>
      <c r="AO70">
        <f t="shared" si="69"/>
        <v>-0.39235832360239586</v>
      </c>
      <c r="AP70">
        <v>-0.762117180814466</v>
      </c>
      <c r="AQ70" t="s">
        <v>416</v>
      </c>
      <c r="AR70">
        <v>2.2699346153846198</v>
      </c>
      <c r="AS70">
        <v>1.476</v>
      </c>
      <c r="AT70">
        <f t="shared" si="70"/>
        <v>-0.53789608088388885</v>
      </c>
      <c r="AU70">
        <v>0.5</v>
      </c>
      <c r="AV70">
        <f t="shared" si="71"/>
        <v>841.18980433507602</v>
      </c>
      <c r="AW70">
        <f t="shared" si="72"/>
        <v>17.937511649627872</v>
      </c>
      <c r="AX70">
        <f t="shared" si="73"/>
        <v>-226.23634951566135</v>
      </c>
      <c r="AY70">
        <f t="shared" si="74"/>
        <v>1</v>
      </c>
      <c r="AZ70">
        <f t="shared" si="75"/>
        <v>2.2229975606068576E-2</v>
      </c>
      <c r="BA70">
        <f t="shared" si="76"/>
        <v>0.1425474254742547</v>
      </c>
      <c r="BB70" t="s">
        <v>253</v>
      </c>
      <c r="BC70">
        <v>0</v>
      </c>
      <c r="BD70">
        <f t="shared" si="77"/>
        <v>1.476</v>
      </c>
      <c r="BE70">
        <f t="shared" si="78"/>
        <v>-0.53789608088388874</v>
      </c>
      <c r="BF70">
        <f t="shared" si="79"/>
        <v>0.12476280834914608</v>
      </c>
      <c r="BG70">
        <f t="shared" si="80"/>
        <v>0.91039918143768994</v>
      </c>
      <c r="BH70">
        <f t="shared" si="81"/>
        <v>-0.31798180602784143</v>
      </c>
      <c r="BI70">
        <f t="shared" si="82"/>
        <v>999.98748387096805</v>
      </c>
      <c r="BJ70">
        <f t="shared" si="83"/>
        <v>841.18980433507602</v>
      </c>
      <c r="BK70">
        <f t="shared" si="84"/>
        <v>0.84120033290698437</v>
      </c>
      <c r="BL70">
        <f t="shared" si="85"/>
        <v>0.19240066581396886</v>
      </c>
      <c r="BM70">
        <v>0.64204477945669003</v>
      </c>
      <c r="BN70">
        <v>0.5</v>
      </c>
      <c r="BO70" t="s">
        <v>254</v>
      </c>
      <c r="BP70">
        <v>1675434476.80323</v>
      </c>
      <c r="BQ70">
        <v>400.03406451612898</v>
      </c>
      <c r="BR70">
        <v>402.58303225806497</v>
      </c>
      <c r="BS70">
        <v>15.6866387096774</v>
      </c>
      <c r="BT70">
        <v>15.082016129032301</v>
      </c>
      <c r="BU70">
        <v>500.02032258064497</v>
      </c>
      <c r="BV70">
        <v>96.727661290322601</v>
      </c>
      <c r="BW70">
        <v>0.19998451612903201</v>
      </c>
      <c r="BX70">
        <v>27.9551290322581</v>
      </c>
      <c r="BY70">
        <v>27.981703225806399</v>
      </c>
      <c r="BZ70">
        <v>999.9</v>
      </c>
      <c r="CA70">
        <v>10007.2580645161</v>
      </c>
      <c r="CB70">
        <v>0</v>
      </c>
      <c r="CC70">
        <v>392.79109677419399</v>
      </c>
      <c r="CD70">
        <v>999.98748387096805</v>
      </c>
      <c r="CE70">
        <v>0.95999054838709696</v>
      </c>
      <c r="CF70">
        <v>4.0009680645161298E-2</v>
      </c>
      <c r="CG70">
        <v>0</v>
      </c>
      <c r="CH70">
        <v>2.26489677419355</v>
      </c>
      <c r="CI70">
        <v>0</v>
      </c>
      <c r="CJ70">
        <v>643.31629032258104</v>
      </c>
      <c r="CK70">
        <v>9334.1751612903208</v>
      </c>
      <c r="CL70">
        <v>41.061999999999998</v>
      </c>
      <c r="CM70">
        <v>44.008000000000003</v>
      </c>
      <c r="CN70">
        <v>42.311999999999998</v>
      </c>
      <c r="CO70">
        <v>42.125</v>
      </c>
      <c r="CP70">
        <v>40.875</v>
      </c>
      <c r="CQ70">
        <v>959.97806451612905</v>
      </c>
      <c r="CR70">
        <v>40.010645161290299</v>
      </c>
      <c r="CS70">
        <v>0</v>
      </c>
      <c r="CT70">
        <v>59.200000047683702</v>
      </c>
      <c r="CU70">
        <v>2.2699346153846198</v>
      </c>
      <c r="CV70">
        <v>-0.64856410428705302</v>
      </c>
      <c r="CW70">
        <v>0.50823931368603004</v>
      </c>
      <c r="CX70">
        <v>643.31100000000004</v>
      </c>
      <c r="CY70">
        <v>15</v>
      </c>
      <c r="CZ70">
        <v>1675431165.9000001</v>
      </c>
      <c r="DA70" t="s">
        <v>255</v>
      </c>
      <c r="DB70">
        <v>5</v>
      </c>
      <c r="DC70">
        <v>-3.794</v>
      </c>
      <c r="DD70">
        <v>0.34499999999999997</v>
      </c>
      <c r="DE70">
        <v>403</v>
      </c>
      <c r="DF70">
        <v>15</v>
      </c>
      <c r="DG70">
        <v>1.63</v>
      </c>
      <c r="DH70">
        <v>0.18</v>
      </c>
      <c r="DI70">
        <v>-2.5711488461538501</v>
      </c>
      <c r="DJ70">
        <v>0.27062388797504999</v>
      </c>
      <c r="DK70">
        <v>9.6525868227797795E-2</v>
      </c>
      <c r="DL70">
        <v>1</v>
      </c>
      <c r="DM70">
        <v>2.2761999999999998</v>
      </c>
      <c r="DN70">
        <v>0</v>
      </c>
      <c r="DO70">
        <v>0</v>
      </c>
      <c r="DP70">
        <v>0</v>
      </c>
      <c r="DQ70">
        <v>0.59903463461538498</v>
      </c>
      <c r="DR70">
        <v>5.7020986879154197E-2</v>
      </c>
      <c r="DS70">
        <v>7.7782175460331003E-3</v>
      </c>
      <c r="DT70">
        <v>1</v>
      </c>
      <c r="DU70">
        <v>2</v>
      </c>
      <c r="DV70">
        <v>3</v>
      </c>
      <c r="DW70" t="s">
        <v>256</v>
      </c>
      <c r="DX70">
        <v>100</v>
      </c>
      <c r="DY70">
        <v>100</v>
      </c>
      <c r="DZ70">
        <v>-3.794</v>
      </c>
      <c r="EA70">
        <v>0.34499999999999997</v>
      </c>
      <c r="EB70">
        <v>2</v>
      </c>
      <c r="EC70">
        <v>517.46900000000005</v>
      </c>
      <c r="ED70">
        <v>413.971</v>
      </c>
      <c r="EE70">
        <v>25.804600000000001</v>
      </c>
      <c r="EF70">
        <v>31.579499999999999</v>
      </c>
      <c r="EG70">
        <v>29.9999</v>
      </c>
      <c r="EH70">
        <v>31.857199999999999</v>
      </c>
      <c r="EI70">
        <v>31.904399999999999</v>
      </c>
      <c r="EJ70">
        <v>20.201000000000001</v>
      </c>
      <c r="EK70">
        <v>29.1995</v>
      </c>
      <c r="EL70">
        <v>0</v>
      </c>
      <c r="EM70">
        <v>25.807700000000001</v>
      </c>
      <c r="EN70">
        <v>402.45499999999998</v>
      </c>
      <c r="EO70">
        <v>15.0747</v>
      </c>
      <c r="EP70">
        <v>100.28100000000001</v>
      </c>
      <c r="EQ70">
        <v>90.594800000000006</v>
      </c>
    </row>
    <row r="71" spans="1:147" x14ac:dyDescent="0.3">
      <c r="A71">
        <v>55</v>
      </c>
      <c r="B71">
        <v>1675434544.8</v>
      </c>
      <c r="C71">
        <v>3300.3999998569502</v>
      </c>
      <c r="D71" t="s">
        <v>417</v>
      </c>
      <c r="E71" t="s">
        <v>418</v>
      </c>
      <c r="F71">
        <v>1675434536.80323</v>
      </c>
      <c r="G71">
        <f t="shared" si="43"/>
        <v>4.8165062527631948E-3</v>
      </c>
      <c r="H71">
        <f t="shared" si="44"/>
        <v>18.056093156188759</v>
      </c>
      <c r="I71">
        <f t="shared" si="45"/>
        <v>400.00609677419402</v>
      </c>
      <c r="J71">
        <f t="shared" si="46"/>
        <v>243.65273621404279</v>
      </c>
      <c r="K71">
        <f t="shared" si="47"/>
        <v>23.616363558603592</v>
      </c>
      <c r="L71">
        <f t="shared" si="48"/>
        <v>38.771119724995245</v>
      </c>
      <c r="M71">
        <f t="shared" si="49"/>
        <v>0.20642060360145015</v>
      </c>
      <c r="N71">
        <f t="shared" si="50"/>
        <v>3.3972527531105636</v>
      </c>
      <c r="O71">
        <f t="shared" si="51"/>
        <v>0.1996973198296694</v>
      </c>
      <c r="P71">
        <f t="shared" si="52"/>
        <v>0.12539664310901108</v>
      </c>
      <c r="Q71">
        <f t="shared" si="53"/>
        <v>161.84823359652088</v>
      </c>
      <c r="R71">
        <f t="shared" si="54"/>
        <v>27.703986469336147</v>
      </c>
      <c r="S71">
        <f t="shared" si="55"/>
        <v>27.986470967741901</v>
      </c>
      <c r="T71">
        <f t="shared" si="56"/>
        <v>3.7918477337361942</v>
      </c>
      <c r="U71">
        <f t="shared" si="57"/>
        <v>40.090156762275853</v>
      </c>
      <c r="V71">
        <f t="shared" si="58"/>
        <v>1.5181141457997396</v>
      </c>
      <c r="W71">
        <f t="shared" si="59"/>
        <v>3.7867503357538848</v>
      </c>
      <c r="X71">
        <f t="shared" si="60"/>
        <v>2.2737335879364546</v>
      </c>
      <c r="Y71">
        <f t="shared" si="61"/>
        <v>-212.4079257468569</v>
      </c>
      <c r="Z71">
        <f t="shared" si="62"/>
        <v>-4.2255098126537076</v>
      </c>
      <c r="AA71">
        <f t="shared" si="63"/>
        <v>-0.27105252283903924</v>
      </c>
      <c r="AB71">
        <f t="shared" si="64"/>
        <v>-55.056254485828752</v>
      </c>
      <c r="AC71">
        <v>-4.0129071239670903E-2</v>
      </c>
      <c r="AD71">
        <v>4.50483979662522E-2</v>
      </c>
      <c r="AE71">
        <v>3.3848717302664202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51006.123319059268</v>
      </c>
      <c r="AK71" t="s">
        <v>251</v>
      </c>
      <c r="AL71">
        <v>2.3480730769230802</v>
      </c>
      <c r="AM71">
        <v>1.6863999999999999</v>
      </c>
      <c r="AN71">
        <f t="shared" si="68"/>
        <v>-0.66167307692308031</v>
      </c>
      <c r="AO71">
        <f t="shared" si="69"/>
        <v>-0.39235832360239586</v>
      </c>
      <c r="AP71">
        <v>-0.762117180814466</v>
      </c>
      <c r="AQ71" t="s">
        <v>419</v>
      </c>
      <c r="AR71">
        <v>2.31724615384615</v>
      </c>
      <c r="AS71">
        <v>1.6384000000000001</v>
      </c>
      <c r="AT71">
        <f t="shared" si="70"/>
        <v>-0.41433481069711298</v>
      </c>
      <c r="AU71">
        <v>0.5</v>
      </c>
      <c r="AV71">
        <f t="shared" si="71"/>
        <v>841.20413109645085</v>
      </c>
      <c r="AW71">
        <f t="shared" si="72"/>
        <v>18.056093156188759</v>
      </c>
      <c r="AX71">
        <f t="shared" si="73"/>
        <v>-174.27007720773869</v>
      </c>
      <c r="AY71">
        <f t="shared" si="74"/>
        <v>1</v>
      </c>
      <c r="AZ71">
        <f t="shared" si="75"/>
        <v>2.237056338807443E-2</v>
      </c>
      <c r="BA71">
        <f t="shared" si="76"/>
        <v>2.9296874999999889E-2</v>
      </c>
      <c r="BB71" t="s">
        <v>253</v>
      </c>
      <c r="BC71">
        <v>0</v>
      </c>
      <c r="BD71">
        <f t="shared" si="77"/>
        <v>1.6384000000000001</v>
      </c>
      <c r="BE71">
        <f t="shared" si="78"/>
        <v>-0.41433481069711292</v>
      </c>
      <c r="BF71">
        <f t="shared" si="79"/>
        <v>2.8462998102466688E-2</v>
      </c>
      <c r="BG71">
        <f t="shared" si="80"/>
        <v>0.9565617971438537</v>
      </c>
      <c r="BH71">
        <f t="shared" si="81"/>
        <v>-7.2543377801028222E-2</v>
      </c>
      <c r="BI71">
        <f t="shared" si="82"/>
        <v>1000.00451612903</v>
      </c>
      <c r="BJ71">
        <f t="shared" si="83"/>
        <v>841.20413109645085</v>
      </c>
      <c r="BK71">
        <f t="shared" si="84"/>
        <v>0.8412003321272109</v>
      </c>
      <c r="BL71">
        <f t="shared" si="85"/>
        <v>0.19240066425442184</v>
      </c>
      <c r="BM71">
        <v>0.64204477945669003</v>
      </c>
      <c r="BN71">
        <v>0.5</v>
      </c>
      <c r="BO71" t="s">
        <v>254</v>
      </c>
      <c r="BP71">
        <v>1675434536.80323</v>
      </c>
      <c r="BQ71">
        <v>400.00609677419402</v>
      </c>
      <c r="BR71">
        <v>402.57196774193602</v>
      </c>
      <c r="BS71">
        <v>15.6625580645161</v>
      </c>
      <c r="BT71">
        <v>15.053783870967701</v>
      </c>
      <c r="BU71">
        <v>500.017516129032</v>
      </c>
      <c r="BV71">
        <v>96.726403225806393</v>
      </c>
      <c r="BW71">
        <v>0.19991874193548401</v>
      </c>
      <c r="BX71">
        <v>27.9634</v>
      </c>
      <c r="BY71">
        <v>27.986470967741901</v>
      </c>
      <c r="BZ71">
        <v>999.9</v>
      </c>
      <c r="CA71">
        <v>10004.8387096774</v>
      </c>
      <c r="CB71">
        <v>0</v>
      </c>
      <c r="CC71">
        <v>392.854806451613</v>
      </c>
      <c r="CD71">
        <v>1000.00451612903</v>
      </c>
      <c r="CE71">
        <v>0.95999183870967797</v>
      </c>
      <c r="CF71">
        <v>4.0008364516128998E-2</v>
      </c>
      <c r="CG71">
        <v>0</v>
      </c>
      <c r="CH71">
        <v>2.3252225806451601</v>
      </c>
      <c r="CI71">
        <v>0</v>
      </c>
      <c r="CJ71">
        <v>642.50193548387097</v>
      </c>
      <c r="CK71">
        <v>9334.3377419354892</v>
      </c>
      <c r="CL71">
        <v>41.125</v>
      </c>
      <c r="CM71">
        <v>44.066064516129003</v>
      </c>
      <c r="CN71">
        <v>42.387</v>
      </c>
      <c r="CO71">
        <v>42.186999999999998</v>
      </c>
      <c r="CP71">
        <v>40.936999999999998</v>
      </c>
      <c r="CQ71">
        <v>959.99419354838699</v>
      </c>
      <c r="CR71">
        <v>40.011290322580599</v>
      </c>
      <c r="CS71">
        <v>0</v>
      </c>
      <c r="CT71">
        <v>59.600000143051098</v>
      </c>
      <c r="CU71">
        <v>2.31724615384615</v>
      </c>
      <c r="CV71">
        <v>0.144294015633079</v>
      </c>
      <c r="CW71">
        <v>-0.207145307093973</v>
      </c>
      <c r="CX71">
        <v>642.50626923076902</v>
      </c>
      <c r="CY71">
        <v>15</v>
      </c>
      <c r="CZ71">
        <v>1675431165.9000001</v>
      </c>
      <c r="DA71" t="s">
        <v>255</v>
      </c>
      <c r="DB71">
        <v>5</v>
      </c>
      <c r="DC71">
        <v>-3.794</v>
      </c>
      <c r="DD71">
        <v>0.34499999999999997</v>
      </c>
      <c r="DE71">
        <v>403</v>
      </c>
      <c r="DF71">
        <v>15</v>
      </c>
      <c r="DG71">
        <v>1.63</v>
      </c>
      <c r="DH71">
        <v>0.18</v>
      </c>
      <c r="DI71">
        <v>-2.5696124999999999</v>
      </c>
      <c r="DJ71">
        <v>-3.9443491146740001E-3</v>
      </c>
      <c r="DK71">
        <v>8.9629966247451107E-2</v>
      </c>
      <c r="DL71">
        <v>1</v>
      </c>
      <c r="DM71">
        <v>2.1335000000000002</v>
      </c>
      <c r="DN71">
        <v>0</v>
      </c>
      <c r="DO71">
        <v>0</v>
      </c>
      <c r="DP71">
        <v>0</v>
      </c>
      <c r="DQ71">
        <v>0.60842776923076902</v>
      </c>
      <c r="DR71">
        <v>2.5486457364514098E-3</v>
      </c>
      <c r="DS71">
        <v>2.7520839559489699E-3</v>
      </c>
      <c r="DT71">
        <v>1</v>
      </c>
      <c r="DU71">
        <v>2</v>
      </c>
      <c r="DV71">
        <v>3</v>
      </c>
      <c r="DW71" t="s">
        <v>256</v>
      </c>
      <c r="DX71">
        <v>100</v>
      </c>
      <c r="DY71">
        <v>100</v>
      </c>
      <c r="DZ71">
        <v>-3.794</v>
      </c>
      <c r="EA71">
        <v>0.34499999999999997</v>
      </c>
      <c r="EB71">
        <v>2</v>
      </c>
      <c r="EC71">
        <v>517.44500000000005</v>
      </c>
      <c r="ED71">
        <v>413.71300000000002</v>
      </c>
      <c r="EE71">
        <v>25.8386</v>
      </c>
      <c r="EF71">
        <v>31.557300000000001</v>
      </c>
      <c r="EG71">
        <v>29.9999</v>
      </c>
      <c r="EH71">
        <v>31.837700000000002</v>
      </c>
      <c r="EI71">
        <v>31.884899999999998</v>
      </c>
      <c r="EJ71">
        <v>20.2026</v>
      </c>
      <c r="EK71">
        <v>29.1995</v>
      </c>
      <c r="EL71">
        <v>0</v>
      </c>
      <c r="EM71">
        <v>25.846800000000002</v>
      </c>
      <c r="EN71">
        <v>402.63099999999997</v>
      </c>
      <c r="EO71">
        <v>15.0768</v>
      </c>
      <c r="EP71">
        <v>100.286</v>
      </c>
      <c r="EQ71">
        <v>90.6</v>
      </c>
    </row>
    <row r="72" spans="1:147" x14ac:dyDescent="0.3">
      <c r="A72">
        <v>56</v>
      </c>
      <c r="B72">
        <v>1675434604.8</v>
      </c>
      <c r="C72">
        <v>3360.3999998569502</v>
      </c>
      <c r="D72" t="s">
        <v>420</v>
      </c>
      <c r="E72" t="s">
        <v>421</v>
      </c>
      <c r="F72">
        <v>1675434596.8</v>
      </c>
      <c r="G72">
        <f t="shared" si="43"/>
        <v>4.7552176227098116E-3</v>
      </c>
      <c r="H72">
        <f t="shared" si="44"/>
        <v>17.871011717031621</v>
      </c>
      <c r="I72">
        <f t="shared" si="45"/>
        <v>400.031322580645</v>
      </c>
      <c r="J72">
        <f t="shared" si="46"/>
        <v>243.13717141412036</v>
      </c>
      <c r="K72">
        <f t="shared" si="47"/>
        <v>23.568294071883365</v>
      </c>
      <c r="L72">
        <f t="shared" si="48"/>
        <v>38.77669462760533</v>
      </c>
      <c r="M72">
        <f t="shared" si="49"/>
        <v>0.20346797411361967</v>
      </c>
      <c r="N72">
        <f t="shared" si="50"/>
        <v>3.3964236517194699</v>
      </c>
      <c r="O72">
        <f t="shared" si="51"/>
        <v>0.19693083637657308</v>
      </c>
      <c r="P72">
        <f t="shared" si="52"/>
        <v>0.12365161257635665</v>
      </c>
      <c r="Q72">
        <f t="shared" si="53"/>
        <v>161.84617758170918</v>
      </c>
      <c r="R72">
        <f t="shared" si="54"/>
        <v>27.718771379906318</v>
      </c>
      <c r="S72">
        <f t="shared" si="55"/>
        <v>27.981841935483899</v>
      </c>
      <c r="T72">
        <f t="shared" si="56"/>
        <v>3.7908244958096953</v>
      </c>
      <c r="U72">
        <f t="shared" si="57"/>
        <v>39.985567980533332</v>
      </c>
      <c r="V72">
        <f t="shared" si="58"/>
        <v>1.5142405018177334</v>
      </c>
      <c r="W72">
        <f t="shared" si="59"/>
        <v>3.7869675942953465</v>
      </c>
      <c r="X72">
        <f t="shared" si="60"/>
        <v>2.2765839939919621</v>
      </c>
      <c r="Y72">
        <f t="shared" si="61"/>
        <v>-209.70509716150269</v>
      </c>
      <c r="Z72">
        <f t="shared" si="62"/>
        <v>-3.1967111362224547</v>
      </c>
      <c r="AA72">
        <f t="shared" si="63"/>
        <v>-0.20510481031302336</v>
      </c>
      <c r="AB72">
        <f t="shared" si="64"/>
        <v>-51.260735526328993</v>
      </c>
      <c r="AC72">
        <v>-4.0116752911950097E-2</v>
      </c>
      <c r="AD72">
        <v>4.5034569564240803E-2</v>
      </c>
      <c r="AE72">
        <v>3.3840464294491301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50991.107301376251</v>
      </c>
      <c r="AK72" t="s">
        <v>251</v>
      </c>
      <c r="AL72">
        <v>2.3480730769230802</v>
      </c>
      <c r="AM72">
        <v>1.6863999999999999</v>
      </c>
      <c r="AN72">
        <f t="shared" si="68"/>
        <v>-0.66167307692308031</v>
      </c>
      <c r="AO72">
        <f t="shared" si="69"/>
        <v>-0.39235832360239586</v>
      </c>
      <c r="AP72">
        <v>-0.762117180814466</v>
      </c>
      <c r="AQ72" t="s">
        <v>422</v>
      </c>
      <c r="AR72">
        <v>2.3536961538461498</v>
      </c>
      <c r="AS72">
        <v>1.89</v>
      </c>
      <c r="AT72">
        <f t="shared" si="70"/>
        <v>-0.24534188034187832</v>
      </c>
      <c r="AU72">
        <v>0.5</v>
      </c>
      <c r="AV72">
        <f t="shared" si="71"/>
        <v>841.19348895429005</v>
      </c>
      <c r="AW72">
        <f t="shared" si="72"/>
        <v>17.871011717031621</v>
      </c>
      <c r="AX72">
        <f t="shared" si="73"/>
        <v>-103.18999615569528</v>
      </c>
      <c r="AY72">
        <f t="shared" si="74"/>
        <v>1</v>
      </c>
      <c r="AZ72">
        <f t="shared" si="75"/>
        <v>2.2150823969179109E-2</v>
      </c>
      <c r="BA72">
        <f t="shared" si="76"/>
        <v>-0.10772486772486774</v>
      </c>
      <c r="BB72" t="s">
        <v>253</v>
      </c>
      <c r="BC72">
        <v>0</v>
      </c>
      <c r="BD72">
        <f t="shared" si="77"/>
        <v>1.89</v>
      </c>
      <c r="BE72">
        <f t="shared" si="78"/>
        <v>-0.24534188034187829</v>
      </c>
      <c r="BF72">
        <f t="shared" si="79"/>
        <v>-0.12073055028462999</v>
      </c>
      <c r="BG72">
        <f t="shared" si="80"/>
        <v>1.0122755018933669</v>
      </c>
      <c r="BH72">
        <f t="shared" si="81"/>
        <v>0.30770482750602918</v>
      </c>
      <c r="BI72">
        <f t="shared" si="82"/>
        <v>999.99187096774199</v>
      </c>
      <c r="BJ72">
        <f t="shared" si="83"/>
        <v>841.19348895429005</v>
      </c>
      <c r="BK72">
        <f t="shared" si="84"/>
        <v>0.84120032709888448</v>
      </c>
      <c r="BL72">
        <f t="shared" si="85"/>
        <v>0.192400654197769</v>
      </c>
      <c r="BM72">
        <v>0.64204477945669003</v>
      </c>
      <c r="BN72">
        <v>0.5</v>
      </c>
      <c r="BO72" t="s">
        <v>254</v>
      </c>
      <c r="BP72">
        <v>1675434596.8</v>
      </c>
      <c r="BQ72">
        <v>400.031322580645</v>
      </c>
      <c r="BR72">
        <v>402.570290322581</v>
      </c>
      <c r="BS72">
        <v>15.6213322580645</v>
      </c>
      <c r="BT72">
        <v>15.0202806451613</v>
      </c>
      <c r="BU72">
        <v>500.01858064516102</v>
      </c>
      <c r="BV72">
        <v>96.734138709677396</v>
      </c>
      <c r="BW72">
        <v>0.20000729032258099</v>
      </c>
      <c r="BX72">
        <v>27.964383870967701</v>
      </c>
      <c r="BY72">
        <v>27.981841935483899</v>
      </c>
      <c r="BZ72">
        <v>999.9</v>
      </c>
      <c r="CA72">
        <v>10000.967741935499</v>
      </c>
      <c r="CB72">
        <v>0</v>
      </c>
      <c r="CC72">
        <v>392.81516129032298</v>
      </c>
      <c r="CD72">
        <v>999.99187096774199</v>
      </c>
      <c r="CE72">
        <v>0.95999216129032305</v>
      </c>
      <c r="CF72">
        <v>4.0008035483871003E-2</v>
      </c>
      <c r="CG72">
        <v>0</v>
      </c>
      <c r="CH72">
        <v>2.3489387096774199</v>
      </c>
      <c r="CI72">
        <v>0</v>
      </c>
      <c r="CJ72">
        <v>641.93203225806405</v>
      </c>
      <c r="CK72">
        <v>9334.21451612903</v>
      </c>
      <c r="CL72">
        <v>41.186999999999998</v>
      </c>
      <c r="CM72">
        <v>44.125</v>
      </c>
      <c r="CN72">
        <v>42.457322580645098</v>
      </c>
      <c r="CO72">
        <v>42.1991935483871</v>
      </c>
      <c r="CP72">
        <v>41</v>
      </c>
      <c r="CQ72">
        <v>959.98290322580704</v>
      </c>
      <c r="CR72">
        <v>40.010645161290299</v>
      </c>
      <c r="CS72">
        <v>0</v>
      </c>
      <c r="CT72">
        <v>59.400000095367403</v>
      </c>
      <c r="CU72">
        <v>2.3536961538461498</v>
      </c>
      <c r="CV72">
        <v>-0.116646161746365</v>
      </c>
      <c r="CW72">
        <v>0.35511111001832302</v>
      </c>
      <c r="CX72">
        <v>641.94388461538495</v>
      </c>
      <c r="CY72">
        <v>15</v>
      </c>
      <c r="CZ72">
        <v>1675431165.9000001</v>
      </c>
      <c r="DA72" t="s">
        <v>255</v>
      </c>
      <c r="DB72">
        <v>5</v>
      </c>
      <c r="DC72">
        <v>-3.794</v>
      </c>
      <c r="DD72">
        <v>0.34499999999999997</v>
      </c>
      <c r="DE72">
        <v>403</v>
      </c>
      <c r="DF72">
        <v>15</v>
      </c>
      <c r="DG72">
        <v>1.63</v>
      </c>
      <c r="DH72">
        <v>0.18</v>
      </c>
      <c r="DI72">
        <v>-2.5491134615384601</v>
      </c>
      <c r="DJ72">
        <v>0.20930477247506901</v>
      </c>
      <c r="DK72">
        <v>0.10748232519966</v>
      </c>
      <c r="DL72">
        <v>1</v>
      </c>
      <c r="DM72">
        <v>2.5242</v>
      </c>
      <c r="DN72">
        <v>0</v>
      </c>
      <c r="DO72">
        <v>0</v>
      </c>
      <c r="DP72">
        <v>0</v>
      </c>
      <c r="DQ72">
        <v>0.60404973076923096</v>
      </c>
      <c r="DR72">
        <v>-3.4974093741988801E-2</v>
      </c>
      <c r="DS72">
        <v>7.8963217486551305E-3</v>
      </c>
      <c r="DT72">
        <v>1</v>
      </c>
      <c r="DU72">
        <v>2</v>
      </c>
      <c r="DV72">
        <v>3</v>
      </c>
      <c r="DW72" t="s">
        <v>256</v>
      </c>
      <c r="DX72">
        <v>100</v>
      </c>
      <c r="DY72">
        <v>100</v>
      </c>
      <c r="DZ72">
        <v>-3.794</v>
      </c>
      <c r="EA72">
        <v>0.34499999999999997</v>
      </c>
      <c r="EB72">
        <v>2</v>
      </c>
      <c r="EC72">
        <v>518.173</v>
      </c>
      <c r="ED72">
        <v>414.30599999999998</v>
      </c>
      <c r="EE72">
        <v>25.827100000000002</v>
      </c>
      <c r="EF72">
        <v>31.5352</v>
      </c>
      <c r="EG72">
        <v>29.9998</v>
      </c>
      <c r="EH72">
        <v>31.8156</v>
      </c>
      <c r="EI72">
        <v>31.8628</v>
      </c>
      <c r="EJ72">
        <v>20.2026</v>
      </c>
      <c r="EK72">
        <v>28.916</v>
      </c>
      <c r="EL72">
        <v>0</v>
      </c>
      <c r="EM72">
        <v>25.841100000000001</v>
      </c>
      <c r="EN72">
        <v>402.55599999999998</v>
      </c>
      <c r="EO72">
        <v>15.092499999999999</v>
      </c>
      <c r="EP72">
        <v>100.291</v>
      </c>
      <c r="EQ72">
        <v>90.605199999999996</v>
      </c>
    </row>
    <row r="73" spans="1:147" x14ac:dyDescent="0.3">
      <c r="A73">
        <v>57</v>
      </c>
      <c r="B73">
        <v>1675434664.8</v>
      </c>
      <c r="C73">
        <v>3420.3999998569502</v>
      </c>
      <c r="D73" t="s">
        <v>423</v>
      </c>
      <c r="E73" t="s">
        <v>424</v>
      </c>
      <c r="F73">
        <v>1675434656.8</v>
      </c>
      <c r="G73">
        <f t="shared" si="43"/>
        <v>4.6806082002235254E-3</v>
      </c>
      <c r="H73">
        <f t="shared" si="44"/>
        <v>17.993739215957337</v>
      </c>
      <c r="I73">
        <f t="shared" si="45"/>
        <v>400.00241935483899</v>
      </c>
      <c r="J73">
        <f t="shared" si="46"/>
        <v>239.92448446252934</v>
      </c>
      <c r="K73">
        <f t="shared" si="47"/>
        <v>23.257466473896262</v>
      </c>
      <c r="L73">
        <f t="shared" si="48"/>
        <v>38.774879014382044</v>
      </c>
      <c r="M73">
        <f t="shared" si="49"/>
        <v>0.20026681749343694</v>
      </c>
      <c r="N73">
        <f t="shared" si="50"/>
        <v>3.3991514719542546</v>
      </c>
      <c r="O73">
        <f t="shared" si="51"/>
        <v>0.19393522345939612</v>
      </c>
      <c r="P73">
        <f t="shared" si="52"/>
        <v>0.12176170804455662</v>
      </c>
      <c r="Q73">
        <f t="shared" si="53"/>
        <v>161.84993976890519</v>
      </c>
      <c r="R73">
        <f t="shared" si="54"/>
        <v>27.731561212940878</v>
      </c>
      <c r="S73">
        <f t="shared" si="55"/>
        <v>27.978361290322599</v>
      </c>
      <c r="T73">
        <f t="shared" si="56"/>
        <v>3.7900552651357486</v>
      </c>
      <c r="U73">
        <f t="shared" si="57"/>
        <v>40.002735693041615</v>
      </c>
      <c r="V73">
        <f t="shared" si="58"/>
        <v>1.5145119724948408</v>
      </c>
      <c r="W73">
        <f t="shared" si="59"/>
        <v>3.7860209964547171</v>
      </c>
      <c r="X73">
        <f t="shared" si="60"/>
        <v>2.2755432926409078</v>
      </c>
      <c r="Y73">
        <f t="shared" si="61"/>
        <v>-206.41482162985747</v>
      </c>
      <c r="Z73">
        <f t="shared" si="62"/>
        <v>-3.3470648923714306</v>
      </c>
      <c r="AA73">
        <f t="shared" si="63"/>
        <v>-0.21457104193745441</v>
      </c>
      <c r="AB73">
        <f t="shared" si="64"/>
        <v>-48.126517795261172</v>
      </c>
      <c r="AC73">
        <v>-4.0157286059798403E-2</v>
      </c>
      <c r="AD73">
        <v>4.5080071573599299E-2</v>
      </c>
      <c r="AE73">
        <v>3.3867617439913098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51041.296271226485</v>
      </c>
      <c r="AK73" t="s">
        <v>251</v>
      </c>
      <c r="AL73">
        <v>2.3480730769230802</v>
      </c>
      <c r="AM73">
        <v>1.6863999999999999</v>
      </c>
      <c r="AN73">
        <f t="shared" si="68"/>
        <v>-0.66167307692308031</v>
      </c>
      <c r="AO73">
        <f t="shared" si="69"/>
        <v>-0.39235832360239586</v>
      </c>
      <c r="AP73">
        <v>-0.762117180814466</v>
      </c>
      <c r="AQ73" t="s">
        <v>425</v>
      </c>
      <c r="AR73">
        <v>2.4006230769230799</v>
      </c>
      <c r="AS73">
        <v>1.7148300000000001</v>
      </c>
      <c r="AT73">
        <f t="shared" si="70"/>
        <v>-0.39991898726000819</v>
      </c>
      <c r="AU73">
        <v>0.5</v>
      </c>
      <c r="AV73">
        <f t="shared" si="71"/>
        <v>841.2131986448162</v>
      </c>
      <c r="AW73">
        <f t="shared" si="72"/>
        <v>17.993739215957337</v>
      </c>
      <c r="AX73">
        <f t="shared" si="73"/>
        <v>-168.2085652358935</v>
      </c>
      <c r="AY73">
        <f t="shared" si="74"/>
        <v>1</v>
      </c>
      <c r="AZ73">
        <f t="shared" si="75"/>
        <v>2.2296198427446515E-2</v>
      </c>
      <c r="BA73">
        <f t="shared" si="76"/>
        <v>-1.6578902865007128E-2</v>
      </c>
      <c r="BB73" t="s">
        <v>253</v>
      </c>
      <c r="BC73">
        <v>0</v>
      </c>
      <c r="BD73">
        <f t="shared" si="77"/>
        <v>1.7148300000000001</v>
      </c>
      <c r="BE73">
        <f t="shared" si="78"/>
        <v>-0.39991898726000813</v>
      </c>
      <c r="BF73">
        <f t="shared" si="79"/>
        <v>-1.6858396584440334E-2</v>
      </c>
      <c r="BG73">
        <f t="shared" si="80"/>
        <v>1.0829855104857038</v>
      </c>
      <c r="BH73">
        <f t="shared" si="81"/>
        <v>4.2966838143401104E-2</v>
      </c>
      <c r="BI73">
        <f t="shared" si="82"/>
        <v>1000.01532258065</v>
      </c>
      <c r="BJ73">
        <f t="shared" si="83"/>
        <v>841.2131986448162</v>
      </c>
      <c r="BK73">
        <f t="shared" si="84"/>
        <v>0.84120030928523437</v>
      </c>
      <c r="BL73">
        <f t="shared" si="85"/>
        <v>0.1924006185704687</v>
      </c>
      <c r="BM73">
        <v>0.64204477945669003</v>
      </c>
      <c r="BN73">
        <v>0.5</v>
      </c>
      <c r="BO73" t="s">
        <v>254</v>
      </c>
      <c r="BP73">
        <v>1675434656.8</v>
      </c>
      <c r="BQ73">
        <v>400.00241935483899</v>
      </c>
      <c r="BR73">
        <v>402.55332258064499</v>
      </c>
      <c r="BS73">
        <v>15.623735483871</v>
      </c>
      <c r="BT73">
        <v>15.032109677419401</v>
      </c>
      <c r="BU73">
        <v>500.01338709677401</v>
      </c>
      <c r="BV73">
        <v>96.736709677419398</v>
      </c>
      <c r="BW73">
        <v>0.19990154838709701</v>
      </c>
      <c r="BX73">
        <v>27.960096774193499</v>
      </c>
      <c r="BY73">
        <v>27.978361290322599</v>
      </c>
      <c r="BZ73">
        <v>999.9</v>
      </c>
      <c r="CA73">
        <v>10010.8064516129</v>
      </c>
      <c r="CB73">
        <v>0</v>
      </c>
      <c r="CC73">
        <v>392.81019354838702</v>
      </c>
      <c r="CD73">
        <v>1000.01532258065</v>
      </c>
      <c r="CE73">
        <v>0.95999345161290395</v>
      </c>
      <c r="CF73">
        <v>4.0006719354838703E-2</v>
      </c>
      <c r="CG73">
        <v>0</v>
      </c>
      <c r="CH73">
        <v>2.3987774193548401</v>
      </c>
      <c r="CI73">
        <v>0</v>
      </c>
      <c r="CJ73">
        <v>641.44409677419299</v>
      </c>
      <c r="CK73">
        <v>9334.4512903225805</v>
      </c>
      <c r="CL73">
        <v>41.25</v>
      </c>
      <c r="CM73">
        <v>44.186999999999998</v>
      </c>
      <c r="CN73">
        <v>42.5</v>
      </c>
      <c r="CO73">
        <v>42.25</v>
      </c>
      <c r="CP73">
        <v>41.061999999999998</v>
      </c>
      <c r="CQ73">
        <v>960.00548387096796</v>
      </c>
      <c r="CR73">
        <v>40.010967741935502</v>
      </c>
      <c r="CS73">
        <v>0</v>
      </c>
      <c r="CT73">
        <v>59.099999904632597</v>
      </c>
      <c r="CU73">
        <v>2.4006230769230799</v>
      </c>
      <c r="CV73">
        <v>-0.200109396260331</v>
      </c>
      <c r="CW73">
        <v>-1.54700854949013</v>
      </c>
      <c r="CX73">
        <v>641.45238461538497</v>
      </c>
      <c r="CY73">
        <v>15</v>
      </c>
      <c r="CZ73">
        <v>1675431165.9000001</v>
      </c>
      <c r="DA73" t="s">
        <v>255</v>
      </c>
      <c r="DB73">
        <v>5</v>
      </c>
      <c r="DC73">
        <v>-3.794</v>
      </c>
      <c r="DD73">
        <v>0.34499999999999997</v>
      </c>
      <c r="DE73">
        <v>403</v>
      </c>
      <c r="DF73">
        <v>15</v>
      </c>
      <c r="DG73">
        <v>1.63</v>
      </c>
      <c r="DH73">
        <v>0.18</v>
      </c>
      <c r="DI73">
        <v>-2.5488559615384601</v>
      </c>
      <c r="DJ73">
        <v>-0.12098367625714</v>
      </c>
      <c r="DK73">
        <v>0.103104444828078</v>
      </c>
      <c r="DL73">
        <v>1</v>
      </c>
      <c r="DM73">
        <v>2.3681999999999999</v>
      </c>
      <c r="DN73">
        <v>0</v>
      </c>
      <c r="DO73">
        <v>0</v>
      </c>
      <c r="DP73">
        <v>0</v>
      </c>
      <c r="DQ73">
        <v>0.59284250000000005</v>
      </c>
      <c r="DR73">
        <v>-5.8880116110317298E-3</v>
      </c>
      <c r="DS73">
        <v>3.6750406774305601E-3</v>
      </c>
      <c r="DT73">
        <v>1</v>
      </c>
      <c r="DU73">
        <v>2</v>
      </c>
      <c r="DV73">
        <v>3</v>
      </c>
      <c r="DW73" t="s">
        <v>256</v>
      </c>
      <c r="DX73">
        <v>100</v>
      </c>
      <c r="DY73">
        <v>100</v>
      </c>
      <c r="DZ73">
        <v>-3.794</v>
      </c>
      <c r="EA73">
        <v>0.34499999999999997</v>
      </c>
      <c r="EB73">
        <v>2</v>
      </c>
      <c r="EC73">
        <v>517.86900000000003</v>
      </c>
      <c r="ED73">
        <v>414.173</v>
      </c>
      <c r="EE73">
        <v>25.841100000000001</v>
      </c>
      <c r="EF73">
        <v>31.513100000000001</v>
      </c>
      <c r="EG73">
        <v>29.9999</v>
      </c>
      <c r="EH73">
        <v>31.793399999999998</v>
      </c>
      <c r="EI73">
        <v>31.843399999999999</v>
      </c>
      <c r="EJ73">
        <v>20.203900000000001</v>
      </c>
      <c r="EK73">
        <v>28.634799999999998</v>
      </c>
      <c r="EL73">
        <v>0</v>
      </c>
      <c r="EM73">
        <v>25.8415</v>
      </c>
      <c r="EN73">
        <v>402.62</v>
      </c>
      <c r="EO73">
        <v>15.1012</v>
      </c>
      <c r="EP73">
        <v>100.292</v>
      </c>
      <c r="EQ73">
        <v>90.608900000000006</v>
      </c>
    </row>
    <row r="74" spans="1:147" x14ac:dyDescent="0.3">
      <c r="A74">
        <v>58</v>
      </c>
      <c r="B74">
        <v>1675434724.8</v>
      </c>
      <c r="C74">
        <v>3480.3999998569502</v>
      </c>
      <c r="D74" t="s">
        <v>426</v>
      </c>
      <c r="E74" t="s">
        <v>427</v>
      </c>
      <c r="F74">
        <v>1675434716.8</v>
      </c>
      <c r="G74">
        <f t="shared" si="43"/>
        <v>4.5821209827298414E-3</v>
      </c>
      <c r="H74">
        <f t="shared" si="44"/>
        <v>18.004557636681064</v>
      </c>
      <c r="I74">
        <f t="shared" si="45"/>
        <v>400.00790322580701</v>
      </c>
      <c r="J74">
        <f t="shared" si="46"/>
        <v>237.02726828752819</v>
      </c>
      <c r="K74">
        <f t="shared" si="47"/>
        <v>22.976519648695234</v>
      </c>
      <c r="L74">
        <f t="shared" si="48"/>
        <v>38.775240985995595</v>
      </c>
      <c r="M74">
        <f t="shared" si="49"/>
        <v>0.19632367499932971</v>
      </c>
      <c r="N74">
        <f t="shared" si="50"/>
        <v>3.3963500929703834</v>
      </c>
      <c r="O74">
        <f t="shared" si="51"/>
        <v>0.19023002333515018</v>
      </c>
      <c r="P74">
        <f t="shared" si="52"/>
        <v>0.11942549958230453</v>
      </c>
      <c r="Q74">
        <f t="shared" si="53"/>
        <v>161.8502416910207</v>
      </c>
      <c r="R74">
        <f t="shared" si="54"/>
        <v>27.760557427553199</v>
      </c>
      <c r="S74">
        <f t="shared" si="55"/>
        <v>27.973596774193499</v>
      </c>
      <c r="T74">
        <f t="shared" si="56"/>
        <v>3.7890025167913155</v>
      </c>
      <c r="U74">
        <f t="shared" si="57"/>
        <v>40.078526374811076</v>
      </c>
      <c r="V74">
        <f t="shared" si="58"/>
        <v>1.5179903598052973</v>
      </c>
      <c r="W74">
        <f t="shared" si="59"/>
        <v>3.787540354176639</v>
      </c>
      <c r="X74">
        <f t="shared" si="60"/>
        <v>2.2710121569860182</v>
      </c>
      <c r="Y74">
        <f t="shared" si="61"/>
        <v>-202.07153533838601</v>
      </c>
      <c r="Z74">
        <f t="shared" si="62"/>
        <v>-1.2120305218928822</v>
      </c>
      <c r="AA74">
        <f t="shared" si="63"/>
        <v>-7.7764821860026007E-2</v>
      </c>
      <c r="AB74">
        <f t="shared" si="64"/>
        <v>-41.511088991118228</v>
      </c>
      <c r="AC74">
        <v>-4.0115660077304001E-2</v>
      </c>
      <c r="AD74">
        <v>4.5033342761612999E-2</v>
      </c>
      <c r="AE74">
        <v>3.3839732078723301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50989.37971456434</v>
      </c>
      <c r="AK74" t="s">
        <v>251</v>
      </c>
      <c r="AL74">
        <v>2.3480730769230802</v>
      </c>
      <c r="AM74">
        <v>1.6863999999999999</v>
      </c>
      <c r="AN74">
        <f t="shared" si="68"/>
        <v>-0.66167307692308031</v>
      </c>
      <c r="AO74">
        <f t="shared" si="69"/>
        <v>-0.39235832360239586</v>
      </c>
      <c r="AP74">
        <v>-0.762117180814466</v>
      </c>
      <c r="AQ74" t="s">
        <v>428</v>
      </c>
      <c r="AR74">
        <v>2.3726346153846198</v>
      </c>
      <c r="AS74">
        <v>1.3628</v>
      </c>
      <c r="AT74">
        <f t="shared" si="70"/>
        <v>-0.74099986453230104</v>
      </c>
      <c r="AU74">
        <v>0.5</v>
      </c>
      <c r="AV74">
        <f t="shared" si="71"/>
        <v>841.21486943204116</v>
      </c>
      <c r="AW74">
        <f t="shared" si="72"/>
        <v>18.004557636681064</v>
      </c>
      <c r="AX74">
        <f t="shared" si="73"/>
        <v>-311.67005214584992</v>
      </c>
      <c r="AY74">
        <f t="shared" si="74"/>
        <v>1</v>
      </c>
      <c r="AZ74">
        <f t="shared" si="75"/>
        <v>2.2309014616165943E-2</v>
      </c>
      <c r="BA74">
        <f t="shared" si="76"/>
        <v>0.23745230407983556</v>
      </c>
      <c r="BB74" t="s">
        <v>253</v>
      </c>
      <c r="BC74">
        <v>0</v>
      </c>
      <c r="BD74">
        <f t="shared" si="77"/>
        <v>1.3628</v>
      </c>
      <c r="BE74">
        <f t="shared" si="78"/>
        <v>-0.74099986453230104</v>
      </c>
      <c r="BF74">
        <f t="shared" si="79"/>
        <v>0.19188804554079691</v>
      </c>
      <c r="BG74">
        <f t="shared" si="80"/>
        <v>1.0249286609335182</v>
      </c>
      <c r="BH74">
        <f t="shared" si="81"/>
        <v>-0.48906327200860022</v>
      </c>
      <c r="BI74">
        <f t="shared" si="82"/>
        <v>1000.01732258065</v>
      </c>
      <c r="BJ74">
        <f t="shared" si="83"/>
        <v>841.21486943204116</v>
      </c>
      <c r="BK74">
        <f t="shared" si="84"/>
        <v>0.84120029767204196</v>
      </c>
      <c r="BL74">
        <f t="shared" si="85"/>
        <v>0.1924005953440841</v>
      </c>
      <c r="BM74">
        <v>0.64204477945669003</v>
      </c>
      <c r="BN74">
        <v>0.5</v>
      </c>
      <c r="BO74" t="s">
        <v>254</v>
      </c>
      <c r="BP74">
        <v>1675434716.8</v>
      </c>
      <c r="BQ74">
        <v>400.00790322580701</v>
      </c>
      <c r="BR74">
        <v>402.55506451612899</v>
      </c>
      <c r="BS74">
        <v>15.659687096774199</v>
      </c>
      <c r="BT74">
        <v>15.080548387096799</v>
      </c>
      <c r="BU74">
        <v>500.02825806451602</v>
      </c>
      <c r="BV74">
        <v>96.736183870967693</v>
      </c>
      <c r="BW74">
        <v>0.20000332258064499</v>
      </c>
      <c r="BX74">
        <v>27.966977419354802</v>
      </c>
      <c r="BY74">
        <v>27.973596774193499</v>
      </c>
      <c r="BZ74">
        <v>999.9</v>
      </c>
      <c r="CA74">
        <v>10000.483870967701</v>
      </c>
      <c r="CB74">
        <v>0</v>
      </c>
      <c r="CC74">
        <v>392.81187096774198</v>
      </c>
      <c r="CD74">
        <v>1000.01732258065</v>
      </c>
      <c r="CE74">
        <v>0.95999409677419401</v>
      </c>
      <c r="CF74">
        <v>4.0006061290322602E-2</v>
      </c>
      <c r="CG74">
        <v>0</v>
      </c>
      <c r="CH74">
        <v>2.3666612903225799</v>
      </c>
      <c r="CI74">
        <v>0</v>
      </c>
      <c r="CJ74">
        <v>640.67345161290302</v>
      </c>
      <c r="CK74">
        <v>9334.4722580645102</v>
      </c>
      <c r="CL74">
        <v>41.3</v>
      </c>
      <c r="CM74">
        <v>44.2398387096774</v>
      </c>
      <c r="CN74">
        <v>42.561999999999998</v>
      </c>
      <c r="CO74">
        <v>42.308</v>
      </c>
      <c r="CP74">
        <v>41.0741935483871</v>
      </c>
      <c r="CQ74">
        <v>960.00741935483904</v>
      </c>
      <c r="CR74">
        <v>40.010645161290299</v>
      </c>
      <c r="CS74">
        <v>0</v>
      </c>
      <c r="CT74">
        <v>59.5</v>
      </c>
      <c r="CU74">
        <v>2.3726346153846198</v>
      </c>
      <c r="CV74">
        <v>0.146622231310681</v>
      </c>
      <c r="CW74">
        <v>3.5294359001681301</v>
      </c>
      <c r="CX74">
        <v>640.70676923076905</v>
      </c>
      <c r="CY74">
        <v>15</v>
      </c>
      <c r="CZ74">
        <v>1675431165.9000001</v>
      </c>
      <c r="DA74" t="s">
        <v>255</v>
      </c>
      <c r="DB74">
        <v>5</v>
      </c>
      <c r="DC74">
        <v>-3.794</v>
      </c>
      <c r="DD74">
        <v>0.34499999999999997</v>
      </c>
      <c r="DE74">
        <v>403</v>
      </c>
      <c r="DF74">
        <v>15</v>
      </c>
      <c r="DG74">
        <v>1.63</v>
      </c>
      <c r="DH74">
        <v>0.18</v>
      </c>
      <c r="DI74">
        <v>-2.5348126923076899</v>
      </c>
      <c r="DJ74">
        <v>-0.15396042004599</v>
      </c>
      <c r="DK74">
        <v>9.9112804111806493E-2</v>
      </c>
      <c r="DL74">
        <v>1</v>
      </c>
      <c r="DM74">
        <v>2.3573</v>
      </c>
      <c r="DN74">
        <v>0</v>
      </c>
      <c r="DO74">
        <v>0</v>
      </c>
      <c r="DP74">
        <v>0</v>
      </c>
      <c r="DQ74">
        <v>0.57943488461538495</v>
      </c>
      <c r="DR74">
        <v>-2.6478272005430199E-3</v>
      </c>
      <c r="DS74">
        <v>2.4942568313091802E-3</v>
      </c>
      <c r="DT74">
        <v>1</v>
      </c>
      <c r="DU74">
        <v>2</v>
      </c>
      <c r="DV74">
        <v>3</v>
      </c>
      <c r="DW74" t="s">
        <v>256</v>
      </c>
      <c r="DX74">
        <v>100</v>
      </c>
      <c r="DY74">
        <v>100</v>
      </c>
      <c r="DZ74">
        <v>-3.794</v>
      </c>
      <c r="EA74">
        <v>0.34499999999999997</v>
      </c>
      <c r="EB74">
        <v>2</v>
      </c>
      <c r="EC74">
        <v>517.846</v>
      </c>
      <c r="ED74">
        <v>414.517</v>
      </c>
      <c r="EE74">
        <v>25.8779</v>
      </c>
      <c r="EF74">
        <v>31.491</v>
      </c>
      <c r="EG74">
        <v>29.9999</v>
      </c>
      <c r="EH74">
        <v>31.774000000000001</v>
      </c>
      <c r="EI74">
        <v>31.821300000000001</v>
      </c>
      <c r="EJ74">
        <v>20.203700000000001</v>
      </c>
      <c r="EK74">
        <v>28.634799999999998</v>
      </c>
      <c r="EL74">
        <v>0</v>
      </c>
      <c r="EM74">
        <v>25.889600000000002</v>
      </c>
      <c r="EN74">
        <v>402.58</v>
      </c>
      <c r="EO74">
        <v>15.0961</v>
      </c>
      <c r="EP74">
        <v>100.295</v>
      </c>
      <c r="EQ74">
        <v>90.610500000000002</v>
      </c>
    </row>
    <row r="75" spans="1:147" x14ac:dyDescent="0.3">
      <c r="A75">
        <v>59</v>
      </c>
      <c r="B75">
        <v>1675434784.8</v>
      </c>
      <c r="C75">
        <v>3540.3999998569502</v>
      </c>
      <c r="D75" t="s">
        <v>429</v>
      </c>
      <c r="E75" t="s">
        <v>430</v>
      </c>
      <c r="F75">
        <v>1675434776.8</v>
      </c>
      <c r="G75">
        <f t="shared" si="43"/>
        <v>4.5421937226194165E-3</v>
      </c>
      <c r="H75">
        <f t="shared" si="44"/>
        <v>17.406814575045896</v>
      </c>
      <c r="I75">
        <f t="shared" si="45"/>
        <v>400.049225806452</v>
      </c>
      <c r="J75">
        <f t="shared" si="46"/>
        <v>240.34765860102243</v>
      </c>
      <c r="K75">
        <f t="shared" si="47"/>
        <v>23.299229447543357</v>
      </c>
      <c r="L75">
        <f t="shared" si="48"/>
        <v>38.780651147716064</v>
      </c>
      <c r="M75">
        <f t="shared" si="49"/>
        <v>0.19409159008522661</v>
      </c>
      <c r="N75">
        <f t="shared" si="50"/>
        <v>3.3957089255632731</v>
      </c>
      <c r="O75">
        <f t="shared" si="51"/>
        <v>0.18813236208433806</v>
      </c>
      <c r="P75">
        <f t="shared" si="52"/>
        <v>0.11810289816977435</v>
      </c>
      <c r="Q75">
        <f t="shared" si="53"/>
        <v>161.84811796805943</v>
      </c>
      <c r="R75">
        <f t="shared" si="54"/>
        <v>27.774442207832088</v>
      </c>
      <c r="S75">
        <f t="shared" si="55"/>
        <v>27.988177419354798</v>
      </c>
      <c r="T75">
        <f t="shared" si="56"/>
        <v>3.7922250020908614</v>
      </c>
      <c r="U75">
        <f t="shared" si="57"/>
        <v>40.010039487597318</v>
      </c>
      <c r="V75">
        <f t="shared" si="58"/>
        <v>1.5158288591517397</v>
      </c>
      <c r="W75">
        <f t="shared" si="59"/>
        <v>3.7886212524774696</v>
      </c>
      <c r="X75">
        <f t="shared" si="60"/>
        <v>2.276396142939122</v>
      </c>
      <c r="Y75">
        <f t="shared" si="61"/>
        <v>-200.31074316751628</v>
      </c>
      <c r="Z75">
        <f t="shared" si="62"/>
        <v>-2.9852132846847805</v>
      </c>
      <c r="AA75">
        <f t="shared" si="63"/>
        <v>-0.19158836706682489</v>
      </c>
      <c r="AB75">
        <f t="shared" si="64"/>
        <v>-41.639426851208462</v>
      </c>
      <c r="AC75">
        <v>-4.0106134911056399E-2</v>
      </c>
      <c r="AD75">
        <v>4.50226499280496E-2</v>
      </c>
      <c r="AE75">
        <v>3.3833349792648799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50977.014866853599</v>
      </c>
      <c r="AK75" t="s">
        <v>251</v>
      </c>
      <c r="AL75">
        <v>2.3480730769230802</v>
      </c>
      <c r="AM75">
        <v>1.6863999999999999</v>
      </c>
      <c r="AN75">
        <f t="shared" si="68"/>
        <v>-0.66167307692308031</v>
      </c>
      <c r="AO75">
        <f t="shared" si="69"/>
        <v>-0.39235832360239586</v>
      </c>
      <c r="AP75">
        <v>-0.762117180814466</v>
      </c>
      <c r="AQ75" t="s">
        <v>431</v>
      </c>
      <c r="AR75">
        <v>2.37236153846154</v>
      </c>
      <c r="AS75">
        <v>1.3715999999999999</v>
      </c>
      <c r="AT75">
        <f t="shared" si="70"/>
        <v>-0.72963075128429566</v>
      </c>
      <c r="AU75">
        <v>0.5</v>
      </c>
      <c r="AV75">
        <f t="shared" si="71"/>
        <v>841.20377721268937</v>
      </c>
      <c r="AW75">
        <f t="shared" si="72"/>
        <v>17.406814575045896</v>
      </c>
      <c r="AX75">
        <f t="shared" si="73"/>
        <v>-306.88407197544092</v>
      </c>
      <c r="AY75">
        <f t="shared" si="74"/>
        <v>1</v>
      </c>
      <c r="AZ75">
        <f t="shared" si="75"/>
        <v>2.1598728213112317E-2</v>
      </c>
      <c r="BA75">
        <f t="shared" si="76"/>
        <v>0.22951297754447358</v>
      </c>
      <c r="BB75" t="s">
        <v>253</v>
      </c>
      <c r="BC75">
        <v>0</v>
      </c>
      <c r="BD75">
        <f t="shared" si="77"/>
        <v>1.3715999999999999</v>
      </c>
      <c r="BE75">
        <f t="shared" si="78"/>
        <v>-0.72963075128429578</v>
      </c>
      <c r="BF75">
        <f t="shared" si="79"/>
        <v>0.18666982922201139</v>
      </c>
      <c r="BG75">
        <f t="shared" si="80"/>
        <v>1.0248736622775039</v>
      </c>
      <c r="BH75">
        <f t="shared" si="81"/>
        <v>-0.47576365274507848</v>
      </c>
      <c r="BI75">
        <f t="shared" si="82"/>
        <v>1000.00412903226</v>
      </c>
      <c r="BJ75">
        <f t="shared" si="83"/>
        <v>841.20377721268937</v>
      </c>
      <c r="BK75">
        <f t="shared" si="84"/>
        <v>0.84120030386949751</v>
      </c>
      <c r="BL75">
        <f t="shared" si="85"/>
        <v>0.19240060773899481</v>
      </c>
      <c r="BM75">
        <v>0.64204477945669003</v>
      </c>
      <c r="BN75">
        <v>0.5</v>
      </c>
      <c r="BO75" t="s">
        <v>254</v>
      </c>
      <c r="BP75">
        <v>1675434776.8</v>
      </c>
      <c r="BQ75">
        <v>400.049225806452</v>
      </c>
      <c r="BR75">
        <v>402.517612903226</v>
      </c>
      <c r="BS75">
        <v>15.6368225806452</v>
      </c>
      <c r="BT75">
        <v>15.0627161290323</v>
      </c>
      <c r="BU75">
        <v>500.02751612903199</v>
      </c>
      <c r="BV75">
        <v>96.739738709677397</v>
      </c>
      <c r="BW75">
        <v>0.199959322580645</v>
      </c>
      <c r="BX75">
        <v>27.9718709677419</v>
      </c>
      <c r="BY75">
        <v>27.988177419354798</v>
      </c>
      <c r="BZ75">
        <v>999.9</v>
      </c>
      <c r="CA75">
        <v>9997.7419354838694</v>
      </c>
      <c r="CB75">
        <v>0</v>
      </c>
      <c r="CC75">
        <v>392.813548387097</v>
      </c>
      <c r="CD75">
        <v>1000.00412903226</v>
      </c>
      <c r="CE75">
        <v>0.95999441935483898</v>
      </c>
      <c r="CF75">
        <v>4.0005732258064503E-2</v>
      </c>
      <c r="CG75">
        <v>0</v>
      </c>
      <c r="CH75">
        <v>2.3576999999999999</v>
      </c>
      <c r="CI75">
        <v>0</v>
      </c>
      <c r="CJ75">
        <v>640.43422580645097</v>
      </c>
      <c r="CK75">
        <v>9334.3429032257991</v>
      </c>
      <c r="CL75">
        <v>41.311999999999998</v>
      </c>
      <c r="CM75">
        <v>44.25</v>
      </c>
      <c r="CN75">
        <v>42.625</v>
      </c>
      <c r="CO75">
        <v>42.311999999999998</v>
      </c>
      <c r="CP75">
        <v>41.125</v>
      </c>
      <c r="CQ75">
        <v>959.99451612903204</v>
      </c>
      <c r="CR75">
        <v>40.010322580645202</v>
      </c>
      <c r="CS75">
        <v>0</v>
      </c>
      <c r="CT75">
        <v>59.299999952316298</v>
      </c>
      <c r="CU75">
        <v>2.37236153846154</v>
      </c>
      <c r="CV75">
        <v>0.16745982487917799</v>
      </c>
      <c r="CW75">
        <v>-42.412239640609499</v>
      </c>
      <c r="CX75">
        <v>638.54323076923095</v>
      </c>
      <c r="CY75">
        <v>15</v>
      </c>
      <c r="CZ75">
        <v>1675431165.9000001</v>
      </c>
      <c r="DA75" t="s">
        <v>255</v>
      </c>
      <c r="DB75">
        <v>5</v>
      </c>
      <c r="DC75">
        <v>-3.794</v>
      </c>
      <c r="DD75">
        <v>0.34499999999999997</v>
      </c>
      <c r="DE75">
        <v>403</v>
      </c>
      <c r="DF75">
        <v>15</v>
      </c>
      <c r="DG75">
        <v>1.63</v>
      </c>
      <c r="DH75">
        <v>0.18</v>
      </c>
      <c r="DI75">
        <v>-2.5168594230769199</v>
      </c>
      <c r="DJ75">
        <v>0.55544862972794096</v>
      </c>
      <c r="DK75">
        <v>0.113084209337954</v>
      </c>
      <c r="DL75">
        <v>0</v>
      </c>
      <c r="DM75">
        <v>1.9592000000000001</v>
      </c>
      <c r="DN75">
        <v>0</v>
      </c>
      <c r="DO75">
        <v>0</v>
      </c>
      <c r="DP75">
        <v>0</v>
      </c>
      <c r="DQ75">
        <v>0.57539794230769203</v>
      </c>
      <c r="DR75">
        <v>-1.2664087765728801E-2</v>
      </c>
      <c r="DS75">
        <v>2.6078803831513101E-3</v>
      </c>
      <c r="DT75">
        <v>1</v>
      </c>
      <c r="DU75">
        <v>1</v>
      </c>
      <c r="DV75">
        <v>3</v>
      </c>
      <c r="DW75" t="s">
        <v>263</v>
      </c>
      <c r="DX75">
        <v>100</v>
      </c>
      <c r="DY75">
        <v>100</v>
      </c>
      <c r="DZ75">
        <v>-3.794</v>
      </c>
      <c r="EA75">
        <v>0.34499999999999997</v>
      </c>
      <c r="EB75">
        <v>2</v>
      </c>
      <c r="EC75">
        <v>517.69299999999998</v>
      </c>
      <c r="ED75">
        <v>414.88099999999997</v>
      </c>
      <c r="EE75">
        <v>25.8583</v>
      </c>
      <c r="EF75">
        <v>31.471699999999998</v>
      </c>
      <c r="EG75">
        <v>29.9999</v>
      </c>
      <c r="EH75">
        <v>31.7546</v>
      </c>
      <c r="EI75">
        <v>31.802</v>
      </c>
      <c r="EJ75">
        <v>20.206600000000002</v>
      </c>
      <c r="EK75">
        <v>28.634799999999998</v>
      </c>
      <c r="EL75">
        <v>0</v>
      </c>
      <c r="EM75">
        <v>25.852399999999999</v>
      </c>
      <c r="EN75">
        <v>402.78500000000003</v>
      </c>
      <c r="EO75">
        <v>15.0961</v>
      </c>
      <c r="EP75">
        <v>100.298</v>
      </c>
      <c r="EQ75">
        <v>90.617199999999997</v>
      </c>
    </row>
    <row r="76" spans="1:147" x14ac:dyDescent="0.3">
      <c r="A76">
        <v>60</v>
      </c>
      <c r="B76">
        <v>1675434844.8</v>
      </c>
      <c r="C76">
        <v>3600.3999998569502</v>
      </c>
      <c r="D76" t="s">
        <v>432</v>
      </c>
      <c r="E76" t="s">
        <v>433</v>
      </c>
      <c r="F76">
        <v>1675434836.82903</v>
      </c>
      <c r="G76">
        <f t="shared" si="43"/>
        <v>4.2447230062403725E-3</v>
      </c>
      <c r="H76">
        <f t="shared" si="44"/>
        <v>-1.9590765850810035</v>
      </c>
      <c r="I76">
        <f t="shared" si="45"/>
        <v>400.15980645161301</v>
      </c>
      <c r="J76">
        <f t="shared" si="46"/>
        <v>402.38405159124375</v>
      </c>
      <c r="K76">
        <f t="shared" si="47"/>
        <v>39.007926982601731</v>
      </c>
      <c r="L76">
        <f t="shared" si="48"/>
        <v>38.792304142543799</v>
      </c>
      <c r="M76">
        <f t="shared" si="49"/>
        <v>0.18885803910062254</v>
      </c>
      <c r="N76">
        <f t="shared" si="50"/>
        <v>3.3957275768741777</v>
      </c>
      <c r="O76">
        <f t="shared" si="51"/>
        <v>0.18321084858498402</v>
      </c>
      <c r="P76">
        <f t="shared" si="52"/>
        <v>0.11500009223252974</v>
      </c>
      <c r="Q76">
        <f t="shared" si="53"/>
        <v>0</v>
      </c>
      <c r="R76">
        <f t="shared" si="54"/>
        <v>27.231325309117768</v>
      </c>
      <c r="S76">
        <f t="shared" si="55"/>
        <v>27.573667741935498</v>
      </c>
      <c r="T76">
        <f t="shared" si="56"/>
        <v>3.7015401923047131</v>
      </c>
      <c r="U76">
        <f t="shared" si="57"/>
        <v>39.503970575669264</v>
      </c>
      <c r="V76">
        <f t="shared" si="58"/>
        <v>1.5159785340536369</v>
      </c>
      <c r="W76">
        <f t="shared" si="59"/>
        <v>3.8375345869342499</v>
      </c>
      <c r="X76">
        <f t="shared" si="60"/>
        <v>2.1855616582510762</v>
      </c>
      <c r="Y76">
        <f t="shared" si="61"/>
        <v>-187.19228457520043</v>
      </c>
      <c r="Z76">
        <f t="shared" si="62"/>
        <v>113.20782288350917</v>
      </c>
      <c r="AA76">
        <f t="shared" si="63"/>
        <v>7.2585121414093248</v>
      </c>
      <c r="AB76">
        <f t="shared" si="64"/>
        <v>-66.725949550281953</v>
      </c>
      <c r="AC76">
        <v>-4.01064119838902E-2</v>
      </c>
      <c r="AD76">
        <v>4.5022960966578499E-2</v>
      </c>
      <c r="AE76">
        <v>3.3833535450904999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50940.134562448417</v>
      </c>
      <c r="AK76" t="s">
        <v>434</v>
      </c>
      <c r="AL76">
        <v>2.3207692307692298</v>
      </c>
      <c r="AM76">
        <v>1.8391999999999999</v>
      </c>
      <c r="AN76">
        <f t="shared" si="68"/>
        <v>-0.48156923076922986</v>
      </c>
      <c r="AO76">
        <f t="shared" si="69"/>
        <v>-0.26183624987452692</v>
      </c>
      <c r="AP76">
        <v>-0.62890744700425905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-1.9590765850810035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-3.8191808830106773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0.64204477945669003</v>
      </c>
      <c r="BN76">
        <v>0.5</v>
      </c>
      <c r="BO76" t="s">
        <v>254</v>
      </c>
      <c r="BP76">
        <v>1675434836.82903</v>
      </c>
      <c r="BQ76">
        <v>400.15980645161301</v>
      </c>
      <c r="BR76">
        <v>400.12635483870997</v>
      </c>
      <c r="BS76">
        <v>15.637990322580601</v>
      </c>
      <c r="BT76">
        <v>15.101454838709699</v>
      </c>
      <c r="BU76">
        <v>500.001225806452</v>
      </c>
      <c r="BV76">
        <v>96.741967741935497</v>
      </c>
      <c r="BW76">
        <v>0.20006270967741899</v>
      </c>
      <c r="BX76">
        <v>28.192051612903199</v>
      </c>
      <c r="BY76">
        <v>27.573667741935498</v>
      </c>
      <c r="BZ76">
        <v>999.9</v>
      </c>
      <c r="CA76">
        <v>9997.5806451612898</v>
      </c>
      <c r="CB76">
        <v>0</v>
      </c>
      <c r="CC76">
        <v>392.89635483871001</v>
      </c>
      <c r="CD76">
        <v>0</v>
      </c>
      <c r="CE76">
        <v>0</v>
      </c>
      <c r="CF76">
        <v>0</v>
      </c>
      <c r="CG76">
        <v>0</v>
      </c>
      <c r="CH76">
        <v>2.3180451612903199</v>
      </c>
      <c r="CI76">
        <v>0</v>
      </c>
      <c r="CJ76">
        <v>1.7155451612903201</v>
      </c>
      <c r="CK76">
        <v>0.234203225806452</v>
      </c>
      <c r="CL76">
        <v>40.560290322580599</v>
      </c>
      <c r="CM76">
        <v>44.311999999999998</v>
      </c>
      <c r="CN76">
        <v>42.533999999999999</v>
      </c>
      <c r="CO76">
        <v>42.311999999999998</v>
      </c>
      <c r="CP76">
        <v>40.830419354838703</v>
      </c>
      <c r="CQ76">
        <v>0</v>
      </c>
      <c r="CR76">
        <v>0</v>
      </c>
      <c r="CS76">
        <v>0</v>
      </c>
      <c r="CT76">
        <v>59.400000095367403</v>
      </c>
      <c r="CU76">
        <v>2.3207692307692298</v>
      </c>
      <c r="CV76">
        <v>0.38356922640938401</v>
      </c>
      <c r="CW76">
        <v>-2.0995760609328298</v>
      </c>
      <c r="CX76">
        <v>1.7376461538461501</v>
      </c>
      <c r="CY76">
        <v>15</v>
      </c>
      <c r="CZ76">
        <v>1675431165.9000001</v>
      </c>
      <c r="DA76" t="s">
        <v>255</v>
      </c>
      <c r="DB76">
        <v>5</v>
      </c>
      <c r="DC76">
        <v>-3.794</v>
      </c>
      <c r="DD76">
        <v>0.34499999999999997</v>
      </c>
      <c r="DE76">
        <v>403</v>
      </c>
      <c r="DF76">
        <v>15</v>
      </c>
      <c r="DG76">
        <v>1.63</v>
      </c>
      <c r="DH76">
        <v>0.18</v>
      </c>
      <c r="DI76">
        <v>1.74929886538462E-2</v>
      </c>
      <c r="DJ76">
        <v>0.15141783161352901</v>
      </c>
      <c r="DK76">
        <v>0.108623287271402</v>
      </c>
      <c r="DL76">
        <v>1</v>
      </c>
      <c r="DM76">
        <v>2.4331</v>
      </c>
      <c r="DN76">
        <v>0</v>
      </c>
      <c r="DO76">
        <v>0</v>
      </c>
      <c r="DP76">
        <v>0</v>
      </c>
      <c r="DQ76">
        <v>0.54937201923076895</v>
      </c>
      <c r="DR76">
        <v>-0.172485605644597</v>
      </c>
      <c r="DS76">
        <v>3.2236735317676603E-2</v>
      </c>
      <c r="DT76">
        <v>0</v>
      </c>
      <c r="DU76">
        <v>1</v>
      </c>
      <c r="DV76">
        <v>3</v>
      </c>
      <c r="DW76" t="s">
        <v>263</v>
      </c>
      <c r="DX76">
        <v>100</v>
      </c>
      <c r="DY76">
        <v>100</v>
      </c>
      <c r="DZ76">
        <v>-3.794</v>
      </c>
      <c r="EA76">
        <v>0.34499999999999997</v>
      </c>
      <c r="EB76">
        <v>2</v>
      </c>
      <c r="EC76">
        <v>517.66899999999998</v>
      </c>
      <c r="ED76">
        <v>414.00299999999999</v>
      </c>
      <c r="EE76">
        <v>30.3477</v>
      </c>
      <c r="EF76">
        <v>31.444099999999999</v>
      </c>
      <c r="EG76">
        <v>29.9999</v>
      </c>
      <c r="EH76">
        <v>31.735199999999999</v>
      </c>
      <c r="EI76">
        <v>31.782699999999998</v>
      </c>
      <c r="EJ76">
        <v>20.110700000000001</v>
      </c>
      <c r="EK76">
        <v>27.505600000000001</v>
      </c>
      <c r="EL76">
        <v>0</v>
      </c>
      <c r="EM76">
        <v>30.248000000000001</v>
      </c>
      <c r="EN76">
        <v>400.00400000000002</v>
      </c>
      <c r="EO76">
        <v>15.333399999999999</v>
      </c>
      <c r="EP76">
        <v>100.303</v>
      </c>
      <c r="EQ76">
        <v>90.619500000000002</v>
      </c>
    </row>
    <row r="77" spans="1:147" x14ac:dyDescent="0.3">
      <c r="A77">
        <v>61</v>
      </c>
      <c r="B77">
        <v>1675434904.8</v>
      </c>
      <c r="C77">
        <v>3660.3999998569502</v>
      </c>
      <c r="D77" t="s">
        <v>435</v>
      </c>
      <c r="E77" t="s">
        <v>436</v>
      </c>
      <c r="F77">
        <v>1675434896.8225801</v>
      </c>
      <c r="G77">
        <f t="shared" si="43"/>
        <v>3.1274856114357225E-3</v>
      </c>
      <c r="H77">
        <f t="shared" si="44"/>
        <v>-1.8267215888044319</v>
      </c>
      <c r="I77">
        <f t="shared" si="45"/>
        <v>400.05703225806502</v>
      </c>
      <c r="J77">
        <f t="shared" si="46"/>
        <v>406.97050303923095</v>
      </c>
      <c r="K77">
        <f t="shared" si="47"/>
        <v>39.450566987040048</v>
      </c>
      <c r="L77">
        <f t="shared" si="48"/>
        <v>38.780394726081269</v>
      </c>
      <c r="M77">
        <f t="shared" si="49"/>
        <v>0.13313016868374336</v>
      </c>
      <c r="N77">
        <f t="shared" si="50"/>
        <v>3.3989931885337477</v>
      </c>
      <c r="O77">
        <f t="shared" si="51"/>
        <v>0.13029973168603964</v>
      </c>
      <c r="P77">
        <f t="shared" si="52"/>
        <v>8.1686623744120432E-2</v>
      </c>
      <c r="Q77">
        <f t="shared" si="53"/>
        <v>0</v>
      </c>
      <c r="R77">
        <f t="shared" si="54"/>
        <v>28.111161442388397</v>
      </c>
      <c r="S77">
        <f t="shared" si="55"/>
        <v>28.169396774193601</v>
      </c>
      <c r="T77">
        <f t="shared" si="56"/>
        <v>3.8324764980114425</v>
      </c>
      <c r="U77">
        <f t="shared" si="57"/>
        <v>39.466167169146814</v>
      </c>
      <c r="V77">
        <f t="shared" si="58"/>
        <v>1.5706103517057421</v>
      </c>
      <c r="W77">
        <f t="shared" si="59"/>
        <v>3.9796374068307983</v>
      </c>
      <c r="X77">
        <f t="shared" si="60"/>
        <v>2.2618661463057004</v>
      </c>
      <c r="Y77">
        <f t="shared" si="61"/>
        <v>-137.92211546431537</v>
      </c>
      <c r="Z77">
        <f t="shared" si="62"/>
        <v>118.87497361917005</v>
      </c>
      <c r="AA77">
        <f t="shared" si="63"/>
        <v>7.6610237986994107</v>
      </c>
      <c r="AB77">
        <f t="shared" si="64"/>
        <v>-11.386118046445915</v>
      </c>
      <c r="AC77">
        <v>-4.0154933729364503E-2</v>
      </c>
      <c r="AD77">
        <v>4.5077430876611702E-2</v>
      </c>
      <c r="AE77">
        <v>3.3866041863353402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50893.348285821201</v>
      </c>
      <c r="AK77" t="s">
        <v>437</v>
      </c>
      <c r="AL77">
        <v>2.3495538461538499</v>
      </c>
      <c r="AM77">
        <v>1.3812</v>
      </c>
      <c r="AN77">
        <f t="shared" si="68"/>
        <v>-0.9683538461538499</v>
      </c>
      <c r="AO77">
        <f t="shared" si="69"/>
        <v>-0.70109603689100053</v>
      </c>
      <c r="AP77">
        <v>-0.58641852980522102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-1.8267215888044319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-1.4263381154377714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0.64204477945669003</v>
      </c>
      <c r="BN77">
        <v>0.5</v>
      </c>
      <c r="BO77" t="s">
        <v>254</v>
      </c>
      <c r="BP77">
        <v>1675434896.8225801</v>
      </c>
      <c r="BQ77">
        <v>400.05703225806502</v>
      </c>
      <c r="BR77">
        <v>399.98312903225798</v>
      </c>
      <c r="BS77">
        <v>16.202354838709699</v>
      </c>
      <c r="BT77">
        <v>15.807277419354801</v>
      </c>
      <c r="BU77">
        <v>500.01635483871001</v>
      </c>
      <c r="BV77">
        <v>96.737277419354797</v>
      </c>
      <c r="BW77">
        <v>0.19988803225806501</v>
      </c>
      <c r="BX77">
        <v>28.818112903225799</v>
      </c>
      <c r="BY77">
        <v>28.169396774193601</v>
      </c>
      <c r="BZ77">
        <v>999.9</v>
      </c>
      <c r="CA77">
        <v>10010.1612903226</v>
      </c>
      <c r="CB77">
        <v>0</v>
      </c>
      <c r="CC77">
        <v>392.91899999999998</v>
      </c>
      <c r="CD77">
        <v>0</v>
      </c>
      <c r="CE77">
        <v>0</v>
      </c>
      <c r="CF77">
        <v>0</v>
      </c>
      <c r="CG77">
        <v>0</v>
      </c>
      <c r="CH77">
        <v>2.3662483870967699</v>
      </c>
      <c r="CI77">
        <v>0</v>
      </c>
      <c r="CJ77">
        <v>0.11974193548387101</v>
      </c>
      <c r="CK77">
        <v>0.11660322580645199</v>
      </c>
      <c r="CL77">
        <v>40.048193548387097</v>
      </c>
      <c r="CM77">
        <v>44.245935483871001</v>
      </c>
      <c r="CN77">
        <v>42.259903225806397</v>
      </c>
      <c r="CO77">
        <v>42.231709677419303</v>
      </c>
      <c r="CP77">
        <v>40.447258064516099</v>
      </c>
      <c r="CQ77">
        <v>0</v>
      </c>
      <c r="CR77">
        <v>0</v>
      </c>
      <c r="CS77">
        <v>0</v>
      </c>
      <c r="CT77">
        <v>59.200000047683702</v>
      </c>
      <c r="CU77">
        <v>2.3495538461538499</v>
      </c>
      <c r="CV77">
        <v>-0.66771965086170104</v>
      </c>
      <c r="CW77">
        <v>-2.0584888749747399</v>
      </c>
      <c r="CX77">
        <v>8.5000000000000006E-2</v>
      </c>
      <c r="CY77">
        <v>15</v>
      </c>
      <c r="CZ77">
        <v>1675431165.9000001</v>
      </c>
      <c r="DA77" t="s">
        <v>255</v>
      </c>
      <c r="DB77">
        <v>5</v>
      </c>
      <c r="DC77">
        <v>-3.794</v>
      </c>
      <c r="DD77">
        <v>0.34499999999999997</v>
      </c>
      <c r="DE77">
        <v>403</v>
      </c>
      <c r="DF77">
        <v>15</v>
      </c>
      <c r="DG77">
        <v>1.63</v>
      </c>
      <c r="DH77">
        <v>0.18</v>
      </c>
      <c r="DI77">
        <v>5.3733280192307699E-2</v>
      </c>
      <c r="DJ77">
        <v>0.21374875545074701</v>
      </c>
      <c r="DK77">
        <v>8.6551158175187895E-2</v>
      </c>
      <c r="DL77">
        <v>1</v>
      </c>
      <c r="DM77">
        <v>2.3504999999999998</v>
      </c>
      <c r="DN77">
        <v>0</v>
      </c>
      <c r="DO77">
        <v>0</v>
      </c>
      <c r="DP77">
        <v>0</v>
      </c>
      <c r="DQ77">
        <v>0.40485663461538501</v>
      </c>
      <c r="DR77">
        <v>-7.2035093211945705E-2</v>
      </c>
      <c r="DS77">
        <v>1.55083176479701E-2</v>
      </c>
      <c r="DT77">
        <v>1</v>
      </c>
      <c r="DU77">
        <v>2</v>
      </c>
      <c r="DV77">
        <v>3</v>
      </c>
      <c r="DW77" t="s">
        <v>256</v>
      </c>
      <c r="DX77">
        <v>100</v>
      </c>
      <c r="DY77">
        <v>100</v>
      </c>
      <c r="DZ77">
        <v>-3.794</v>
      </c>
      <c r="EA77">
        <v>0.34499999999999997</v>
      </c>
      <c r="EB77">
        <v>2</v>
      </c>
      <c r="EC77">
        <v>517.47400000000005</v>
      </c>
      <c r="ED77">
        <v>415.21699999999998</v>
      </c>
      <c r="EE77">
        <v>30.353999999999999</v>
      </c>
      <c r="EF77">
        <v>31.4084</v>
      </c>
      <c r="EG77">
        <v>29.9999</v>
      </c>
      <c r="EH77">
        <v>31.7104</v>
      </c>
      <c r="EI77">
        <v>31.7606</v>
      </c>
      <c r="EJ77">
        <v>20.116199999999999</v>
      </c>
      <c r="EK77">
        <v>23.911999999999999</v>
      </c>
      <c r="EL77">
        <v>0</v>
      </c>
      <c r="EM77">
        <v>30.35</v>
      </c>
      <c r="EN77">
        <v>399.94200000000001</v>
      </c>
      <c r="EO77">
        <v>15.969200000000001</v>
      </c>
      <c r="EP77">
        <v>100.31100000000001</v>
      </c>
      <c r="EQ77">
        <v>90.6203</v>
      </c>
    </row>
    <row r="78" spans="1:147" x14ac:dyDescent="0.3">
      <c r="A78">
        <v>62</v>
      </c>
      <c r="B78">
        <v>1675434964.8</v>
      </c>
      <c r="C78">
        <v>3720.3999998569502</v>
      </c>
      <c r="D78" t="s">
        <v>438</v>
      </c>
      <c r="E78" t="s">
        <v>439</v>
      </c>
      <c r="F78">
        <v>1675434956.82903</v>
      </c>
      <c r="G78">
        <f t="shared" si="43"/>
        <v>2.681720744446565E-3</v>
      </c>
      <c r="H78">
        <f t="shared" si="44"/>
        <v>-1.8663715063752555</v>
      </c>
      <c r="I78">
        <f t="shared" si="45"/>
        <v>400.02890322580703</v>
      </c>
      <c r="J78">
        <f t="shared" si="46"/>
        <v>410.93410645438792</v>
      </c>
      <c r="K78">
        <f t="shared" si="47"/>
        <v>39.835865333984998</v>
      </c>
      <c r="L78">
        <f t="shared" si="48"/>
        <v>38.778717240336299</v>
      </c>
      <c r="M78">
        <f t="shared" si="49"/>
        <v>0.11614973394513524</v>
      </c>
      <c r="N78">
        <f t="shared" si="50"/>
        <v>3.3941404529139136</v>
      </c>
      <c r="O78">
        <f t="shared" si="51"/>
        <v>0.11398593917135731</v>
      </c>
      <c r="P78">
        <f t="shared" si="52"/>
        <v>7.1432262840784549E-2</v>
      </c>
      <c r="Q78">
        <f t="shared" si="53"/>
        <v>0</v>
      </c>
      <c r="R78">
        <f t="shared" si="54"/>
        <v>28.091382459364262</v>
      </c>
      <c r="S78">
        <f t="shared" si="55"/>
        <v>28.078929032258099</v>
      </c>
      <c r="T78">
        <f t="shared" si="56"/>
        <v>3.8123359307184641</v>
      </c>
      <c r="U78">
        <f t="shared" si="57"/>
        <v>40.364837340581509</v>
      </c>
      <c r="V78">
        <f t="shared" si="58"/>
        <v>1.5952677384934706</v>
      </c>
      <c r="W78">
        <f t="shared" si="59"/>
        <v>3.9521223014805504</v>
      </c>
      <c r="X78">
        <f t="shared" si="60"/>
        <v>2.2170681922249935</v>
      </c>
      <c r="Y78">
        <f t="shared" si="61"/>
        <v>-118.26388483009352</v>
      </c>
      <c r="Z78">
        <f t="shared" si="62"/>
        <v>113.35914561039851</v>
      </c>
      <c r="AA78">
        <f t="shared" si="63"/>
        <v>7.308348114249279</v>
      </c>
      <c r="AB78">
        <f t="shared" si="64"/>
        <v>2.4036088945542815</v>
      </c>
      <c r="AC78">
        <v>-4.0082836871959501E-2</v>
      </c>
      <c r="AD78">
        <v>4.4996495838142997E-2</v>
      </c>
      <c r="AE78">
        <v>3.38177369475981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50825.912126801239</v>
      </c>
      <c r="AK78" t="s">
        <v>440</v>
      </c>
      <c r="AL78">
        <v>2.39402692307692</v>
      </c>
      <c r="AM78">
        <v>1.9496</v>
      </c>
      <c r="AN78">
        <f t="shared" si="68"/>
        <v>-0.44442692307692</v>
      </c>
      <c r="AO78">
        <f t="shared" si="69"/>
        <v>-0.22795800321959375</v>
      </c>
      <c r="AP78">
        <v>-0.59914704109648098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-1.8663715063752555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-4.3867729400870914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0.64204477945669003</v>
      </c>
      <c r="BN78">
        <v>0.5</v>
      </c>
      <c r="BO78" t="s">
        <v>254</v>
      </c>
      <c r="BP78">
        <v>1675434956.82903</v>
      </c>
      <c r="BQ78">
        <v>400.02890322580703</v>
      </c>
      <c r="BR78">
        <v>399.92700000000002</v>
      </c>
      <c r="BS78">
        <v>16.456274193548399</v>
      </c>
      <c r="BT78">
        <v>16.117593548387099</v>
      </c>
      <c r="BU78">
        <v>500.01400000000001</v>
      </c>
      <c r="BV78">
        <v>96.739725806451602</v>
      </c>
      <c r="BW78">
        <v>0.20006261290322599</v>
      </c>
      <c r="BX78">
        <v>28.698429032258101</v>
      </c>
      <c r="BY78">
        <v>28.078929032258099</v>
      </c>
      <c r="BZ78">
        <v>999.9</v>
      </c>
      <c r="CA78">
        <v>9991.9354838709696</v>
      </c>
      <c r="CB78">
        <v>0</v>
      </c>
      <c r="CC78">
        <v>392.92758064516102</v>
      </c>
      <c r="CD78">
        <v>0</v>
      </c>
      <c r="CE78">
        <v>0</v>
      </c>
      <c r="CF78">
        <v>0</v>
      </c>
      <c r="CG78">
        <v>0</v>
      </c>
      <c r="CH78">
        <v>2.3730903225806501</v>
      </c>
      <c r="CI78">
        <v>0</v>
      </c>
      <c r="CJ78">
        <v>-1.60905161290323</v>
      </c>
      <c r="CK78">
        <v>-0.126529032258065</v>
      </c>
      <c r="CL78">
        <v>39.646838709677397</v>
      </c>
      <c r="CM78">
        <v>44.0741935483871</v>
      </c>
      <c r="CN78">
        <v>41.939129032258101</v>
      </c>
      <c r="CO78">
        <v>42.125</v>
      </c>
      <c r="CP78">
        <v>40.122838709677403</v>
      </c>
      <c r="CQ78">
        <v>0</v>
      </c>
      <c r="CR78">
        <v>0</v>
      </c>
      <c r="CS78">
        <v>0</v>
      </c>
      <c r="CT78">
        <v>59.600000143051098</v>
      </c>
      <c r="CU78">
        <v>2.39402692307692</v>
      </c>
      <c r="CV78">
        <v>0.189473495142916</v>
      </c>
      <c r="CW78">
        <v>-0.194916217398069</v>
      </c>
      <c r="CX78">
        <v>-1.6168961538461499</v>
      </c>
      <c r="CY78">
        <v>15</v>
      </c>
      <c r="CZ78">
        <v>1675431165.9000001</v>
      </c>
      <c r="DA78" t="s">
        <v>255</v>
      </c>
      <c r="DB78">
        <v>5</v>
      </c>
      <c r="DC78">
        <v>-3.794</v>
      </c>
      <c r="DD78">
        <v>0.34499999999999997</v>
      </c>
      <c r="DE78">
        <v>403</v>
      </c>
      <c r="DF78">
        <v>15</v>
      </c>
      <c r="DG78">
        <v>1.63</v>
      </c>
      <c r="DH78">
        <v>0.18</v>
      </c>
      <c r="DI78">
        <v>0.122934772115385</v>
      </c>
      <c r="DJ78">
        <v>-4.6144450721880101E-2</v>
      </c>
      <c r="DK78">
        <v>0.100833081751374</v>
      </c>
      <c r="DL78">
        <v>1</v>
      </c>
      <c r="DM78">
        <v>2.4466000000000001</v>
      </c>
      <c r="DN78">
        <v>0</v>
      </c>
      <c r="DO78">
        <v>0</v>
      </c>
      <c r="DP78">
        <v>0</v>
      </c>
      <c r="DQ78">
        <v>0.32485169230769201</v>
      </c>
      <c r="DR78">
        <v>0.16540903087565001</v>
      </c>
      <c r="DS78">
        <v>2.37144925840868E-2</v>
      </c>
      <c r="DT78">
        <v>0</v>
      </c>
      <c r="DU78">
        <v>1</v>
      </c>
      <c r="DV78">
        <v>3</v>
      </c>
      <c r="DW78" t="s">
        <v>263</v>
      </c>
      <c r="DX78">
        <v>100</v>
      </c>
      <c r="DY78">
        <v>100</v>
      </c>
      <c r="DZ78">
        <v>-3.794</v>
      </c>
      <c r="EA78">
        <v>0.34499999999999997</v>
      </c>
      <c r="EB78">
        <v>2</v>
      </c>
      <c r="EC78">
        <v>518.17899999999997</v>
      </c>
      <c r="ED78">
        <v>415.29500000000002</v>
      </c>
      <c r="EE78">
        <v>27.0458</v>
      </c>
      <c r="EF78">
        <v>31.3919</v>
      </c>
      <c r="EG78">
        <v>29.9999</v>
      </c>
      <c r="EH78">
        <v>31.685500000000001</v>
      </c>
      <c r="EI78">
        <v>31.735800000000001</v>
      </c>
      <c r="EJ78">
        <v>20.117899999999999</v>
      </c>
      <c r="EK78">
        <v>23.419899999999998</v>
      </c>
      <c r="EL78">
        <v>0</v>
      </c>
      <c r="EM78">
        <v>27.0808</v>
      </c>
      <c r="EN78">
        <v>399.79199999999997</v>
      </c>
      <c r="EO78">
        <v>16.014800000000001</v>
      </c>
      <c r="EP78">
        <v>100.315</v>
      </c>
      <c r="EQ78">
        <v>90.618499999999997</v>
      </c>
    </row>
    <row r="79" spans="1:147" x14ac:dyDescent="0.3">
      <c r="A79">
        <v>63</v>
      </c>
      <c r="B79">
        <v>1675435024.9000001</v>
      </c>
      <c r="C79">
        <v>3780.5</v>
      </c>
      <c r="D79" t="s">
        <v>441</v>
      </c>
      <c r="E79" t="s">
        <v>442</v>
      </c>
      <c r="F79">
        <v>1675435016.84516</v>
      </c>
      <c r="G79">
        <f t="shared" si="43"/>
        <v>2.0080864981525501E-3</v>
      </c>
      <c r="H79">
        <f t="shared" si="44"/>
        <v>-2.255281304757728</v>
      </c>
      <c r="I79">
        <f t="shared" si="45"/>
        <v>400.11648387096801</v>
      </c>
      <c r="J79">
        <f t="shared" si="46"/>
        <v>426.63574177924971</v>
      </c>
      <c r="K79">
        <f t="shared" si="47"/>
        <v>41.363240514067208</v>
      </c>
      <c r="L79">
        <f t="shared" si="48"/>
        <v>38.792142184283087</v>
      </c>
      <c r="M79">
        <f t="shared" si="49"/>
        <v>8.7034811783571586E-2</v>
      </c>
      <c r="N79">
        <f t="shared" si="50"/>
        <v>3.3926551034503323</v>
      </c>
      <c r="O79">
        <f t="shared" si="51"/>
        <v>8.5813167282231095E-2</v>
      </c>
      <c r="P79">
        <f t="shared" si="52"/>
        <v>5.3741560901286248E-2</v>
      </c>
      <c r="Q79">
        <f t="shared" si="53"/>
        <v>0</v>
      </c>
      <c r="R79">
        <f t="shared" si="54"/>
        <v>28.02192804105389</v>
      </c>
      <c r="S79">
        <f t="shared" si="55"/>
        <v>27.917180645161299</v>
      </c>
      <c r="T79">
        <f t="shared" si="56"/>
        <v>3.7765564173624719</v>
      </c>
      <c r="U79">
        <f t="shared" si="57"/>
        <v>40.249495936318837</v>
      </c>
      <c r="V79">
        <f t="shared" si="58"/>
        <v>1.5703716764302325</v>
      </c>
      <c r="W79">
        <f t="shared" si="59"/>
        <v>3.9015933986224636</v>
      </c>
      <c r="X79">
        <f t="shared" si="60"/>
        <v>2.2061847409322395</v>
      </c>
      <c r="Y79">
        <f t="shared" si="61"/>
        <v>-88.556614568527465</v>
      </c>
      <c r="Z79">
        <f t="shared" si="62"/>
        <v>102.34527813830458</v>
      </c>
      <c r="AA79">
        <f t="shared" si="63"/>
        <v>6.5885739636560938</v>
      </c>
      <c r="AB79">
        <f t="shared" si="64"/>
        <v>20.377237533433203</v>
      </c>
      <c r="AC79">
        <v>-4.0060777662162199E-2</v>
      </c>
      <c r="AD79">
        <v>4.4971732442652602E-2</v>
      </c>
      <c r="AE79">
        <v>3.3802951512244999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50836.694922013041</v>
      </c>
      <c r="AK79" t="s">
        <v>443</v>
      </c>
      <c r="AL79">
        <v>2.3157961538461498</v>
      </c>
      <c r="AM79">
        <v>1.7189300000000001</v>
      </c>
      <c r="AN79">
        <f t="shared" si="68"/>
        <v>-0.59686615384614972</v>
      </c>
      <c r="AO79">
        <f t="shared" si="69"/>
        <v>-0.34723121584133715</v>
      </c>
      <c r="AP79">
        <v>-0.72399579396227498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-2.255281304757728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-2.8799254052577381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0.64204477945669003</v>
      </c>
      <c r="BN79">
        <v>0.5</v>
      </c>
      <c r="BO79" t="s">
        <v>254</v>
      </c>
      <c r="BP79">
        <v>1675435016.84516</v>
      </c>
      <c r="BQ79">
        <v>400.11648387096801</v>
      </c>
      <c r="BR79">
        <v>399.93006451612899</v>
      </c>
      <c r="BS79">
        <v>16.197393548387101</v>
      </c>
      <c r="BT79">
        <v>15.943722580645201</v>
      </c>
      <c r="BU79">
        <v>500.01719354838701</v>
      </c>
      <c r="BV79">
        <v>96.7520806451613</v>
      </c>
      <c r="BW79">
        <v>0.20004141935483899</v>
      </c>
      <c r="BX79">
        <v>28.476735483871</v>
      </c>
      <c r="BY79">
        <v>27.917180645161299</v>
      </c>
      <c r="BZ79">
        <v>999.9</v>
      </c>
      <c r="CA79">
        <v>9985.1612903225796</v>
      </c>
      <c r="CB79">
        <v>0</v>
      </c>
      <c r="CC79">
        <v>390.84783870967698</v>
      </c>
      <c r="CD79">
        <v>0</v>
      </c>
      <c r="CE79">
        <v>0</v>
      </c>
      <c r="CF79">
        <v>0</v>
      </c>
      <c r="CG79">
        <v>0</v>
      </c>
      <c r="CH79">
        <v>2.34414193548387</v>
      </c>
      <c r="CI79">
        <v>0</v>
      </c>
      <c r="CJ79">
        <v>-3.5197548387096802</v>
      </c>
      <c r="CK79">
        <v>-0.28861290322580602</v>
      </c>
      <c r="CL79">
        <v>39.298129032258103</v>
      </c>
      <c r="CM79">
        <v>43.911000000000001</v>
      </c>
      <c r="CN79">
        <v>41.622838709677403</v>
      </c>
      <c r="CO79">
        <v>41.9491935483871</v>
      </c>
      <c r="CP79">
        <v>39.840451612903202</v>
      </c>
      <c r="CQ79">
        <v>0</v>
      </c>
      <c r="CR79">
        <v>0</v>
      </c>
      <c r="CS79">
        <v>0</v>
      </c>
      <c r="CT79">
        <v>59.400000095367403</v>
      </c>
      <c r="CU79">
        <v>2.3157961538461498</v>
      </c>
      <c r="CV79">
        <v>-0.84405127789210499</v>
      </c>
      <c r="CW79">
        <v>0.61389056564490496</v>
      </c>
      <c r="CX79">
        <v>-3.48213461538462</v>
      </c>
      <c r="CY79">
        <v>15</v>
      </c>
      <c r="CZ79">
        <v>1675431165.9000001</v>
      </c>
      <c r="DA79" t="s">
        <v>255</v>
      </c>
      <c r="DB79">
        <v>5</v>
      </c>
      <c r="DC79">
        <v>-3.794</v>
      </c>
      <c r="DD79">
        <v>0.34499999999999997</v>
      </c>
      <c r="DE79">
        <v>403</v>
      </c>
      <c r="DF79">
        <v>15</v>
      </c>
      <c r="DG79">
        <v>1.63</v>
      </c>
      <c r="DH79">
        <v>0.18</v>
      </c>
      <c r="DI79">
        <v>0.21811967500000001</v>
      </c>
      <c r="DJ79">
        <v>0.83403016759830895</v>
      </c>
      <c r="DK79">
        <v>0.61543631481140104</v>
      </c>
      <c r="DL79">
        <v>0</v>
      </c>
      <c r="DM79">
        <v>2.3351000000000002</v>
      </c>
      <c r="DN79">
        <v>0</v>
      </c>
      <c r="DO79">
        <v>0</v>
      </c>
      <c r="DP79">
        <v>0</v>
      </c>
      <c r="DQ79">
        <v>0.26682371153846202</v>
      </c>
      <c r="DR79">
        <v>-0.15905437803640299</v>
      </c>
      <c r="DS79">
        <v>2.1392830519319499E-2</v>
      </c>
      <c r="DT79">
        <v>0</v>
      </c>
      <c r="DU79">
        <v>0</v>
      </c>
      <c r="DV79">
        <v>3</v>
      </c>
      <c r="DW79" t="s">
        <v>444</v>
      </c>
      <c r="DX79">
        <v>100</v>
      </c>
      <c r="DY79">
        <v>100</v>
      </c>
      <c r="DZ79">
        <v>-3.794</v>
      </c>
      <c r="EA79">
        <v>0.34499999999999997</v>
      </c>
      <c r="EB79">
        <v>2</v>
      </c>
      <c r="EC79">
        <v>517.01900000000001</v>
      </c>
      <c r="ED79">
        <v>415.55399999999997</v>
      </c>
      <c r="EE79">
        <v>27.2104</v>
      </c>
      <c r="EF79">
        <v>31.394600000000001</v>
      </c>
      <c r="EG79">
        <v>29.9999</v>
      </c>
      <c r="EH79">
        <v>31.669</v>
      </c>
      <c r="EI79">
        <v>31.7193</v>
      </c>
      <c r="EJ79">
        <v>20.119599999999998</v>
      </c>
      <c r="EK79">
        <v>23.700399999999998</v>
      </c>
      <c r="EL79">
        <v>0</v>
      </c>
      <c r="EM79">
        <v>27.252199999999998</v>
      </c>
      <c r="EN79">
        <v>399.97199999999998</v>
      </c>
      <c r="EO79">
        <v>15.9175</v>
      </c>
      <c r="EP79">
        <v>100.32</v>
      </c>
      <c r="EQ79">
        <v>90.620199999999997</v>
      </c>
    </row>
    <row r="80" spans="1:147" x14ac:dyDescent="0.3">
      <c r="A80">
        <v>64</v>
      </c>
      <c r="B80">
        <v>1675435084.8</v>
      </c>
      <c r="C80">
        <v>3840.3999998569502</v>
      </c>
      <c r="D80" t="s">
        <v>445</v>
      </c>
      <c r="E80" t="s">
        <v>446</v>
      </c>
      <c r="F80">
        <v>1675435076.82903</v>
      </c>
      <c r="G80">
        <f t="shared" si="43"/>
        <v>1.4530470729897684E-3</v>
      </c>
      <c r="H80">
        <f t="shared" si="44"/>
        <v>-2.4416300931341879</v>
      </c>
      <c r="I80">
        <f t="shared" si="45"/>
        <v>400.06896774193598</v>
      </c>
      <c r="J80">
        <f t="shared" si="46"/>
        <v>447.2523789233399</v>
      </c>
      <c r="K80">
        <f t="shared" si="47"/>
        <v>43.360591706140333</v>
      </c>
      <c r="L80">
        <f t="shared" si="48"/>
        <v>38.786215528500222</v>
      </c>
      <c r="M80">
        <f t="shared" si="49"/>
        <v>6.2462550317789439E-2</v>
      </c>
      <c r="N80">
        <f t="shared" si="50"/>
        <v>3.3958317574890451</v>
      </c>
      <c r="O80">
        <f t="shared" si="51"/>
        <v>6.1831220130195055E-2</v>
      </c>
      <c r="P80">
        <f t="shared" si="52"/>
        <v>3.8700703193901453E-2</v>
      </c>
      <c r="Q80">
        <f t="shared" si="53"/>
        <v>0</v>
      </c>
      <c r="R80">
        <f t="shared" si="54"/>
        <v>28.083759445830985</v>
      </c>
      <c r="S80">
        <f t="shared" si="55"/>
        <v>27.906300000000002</v>
      </c>
      <c r="T80">
        <f t="shared" si="56"/>
        <v>3.7741601192799967</v>
      </c>
      <c r="U80">
        <f t="shared" si="57"/>
        <v>40.094427542194786</v>
      </c>
      <c r="V80">
        <f t="shared" si="58"/>
        <v>1.5585011163560794</v>
      </c>
      <c r="W80">
        <f t="shared" si="59"/>
        <v>3.8870766136165322</v>
      </c>
      <c r="X80">
        <f t="shared" si="60"/>
        <v>2.2156590029239176</v>
      </c>
      <c r="Y80">
        <f t="shared" si="61"/>
        <v>-64.079375918848783</v>
      </c>
      <c r="Z80">
        <f t="shared" si="62"/>
        <v>92.687876761614277</v>
      </c>
      <c r="AA80">
        <f t="shared" si="63"/>
        <v>5.9590595713804415</v>
      </c>
      <c r="AB80">
        <f t="shared" si="64"/>
        <v>34.567560414145937</v>
      </c>
      <c r="AC80">
        <v>-4.01079596410642E-2</v>
      </c>
      <c r="AD80">
        <v>4.50246983473385E-2</v>
      </c>
      <c r="AE80">
        <v>3.38345724820668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50904.895436540384</v>
      </c>
      <c r="AK80" t="s">
        <v>447</v>
      </c>
      <c r="AL80">
        <v>2.3099538461538498</v>
      </c>
      <c r="AM80">
        <v>1.9008</v>
      </c>
      <c r="AN80">
        <f t="shared" si="68"/>
        <v>-0.40915384615384975</v>
      </c>
      <c r="AO80">
        <f t="shared" si="69"/>
        <v>-0.2152534965034984</v>
      </c>
      <c r="AP80">
        <v>-0.78381792733029398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-2.4416300931341879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-4.6456852791877763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0.64204477945669003</v>
      </c>
      <c r="BN80">
        <v>0.5</v>
      </c>
      <c r="BO80" t="s">
        <v>254</v>
      </c>
      <c r="BP80">
        <v>1675435076.82903</v>
      </c>
      <c r="BQ80">
        <v>400.06896774193598</v>
      </c>
      <c r="BR80">
        <v>399.83009677419398</v>
      </c>
      <c r="BS80">
        <v>16.0755032258065</v>
      </c>
      <c r="BT80">
        <v>15.891925806451599</v>
      </c>
      <c r="BU80">
        <v>500.02016129032302</v>
      </c>
      <c r="BV80">
        <v>96.748822580645196</v>
      </c>
      <c r="BW80">
        <v>0.20000038709677401</v>
      </c>
      <c r="BX80">
        <v>28.412580645161299</v>
      </c>
      <c r="BY80">
        <v>27.906300000000002</v>
      </c>
      <c r="BZ80">
        <v>999.9</v>
      </c>
      <c r="CA80">
        <v>9997.2580645161306</v>
      </c>
      <c r="CB80">
        <v>0</v>
      </c>
      <c r="CC80">
        <v>392.83916129032298</v>
      </c>
      <c r="CD80">
        <v>0</v>
      </c>
      <c r="CE80">
        <v>0</v>
      </c>
      <c r="CF80">
        <v>0</v>
      </c>
      <c r="CG80">
        <v>0</v>
      </c>
      <c r="CH80">
        <v>2.2979129032258099</v>
      </c>
      <c r="CI80">
        <v>0</v>
      </c>
      <c r="CJ80">
        <v>-4.8640032258064503</v>
      </c>
      <c r="CK80">
        <v>-0.46374838709677402</v>
      </c>
      <c r="CL80">
        <v>38.993870967741898</v>
      </c>
      <c r="CM80">
        <v>43.7093548387097</v>
      </c>
      <c r="CN80">
        <v>41.3546774193548</v>
      </c>
      <c r="CO80">
        <v>41.8</v>
      </c>
      <c r="CP80">
        <v>39.556032258064498</v>
      </c>
      <c r="CQ80">
        <v>0</v>
      </c>
      <c r="CR80">
        <v>0</v>
      </c>
      <c r="CS80">
        <v>0</v>
      </c>
      <c r="CT80">
        <v>59.200000047683702</v>
      </c>
      <c r="CU80">
        <v>2.3099538461538498</v>
      </c>
      <c r="CV80">
        <v>4.3213717947758997E-3</v>
      </c>
      <c r="CW80">
        <v>-3.3364444635014601</v>
      </c>
      <c r="CX80">
        <v>-4.8961538461538501</v>
      </c>
      <c r="CY80">
        <v>15</v>
      </c>
      <c r="CZ80">
        <v>1675431165.9000001</v>
      </c>
      <c r="DA80" t="s">
        <v>255</v>
      </c>
      <c r="DB80">
        <v>5</v>
      </c>
      <c r="DC80">
        <v>-3.794</v>
      </c>
      <c r="DD80">
        <v>0.34499999999999997</v>
      </c>
      <c r="DE80">
        <v>403</v>
      </c>
      <c r="DF80">
        <v>15</v>
      </c>
      <c r="DG80">
        <v>1.63</v>
      </c>
      <c r="DH80">
        <v>0.18</v>
      </c>
      <c r="DI80">
        <v>0.196916987307692</v>
      </c>
      <c r="DJ80">
        <v>0.38918401753647203</v>
      </c>
      <c r="DK80">
        <v>0.299086022131624</v>
      </c>
      <c r="DL80">
        <v>1</v>
      </c>
      <c r="DM80">
        <v>2.0958999999999999</v>
      </c>
      <c r="DN80">
        <v>0</v>
      </c>
      <c r="DO80">
        <v>0</v>
      </c>
      <c r="DP80">
        <v>0</v>
      </c>
      <c r="DQ80">
        <v>0.18812124999999999</v>
      </c>
      <c r="DR80">
        <v>-6.37563060270184E-2</v>
      </c>
      <c r="DS80">
        <v>8.9823879660207995E-3</v>
      </c>
      <c r="DT80">
        <v>1</v>
      </c>
      <c r="DU80">
        <v>2</v>
      </c>
      <c r="DV80">
        <v>3</v>
      </c>
      <c r="DW80" t="s">
        <v>256</v>
      </c>
      <c r="DX80">
        <v>100</v>
      </c>
      <c r="DY80">
        <v>100</v>
      </c>
      <c r="DZ80">
        <v>-3.794</v>
      </c>
      <c r="EA80">
        <v>0.34499999999999997</v>
      </c>
      <c r="EB80">
        <v>2</v>
      </c>
      <c r="EC80">
        <v>516.80399999999997</v>
      </c>
      <c r="ED80">
        <v>415.44</v>
      </c>
      <c r="EE80">
        <v>27.7531</v>
      </c>
      <c r="EF80">
        <v>31.3919</v>
      </c>
      <c r="EG80">
        <v>30.0001</v>
      </c>
      <c r="EH80">
        <v>31.657900000000001</v>
      </c>
      <c r="EI80">
        <v>31.7028</v>
      </c>
      <c r="EJ80">
        <v>20.1188</v>
      </c>
      <c r="EK80">
        <v>23.979500000000002</v>
      </c>
      <c r="EL80">
        <v>0</v>
      </c>
      <c r="EM80">
        <v>27.791799999999999</v>
      </c>
      <c r="EN80">
        <v>399.89800000000002</v>
      </c>
      <c r="EO80">
        <v>15.8751</v>
      </c>
      <c r="EP80">
        <v>100.322</v>
      </c>
      <c r="EQ80">
        <v>90.617800000000003</v>
      </c>
    </row>
    <row r="81" spans="1:147" x14ac:dyDescent="0.3">
      <c r="A81">
        <v>65</v>
      </c>
      <c r="B81">
        <v>1675435144.9000001</v>
      </c>
      <c r="C81">
        <v>3900.5</v>
      </c>
      <c r="D81" t="s">
        <v>448</v>
      </c>
      <c r="E81" t="s">
        <v>449</v>
      </c>
      <c r="F81">
        <v>1675435136.8903201</v>
      </c>
      <c r="G81">
        <f t="shared" ref="G81:G94" si="86">BU81*AH81*(BS81-BT81)/(100*BM81*(1000-AH81*BS81))</f>
        <v>9.9587328159885294E-4</v>
      </c>
      <c r="H81">
        <f t="shared" ref="H81:H94" si="87">BU81*AH81*(BR81-BQ81*(1000-AH81*BT81)/(1000-AH81*BS81))/(100*BM81)</f>
        <v>-2.6149857689696727</v>
      </c>
      <c r="I81">
        <f t="shared" ref="I81:I112" si="88">BQ81 - IF(AH81&gt;1, H81*BM81*100/(AJ81*CA81), 0)</f>
        <v>400.02561290322598</v>
      </c>
      <c r="J81">
        <f t="shared" ref="J81:J112" si="89">((P81-G81/2)*I81-H81)/(P81+G81/2)</f>
        <v>482.8493154564668</v>
      </c>
      <c r="K81">
        <f t="shared" ref="K81:K112" si="90">J81*(BV81+BW81)/1000</f>
        <v>46.813997490101514</v>
      </c>
      <c r="L81">
        <f t="shared" ref="L81:L94" si="91">(BQ81 - IF(AH81&gt;1, H81*BM81*100/(AJ81*CA81), 0))*(BV81+BW81)/1000</f>
        <v>38.783938257682649</v>
      </c>
      <c r="M81">
        <f t="shared" ref="M81:M112" si="92">2/((1/O81-1/N81)+SIGN(O81)*SQRT((1/O81-1/N81)*(1/O81-1/N81) + 4*BN81/((BN81+1)*(BN81+1))*(2*1/O81*1/N81-1/N81*1/N81)))</f>
        <v>4.2272679568431407E-2</v>
      </c>
      <c r="N81">
        <f t="shared" ref="N81:N94" si="93">AE81+AD81*BM81+AC81*BM81*BM81</f>
        <v>3.3980149906040649</v>
      </c>
      <c r="O81">
        <f t="shared" ref="O81:O94" si="94">G81*(1000-(1000*0.61365*EXP(17.502*S81/(240.97+S81))/(BV81+BW81)+BS81)/2)/(1000*0.61365*EXP(17.502*S81/(240.97+S81))/(BV81+BW81)-BS81)</f>
        <v>4.1982682706073492E-2</v>
      </c>
      <c r="P81">
        <f t="shared" ref="P81:P94" si="95">1/((BN81+1)/(M81/1.6)+1/(N81/1.37)) + BN81/((BN81+1)/(M81/1.6) + BN81/(N81/1.37))</f>
        <v>2.6265065746098971E-2</v>
      </c>
      <c r="Q81">
        <f t="shared" ref="Q81:Q94" si="96">(BJ81*BL81)</f>
        <v>0</v>
      </c>
      <c r="R81">
        <f t="shared" ref="R81:R112" si="97">(BX81+(Q81+2*0.95*0.0000000567*(((BX81+$B$7)+273)^4-(BX81+273)^4)-44100*G81)/(1.84*29.3*N81+8*0.95*0.0000000567*(BX81+273)^3))</f>
        <v>28.218876485297901</v>
      </c>
      <c r="S81">
        <f t="shared" ref="S81:S112" si="98">($C$7*BY81+$D$7*BZ81+$E$7*R81)</f>
        <v>27.973583870967701</v>
      </c>
      <c r="T81">
        <f t="shared" ref="T81:T112" si="99">0.61365*EXP(17.502*S81/(240.97+S81))</f>
        <v>3.7889996660928089</v>
      </c>
      <c r="U81">
        <f t="shared" ref="U81:U112" si="100">(V81/W81*100)</f>
        <v>39.867229461979818</v>
      </c>
      <c r="V81">
        <f t="shared" ref="V81:V94" si="101">BS81*(BV81+BW81)/1000</f>
        <v>1.5525107781874916</v>
      </c>
      <c r="W81">
        <f t="shared" ref="W81:W94" si="102">0.61365*EXP(17.502*BX81/(240.97+BX81))</f>
        <v>3.8942028305931684</v>
      </c>
      <c r="X81">
        <f t="shared" ref="X81:X94" si="103">(T81-BS81*(BV81+BW81)/1000)</f>
        <v>2.2364888879053173</v>
      </c>
      <c r="Y81">
        <f t="shared" ref="Y81:Y94" si="104">(-G81*44100)</f>
        <v>-43.918011718509412</v>
      </c>
      <c r="Z81">
        <f t="shared" ref="Z81:Z94" si="105">2*29.3*N81*0.92*(BX81-S81)</f>
        <v>86.195630192068165</v>
      </c>
      <c r="AA81">
        <f t="shared" ref="AA81:AA94" si="106">2*0.95*0.0000000567*(((BX81+$B$7)+273)^4-(S81+273)^4)</f>
        <v>5.5408268734711159</v>
      </c>
      <c r="AB81">
        <f t="shared" ref="AB81:AB112" si="107">Q81+AA81+Y81+Z81</f>
        <v>47.818445347029872</v>
      </c>
      <c r="AC81">
        <v>-4.0140397243826002E-2</v>
      </c>
      <c r="AD81">
        <v>4.5061112398128697E-2</v>
      </c>
      <c r="AE81">
        <v>3.38563047334772</v>
      </c>
      <c r="AF81">
        <v>0</v>
      </c>
      <c r="AG81">
        <v>0</v>
      </c>
      <c r="AH81">
        <f t="shared" ref="AH81:AH94" si="108">IF(AF81*$H$13&gt;=AJ81,1,(AJ81/(AJ81-AF81*$H$13)))</f>
        <v>1</v>
      </c>
      <c r="AI81">
        <f t="shared" ref="AI81:AI112" si="109">(AH81-1)*100</f>
        <v>0</v>
      </c>
      <c r="AJ81">
        <f t="shared" ref="AJ81:AJ94" si="110">MAX(0,($B$13+$C$13*CA81)/(1+$D$13*CA81)*BV81/(BX81+273)*$E$13)</f>
        <v>50939.159018017468</v>
      </c>
      <c r="AK81" t="s">
        <v>450</v>
      </c>
      <c r="AL81">
        <v>2.4159846153846201</v>
      </c>
      <c r="AM81">
        <v>1.5804</v>
      </c>
      <c r="AN81">
        <f t="shared" ref="AN81:AN112" si="111">AM81-AL81</f>
        <v>-0.83558461538462003</v>
      </c>
      <c r="AO81">
        <f t="shared" ref="AO81:AO112" si="112">AN81/AM81</f>
        <v>-0.52871716994724116</v>
      </c>
      <c r="AP81">
        <v>-0.83946898066011699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4" si="114">BJ81</f>
        <v>0</v>
      </c>
      <c r="AW81">
        <f t="shared" ref="AW81:AW94" si="115">H81</f>
        <v>-2.6149857689696727</v>
      </c>
      <c r="AX81" t="e">
        <f t="shared" ref="AX81:AX94" si="116">AT81*AU81*AV81</f>
        <v>#DIV/0!</v>
      </c>
      <c r="AY81" t="e">
        <f t="shared" ref="AY81:AY94" si="117">BD81/AS81</f>
        <v>#DIV/0!</v>
      </c>
      <c r="AZ81" t="e">
        <f t="shared" ref="AZ81:AZ94" si="118">(AW81-AP81)/AV81</f>
        <v>#DIV/0!</v>
      </c>
      <c r="BA81" t="e">
        <f t="shared" ref="BA81:BA94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4" si="121">(AS81-AR81)/(AS81-BC81)</f>
        <v>#DIV/0!</v>
      </c>
      <c r="BF81">
        <f t="shared" ref="BF81:BF94" si="122">(AM81-AS81)/(AM81-BC81)</f>
        <v>1</v>
      </c>
      <c r="BG81">
        <f t="shared" ref="BG81:BG94" si="123">(AS81-AR81)/(AS81-AL81)</f>
        <v>0</v>
      </c>
      <c r="BH81">
        <f t="shared" ref="BH81:BH94" si="124">(AM81-AS81)/(AM81-AL81)</f>
        <v>-1.8913703901459951</v>
      </c>
      <c r="BI81">
        <f t="shared" ref="BI81:BI94" si="125">$B$11*CB81+$C$11*CC81+$F$11*CD81</f>
        <v>0</v>
      </c>
      <c r="BJ81">
        <f t="shared" ref="BJ81:BJ112" si="126">BI81*BK81</f>
        <v>0</v>
      </c>
      <c r="BK81">
        <f t="shared" ref="BK81:BK94" si="127">($B$11*$D$9+$C$11*$D$9+$F$11*((CQ81+CI81)/MAX(CQ81+CI81+CR81, 0.1)*$I$9+CR81/MAX(CQ81+CI81+CR81, 0.1)*$J$9))/($B$11+$C$11+$F$11)</f>
        <v>0</v>
      </c>
      <c r="BL81">
        <f t="shared" ref="BL81:BL94" si="128">($B$11*$K$9+$C$11*$K$9+$F$11*((CQ81+CI81)/MAX(CQ81+CI81+CR81, 0.1)*$P$9+CR81/MAX(CQ81+CI81+CR81, 0.1)*$Q$9))/($B$11+$C$11+$F$11)</f>
        <v>0</v>
      </c>
      <c r="BM81">
        <v>0.64204477945669003</v>
      </c>
      <c r="BN81">
        <v>0.5</v>
      </c>
      <c r="BO81" t="s">
        <v>254</v>
      </c>
      <c r="BP81">
        <v>1675435136.8903201</v>
      </c>
      <c r="BQ81">
        <v>400.02561290322598</v>
      </c>
      <c r="BR81">
        <v>399.74099999999999</v>
      </c>
      <c r="BS81">
        <v>16.012919354838701</v>
      </c>
      <c r="BT81">
        <v>15.8870967741935</v>
      </c>
      <c r="BU81">
        <v>500.034774193548</v>
      </c>
      <c r="BV81">
        <v>96.753703225806404</v>
      </c>
      <c r="BW81">
        <v>0.19993425806451601</v>
      </c>
      <c r="BX81">
        <v>28.444099999999999</v>
      </c>
      <c r="BY81">
        <v>27.973583870967701</v>
      </c>
      <c r="BZ81">
        <v>999.9</v>
      </c>
      <c r="CA81">
        <v>10004.8387096774</v>
      </c>
      <c r="CB81">
        <v>0</v>
      </c>
      <c r="CC81">
        <v>392.84616129032298</v>
      </c>
      <c r="CD81">
        <v>0</v>
      </c>
      <c r="CE81">
        <v>0</v>
      </c>
      <c r="CF81">
        <v>0</v>
      </c>
      <c r="CG81">
        <v>0</v>
      </c>
      <c r="CH81">
        <v>2.4209580645161299</v>
      </c>
      <c r="CI81">
        <v>0</v>
      </c>
      <c r="CJ81">
        <v>-6.2649870967741901</v>
      </c>
      <c r="CK81">
        <v>-0.65494838709677405</v>
      </c>
      <c r="CL81">
        <v>38.725612903225802</v>
      </c>
      <c r="CM81">
        <v>43.518000000000001</v>
      </c>
      <c r="CN81">
        <v>41.092483870967698</v>
      </c>
      <c r="CO81">
        <v>41.634999999999998</v>
      </c>
      <c r="CP81">
        <v>39.322161290322597</v>
      </c>
      <c r="CQ81">
        <v>0</v>
      </c>
      <c r="CR81">
        <v>0</v>
      </c>
      <c r="CS81">
        <v>0</v>
      </c>
      <c r="CT81">
        <v>59.600000143051098</v>
      </c>
      <c r="CU81">
        <v>2.4159846153846201</v>
      </c>
      <c r="CV81">
        <v>-0.72284444740382903</v>
      </c>
      <c r="CW81">
        <v>-2.4357333265324002</v>
      </c>
      <c r="CX81">
        <v>-6.3062230769230796</v>
      </c>
      <c r="CY81">
        <v>15</v>
      </c>
      <c r="CZ81">
        <v>1675431165.9000001</v>
      </c>
      <c r="DA81" t="s">
        <v>255</v>
      </c>
      <c r="DB81">
        <v>5</v>
      </c>
      <c r="DC81">
        <v>-3.794</v>
      </c>
      <c r="DD81">
        <v>0.34499999999999997</v>
      </c>
      <c r="DE81">
        <v>403</v>
      </c>
      <c r="DF81">
        <v>15</v>
      </c>
      <c r="DG81">
        <v>1.63</v>
      </c>
      <c r="DH81">
        <v>0.18</v>
      </c>
      <c r="DI81">
        <v>0.25444092423076897</v>
      </c>
      <c r="DJ81">
        <v>0.55699160359655797</v>
      </c>
      <c r="DK81">
        <v>0.168126821979521</v>
      </c>
      <c r="DL81">
        <v>0</v>
      </c>
      <c r="DM81">
        <v>2.4083999999999999</v>
      </c>
      <c r="DN81">
        <v>0</v>
      </c>
      <c r="DO81">
        <v>0</v>
      </c>
      <c r="DP81">
        <v>0</v>
      </c>
      <c r="DQ81">
        <v>0.130489788461538</v>
      </c>
      <c r="DR81">
        <v>-5.1861596556211802E-2</v>
      </c>
      <c r="DS81">
        <v>7.17521640074773E-3</v>
      </c>
      <c r="DT81">
        <v>1</v>
      </c>
      <c r="DU81">
        <v>1</v>
      </c>
      <c r="DV81">
        <v>3</v>
      </c>
      <c r="DW81" t="s">
        <v>263</v>
      </c>
      <c r="DX81">
        <v>100</v>
      </c>
      <c r="DY81">
        <v>100</v>
      </c>
      <c r="DZ81">
        <v>-3.794</v>
      </c>
      <c r="EA81">
        <v>0.34499999999999997</v>
      </c>
      <c r="EB81">
        <v>2</v>
      </c>
      <c r="EC81">
        <v>517.59500000000003</v>
      </c>
      <c r="ED81">
        <v>416.09500000000003</v>
      </c>
      <c r="EE81">
        <v>27.962</v>
      </c>
      <c r="EF81">
        <v>31.3809</v>
      </c>
      <c r="EG81">
        <v>29.9999</v>
      </c>
      <c r="EH81">
        <v>31.644100000000002</v>
      </c>
      <c r="EI81">
        <v>31.6891</v>
      </c>
      <c r="EJ81">
        <v>20.127099999999999</v>
      </c>
      <c r="EK81">
        <v>23.979500000000002</v>
      </c>
      <c r="EL81">
        <v>0</v>
      </c>
      <c r="EM81">
        <v>27.9678</v>
      </c>
      <c r="EN81">
        <v>399.88900000000001</v>
      </c>
      <c r="EO81">
        <v>15.921200000000001</v>
      </c>
      <c r="EP81">
        <v>100.324</v>
      </c>
      <c r="EQ81">
        <v>90.617500000000007</v>
      </c>
    </row>
    <row r="82" spans="1:147" x14ac:dyDescent="0.3">
      <c r="A82">
        <v>66</v>
      </c>
      <c r="B82">
        <v>1675435204.9000001</v>
      </c>
      <c r="C82">
        <v>3960.5</v>
      </c>
      <c r="D82" t="s">
        <v>451</v>
      </c>
      <c r="E82" t="s">
        <v>452</v>
      </c>
      <c r="F82">
        <v>1675435196.9000001</v>
      </c>
      <c r="G82">
        <f t="shared" si="86"/>
        <v>2.9231122475381925E-4</v>
      </c>
      <c r="H82">
        <f t="shared" si="87"/>
        <v>-1.3212671080447203</v>
      </c>
      <c r="I82">
        <f t="shared" si="88"/>
        <v>399.99293548387101</v>
      </c>
      <c r="J82">
        <f t="shared" si="89"/>
        <v>553.1763008865338</v>
      </c>
      <c r="K82">
        <f t="shared" si="90"/>
        <v>53.623896136137972</v>
      </c>
      <c r="L82">
        <f t="shared" si="91"/>
        <v>38.774581617471782</v>
      </c>
      <c r="M82">
        <f t="shared" si="92"/>
        <v>1.2366925790568591E-2</v>
      </c>
      <c r="N82">
        <f t="shared" si="93"/>
        <v>3.3938762035816956</v>
      </c>
      <c r="O82">
        <f t="shared" si="94"/>
        <v>1.2341944973887862E-2</v>
      </c>
      <c r="P82">
        <f t="shared" si="95"/>
        <v>7.7159557860427223E-3</v>
      </c>
      <c r="Q82">
        <f t="shared" si="96"/>
        <v>0</v>
      </c>
      <c r="R82">
        <f t="shared" si="97"/>
        <v>28.39323606268384</v>
      </c>
      <c r="S82">
        <f t="shared" si="98"/>
        <v>28.006319354838698</v>
      </c>
      <c r="T82">
        <f t="shared" si="99"/>
        <v>3.7962379105744479</v>
      </c>
      <c r="U82">
        <f t="shared" si="100"/>
        <v>40.12121436654698</v>
      </c>
      <c r="V82">
        <f t="shared" si="101"/>
        <v>1.5637927365076483</v>
      </c>
      <c r="W82">
        <f t="shared" si="102"/>
        <v>3.8976704997532097</v>
      </c>
      <c r="X82">
        <f t="shared" si="103"/>
        <v>2.2324451740667994</v>
      </c>
      <c r="Y82">
        <f t="shared" si="104"/>
        <v>-12.890925011643429</v>
      </c>
      <c r="Z82">
        <f t="shared" si="105"/>
        <v>82.904003276425115</v>
      </c>
      <c r="AA82">
        <f t="shared" si="106"/>
        <v>5.3370102255110421</v>
      </c>
      <c r="AB82">
        <f t="shared" si="107"/>
        <v>75.350088490292734</v>
      </c>
      <c r="AC82">
        <v>-4.0078912161398403E-2</v>
      </c>
      <c r="AD82">
        <v>4.4992090006714697E-2</v>
      </c>
      <c r="AE82">
        <v>3.3815106563185902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50861.395431395096</v>
      </c>
      <c r="AK82" t="s">
        <v>453</v>
      </c>
      <c r="AL82">
        <v>2.3064769230769202</v>
      </c>
      <c r="AM82">
        <v>1.5824</v>
      </c>
      <c r="AN82">
        <f t="shared" si="111"/>
        <v>-0.72407692307692018</v>
      </c>
      <c r="AO82">
        <f t="shared" si="112"/>
        <v>-0.45758147312747738</v>
      </c>
      <c r="AP82">
        <v>-0.42415632449496998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-1.3212671080447203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-2.1854031658344932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0.64204477945669003</v>
      </c>
      <c r="BN82">
        <v>0.5</v>
      </c>
      <c r="BO82" t="s">
        <v>254</v>
      </c>
      <c r="BP82">
        <v>1675435196.9000001</v>
      </c>
      <c r="BQ82">
        <v>399.99293548387101</v>
      </c>
      <c r="BR82">
        <v>399.83829032258097</v>
      </c>
      <c r="BS82">
        <v>16.131858064516098</v>
      </c>
      <c r="BT82">
        <v>16.094929032258101</v>
      </c>
      <c r="BU82">
        <v>500.01125806451603</v>
      </c>
      <c r="BV82">
        <v>96.738061290322605</v>
      </c>
      <c r="BW82">
        <v>0.20010480645161299</v>
      </c>
      <c r="BX82">
        <v>28.459419354838701</v>
      </c>
      <c r="BY82">
        <v>28.006319354838698</v>
      </c>
      <c r="BZ82">
        <v>999.9</v>
      </c>
      <c r="CA82">
        <v>9991.1290322580608</v>
      </c>
      <c r="CB82">
        <v>0</v>
      </c>
      <c r="CC82">
        <v>392.91554838709698</v>
      </c>
      <c r="CD82">
        <v>0</v>
      </c>
      <c r="CE82">
        <v>0</v>
      </c>
      <c r="CF82">
        <v>0</v>
      </c>
      <c r="CG82">
        <v>0</v>
      </c>
      <c r="CH82">
        <v>2.2887451612903198</v>
      </c>
      <c r="CI82">
        <v>0</v>
      </c>
      <c r="CJ82">
        <v>-7.49065806451613</v>
      </c>
      <c r="CK82">
        <v>-0.80549999999999999</v>
      </c>
      <c r="CL82">
        <v>38.491870967741903</v>
      </c>
      <c r="CM82">
        <v>43.314032258064501</v>
      </c>
      <c r="CN82">
        <v>40.8546774193548</v>
      </c>
      <c r="CO82">
        <v>41.475612903225802</v>
      </c>
      <c r="CP82">
        <v>39.1046774193548</v>
      </c>
      <c r="CQ82">
        <v>0</v>
      </c>
      <c r="CR82">
        <v>0</v>
      </c>
      <c r="CS82">
        <v>0</v>
      </c>
      <c r="CT82">
        <v>59.400000095367403</v>
      </c>
      <c r="CU82">
        <v>2.3064769230769202</v>
      </c>
      <c r="CV82">
        <v>0.208519655798278</v>
      </c>
      <c r="CW82">
        <v>-0.99104615539013297</v>
      </c>
      <c r="CX82">
        <v>-7.4776807692307701</v>
      </c>
      <c r="CY82">
        <v>15</v>
      </c>
      <c r="CZ82">
        <v>1675431165.9000001</v>
      </c>
      <c r="DA82" t="s">
        <v>255</v>
      </c>
      <c r="DB82">
        <v>5</v>
      </c>
      <c r="DC82">
        <v>-3.794</v>
      </c>
      <c r="DD82">
        <v>0.34499999999999997</v>
      </c>
      <c r="DE82">
        <v>403</v>
      </c>
      <c r="DF82">
        <v>15</v>
      </c>
      <c r="DG82">
        <v>1.63</v>
      </c>
      <c r="DH82">
        <v>0.18</v>
      </c>
      <c r="DI82">
        <v>0.18795655</v>
      </c>
      <c r="DJ82">
        <v>-0.23737239136003799</v>
      </c>
      <c r="DK82">
        <v>0.104714915389959</v>
      </c>
      <c r="DL82">
        <v>1</v>
      </c>
      <c r="DM82">
        <v>2.2530999999999999</v>
      </c>
      <c r="DN82">
        <v>0</v>
      </c>
      <c r="DO82">
        <v>0</v>
      </c>
      <c r="DP82">
        <v>0</v>
      </c>
      <c r="DQ82">
        <v>3.8465608846153798E-2</v>
      </c>
      <c r="DR82">
        <v>-2.2651990813622201E-2</v>
      </c>
      <c r="DS82">
        <v>1.6005132766384898E-2</v>
      </c>
      <c r="DT82">
        <v>1</v>
      </c>
      <c r="DU82">
        <v>2</v>
      </c>
      <c r="DV82">
        <v>3</v>
      </c>
      <c r="DW82" t="s">
        <v>256</v>
      </c>
      <c r="DX82">
        <v>100</v>
      </c>
      <c r="DY82">
        <v>100</v>
      </c>
      <c r="DZ82">
        <v>-3.794</v>
      </c>
      <c r="EA82">
        <v>0.34499999999999997</v>
      </c>
      <c r="EB82">
        <v>2</v>
      </c>
      <c r="EC82">
        <v>517.50800000000004</v>
      </c>
      <c r="ED82">
        <v>415.39299999999997</v>
      </c>
      <c r="EE82">
        <v>27.729800000000001</v>
      </c>
      <c r="EF82">
        <v>31.369900000000001</v>
      </c>
      <c r="EG82">
        <v>30.0001</v>
      </c>
      <c r="EH82">
        <v>31.633199999999999</v>
      </c>
      <c r="EI82">
        <v>31.678100000000001</v>
      </c>
      <c r="EJ82">
        <v>20.123100000000001</v>
      </c>
      <c r="EK82">
        <v>22.811900000000001</v>
      </c>
      <c r="EL82">
        <v>0</v>
      </c>
      <c r="EM82">
        <v>27.846499999999999</v>
      </c>
      <c r="EN82">
        <v>399.88499999999999</v>
      </c>
      <c r="EO82">
        <v>16.085899999999999</v>
      </c>
      <c r="EP82">
        <v>100.32599999999999</v>
      </c>
      <c r="EQ82">
        <v>90.616500000000002</v>
      </c>
    </row>
    <row r="83" spans="1:147" x14ac:dyDescent="0.3">
      <c r="A83">
        <v>67</v>
      </c>
      <c r="B83">
        <v>1675435264.9000001</v>
      </c>
      <c r="C83">
        <v>4020.5</v>
      </c>
      <c r="D83" t="s">
        <v>454</v>
      </c>
      <c r="E83" t="s">
        <v>455</v>
      </c>
      <c r="F83">
        <v>1675435256.9000001</v>
      </c>
      <c r="G83">
        <f t="shared" si="86"/>
        <v>2.4547937940880277E-4</v>
      </c>
      <c r="H83">
        <f t="shared" si="87"/>
        <v>-1.5492247402924164</v>
      </c>
      <c r="I83">
        <f t="shared" si="88"/>
        <v>400.00448387096799</v>
      </c>
      <c r="J83">
        <f t="shared" si="89"/>
        <v>619.52456370043342</v>
      </c>
      <c r="K83">
        <f t="shared" si="90"/>
        <v>60.056224158889606</v>
      </c>
      <c r="L83">
        <f t="shared" si="91"/>
        <v>38.776120198410439</v>
      </c>
      <c r="M83">
        <f t="shared" si="92"/>
        <v>1.0394750141679001E-2</v>
      </c>
      <c r="N83">
        <f t="shared" si="93"/>
        <v>3.3978302977560717</v>
      </c>
      <c r="O83">
        <f t="shared" si="94"/>
        <v>1.037711586875751E-2</v>
      </c>
      <c r="P83">
        <f t="shared" si="95"/>
        <v>6.4872792614469885E-3</v>
      </c>
      <c r="Q83">
        <f t="shared" si="96"/>
        <v>0</v>
      </c>
      <c r="R83">
        <f t="shared" si="97"/>
        <v>28.371789449892919</v>
      </c>
      <c r="S83">
        <f t="shared" si="98"/>
        <v>27.9925741935484</v>
      </c>
      <c r="T83">
        <f t="shared" si="99"/>
        <v>3.793197207368284</v>
      </c>
      <c r="U83">
        <f t="shared" si="100"/>
        <v>40.185425390669309</v>
      </c>
      <c r="V83">
        <f t="shared" si="101"/>
        <v>1.5633759137266947</v>
      </c>
      <c r="W83">
        <f t="shared" si="102"/>
        <v>3.8904052863148149</v>
      </c>
      <c r="X83">
        <f t="shared" si="103"/>
        <v>2.2298212936415895</v>
      </c>
      <c r="Y83">
        <f t="shared" si="104"/>
        <v>-10.825640631928202</v>
      </c>
      <c r="Z83">
        <f t="shared" si="105"/>
        <v>79.636509673675562</v>
      </c>
      <c r="AA83">
        <f t="shared" si="106"/>
        <v>5.1195274268840452</v>
      </c>
      <c r="AB83">
        <f t="shared" si="107"/>
        <v>73.9303964686314</v>
      </c>
      <c r="AC83">
        <v>-4.0137652815831301E-2</v>
      </c>
      <c r="AD83">
        <v>4.5058031537279601E-2</v>
      </c>
      <c r="AE83">
        <v>3.3854466272381298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50938.345194179317</v>
      </c>
      <c r="AK83" t="s">
        <v>456</v>
      </c>
      <c r="AL83">
        <v>2.22659230769231</v>
      </c>
      <c r="AM83">
        <v>1.8588</v>
      </c>
      <c r="AN83">
        <f t="shared" si="111"/>
        <v>-0.36779230769230997</v>
      </c>
      <c r="AO83">
        <f t="shared" si="112"/>
        <v>-0.1978654549668119</v>
      </c>
      <c r="AP83">
        <v>-0.49733582835537199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-1.5492247402924164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-5.0539393052098491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0.64204477945669003</v>
      </c>
      <c r="BN83">
        <v>0.5</v>
      </c>
      <c r="BO83" t="s">
        <v>254</v>
      </c>
      <c r="BP83">
        <v>1675435256.9000001</v>
      </c>
      <c r="BQ83">
        <v>400.00448387096799</v>
      </c>
      <c r="BR83">
        <v>399.81816129032302</v>
      </c>
      <c r="BS83">
        <v>16.127383870967702</v>
      </c>
      <c r="BT83">
        <v>16.096370967741901</v>
      </c>
      <c r="BU83">
        <v>500.00780645161302</v>
      </c>
      <c r="BV83">
        <v>96.739290322580601</v>
      </c>
      <c r="BW83">
        <v>0.199923516129032</v>
      </c>
      <c r="BX83">
        <v>28.427309677419402</v>
      </c>
      <c r="BY83">
        <v>27.9925741935484</v>
      </c>
      <c r="BZ83">
        <v>999.9</v>
      </c>
      <c r="CA83">
        <v>10005.6451612903</v>
      </c>
      <c r="CB83">
        <v>0</v>
      </c>
      <c r="CC83">
        <v>392.88422580645198</v>
      </c>
      <c r="CD83">
        <v>0</v>
      </c>
      <c r="CE83">
        <v>0</v>
      </c>
      <c r="CF83">
        <v>0</v>
      </c>
      <c r="CG83">
        <v>0</v>
      </c>
      <c r="CH83">
        <v>2.2070193548387098</v>
      </c>
      <c r="CI83">
        <v>0</v>
      </c>
      <c r="CJ83">
        <v>-8.4312483870967707</v>
      </c>
      <c r="CK83">
        <v>-0.95422580645161303</v>
      </c>
      <c r="CL83">
        <v>38.298000000000002</v>
      </c>
      <c r="CM83">
        <v>43.149000000000001</v>
      </c>
      <c r="CN83">
        <v>40.640999999999998</v>
      </c>
      <c r="CO83">
        <v>41.340451612903202</v>
      </c>
      <c r="CP83">
        <v>38.923000000000002</v>
      </c>
      <c r="CQ83">
        <v>0</v>
      </c>
      <c r="CR83">
        <v>0</v>
      </c>
      <c r="CS83">
        <v>0</v>
      </c>
      <c r="CT83">
        <v>59.400000095367403</v>
      </c>
      <c r="CU83">
        <v>2.22659230769231</v>
      </c>
      <c r="CV83">
        <v>-0.124505975407024</v>
      </c>
      <c r="CW83">
        <v>-8.7261545073577598E-2</v>
      </c>
      <c r="CX83">
        <v>-8.4489538461538505</v>
      </c>
      <c r="CY83">
        <v>15</v>
      </c>
      <c r="CZ83">
        <v>1675431165.9000001</v>
      </c>
      <c r="DA83" t="s">
        <v>255</v>
      </c>
      <c r="DB83">
        <v>5</v>
      </c>
      <c r="DC83">
        <v>-3.794</v>
      </c>
      <c r="DD83">
        <v>0.34499999999999997</v>
      </c>
      <c r="DE83">
        <v>403</v>
      </c>
      <c r="DF83">
        <v>15</v>
      </c>
      <c r="DG83">
        <v>1.63</v>
      </c>
      <c r="DH83">
        <v>0.18</v>
      </c>
      <c r="DI83">
        <v>0.18219870961538501</v>
      </c>
      <c r="DJ83">
        <v>2.46142882267248E-2</v>
      </c>
      <c r="DK83">
        <v>7.4535487523693794E-2</v>
      </c>
      <c r="DL83">
        <v>1</v>
      </c>
      <c r="DM83">
        <v>2.1938</v>
      </c>
      <c r="DN83">
        <v>0</v>
      </c>
      <c r="DO83">
        <v>0</v>
      </c>
      <c r="DP83">
        <v>0</v>
      </c>
      <c r="DQ83">
        <v>3.2749651923076897E-2</v>
      </c>
      <c r="DR83">
        <v>-1.5653347391788499E-2</v>
      </c>
      <c r="DS83">
        <v>3.3393726547805802E-3</v>
      </c>
      <c r="DT83">
        <v>1</v>
      </c>
      <c r="DU83">
        <v>2</v>
      </c>
      <c r="DV83">
        <v>3</v>
      </c>
      <c r="DW83" t="s">
        <v>256</v>
      </c>
      <c r="DX83">
        <v>100</v>
      </c>
      <c r="DY83">
        <v>100</v>
      </c>
      <c r="DZ83">
        <v>-3.794</v>
      </c>
      <c r="EA83">
        <v>0.34499999999999997</v>
      </c>
      <c r="EB83">
        <v>2</v>
      </c>
      <c r="EC83">
        <v>517.05700000000002</v>
      </c>
      <c r="ED83">
        <v>415.46</v>
      </c>
      <c r="EE83">
        <v>27.655999999999999</v>
      </c>
      <c r="EF83">
        <v>31.3672</v>
      </c>
      <c r="EG83">
        <v>30</v>
      </c>
      <c r="EH83">
        <v>31.6249</v>
      </c>
      <c r="EI83">
        <v>31.669899999999998</v>
      </c>
      <c r="EJ83">
        <v>20.123999999999999</v>
      </c>
      <c r="EK83">
        <v>22.811900000000001</v>
      </c>
      <c r="EL83">
        <v>0</v>
      </c>
      <c r="EM83">
        <v>27.655899999999999</v>
      </c>
      <c r="EN83">
        <v>399.798</v>
      </c>
      <c r="EO83">
        <v>16.017900000000001</v>
      </c>
      <c r="EP83">
        <v>100.327</v>
      </c>
      <c r="EQ83">
        <v>90.615700000000004</v>
      </c>
    </row>
    <row r="84" spans="1:147" x14ac:dyDescent="0.3">
      <c r="A84">
        <v>68</v>
      </c>
      <c r="B84">
        <v>1675435324.9000001</v>
      </c>
      <c r="C84">
        <v>4080.5</v>
      </c>
      <c r="D84" t="s">
        <v>457</v>
      </c>
      <c r="E84" t="s">
        <v>458</v>
      </c>
      <c r="F84">
        <v>1675435316.9000001</v>
      </c>
      <c r="G84">
        <f t="shared" si="86"/>
        <v>1.6504369832505628E-4</v>
      </c>
      <c r="H84">
        <f t="shared" si="87"/>
        <v>-1.0646266884876769</v>
      </c>
      <c r="I84">
        <f t="shared" si="88"/>
        <v>400.00864516129002</v>
      </c>
      <c r="J84">
        <f t="shared" si="89"/>
        <v>625.29406814662298</v>
      </c>
      <c r="K84">
        <f t="shared" si="90"/>
        <v>60.616633853693116</v>
      </c>
      <c r="L84">
        <f t="shared" si="91"/>
        <v>38.77723908995749</v>
      </c>
      <c r="M84">
        <f t="shared" si="92"/>
        <v>6.966967004346813E-3</v>
      </c>
      <c r="N84">
        <f t="shared" si="93"/>
        <v>3.3980114576624563</v>
      </c>
      <c r="O84">
        <f t="shared" si="94"/>
        <v>6.9590409643071659E-3</v>
      </c>
      <c r="P84">
        <f t="shared" si="95"/>
        <v>4.3501119586328218E-3</v>
      </c>
      <c r="Q84">
        <f t="shared" si="96"/>
        <v>0</v>
      </c>
      <c r="R84">
        <f t="shared" si="97"/>
        <v>28.372792799667078</v>
      </c>
      <c r="S84">
        <f t="shared" si="98"/>
        <v>27.997722580645199</v>
      </c>
      <c r="T84">
        <f t="shared" si="99"/>
        <v>3.7943358840608368</v>
      </c>
      <c r="U84">
        <f t="shared" si="100"/>
        <v>40.105739106280893</v>
      </c>
      <c r="V84">
        <f t="shared" si="101"/>
        <v>1.5587178198175453</v>
      </c>
      <c r="W84">
        <f t="shared" si="102"/>
        <v>3.8865206191236532</v>
      </c>
      <c r="X84">
        <f t="shared" si="103"/>
        <v>2.2356180642432912</v>
      </c>
      <c r="Y84">
        <f t="shared" si="104"/>
        <v>-7.2784270961349824</v>
      </c>
      <c r="Z84">
        <f t="shared" si="105"/>
        <v>75.548447097062137</v>
      </c>
      <c r="AA84">
        <f t="shared" si="106"/>
        <v>4.8561710704552192</v>
      </c>
      <c r="AB84">
        <f t="shared" si="107"/>
        <v>73.12619107138238</v>
      </c>
      <c r="AC84">
        <v>-4.01403447457922E-2</v>
      </c>
      <c r="AD84">
        <v>4.5061053464486703E-2</v>
      </c>
      <c r="AE84">
        <v>3.3856269566033301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50944.565816777722</v>
      </c>
      <c r="AK84" t="s">
        <v>459</v>
      </c>
      <c r="AL84">
        <v>2.3221192307692302</v>
      </c>
      <c r="AM84">
        <v>1.7</v>
      </c>
      <c r="AN84">
        <f t="shared" si="111"/>
        <v>-0.62211923076923026</v>
      </c>
      <c r="AO84">
        <f t="shared" si="112"/>
        <v>-0.36595248868778252</v>
      </c>
      <c r="AP84">
        <v>-0.34176900370816699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-1.0646266884876769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-2.7325951616991571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0.64204477945669003</v>
      </c>
      <c r="BN84">
        <v>0.5</v>
      </c>
      <c r="BO84" t="s">
        <v>254</v>
      </c>
      <c r="BP84">
        <v>1675435316.9000001</v>
      </c>
      <c r="BQ84">
        <v>400.00864516129002</v>
      </c>
      <c r="BR84">
        <v>399.88041935483898</v>
      </c>
      <c r="BS84">
        <v>16.079035483870999</v>
      </c>
      <c r="BT84">
        <v>16.058183870967699</v>
      </c>
      <c r="BU84">
        <v>500.01706451612898</v>
      </c>
      <c r="BV84">
        <v>96.741100000000003</v>
      </c>
      <c r="BW84">
        <v>0.19990254838709701</v>
      </c>
      <c r="BX84">
        <v>28.410119354838699</v>
      </c>
      <c r="BY84">
        <v>27.997722580645199</v>
      </c>
      <c r="BZ84">
        <v>999.9</v>
      </c>
      <c r="CA84">
        <v>10006.129032258101</v>
      </c>
      <c r="CB84">
        <v>0</v>
      </c>
      <c r="CC84">
        <v>392.96758064516098</v>
      </c>
      <c r="CD84">
        <v>0</v>
      </c>
      <c r="CE84">
        <v>0</v>
      </c>
      <c r="CF84">
        <v>0</v>
      </c>
      <c r="CG84">
        <v>0</v>
      </c>
      <c r="CH84">
        <v>2.3084096774193501</v>
      </c>
      <c r="CI84">
        <v>0</v>
      </c>
      <c r="CJ84">
        <v>-9.6072096774193607</v>
      </c>
      <c r="CK84">
        <v>-1.0551064516129001</v>
      </c>
      <c r="CL84">
        <v>38.122838709677403</v>
      </c>
      <c r="CM84">
        <v>43</v>
      </c>
      <c r="CN84">
        <v>40.457322580645098</v>
      </c>
      <c r="CO84">
        <v>41.1991935483871</v>
      </c>
      <c r="CP84">
        <v>38.762</v>
      </c>
      <c r="CQ84">
        <v>0</v>
      </c>
      <c r="CR84">
        <v>0</v>
      </c>
      <c r="CS84">
        <v>0</v>
      </c>
      <c r="CT84">
        <v>59.200000047683702</v>
      </c>
      <c r="CU84">
        <v>2.3221192307692302</v>
      </c>
      <c r="CV84">
        <v>-0.14032478187088501</v>
      </c>
      <c r="CW84">
        <v>-1.5262153783579799</v>
      </c>
      <c r="CX84">
        <v>-9.6322076923076896</v>
      </c>
      <c r="CY84">
        <v>15</v>
      </c>
      <c r="CZ84">
        <v>1675431165.9000001</v>
      </c>
      <c r="DA84" t="s">
        <v>255</v>
      </c>
      <c r="DB84">
        <v>5</v>
      </c>
      <c r="DC84">
        <v>-3.794</v>
      </c>
      <c r="DD84">
        <v>0.34499999999999997</v>
      </c>
      <c r="DE84">
        <v>403</v>
      </c>
      <c r="DF84">
        <v>15</v>
      </c>
      <c r="DG84">
        <v>1.63</v>
      </c>
      <c r="DH84">
        <v>0.18</v>
      </c>
      <c r="DI84">
        <v>0.14791808076923099</v>
      </c>
      <c r="DJ84">
        <v>-5.62788628020554E-2</v>
      </c>
      <c r="DK84">
        <v>9.0313336074367007E-2</v>
      </c>
      <c r="DL84">
        <v>1</v>
      </c>
      <c r="DM84">
        <v>2.2479</v>
      </c>
      <c r="DN84">
        <v>0</v>
      </c>
      <c r="DO84">
        <v>0</v>
      </c>
      <c r="DP84">
        <v>0</v>
      </c>
      <c r="DQ84">
        <v>2.1686148076923099E-2</v>
      </c>
      <c r="DR84">
        <v>-9.02988423119583E-3</v>
      </c>
      <c r="DS84">
        <v>2.8940440776300401E-3</v>
      </c>
      <c r="DT84">
        <v>1</v>
      </c>
      <c r="DU84">
        <v>2</v>
      </c>
      <c r="DV84">
        <v>3</v>
      </c>
      <c r="DW84" t="s">
        <v>256</v>
      </c>
      <c r="DX84">
        <v>100</v>
      </c>
      <c r="DY84">
        <v>100</v>
      </c>
      <c r="DZ84">
        <v>-3.794</v>
      </c>
      <c r="EA84">
        <v>0.34499999999999997</v>
      </c>
      <c r="EB84">
        <v>2</v>
      </c>
      <c r="EC84">
        <v>517.27099999999996</v>
      </c>
      <c r="ED84">
        <v>415.67099999999999</v>
      </c>
      <c r="EE84">
        <v>27.598800000000001</v>
      </c>
      <c r="EF84">
        <v>31.3672</v>
      </c>
      <c r="EG84">
        <v>30</v>
      </c>
      <c r="EH84">
        <v>31.619399999999999</v>
      </c>
      <c r="EI84">
        <v>31.664300000000001</v>
      </c>
      <c r="EJ84">
        <v>20.121300000000002</v>
      </c>
      <c r="EK84">
        <v>23.092500000000001</v>
      </c>
      <c r="EL84">
        <v>0</v>
      </c>
      <c r="EM84">
        <v>27.600200000000001</v>
      </c>
      <c r="EN84">
        <v>399.84899999999999</v>
      </c>
      <c r="EO84">
        <v>16.0458</v>
      </c>
      <c r="EP84">
        <v>100.328</v>
      </c>
      <c r="EQ84">
        <v>90.6143</v>
      </c>
    </row>
    <row r="85" spans="1:147" x14ac:dyDescent="0.3">
      <c r="A85">
        <v>69</v>
      </c>
      <c r="B85">
        <v>1675435384.9000001</v>
      </c>
      <c r="C85">
        <v>4140.5</v>
      </c>
      <c r="D85" t="s">
        <v>460</v>
      </c>
      <c r="E85" t="s">
        <v>461</v>
      </c>
      <c r="F85">
        <v>1675435376.9000001</v>
      </c>
      <c r="G85">
        <f t="shared" si="86"/>
        <v>3.0179952024564634E-5</v>
      </c>
      <c r="H85">
        <f t="shared" si="87"/>
        <v>-1.2385578736435914</v>
      </c>
      <c r="I85">
        <f t="shared" si="88"/>
        <v>400.00716129032298</v>
      </c>
      <c r="J85">
        <f t="shared" si="89"/>
        <v>1909.928599733026</v>
      </c>
      <c r="K85">
        <f t="shared" si="90"/>
        <v>185.14405481704026</v>
      </c>
      <c r="L85">
        <f t="shared" si="91"/>
        <v>38.775767747284554</v>
      </c>
      <c r="M85">
        <f t="shared" si="92"/>
        <v>1.275738937777709E-3</v>
      </c>
      <c r="N85">
        <f t="shared" si="93"/>
        <v>3.3977858019928444</v>
      </c>
      <c r="O85">
        <f t="shared" si="94"/>
        <v>1.2754728914335883E-3</v>
      </c>
      <c r="P85">
        <f t="shared" si="95"/>
        <v>7.9719445513754981E-4</v>
      </c>
      <c r="Q85">
        <f t="shared" si="96"/>
        <v>0</v>
      </c>
      <c r="R85">
        <f t="shared" si="97"/>
        <v>28.370425504154806</v>
      </c>
      <c r="S85">
        <f t="shared" si="98"/>
        <v>27.970774193548401</v>
      </c>
      <c r="T85">
        <f t="shared" si="99"/>
        <v>3.7883789710565519</v>
      </c>
      <c r="U85">
        <f t="shared" si="100"/>
        <v>40.161678817358656</v>
      </c>
      <c r="V85">
        <f t="shared" si="101"/>
        <v>1.5579127225822491</v>
      </c>
      <c r="W85">
        <f t="shared" si="102"/>
        <v>3.8791025884826533</v>
      </c>
      <c r="X85">
        <f t="shared" si="103"/>
        <v>2.2304662484743027</v>
      </c>
      <c r="Y85">
        <f t="shared" si="104"/>
        <v>-1.3309358842833003</v>
      </c>
      <c r="Z85">
        <f t="shared" si="105"/>
        <v>74.459114190999671</v>
      </c>
      <c r="AA85">
        <f t="shared" si="106"/>
        <v>4.7850420702120964</v>
      </c>
      <c r="AB85">
        <f t="shared" si="107"/>
        <v>77.913220376928464</v>
      </c>
      <c r="AC85">
        <v>-4.0136991644019002E-2</v>
      </c>
      <c r="AD85">
        <v>4.5057289313998501E-2</v>
      </c>
      <c r="AE85">
        <v>3.3854023354662499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50945.966708761953</v>
      </c>
      <c r="AK85" t="s">
        <v>462</v>
      </c>
      <c r="AL85">
        <v>2.3484038461538499</v>
      </c>
      <c r="AM85">
        <v>1.696</v>
      </c>
      <c r="AN85">
        <f t="shared" si="111"/>
        <v>-0.65240384615384994</v>
      </c>
      <c r="AO85">
        <f t="shared" si="112"/>
        <v>-0.38467207910014739</v>
      </c>
      <c r="AP85">
        <v>-0.39760480841363899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-1.2385578736435914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-2.5996168017685921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0.64204477945669003</v>
      </c>
      <c r="BN85">
        <v>0.5</v>
      </c>
      <c r="BO85" t="s">
        <v>254</v>
      </c>
      <c r="BP85">
        <v>1675435376.9000001</v>
      </c>
      <c r="BQ85">
        <v>400.00716129032298</v>
      </c>
      <c r="BR85">
        <v>399.84967741935498</v>
      </c>
      <c r="BS85">
        <v>16.071280645161298</v>
      </c>
      <c r="BT85">
        <v>16.067467741935499</v>
      </c>
      <c r="BU85">
        <v>500.02499999999998</v>
      </c>
      <c r="BV85">
        <v>96.737696774193594</v>
      </c>
      <c r="BW85">
        <v>0.19998709677419399</v>
      </c>
      <c r="BX85">
        <v>28.377251612903201</v>
      </c>
      <c r="BY85">
        <v>27.970774193548401</v>
      </c>
      <c r="BZ85">
        <v>999.9</v>
      </c>
      <c r="CA85">
        <v>10005.6451612903</v>
      </c>
      <c r="CB85">
        <v>0</v>
      </c>
      <c r="CC85">
        <v>392.924225806452</v>
      </c>
      <c r="CD85">
        <v>0</v>
      </c>
      <c r="CE85">
        <v>0</v>
      </c>
      <c r="CF85">
        <v>0</v>
      </c>
      <c r="CG85">
        <v>0</v>
      </c>
      <c r="CH85">
        <v>2.3242967741935501</v>
      </c>
      <c r="CI85">
        <v>0</v>
      </c>
      <c r="CJ85">
        <v>-10.2306387096774</v>
      </c>
      <c r="CK85">
        <v>-1.1344645161290301</v>
      </c>
      <c r="CL85">
        <v>37.957322580645098</v>
      </c>
      <c r="CM85">
        <v>42.852645161290297</v>
      </c>
      <c r="CN85">
        <v>40.302</v>
      </c>
      <c r="CO85">
        <v>41.106709677419303</v>
      </c>
      <c r="CP85">
        <v>38.620935483871001</v>
      </c>
      <c r="CQ85">
        <v>0</v>
      </c>
      <c r="CR85">
        <v>0</v>
      </c>
      <c r="CS85">
        <v>0</v>
      </c>
      <c r="CT85">
        <v>59.600000143051098</v>
      </c>
      <c r="CU85">
        <v>2.3484038461538499</v>
      </c>
      <c r="CV85">
        <v>0.52374358588034897</v>
      </c>
      <c r="CW85">
        <v>-2.2665162310704199</v>
      </c>
      <c r="CX85">
        <v>-10.2429230769231</v>
      </c>
      <c r="CY85">
        <v>15</v>
      </c>
      <c r="CZ85">
        <v>1675431165.9000001</v>
      </c>
      <c r="DA85" t="s">
        <v>255</v>
      </c>
      <c r="DB85">
        <v>5</v>
      </c>
      <c r="DC85">
        <v>-3.794</v>
      </c>
      <c r="DD85">
        <v>0.34499999999999997</v>
      </c>
      <c r="DE85">
        <v>403</v>
      </c>
      <c r="DF85">
        <v>15</v>
      </c>
      <c r="DG85">
        <v>1.63</v>
      </c>
      <c r="DH85">
        <v>0.18</v>
      </c>
      <c r="DI85">
        <v>0.15061715903846201</v>
      </c>
      <c r="DJ85">
        <v>0.20655830876815301</v>
      </c>
      <c r="DK85">
        <v>8.8578282415660806E-2</v>
      </c>
      <c r="DL85">
        <v>1</v>
      </c>
      <c r="DM85">
        <v>2.6280999999999999</v>
      </c>
      <c r="DN85">
        <v>0</v>
      </c>
      <c r="DO85">
        <v>0</v>
      </c>
      <c r="DP85">
        <v>0</v>
      </c>
      <c r="DQ85">
        <v>4.9778488846153801E-3</v>
      </c>
      <c r="DR85">
        <v>-1.11415395987407E-2</v>
      </c>
      <c r="DS85">
        <v>2.8483874149310699E-3</v>
      </c>
      <c r="DT85">
        <v>1</v>
      </c>
      <c r="DU85">
        <v>2</v>
      </c>
      <c r="DV85">
        <v>3</v>
      </c>
      <c r="DW85" t="s">
        <v>256</v>
      </c>
      <c r="DX85">
        <v>100</v>
      </c>
      <c r="DY85">
        <v>100</v>
      </c>
      <c r="DZ85">
        <v>-3.794</v>
      </c>
      <c r="EA85">
        <v>0.34499999999999997</v>
      </c>
      <c r="EB85">
        <v>2</v>
      </c>
      <c r="EC85">
        <v>516.62900000000002</v>
      </c>
      <c r="ED85">
        <v>415.52800000000002</v>
      </c>
      <c r="EE85">
        <v>27.5899</v>
      </c>
      <c r="EF85">
        <v>31.372699999999998</v>
      </c>
      <c r="EG85">
        <v>30.0002</v>
      </c>
      <c r="EH85">
        <v>31.619399999999999</v>
      </c>
      <c r="EI85">
        <v>31.6616</v>
      </c>
      <c r="EJ85">
        <v>20.1221</v>
      </c>
      <c r="EK85">
        <v>23.092500000000001</v>
      </c>
      <c r="EL85">
        <v>0</v>
      </c>
      <c r="EM85">
        <v>27.609300000000001</v>
      </c>
      <c r="EN85">
        <v>399.77100000000002</v>
      </c>
      <c r="EO85">
        <v>16.007000000000001</v>
      </c>
      <c r="EP85">
        <v>100.32899999999999</v>
      </c>
      <c r="EQ85">
        <v>90.612700000000004</v>
      </c>
    </row>
    <row r="86" spans="1:147" x14ac:dyDescent="0.3">
      <c r="A86">
        <v>70</v>
      </c>
      <c r="B86">
        <v>1675435444.9000001</v>
      </c>
      <c r="C86">
        <v>4200.5</v>
      </c>
      <c r="D86" t="s">
        <v>463</v>
      </c>
      <c r="E86" t="s">
        <v>464</v>
      </c>
      <c r="F86">
        <v>1675435436.9000001</v>
      </c>
      <c r="G86">
        <f t="shared" si="86"/>
        <v>9.850024234075194E-5</v>
      </c>
      <c r="H86">
        <f t="shared" si="87"/>
        <v>-1.2699011712061747</v>
      </c>
      <c r="I86">
        <f t="shared" si="88"/>
        <v>400.00712903225798</v>
      </c>
      <c r="J86">
        <f t="shared" si="89"/>
        <v>865.50248837468325</v>
      </c>
      <c r="K86">
        <f t="shared" si="90"/>
        <v>83.900115061520083</v>
      </c>
      <c r="L86">
        <f t="shared" si="91"/>
        <v>38.775907177641841</v>
      </c>
      <c r="M86">
        <f t="shared" si="92"/>
        <v>4.1530847958382239E-3</v>
      </c>
      <c r="N86">
        <f t="shared" si="93"/>
        <v>3.4011933119254159</v>
      </c>
      <c r="O86">
        <f t="shared" si="94"/>
        <v>4.1502695279817918E-3</v>
      </c>
      <c r="P86">
        <f t="shared" si="95"/>
        <v>2.5941712306487177E-3</v>
      </c>
      <c r="Q86">
        <f t="shared" si="96"/>
        <v>0</v>
      </c>
      <c r="R86">
        <f t="shared" si="97"/>
        <v>28.339125821293074</v>
      </c>
      <c r="S86">
        <f t="shared" si="98"/>
        <v>27.977516129032299</v>
      </c>
      <c r="T86">
        <f t="shared" si="99"/>
        <v>3.7898685030752914</v>
      </c>
      <c r="U86">
        <f t="shared" si="100"/>
        <v>40.061434991352534</v>
      </c>
      <c r="V86">
        <f t="shared" si="101"/>
        <v>1.5525912358120835</v>
      </c>
      <c r="W86">
        <f t="shared" si="102"/>
        <v>3.8755257672303007</v>
      </c>
      <c r="X86">
        <f t="shared" si="103"/>
        <v>2.2372772672632077</v>
      </c>
      <c r="Y86">
        <f t="shared" si="104"/>
        <v>-4.3438606872271608</v>
      </c>
      <c r="Z86">
        <f t="shared" si="105"/>
        <v>70.387959873973159</v>
      </c>
      <c r="AA86">
        <f t="shared" si="106"/>
        <v>4.5186759021971632</v>
      </c>
      <c r="AB86">
        <f t="shared" si="107"/>
        <v>70.562775088943155</v>
      </c>
      <c r="AC86">
        <v>-4.01876349714008E-2</v>
      </c>
      <c r="AD86">
        <v>4.5114140885583603E-2</v>
      </c>
      <c r="AE86">
        <v>3.3887942204124002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51010.295937765644</v>
      </c>
      <c r="AK86" t="s">
        <v>465</v>
      </c>
      <c r="AL86">
        <v>2.31821923076923</v>
      </c>
      <c r="AM86">
        <v>1.5995999999999999</v>
      </c>
      <c r="AN86">
        <f t="shared" si="111"/>
        <v>-0.71861923076923007</v>
      </c>
      <c r="AO86">
        <f t="shared" si="112"/>
        <v>-0.4492493315636597</v>
      </c>
      <c r="AP86">
        <v>-0.40766670869943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-1.2699011712061747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-2.2259354210264362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0.64204477945669003</v>
      </c>
      <c r="BN86">
        <v>0.5</v>
      </c>
      <c r="BO86" t="s">
        <v>254</v>
      </c>
      <c r="BP86">
        <v>1675435436.9000001</v>
      </c>
      <c r="BQ86">
        <v>400.00712903225798</v>
      </c>
      <c r="BR86">
        <v>399.84912903225802</v>
      </c>
      <c r="BS86">
        <v>16.016325806451601</v>
      </c>
      <c r="BT86">
        <v>16.003880645161299</v>
      </c>
      <c r="BU86">
        <v>500.02300000000002</v>
      </c>
      <c r="BV86">
        <v>96.738122580645197</v>
      </c>
      <c r="BW86">
        <v>0.19991767741935501</v>
      </c>
      <c r="BX86">
        <v>28.3613838709677</v>
      </c>
      <c r="BY86">
        <v>27.977516129032299</v>
      </c>
      <c r="BZ86">
        <v>999.9</v>
      </c>
      <c r="CA86">
        <v>10018.225806451601</v>
      </c>
      <c r="CB86">
        <v>0</v>
      </c>
      <c r="CC86">
        <v>392.83087096774199</v>
      </c>
      <c r="CD86">
        <v>0</v>
      </c>
      <c r="CE86">
        <v>0</v>
      </c>
      <c r="CF86">
        <v>0</v>
      </c>
      <c r="CG86">
        <v>0</v>
      </c>
      <c r="CH86">
        <v>2.31999032258065</v>
      </c>
      <c r="CI86">
        <v>0</v>
      </c>
      <c r="CJ86">
        <v>-11.1597677419355</v>
      </c>
      <c r="CK86">
        <v>-1.3067193548387099</v>
      </c>
      <c r="CL86">
        <v>37.812064516128999</v>
      </c>
      <c r="CM86">
        <v>42.727645161290297</v>
      </c>
      <c r="CN86">
        <v>40.127000000000002</v>
      </c>
      <c r="CO86">
        <v>41</v>
      </c>
      <c r="CP86">
        <v>38.495935483871001</v>
      </c>
      <c r="CQ86">
        <v>0</v>
      </c>
      <c r="CR86">
        <v>0</v>
      </c>
      <c r="CS86">
        <v>0</v>
      </c>
      <c r="CT86">
        <v>59.400000095367403</v>
      </c>
      <c r="CU86">
        <v>2.31821923076923</v>
      </c>
      <c r="CV86">
        <v>-6.3623897607451001E-3</v>
      </c>
      <c r="CW86">
        <v>-1.65669401409413</v>
      </c>
      <c r="CX86">
        <v>-11.1763653846154</v>
      </c>
      <c r="CY86">
        <v>15</v>
      </c>
      <c r="CZ86">
        <v>1675431165.9000001</v>
      </c>
      <c r="DA86" t="s">
        <v>255</v>
      </c>
      <c r="DB86">
        <v>5</v>
      </c>
      <c r="DC86">
        <v>-3.794</v>
      </c>
      <c r="DD86">
        <v>0.34499999999999997</v>
      </c>
      <c r="DE86">
        <v>403</v>
      </c>
      <c r="DF86">
        <v>15</v>
      </c>
      <c r="DG86">
        <v>1.63</v>
      </c>
      <c r="DH86">
        <v>0.18</v>
      </c>
      <c r="DI86">
        <v>0.14920156923076899</v>
      </c>
      <c r="DJ86">
        <v>-4.4906578673282897E-2</v>
      </c>
      <c r="DK86">
        <v>0.112651379553866</v>
      </c>
      <c r="DL86">
        <v>1</v>
      </c>
      <c r="DM86">
        <v>2.6623999999999999</v>
      </c>
      <c r="DN86">
        <v>0</v>
      </c>
      <c r="DO86">
        <v>0</v>
      </c>
      <c r="DP86">
        <v>0</v>
      </c>
      <c r="DQ86">
        <v>2.1502053461538499E-2</v>
      </c>
      <c r="DR86">
        <v>-9.6371829317848698E-2</v>
      </c>
      <c r="DS86">
        <v>1.27391840485331E-2</v>
      </c>
      <c r="DT86">
        <v>1</v>
      </c>
      <c r="DU86">
        <v>2</v>
      </c>
      <c r="DV86">
        <v>3</v>
      </c>
      <c r="DW86" t="s">
        <v>256</v>
      </c>
      <c r="DX86">
        <v>100</v>
      </c>
      <c r="DY86">
        <v>100</v>
      </c>
      <c r="DZ86">
        <v>-3.794</v>
      </c>
      <c r="EA86">
        <v>0.34499999999999997</v>
      </c>
      <c r="EB86">
        <v>2</v>
      </c>
      <c r="EC86">
        <v>516.65</v>
      </c>
      <c r="ED86">
        <v>415.298</v>
      </c>
      <c r="EE86">
        <v>27.638400000000001</v>
      </c>
      <c r="EF86">
        <v>31.3809</v>
      </c>
      <c r="EG86">
        <v>30.0002</v>
      </c>
      <c r="EH86">
        <v>31.6221</v>
      </c>
      <c r="EI86">
        <v>31.664300000000001</v>
      </c>
      <c r="EJ86">
        <v>20.125</v>
      </c>
      <c r="EK86">
        <v>23.364899999999999</v>
      </c>
      <c r="EL86">
        <v>0</v>
      </c>
      <c r="EM86">
        <v>27.663699999999999</v>
      </c>
      <c r="EN86">
        <v>399.97800000000001</v>
      </c>
      <c r="EO86">
        <v>16.008700000000001</v>
      </c>
      <c r="EP86">
        <v>100.327</v>
      </c>
      <c r="EQ86">
        <v>90.610399999999998</v>
      </c>
    </row>
    <row r="87" spans="1:147" x14ac:dyDescent="0.3">
      <c r="A87">
        <v>71</v>
      </c>
      <c r="B87">
        <v>1675435504.9000001</v>
      </c>
      <c r="C87">
        <v>4260.5</v>
      </c>
      <c r="D87" t="s">
        <v>466</v>
      </c>
      <c r="E87" t="s">
        <v>467</v>
      </c>
      <c r="F87">
        <v>1675435496.9000001</v>
      </c>
      <c r="G87">
        <f t="shared" si="86"/>
        <v>-1.8995211333783857E-5</v>
      </c>
      <c r="H87">
        <f t="shared" si="87"/>
        <v>-1.1869730965028944</v>
      </c>
      <c r="I87">
        <f t="shared" si="88"/>
        <v>400.01212903225797</v>
      </c>
      <c r="J87">
        <f t="shared" si="89"/>
        <v>-1945.711630573767</v>
      </c>
      <c r="K87">
        <f t="shared" si="90"/>
        <v>-188.61304500899931</v>
      </c>
      <c r="L87">
        <f t="shared" si="91"/>
        <v>38.776304007114533</v>
      </c>
      <c r="M87">
        <f t="shared" si="92"/>
        <v>-7.9952220447334407E-4</v>
      </c>
      <c r="N87">
        <f t="shared" si="93"/>
        <v>3.3968333035395419</v>
      </c>
      <c r="O87">
        <f t="shared" si="94"/>
        <v>-7.996267669007134E-4</v>
      </c>
      <c r="P87">
        <f t="shared" si="95"/>
        <v>-4.9975733389622727E-4</v>
      </c>
      <c r="Q87">
        <f t="shared" si="96"/>
        <v>0</v>
      </c>
      <c r="R87">
        <f t="shared" si="97"/>
        <v>28.366723318084698</v>
      </c>
      <c r="S87">
        <f t="shared" si="98"/>
        <v>27.984164516128999</v>
      </c>
      <c r="T87">
        <f t="shared" si="99"/>
        <v>3.7913378673005509</v>
      </c>
      <c r="U87">
        <f t="shared" si="100"/>
        <v>40.044701349237606</v>
      </c>
      <c r="V87">
        <f t="shared" si="101"/>
        <v>1.5520367358393641</v>
      </c>
      <c r="W87">
        <f t="shared" si="102"/>
        <v>3.8757605464547003</v>
      </c>
      <c r="X87">
        <f t="shared" si="103"/>
        <v>2.239301131461187</v>
      </c>
      <c r="Y87">
        <f t="shared" si="104"/>
        <v>0.83768881981986809</v>
      </c>
      <c r="Z87">
        <f t="shared" si="105"/>
        <v>69.271019245753379</v>
      </c>
      <c r="AA87">
        <f t="shared" si="106"/>
        <v>4.4528503937894941</v>
      </c>
      <c r="AB87">
        <f t="shared" si="107"/>
        <v>74.561558459362743</v>
      </c>
      <c r="AC87">
        <v>-4.0122839134805299E-2</v>
      </c>
      <c r="AD87">
        <v>4.5041401882578103E-2</v>
      </c>
      <c r="AE87">
        <v>3.3844542034867899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50931.248409572909</v>
      </c>
      <c r="AK87" t="s">
        <v>468</v>
      </c>
      <c r="AL87">
        <v>2.3609307692307699</v>
      </c>
      <c r="AM87">
        <v>1.4987999999999999</v>
      </c>
      <c r="AN87">
        <f t="shared" si="111"/>
        <v>-0.86213076923077003</v>
      </c>
      <c r="AO87">
        <f t="shared" si="112"/>
        <v>-0.57521401736774092</v>
      </c>
      <c r="AP87">
        <v>-0.38104493998275502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-1.1869730965028944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-1.7384833641157402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0.64204477945669003</v>
      </c>
      <c r="BN87">
        <v>0.5</v>
      </c>
      <c r="BO87" t="s">
        <v>254</v>
      </c>
      <c r="BP87">
        <v>1675435496.9000001</v>
      </c>
      <c r="BQ87">
        <v>400.01212903225797</v>
      </c>
      <c r="BR87">
        <v>399.85874193548398</v>
      </c>
      <c r="BS87">
        <v>16.0106419354839</v>
      </c>
      <c r="BT87">
        <v>16.013041935483901</v>
      </c>
      <c r="BU87">
        <v>500.021419354839</v>
      </c>
      <c r="BV87">
        <v>96.737893548387106</v>
      </c>
      <c r="BW87">
        <v>0.19992706451612899</v>
      </c>
      <c r="BX87">
        <v>28.362425806451601</v>
      </c>
      <c r="BY87">
        <v>27.984164516128999</v>
      </c>
      <c r="BZ87">
        <v>999.9</v>
      </c>
      <c r="CA87">
        <v>10002.0967741935</v>
      </c>
      <c r="CB87">
        <v>0</v>
      </c>
      <c r="CC87">
        <v>392.94861290322598</v>
      </c>
      <c r="CD87">
        <v>0</v>
      </c>
      <c r="CE87">
        <v>0</v>
      </c>
      <c r="CF87">
        <v>0</v>
      </c>
      <c r="CG87">
        <v>0</v>
      </c>
      <c r="CH87">
        <v>2.3613483870967702</v>
      </c>
      <c r="CI87">
        <v>0</v>
      </c>
      <c r="CJ87">
        <v>-12.103212903225799</v>
      </c>
      <c r="CK87">
        <v>-1.3913709677419399</v>
      </c>
      <c r="CL87">
        <v>37.670999999999999</v>
      </c>
      <c r="CM87">
        <v>42.612806451612897</v>
      </c>
      <c r="CN87">
        <v>39.991870967741903</v>
      </c>
      <c r="CO87">
        <v>40.875</v>
      </c>
      <c r="CP87">
        <v>38.370935483871001</v>
      </c>
      <c r="CQ87">
        <v>0</v>
      </c>
      <c r="CR87">
        <v>0</v>
      </c>
      <c r="CS87">
        <v>0</v>
      </c>
      <c r="CT87">
        <v>59.200000047683702</v>
      </c>
      <c r="CU87">
        <v>2.3609307692307699</v>
      </c>
      <c r="CV87">
        <v>0.32363076998607598</v>
      </c>
      <c r="CW87">
        <v>-1.10657094156975</v>
      </c>
      <c r="CX87">
        <v>-12.1031692307692</v>
      </c>
      <c r="CY87">
        <v>15</v>
      </c>
      <c r="CZ87">
        <v>1675431165.9000001</v>
      </c>
      <c r="DA87" t="s">
        <v>255</v>
      </c>
      <c r="DB87">
        <v>5</v>
      </c>
      <c r="DC87">
        <v>-3.794</v>
      </c>
      <c r="DD87">
        <v>0.34499999999999997</v>
      </c>
      <c r="DE87">
        <v>403</v>
      </c>
      <c r="DF87">
        <v>15</v>
      </c>
      <c r="DG87">
        <v>1.63</v>
      </c>
      <c r="DH87">
        <v>0.18</v>
      </c>
      <c r="DI87">
        <v>0.143395652692308</v>
      </c>
      <c r="DJ87">
        <v>0.12992073695905901</v>
      </c>
      <c r="DK87">
        <v>9.2869185699955295E-2</v>
      </c>
      <c r="DL87">
        <v>1</v>
      </c>
      <c r="DM87">
        <v>2.1644999999999999</v>
      </c>
      <c r="DN87">
        <v>0</v>
      </c>
      <c r="DO87">
        <v>0</v>
      </c>
      <c r="DP87">
        <v>0</v>
      </c>
      <c r="DQ87">
        <v>-1.8116514615384601E-3</v>
      </c>
      <c r="DR87">
        <v>-6.4834469700248698E-3</v>
      </c>
      <c r="DS87">
        <v>2.8295026246141202E-3</v>
      </c>
      <c r="DT87">
        <v>1</v>
      </c>
      <c r="DU87">
        <v>2</v>
      </c>
      <c r="DV87">
        <v>3</v>
      </c>
      <c r="DW87" t="s">
        <v>256</v>
      </c>
      <c r="DX87">
        <v>100</v>
      </c>
      <c r="DY87">
        <v>100</v>
      </c>
      <c r="DZ87">
        <v>-3.794</v>
      </c>
      <c r="EA87">
        <v>0.34499999999999997</v>
      </c>
      <c r="EB87">
        <v>2</v>
      </c>
      <c r="EC87">
        <v>516.822</v>
      </c>
      <c r="ED87">
        <v>415.56599999999997</v>
      </c>
      <c r="EE87">
        <v>27.727599999999999</v>
      </c>
      <c r="EF87">
        <v>31.389199999999999</v>
      </c>
      <c r="EG87">
        <v>30.0002</v>
      </c>
      <c r="EH87">
        <v>31.627700000000001</v>
      </c>
      <c r="EI87">
        <v>31.667100000000001</v>
      </c>
      <c r="EJ87">
        <v>20.1265</v>
      </c>
      <c r="EK87">
        <v>23.364899999999999</v>
      </c>
      <c r="EL87">
        <v>0</v>
      </c>
      <c r="EM87">
        <v>27.724799999999998</v>
      </c>
      <c r="EN87">
        <v>399.904</v>
      </c>
      <c r="EO87">
        <v>16.070699999999999</v>
      </c>
      <c r="EP87">
        <v>100.32599999999999</v>
      </c>
      <c r="EQ87">
        <v>90.606899999999996</v>
      </c>
    </row>
    <row r="88" spans="1:147" x14ac:dyDescent="0.3">
      <c r="A88">
        <v>72</v>
      </c>
      <c r="B88">
        <v>1675435564.9000001</v>
      </c>
      <c r="C88">
        <v>4320.5</v>
      </c>
      <c r="D88" t="s">
        <v>469</v>
      </c>
      <c r="E88" t="s">
        <v>470</v>
      </c>
      <c r="F88">
        <v>1675435556.9000001</v>
      </c>
      <c r="G88">
        <f t="shared" si="86"/>
        <v>-9.3447005916754298E-5</v>
      </c>
      <c r="H88">
        <f t="shared" si="87"/>
        <v>-1.0687558695336499</v>
      </c>
      <c r="I88">
        <f t="shared" si="88"/>
        <v>400.014677419355</v>
      </c>
      <c r="J88">
        <f t="shared" si="89"/>
        <v>-41.234230367081629</v>
      </c>
      <c r="K88">
        <f t="shared" si="90"/>
        <v>-3.9972208409538004</v>
      </c>
      <c r="L88">
        <f t="shared" si="91"/>
        <v>38.777175929650397</v>
      </c>
      <c r="M88">
        <f t="shared" si="92"/>
        <v>-3.9340025557821727E-3</v>
      </c>
      <c r="N88">
        <f t="shared" si="93"/>
        <v>3.3977914383413688</v>
      </c>
      <c r="O88">
        <f t="shared" si="94"/>
        <v>-3.9365347783009343E-3</v>
      </c>
      <c r="P88">
        <f t="shared" si="95"/>
        <v>-2.4601065966565368E-3</v>
      </c>
      <c r="Q88">
        <f t="shared" si="96"/>
        <v>0</v>
      </c>
      <c r="R88">
        <f t="shared" si="97"/>
        <v>28.388335961087961</v>
      </c>
      <c r="S88">
        <f t="shared" si="98"/>
        <v>27.991806451612899</v>
      </c>
      <c r="T88">
        <f t="shared" si="99"/>
        <v>3.7930274302500968</v>
      </c>
      <c r="U88">
        <f t="shared" si="100"/>
        <v>40.118353870616637</v>
      </c>
      <c r="V88">
        <f t="shared" si="101"/>
        <v>1.5553229755055573</v>
      </c>
      <c r="W88">
        <f t="shared" si="102"/>
        <v>3.8768364737036292</v>
      </c>
      <c r="X88">
        <f t="shared" si="103"/>
        <v>2.2377044547445397</v>
      </c>
      <c r="Y88">
        <f t="shared" si="104"/>
        <v>4.1210129609288648</v>
      </c>
      <c r="Z88">
        <f t="shared" si="105"/>
        <v>68.765240384131971</v>
      </c>
      <c r="AA88">
        <f t="shared" si="106"/>
        <v>4.4193649010105602</v>
      </c>
      <c r="AB88">
        <f t="shared" si="107"/>
        <v>77.30561824607139</v>
      </c>
      <c r="AC88">
        <v>-4.0137075395496401E-2</v>
      </c>
      <c r="AD88">
        <v>4.5057383332368903E-2</v>
      </c>
      <c r="AE88">
        <v>3.3854079459749302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50947.805916116115</v>
      </c>
      <c r="AK88" t="s">
        <v>471</v>
      </c>
      <c r="AL88">
        <v>2.33630769230769</v>
      </c>
      <c r="AM88">
        <v>1.8415999999999999</v>
      </c>
      <c r="AN88">
        <f t="shared" si="111"/>
        <v>-0.49470769230769007</v>
      </c>
      <c r="AO88">
        <f t="shared" si="112"/>
        <v>-0.26862928557107413</v>
      </c>
      <c r="AP88">
        <v>-0.34309456327275101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-1.0687558695336499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-3.7226023137206288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0.64204477945669003</v>
      </c>
      <c r="BN88">
        <v>0.5</v>
      </c>
      <c r="BO88" t="s">
        <v>254</v>
      </c>
      <c r="BP88">
        <v>1675435556.9000001</v>
      </c>
      <c r="BQ88">
        <v>400.014677419355</v>
      </c>
      <c r="BR88">
        <v>399.87264516129</v>
      </c>
      <c r="BS88">
        <v>16.0442838709677</v>
      </c>
      <c r="BT88">
        <v>16.056090322580602</v>
      </c>
      <c r="BU88">
        <v>500.01941935483899</v>
      </c>
      <c r="BV88">
        <v>96.7394580645161</v>
      </c>
      <c r="BW88">
        <v>0.19992470967741899</v>
      </c>
      <c r="BX88">
        <v>28.3672</v>
      </c>
      <c r="BY88">
        <v>27.991806451612899</v>
      </c>
      <c r="BZ88">
        <v>999.9</v>
      </c>
      <c r="CA88">
        <v>10005.483870967701</v>
      </c>
      <c r="CB88">
        <v>0</v>
      </c>
      <c r="CC88">
        <v>392.91551612903203</v>
      </c>
      <c r="CD88">
        <v>0</v>
      </c>
      <c r="CE88">
        <v>0</v>
      </c>
      <c r="CF88">
        <v>0</v>
      </c>
      <c r="CG88">
        <v>0</v>
      </c>
      <c r="CH88">
        <v>2.3489096774193499</v>
      </c>
      <c r="CI88">
        <v>0</v>
      </c>
      <c r="CJ88">
        <v>-12.2267935483871</v>
      </c>
      <c r="CK88">
        <v>-1.48577096774194</v>
      </c>
      <c r="CL88">
        <v>37.533999999999999</v>
      </c>
      <c r="CM88">
        <v>42.5</v>
      </c>
      <c r="CN88">
        <v>39.875</v>
      </c>
      <c r="CO88">
        <v>40.795999999999999</v>
      </c>
      <c r="CP88">
        <v>38.253999999999998</v>
      </c>
      <c r="CQ88">
        <v>0</v>
      </c>
      <c r="CR88">
        <v>0</v>
      </c>
      <c r="CS88">
        <v>0</v>
      </c>
      <c r="CT88">
        <v>59.5</v>
      </c>
      <c r="CU88">
        <v>2.33630769230769</v>
      </c>
      <c r="CV88">
        <v>0.87562394062170801</v>
      </c>
      <c r="CW88">
        <v>-3.9884170989070298</v>
      </c>
      <c r="CX88">
        <v>-12.2624461538462</v>
      </c>
      <c r="CY88">
        <v>15</v>
      </c>
      <c r="CZ88">
        <v>1675431165.9000001</v>
      </c>
      <c r="DA88" t="s">
        <v>255</v>
      </c>
      <c r="DB88">
        <v>5</v>
      </c>
      <c r="DC88">
        <v>-3.794</v>
      </c>
      <c r="DD88">
        <v>0.34499999999999997</v>
      </c>
      <c r="DE88">
        <v>403</v>
      </c>
      <c r="DF88">
        <v>15</v>
      </c>
      <c r="DG88">
        <v>1.63</v>
      </c>
      <c r="DH88">
        <v>0.18</v>
      </c>
      <c r="DI88">
        <v>0.125708973461538</v>
      </c>
      <c r="DJ88">
        <v>0.285981287424312</v>
      </c>
      <c r="DK88">
        <v>0.112727242365717</v>
      </c>
      <c r="DL88">
        <v>1</v>
      </c>
      <c r="DM88">
        <v>2.6802999999999999</v>
      </c>
      <c r="DN88">
        <v>0</v>
      </c>
      <c r="DO88">
        <v>0</v>
      </c>
      <c r="DP88">
        <v>0</v>
      </c>
      <c r="DQ88">
        <v>-1.25840371153846E-2</v>
      </c>
      <c r="DR88">
        <v>5.85852872876146E-3</v>
      </c>
      <c r="DS88">
        <v>2.1759020377547199E-3</v>
      </c>
      <c r="DT88">
        <v>1</v>
      </c>
      <c r="DU88">
        <v>2</v>
      </c>
      <c r="DV88">
        <v>3</v>
      </c>
      <c r="DW88" t="s">
        <v>256</v>
      </c>
      <c r="DX88">
        <v>100</v>
      </c>
      <c r="DY88">
        <v>100</v>
      </c>
      <c r="DZ88">
        <v>-3.794</v>
      </c>
      <c r="EA88">
        <v>0.34499999999999997</v>
      </c>
      <c r="EB88">
        <v>2</v>
      </c>
      <c r="EC88">
        <v>516.86599999999999</v>
      </c>
      <c r="ED88">
        <v>415.60399999999998</v>
      </c>
      <c r="EE88">
        <v>27.685300000000002</v>
      </c>
      <c r="EF88">
        <v>31.400099999999998</v>
      </c>
      <c r="EG88">
        <v>30.0001</v>
      </c>
      <c r="EH88">
        <v>31.633199999999999</v>
      </c>
      <c r="EI88">
        <v>31.672599999999999</v>
      </c>
      <c r="EJ88">
        <v>20.1252</v>
      </c>
      <c r="EK88">
        <v>23.0945</v>
      </c>
      <c r="EL88">
        <v>0</v>
      </c>
      <c r="EM88">
        <v>27.6906</v>
      </c>
      <c r="EN88">
        <v>399.738</v>
      </c>
      <c r="EO88">
        <v>16.0684</v>
      </c>
      <c r="EP88">
        <v>100.327</v>
      </c>
      <c r="EQ88">
        <v>90.605900000000005</v>
      </c>
    </row>
    <row r="89" spans="1:147" x14ac:dyDescent="0.3">
      <c r="A89">
        <v>73</v>
      </c>
      <c r="B89">
        <v>1675435624.9000001</v>
      </c>
      <c r="C89">
        <v>4380.5</v>
      </c>
      <c r="D89" t="s">
        <v>472</v>
      </c>
      <c r="E89" t="s">
        <v>473</v>
      </c>
      <c r="F89">
        <v>1675435616.9000001</v>
      </c>
      <c r="G89">
        <f t="shared" si="86"/>
        <v>-1.2183955067681868E-4</v>
      </c>
      <c r="H89">
        <f t="shared" si="87"/>
        <v>-1.0455905755701191</v>
      </c>
      <c r="I89">
        <f t="shared" si="88"/>
        <v>400.003193548387</v>
      </c>
      <c r="J89">
        <f t="shared" si="89"/>
        <v>65.57435619572594</v>
      </c>
      <c r="K89">
        <f t="shared" si="90"/>
        <v>6.3566970333635098</v>
      </c>
      <c r="L89">
        <f t="shared" si="91"/>
        <v>38.775815139923424</v>
      </c>
      <c r="M89">
        <f t="shared" si="92"/>
        <v>-5.1343938912982567E-3</v>
      </c>
      <c r="N89">
        <f t="shared" si="93"/>
        <v>3.3952903709416704</v>
      </c>
      <c r="O89">
        <f t="shared" si="94"/>
        <v>-5.1387113001993045E-3</v>
      </c>
      <c r="P89">
        <f t="shared" si="95"/>
        <v>-3.2113063688064521E-3</v>
      </c>
      <c r="Q89">
        <f t="shared" si="96"/>
        <v>0</v>
      </c>
      <c r="R89">
        <f t="shared" si="97"/>
        <v>28.380396487335027</v>
      </c>
      <c r="S89">
        <f t="shared" si="98"/>
        <v>27.9839129032258</v>
      </c>
      <c r="T89">
        <f t="shared" si="99"/>
        <v>3.7912822491262732</v>
      </c>
      <c r="U89">
        <f t="shared" si="100"/>
        <v>40.175743701392371</v>
      </c>
      <c r="V89">
        <f t="shared" si="101"/>
        <v>1.5562461599430715</v>
      </c>
      <c r="W89">
        <f t="shared" si="102"/>
        <v>3.8735963956508832</v>
      </c>
      <c r="X89">
        <f t="shared" si="103"/>
        <v>2.2350360891832017</v>
      </c>
      <c r="Y89">
        <f t="shared" si="104"/>
        <v>5.373124184847704</v>
      </c>
      <c r="Z89">
        <f t="shared" si="105"/>
        <v>67.527180320716553</v>
      </c>
      <c r="AA89">
        <f t="shared" si="106"/>
        <v>4.3425129586440869</v>
      </c>
      <c r="AB89">
        <f t="shared" si="107"/>
        <v>77.242817464208343</v>
      </c>
      <c r="AC89">
        <v>-4.0099917277679697E-2</v>
      </c>
      <c r="AD89">
        <v>4.5015670089889701E-2</v>
      </c>
      <c r="AE89">
        <v>3.3829183429697798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50904.982054685373</v>
      </c>
      <c r="AK89" t="s">
        <v>474</v>
      </c>
      <c r="AL89">
        <v>2.3447499999999999</v>
      </c>
      <c r="AM89">
        <v>2.00515</v>
      </c>
      <c r="AN89">
        <f t="shared" si="111"/>
        <v>-0.3395999999999999</v>
      </c>
      <c r="AO89">
        <f t="shared" si="112"/>
        <v>-0.16936388798842975</v>
      </c>
      <c r="AP89">
        <v>-0.335657985247382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-1.0455905755701191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-5.9044464075382823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0.64204477945669003</v>
      </c>
      <c r="BN89">
        <v>0.5</v>
      </c>
      <c r="BO89" t="s">
        <v>254</v>
      </c>
      <c r="BP89">
        <v>1675435616.9000001</v>
      </c>
      <c r="BQ89">
        <v>400.003193548387</v>
      </c>
      <c r="BR89">
        <v>399.86267741935501</v>
      </c>
      <c r="BS89">
        <v>16.053909677419401</v>
      </c>
      <c r="BT89">
        <v>16.0693032258065</v>
      </c>
      <c r="BU89">
        <v>500.01861290322603</v>
      </c>
      <c r="BV89">
        <v>96.738787096774203</v>
      </c>
      <c r="BW89">
        <v>0.199976806451613</v>
      </c>
      <c r="BX89">
        <v>28.352819354838701</v>
      </c>
      <c r="BY89">
        <v>27.9839129032258</v>
      </c>
      <c r="BZ89">
        <v>999.9</v>
      </c>
      <c r="CA89">
        <v>9996.2903225806494</v>
      </c>
      <c r="CB89">
        <v>0</v>
      </c>
      <c r="CC89">
        <v>393.02264516128997</v>
      </c>
      <c r="CD89">
        <v>0</v>
      </c>
      <c r="CE89">
        <v>0</v>
      </c>
      <c r="CF89">
        <v>0</v>
      </c>
      <c r="CG89">
        <v>0</v>
      </c>
      <c r="CH89">
        <v>2.3393225806451601</v>
      </c>
      <c r="CI89">
        <v>0</v>
      </c>
      <c r="CJ89">
        <v>-12.8187</v>
      </c>
      <c r="CK89">
        <v>-1.56076451612903</v>
      </c>
      <c r="CL89">
        <v>37.436999999999998</v>
      </c>
      <c r="CM89">
        <v>42.390999999999998</v>
      </c>
      <c r="CN89">
        <v>39.75</v>
      </c>
      <c r="CO89">
        <v>40.686999999999998</v>
      </c>
      <c r="CP89">
        <v>38.146999999999998</v>
      </c>
      <c r="CQ89">
        <v>0</v>
      </c>
      <c r="CR89">
        <v>0</v>
      </c>
      <c r="CS89">
        <v>0</v>
      </c>
      <c r="CT89">
        <v>59.400000095367403</v>
      </c>
      <c r="CU89">
        <v>2.3447499999999999</v>
      </c>
      <c r="CV89">
        <v>5.33709358997633E-2</v>
      </c>
      <c r="CW89">
        <v>1.8845982820685001</v>
      </c>
      <c r="CX89">
        <v>-12.808234615384601</v>
      </c>
      <c r="CY89">
        <v>15</v>
      </c>
      <c r="CZ89">
        <v>1675431165.9000001</v>
      </c>
      <c r="DA89" t="s">
        <v>255</v>
      </c>
      <c r="DB89">
        <v>5</v>
      </c>
      <c r="DC89">
        <v>-3.794</v>
      </c>
      <c r="DD89">
        <v>0.34499999999999997</v>
      </c>
      <c r="DE89">
        <v>403</v>
      </c>
      <c r="DF89">
        <v>15</v>
      </c>
      <c r="DG89">
        <v>1.63</v>
      </c>
      <c r="DH89">
        <v>0.18</v>
      </c>
      <c r="DI89">
        <v>0.134550874423077</v>
      </c>
      <c r="DJ89">
        <v>8.6154292444279107E-2</v>
      </c>
      <c r="DK89">
        <v>9.1032877741441101E-2</v>
      </c>
      <c r="DL89">
        <v>1</v>
      </c>
      <c r="DM89">
        <v>2.0432000000000001</v>
      </c>
      <c r="DN89">
        <v>0</v>
      </c>
      <c r="DO89">
        <v>0</v>
      </c>
      <c r="DP89">
        <v>0</v>
      </c>
      <c r="DQ89">
        <v>-1.6343628846153799E-2</v>
      </c>
      <c r="DR89">
        <v>8.6004331938872892E-3</v>
      </c>
      <c r="DS89">
        <v>2.68729496615638E-3</v>
      </c>
      <c r="DT89">
        <v>1</v>
      </c>
      <c r="DU89">
        <v>2</v>
      </c>
      <c r="DV89">
        <v>3</v>
      </c>
      <c r="DW89" t="s">
        <v>256</v>
      </c>
      <c r="DX89">
        <v>100</v>
      </c>
      <c r="DY89">
        <v>100</v>
      </c>
      <c r="DZ89">
        <v>-3.794</v>
      </c>
      <c r="EA89">
        <v>0.34499999999999997</v>
      </c>
      <c r="EB89">
        <v>2</v>
      </c>
      <c r="EC89">
        <v>516.65200000000004</v>
      </c>
      <c r="ED89">
        <v>415.642</v>
      </c>
      <c r="EE89">
        <v>27.6572</v>
      </c>
      <c r="EF89">
        <v>31.4084</v>
      </c>
      <c r="EG89">
        <v>30</v>
      </c>
      <c r="EH89">
        <v>31.6387</v>
      </c>
      <c r="EI89">
        <v>31.678100000000001</v>
      </c>
      <c r="EJ89">
        <v>20.125299999999999</v>
      </c>
      <c r="EK89">
        <v>23.0945</v>
      </c>
      <c r="EL89">
        <v>0</v>
      </c>
      <c r="EM89">
        <v>27.6645</v>
      </c>
      <c r="EN89">
        <v>399.88499999999999</v>
      </c>
      <c r="EO89">
        <v>16.0684</v>
      </c>
      <c r="EP89">
        <v>100.325</v>
      </c>
      <c r="EQ89">
        <v>90.603300000000004</v>
      </c>
    </row>
    <row r="90" spans="1:147" x14ac:dyDescent="0.3">
      <c r="A90">
        <v>74</v>
      </c>
      <c r="B90">
        <v>1675435684.9000001</v>
      </c>
      <c r="C90">
        <v>4440.5</v>
      </c>
      <c r="D90" t="s">
        <v>475</v>
      </c>
      <c r="E90" t="s">
        <v>476</v>
      </c>
      <c r="F90">
        <v>1675435676.90323</v>
      </c>
      <c r="G90">
        <f t="shared" si="86"/>
        <v>-1.4045298191650687E-4</v>
      </c>
      <c r="H90">
        <f t="shared" si="87"/>
        <v>-1.713914394060885</v>
      </c>
      <c r="I90">
        <f t="shared" si="88"/>
        <v>400.04083870967702</v>
      </c>
      <c r="J90">
        <f t="shared" si="89"/>
        <v>-68.688321428708349</v>
      </c>
      <c r="K90">
        <f t="shared" si="90"/>
        <v>-6.6585396295444976</v>
      </c>
      <c r="L90">
        <f t="shared" si="91"/>
        <v>38.779340105861316</v>
      </c>
      <c r="M90">
        <f t="shared" si="92"/>
        <v>-5.9249385922950561E-3</v>
      </c>
      <c r="N90">
        <f t="shared" si="93"/>
        <v>3.4016831573838195</v>
      </c>
      <c r="O90">
        <f t="shared" si="94"/>
        <v>-5.930677846576725E-3</v>
      </c>
      <c r="P90">
        <f t="shared" si="95"/>
        <v>-3.7061575561179796E-3</v>
      </c>
      <c r="Q90">
        <f t="shared" si="96"/>
        <v>0</v>
      </c>
      <c r="R90">
        <f t="shared" si="97"/>
        <v>28.377021198769349</v>
      </c>
      <c r="S90">
        <f t="shared" si="98"/>
        <v>27.977170967741898</v>
      </c>
      <c r="T90">
        <f t="shared" si="99"/>
        <v>3.7897922323292419</v>
      </c>
      <c r="U90">
        <f t="shared" si="100"/>
        <v>40.222345441263798</v>
      </c>
      <c r="V90">
        <f t="shared" si="101"/>
        <v>1.5573690971283338</v>
      </c>
      <c r="W90">
        <f t="shared" si="102"/>
        <v>3.8719002585330111</v>
      </c>
      <c r="X90">
        <f t="shared" si="103"/>
        <v>2.2324231352009081</v>
      </c>
      <c r="Y90">
        <f t="shared" si="104"/>
        <v>6.1939765025179527</v>
      </c>
      <c r="Z90">
        <f t="shared" si="105"/>
        <v>67.50938467851158</v>
      </c>
      <c r="AA90">
        <f t="shared" si="106"/>
        <v>4.3329017597489319</v>
      </c>
      <c r="AB90">
        <f t="shared" si="107"/>
        <v>78.036262940778471</v>
      </c>
      <c r="AC90">
        <v>-4.0194916924126599E-2</v>
      </c>
      <c r="AD90">
        <v>4.5122315515452399E-2</v>
      </c>
      <c r="AE90">
        <v>3.3892818191698399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51021.890783588635</v>
      </c>
      <c r="AK90" t="s">
        <v>477</v>
      </c>
      <c r="AL90">
        <v>2.3219538461538498</v>
      </c>
      <c r="AM90">
        <v>2.4649100000000002</v>
      </c>
      <c r="AN90">
        <f t="shared" si="111"/>
        <v>0.14295615384615035</v>
      </c>
      <c r="AO90">
        <f t="shared" si="112"/>
        <v>5.7996500418331841E-2</v>
      </c>
      <c r="AP90">
        <v>-0.55020489457265498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-1.713914394060885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17.242419676824408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0.64204477945669003</v>
      </c>
      <c r="BN90">
        <v>0.5</v>
      </c>
      <c r="BO90" t="s">
        <v>254</v>
      </c>
      <c r="BP90">
        <v>1675435676.90323</v>
      </c>
      <c r="BQ90">
        <v>400.04083870967702</v>
      </c>
      <c r="BR90">
        <v>399.813548387097</v>
      </c>
      <c r="BS90">
        <v>16.065545161290299</v>
      </c>
      <c r="BT90">
        <v>16.083290322580599</v>
      </c>
      <c r="BU90">
        <v>500.01438709677399</v>
      </c>
      <c r="BV90">
        <v>96.738519354838701</v>
      </c>
      <c r="BW90">
        <v>0.19993380645161299</v>
      </c>
      <c r="BX90">
        <v>28.3452870967742</v>
      </c>
      <c r="BY90">
        <v>27.977170967741898</v>
      </c>
      <c r="BZ90">
        <v>999.9</v>
      </c>
      <c r="CA90">
        <v>10020</v>
      </c>
      <c r="CB90">
        <v>0</v>
      </c>
      <c r="CC90">
        <v>392.95551612903199</v>
      </c>
      <c r="CD90">
        <v>0</v>
      </c>
      <c r="CE90">
        <v>0</v>
      </c>
      <c r="CF90">
        <v>0</v>
      </c>
      <c r="CG90">
        <v>0</v>
      </c>
      <c r="CH90">
        <v>2.33419032258064</v>
      </c>
      <c r="CI90">
        <v>0</v>
      </c>
      <c r="CJ90">
        <v>-13.546322580645199</v>
      </c>
      <c r="CK90">
        <v>-1.66797419354839</v>
      </c>
      <c r="CL90">
        <v>37.350612903225802</v>
      </c>
      <c r="CM90">
        <v>42.308</v>
      </c>
      <c r="CN90">
        <v>39.634999999999998</v>
      </c>
      <c r="CO90">
        <v>40.625</v>
      </c>
      <c r="CP90">
        <v>38.061999999999998</v>
      </c>
      <c r="CQ90">
        <v>0</v>
      </c>
      <c r="CR90">
        <v>0</v>
      </c>
      <c r="CS90">
        <v>0</v>
      </c>
      <c r="CT90">
        <v>59.200000047683702</v>
      </c>
      <c r="CU90">
        <v>2.3219538461538498</v>
      </c>
      <c r="CV90">
        <v>0.64845127203110997</v>
      </c>
      <c r="CW90">
        <v>-0.36257777674397601</v>
      </c>
      <c r="CX90">
        <v>-13.5425230769231</v>
      </c>
      <c r="CY90">
        <v>15</v>
      </c>
      <c r="CZ90">
        <v>1675431165.9000001</v>
      </c>
      <c r="DA90" t="s">
        <v>255</v>
      </c>
      <c r="DB90">
        <v>5</v>
      </c>
      <c r="DC90">
        <v>-3.794</v>
      </c>
      <c r="DD90">
        <v>0.34499999999999997</v>
      </c>
      <c r="DE90">
        <v>403</v>
      </c>
      <c r="DF90">
        <v>15</v>
      </c>
      <c r="DG90">
        <v>1.63</v>
      </c>
      <c r="DH90">
        <v>0.18</v>
      </c>
      <c r="DI90">
        <v>0.16906560326923101</v>
      </c>
      <c r="DJ90">
        <v>0.51659602899232804</v>
      </c>
      <c r="DK90">
        <v>0.117283055993826</v>
      </c>
      <c r="DL90">
        <v>0</v>
      </c>
      <c r="DM90">
        <v>2.3182999999999998</v>
      </c>
      <c r="DN90">
        <v>0</v>
      </c>
      <c r="DO90">
        <v>0</v>
      </c>
      <c r="DP90">
        <v>0</v>
      </c>
      <c r="DQ90">
        <v>-1.8230182692307698E-2</v>
      </c>
      <c r="DR90">
        <v>3.71698770651784E-3</v>
      </c>
      <c r="DS90">
        <v>2.4762123697075599E-3</v>
      </c>
      <c r="DT90">
        <v>1</v>
      </c>
      <c r="DU90">
        <v>1</v>
      </c>
      <c r="DV90">
        <v>3</v>
      </c>
      <c r="DW90" t="s">
        <v>263</v>
      </c>
      <c r="DX90">
        <v>100</v>
      </c>
      <c r="DY90">
        <v>100</v>
      </c>
      <c r="DZ90">
        <v>-3.794</v>
      </c>
      <c r="EA90">
        <v>0.34499999999999997</v>
      </c>
      <c r="EB90">
        <v>2</v>
      </c>
      <c r="EC90">
        <v>516.46</v>
      </c>
      <c r="ED90">
        <v>415.69900000000001</v>
      </c>
      <c r="EE90">
        <v>27.654</v>
      </c>
      <c r="EF90">
        <v>31.4194</v>
      </c>
      <c r="EG90">
        <v>30.000299999999999</v>
      </c>
      <c r="EH90">
        <v>31.646899999999999</v>
      </c>
      <c r="EI90">
        <v>31.686299999999999</v>
      </c>
      <c r="EJ90">
        <v>20.126999999999999</v>
      </c>
      <c r="EK90">
        <v>23.0945</v>
      </c>
      <c r="EL90">
        <v>0</v>
      </c>
      <c r="EM90">
        <v>27.664100000000001</v>
      </c>
      <c r="EN90">
        <v>399.91399999999999</v>
      </c>
      <c r="EO90">
        <v>16.0806</v>
      </c>
      <c r="EP90">
        <v>100.321</v>
      </c>
      <c r="EQ90">
        <v>90.599299999999999</v>
      </c>
    </row>
    <row r="91" spans="1:147" x14ac:dyDescent="0.3">
      <c r="A91">
        <v>75</v>
      </c>
      <c r="B91">
        <v>1675435745.4000001</v>
      </c>
      <c r="C91">
        <v>4501</v>
      </c>
      <c r="D91" t="s">
        <v>478</v>
      </c>
      <c r="E91" t="s">
        <v>479</v>
      </c>
      <c r="F91">
        <v>1675435737.4000001</v>
      </c>
      <c r="G91">
        <f t="shared" si="86"/>
        <v>-1.3726422373181948E-4</v>
      </c>
      <c r="H91">
        <f t="shared" si="87"/>
        <v>-0.96807036569478122</v>
      </c>
      <c r="I91">
        <f t="shared" si="88"/>
        <v>400.00099999999998</v>
      </c>
      <c r="J91">
        <f t="shared" si="89"/>
        <v>122.94501423102255</v>
      </c>
      <c r="K91">
        <f t="shared" si="90"/>
        <v>11.918293383769624</v>
      </c>
      <c r="L91">
        <f t="shared" si="91"/>
        <v>38.776108991643021</v>
      </c>
      <c r="M91">
        <f t="shared" si="92"/>
        <v>-5.7931753354802662E-3</v>
      </c>
      <c r="N91">
        <f t="shared" si="93"/>
        <v>3.3946689505877208</v>
      </c>
      <c r="O91">
        <f t="shared" si="94"/>
        <v>-5.7986733812448584E-3</v>
      </c>
      <c r="P91">
        <f t="shared" si="95"/>
        <v>-3.6236764647289282E-3</v>
      </c>
      <c r="Q91">
        <f t="shared" si="96"/>
        <v>0</v>
      </c>
      <c r="R91">
        <f t="shared" si="97"/>
        <v>28.36649337269569</v>
      </c>
      <c r="S91">
        <f t="shared" si="98"/>
        <v>27.979219354838701</v>
      </c>
      <c r="T91">
        <f t="shared" si="99"/>
        <v>3.7902448867398286</v>
      </c>
      <c r="U91">
        <f t="shared" si="100"/>
        <v>40.283032892984465</v>
      </c>
      <c r="V91">
        <f t="shared" si="101"/>
        <v>1.5588241410643282</v>
      </c>
      <c r="W91">
        <f t="shared" si="102"/>
        <v>3.8696791902573127</v>
      </c>
      <c r="X91">
        <f t="shared" si="103"/>
        <v>2.2314207456755004</v>
      </c>
      <c r="Y91">
        <f t="shared" si="104"/>
        <v>6.0533522665732393</v>
      </c>
      <c r="Z91">
        <f t="shared" si="105"/>
        <v>65.189370395706732</v>
      </c>
      <c r="AA91">
        <f t="shared" si="106"/>
        <v>4.19247987437919</v>
      </c>
      <c r="AB91">
        <f t="shared" si="107"/>
        <v>75.435202536659162</v>
      </c>
      <c r="AC91">
        <v>-4.0090686658950297E-2</v>
      </c>
      <c r="AD91">
        <v>4.5005307911719403E-2</v>
      </c>
      <c r="AE91">
        <v>3.3822997705387401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50896.705021611349</v>
      </c>
      <c r="AK91" t="s">
        <v>480</v>
      </c>
      <c r="AL91">
        <v>2.29933846153846</v>
      </c>
      <c r="AM91">
        <v>1.6832</v>
      </c>
      <c r="AN91">
        <f t="shared" si="111"/>
        <v>-0.61613846153845997</v>
      </c>
      <c r="AO91">
        <f t="shared" si="112"/>
        <v>-0.36605184264404705</v>
      </c>
      <c r="AP91">
        <v>-0.31077226222010501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-0.96807036569478122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-2.7318534794876346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0.64204477945669003</v>
      </c>
      <c r="BN91">
        <v>0.5</v>
      </c>
      <c r="BO91" t="s">
        <v>254</v>
      </c>
      <c r="BP91">
        <v>1675435737.4000001</v>
      </c>
      <c r="BQ91">
        <v>400.00099999999998</v>
      </c>
      <c r="BR91">
        <v>399.86964516129001</v>
      </c>
      <c r="BS91">
        <v>16.0802935483871</v>
      </c>
      <c r="BT91">
        <v>16.097635483870999</v>
      </c>
      <c r="BU91">
        <v>500.017</v>
      </c>
      <c r="BV91">
        <v>96.739932258064499</v>
      </c>
      <c r="BW91">
        <v>0.20009787096774201</v>
      </c>
      <c r="BX91">
        <v>28.335419354838699</v>
      </c>
      <c r="BY91">
        <v>27.979219354838701</v>
      </c>
      <c r="BZ91">
        <v>999.9</v>
      </c>
      <c r="CA91">
        <v>9993.8709677419392</v>
      </c>
      <c r="CB91">
        <v>0</v>
      </c>
      <c r="CC91">
        <v>392.90506451612902</v>
      </c>
      <c r="CD91">
        <v>0</v>
      </c>
      <c r="CE91">
        <v>0</v>
      </c>
      <c r="CF91">
        <v>0</v>
      </c>
      <c r="CG91">
        <v>0</v>
      </c>
      <c r="CH91">
        <v>2.2964870967741899</v>
      </c>
      <c r="CI91">
        <v>0</v>
      </c>
      <c r="CJ91">
        <v>-13.968835483871</v>
      </c>
      <c r="CK91">
        <v>-1.6827064516129</v>
      </c>
      <c r="CL91">
        <v>37.25</v>
      </c>
      <c r="CM91">
        <v>42.237806451612897</v>
      </c>
      <c r="CN91">
        <v>39.561999999999998</v>
      </c>
      <c r="CO91">
        <v>40.561999999999998</v>
      </c>
      <c r="CP91">
        <v>37.993903225806498</v>
      </c>
      <c r="CQ91">
        <v>0</v>
      </c>
      <c r="CR91">
        <v>0</v>
      </c>
      <c r="CS91">
        <v>0</v>
      </c>
      <c r="CT91">
        <v>59.599999904632597</v>
      </c>
      <c r="CU91">
        <v>2.29933846153846</v>
      </c>
      <c r="CV91">
        <v>5.57606830683973E-2</v>
      </c>
      <c r="CW91">
        <v>0.14676581655059601</v>
      </c>
      <c r="CX91">
        <v>-13.9657115384615</v>
      </c>
      <c r="CY91">
        <v>15</v>
      </c>
      <c r="CZ91">
        <v>1675431165.9000001</v>
      </c>
      <c r="DA91" t="s">
        <v>255</v>
      </c>
      <c r="DB91">
        <v>5</v>
      </c>
      <c r="DC91">
        <v>-3.794</v>
      </c>
      <c r="DD91">
        <v>0.34499999999999997</v>
      </c>
      <c r="DE91">
        <v>403</v>
      </c>
      <c r="DF91">
        <v>15</v>
      </c>
      <c r="DG91">
        <v>1.63</v>
      </c>
      <c r="DH91">
        <v>0.18</v>
      </c>
      <c r="DI91">
        <v>0.138636682884615</v>
      </c>
      <c r="DJ91">
        <v>-7.3107353709558204E-3</v>
      </c>
      <c r="DK91">
        <v>0.110121919209032</v>
      </c>
      <c r="DL91">
        <v>1</v>
      </c>
      <c r="DM91">
        <v>2.4157999999999999</v>
      </c>
      <c r="DN91">
        <v>0</v>
      </c>
      <c r="DO91">
        <v>0</v>
      </c>
      <c r="DP91">
        <v>0</v>
      </c>
      <c r="DQ91">
        <v>-1.89258464230769E-2</v>
      </c>
      <c r="DR91">
        <v>3.1585769244424897E-2</v>
      </c>
      <c r="DS91">
        <v>8.3198806287148597E-3</v>
      </c>
      <c r="DT91">
        <v>1</v>
      </c>
      <c r="DU91">
        <v>2</v>
      </c>
      <c r="DV91">
        <v>3</v>
      </c>
      <c r="DW91" t="s">
        <v>256</v>
      </c>
      <c r="DX91">
        <v>100</v>
      </c>
      <c r="DY91">
        <v>100</v>
      </c>
      <c r="DZ91">
        <v>-3.794</v>
      </c>
      <c r="EA91">
        <v>0.34499999999999997</v>
      </c>
      <c r="EB91">
        <v>2</v>
      </c>
      <c r="EC91">
        <v>516.80399999999997</v>
      </c>
      <c r="ED91">
        <v>414.88600000000002</v>
      </c>
      <c r="EE91">
        <v>27.6782</v>
      </c>
      <c r="EF91">
        <v>31.4331</v>
      </c>
      <c r="EG91">
        <v>30.0001</v>
      </c>
      <c r="EH91">
        <v>31.657900000000001</v>
      </c>
      <c r="EI91">
        <v>31.694600000000001</v>
      </c>
      <c r="EJ91">
        <v>20.1266</v>
      </c>
      <c r="EK91">
        <v>23.688199999999998</v>
      </c>
      <c r="EL91">
        <v>0</v>
      </c>
      <c r="EM91">
        <v>27.6858</v>
      </c>
      <c r="EN91">
        <v>399.86500000000001</v>
      </c>
      <c r="EO91">
        <v>15.9674</v>
      </c>
      <c r="EP91">
        <v>100.32</v>
      </c>
      <c r="EQ91">
        <v>90.596699999999998</v>
      </c>
    </row>
    <row r="92" spans="1:147" x14ac:dyDescent="0.3">
      <c r="A92">
        <v>76</v>
      </c>
      <c r="B92">
        <v>1675435805.4000001</v>
      </c>
      <c r="C92">
        <v>4561</v>
      </c>
      <c r="D92" t="s">
        <v>481</v>
      </c>
      <c r="E92" t="s">
        <v>482</v>
      </c>
      <c r="F92">
        <v>1675435797.4000001</v>
      </c>
      <c r="G92">
        <f t="shared" si="86"/>
        <v>-9.4288053490832941E-5</v>
      </c>
      <c r="H92">
        <f t="shared" si="87"/>
        <v>-0.92173102301923759</v>
      </c>
      <c r="I92">
        <f t="shared" si="88"/>
        <v>399.98538709677399</v>
      </c>
      <c r="J92">
        <f t="shared" si="89"/>
        <v>20.183608258195374</v>
      </c>
      <c r="K92">
        <f t="shared" si="90"/>
        <v>1.9566093309274879</v>
      </c>
      <c r="L92">
        <f t="shared" si="91"/>
        <v>38.774788462831829</v>
      </c>
      <c r="M92">
        <f t="shared" si="92"/>
        <v>-3.9642418064039942E-3</v>
      </c>
      <c r="N92">
        <f t="shared" si="93"/>
        <v>3.393898777941263</v>
      </c>
      <c r="O92">
        <f t="shared" si="94"/>
        <v>-3.9668160720892371E-3</v>
      </c>
      <c r="P92">
        <f t="shared" si="95"/>
        <v>-2.4790286244920808E-3</v>
      </c>
      <c r="Q92">
        <f t="shared" si="96"/>
        <v>0</v>
      </c>
      <c r="R92">
        <f t="shared" si="97"/>
        <v>28.368359106528665</v>
      </c>
      <c r="S92">
        <f t="shared" si="98"/>
        <v>27.988061290322602</v>
      </c>
      <c r="T92">
        <f t="shared" si="99"/>
        <v>3.792199326835477</v>
      </c>
      <c r="U92">
        <f t="shared" si="100"/>
        <v>40.066970066686835</v>
      </c>
      <c r="V92">
        <f t="shared" si="101"/>
        <v>1.5515085128857014</v>
      </c>
      <c r="W92">
        <f t="shared" si="102"/>
        <v>3.8722880974113965</v>
      </c>
      <c r="X92">
        <f t="shared" si="103"/>
        <v>2.2406908139497759</v>
      </c>
      <c r="Y92">
        <f t="shared" si="104"/>
        <v>4.1581031589457327</v>
      </c>
      <c r="Z92">
        <f t="shared" si="105"/>
        <v>65.677457949514476</v>
      </c>
      <c r="AA92">
        <f t="shared" si="106"/>
        <v>4.2252584284825616</v>
      </c>
      <c r="AB92">
        <f t="shared" si="107"/>
        <v>74.060819536942773</v>
      </c>
      <c r="AC92">
        <v>-4.0079247437621E-2</v>
      </c>
      <c r="AD92">
        <v>4.4992466383646401E-2</v>
      </c>
      <c r="AE92">
        <v>3.3815331272353801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50880.826984528416</v>
      </c>
      <c r="AK92" t="s">
        <v>483</v>
      </c>
      <c r="AL92">
        <v>2.3714692307692302</v>
      </c>
      <c r="AM92">
        <v>1.5988</v>
      </c>
      <c r="AN92">
        <f t="shared" si="111"/>
        <v>-0.77266923076923022</v>
      </c>
      <c r="AO92">
        <f t="shared" si="112"/>
        <v>-0.48328072977810249</v>
      </c>
      <c r="AP92">
        <v>-0.29589629569638798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-0.92173102301923759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-2.0691907174928086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0.64204477945669003</v>
      </c>
      <c r="BN92">
        <v>0.5</v>
      </c>
      <c r="BO92" t="s">
        <v>254</v>
      </c>
      <c r="BP92">
        <v>1675435797.4000001</v>
      </c>
      <c r="BQ92">
        <v>399.98538709677399</v>
      </c>
      <c r="BR92">
        <v>399.86219354838698</v>
      </c>
      <c r="BS92">
        <v>16.0047483870968</v>
      </c>
      <c r="BT92">
        <v>16.016661290322599</v>
      </c>
      <c r="BU92">
        <v>500.03151612903201</v>
      </c>
      <c r="BV92">
        <v>96.740432258064601</v>
      </c>
      <c r="BW92">
        <v>0.20008035483871001</v>
      </c>
      <c r="BX92">
        <v>28.3470096774194</v>
      </c>
      <c r="BY92">
        <v>27.988061290322602</v>
      </c>
      <c r="BZ92">
        <v>999.9</v>
      </c>
      <c r="CA92">
        <v>9990.9677419354794</v>
      </c>
      <c r="CB92">
        <v>0</v>
      </c>
      <c r="CC92">
        <v>392.86687096774199</v>
      </c>
      <c r="CD92">
        <v>0</v>
      </c>
      <c r="CE92">
        <v>0</v>
      </c>
      <c r="CF92">
        <v>0</v>
      </c>
      <c r="CG92">
        <v>0</v>
      </c>
      <c r="CH92">
        <v>2.3760645161290301</v>
      </c>
      <c r="CI92">
        <v>0</v>
      </c>
      <c r="CJ92">
        <v>-14.3027290322581</v>
      </c>
      <c r="CK92">
        <v>-1.7669870967741901</v>
      </c>
      <c r="CL92">
        <v>37.174999999999997</v>
      </c>
      <c r="CM92">
        <v>42.125</v>
      </c>
      <c r="CN92">
        <v>39.473580645161299</v>
      </c>
      <c r="CO92">
        <v>40.5</v>
      </c>
      <c r="CP92">
        <v>37.912999999999997</v>
      </c>
      <c r="CQ92">
        <v>0</v>
      </c>
      <c r="CR92">
        <v>0</v>
      </c>
      <c r="CS92">
        <v>0</v>
      </c>
      <c r="CT92">
        <v>59.600000143051098</v>
      </c>
      <c r="CU92">
        <v>2.3714692307692302</v>
      </c>
      <c r="CV92">
        <v>-0.29233503652825699</v>
      </c>
      <c r="CW92">
        <v>-1.11269402902257</v>
      </c>
      <c r="CX92">
        <v>-14.3214961538462</v>
      </c>
      <c r="CY92">
        <v>15</v>
      </c>
      <c r="CZ92">
        <v>1675431165.9000001</v>
      </c>
      <c r="DA92" t="s">
        <v>255</v>
      </c>
      <c r="DB92">
        <v>5</v>
      </c>
      <c r="DC92">
        <v>-3.794</v>
      </c>
      <c r="DD92">
        <v>0.34499999999999997</v>
      </c>
      <c r="DE92">
        <v>403</v>
      </c>
      <c r="DF92">
        <v>15</v>
      </c>
      <c r="DG92">
        <v>1.63</v>
      </c>
      <c r="DH92">
        <v>0.18</v>
      </c>
      <c r="DI92">
        <v>0.133855948746154</v>
      </c>
      <c r="DJ92">
        <v>-1.6934789591692301E-2</v>
      </c>
      <c r="DK92">
        <v>0.109654460222483</v>
      </c>
      <c r="DL92">
        <v>1</v>
      </c>
      <c r="DM92">
        <v>2.3530000000000002</v>
      </c>
      <c r="DN92">
        <v>0</v>
      </c>
      <c r="DO92">
        <v>0</v>
      </c>
      <c r="DP92">
        <v>0</v>
      </c>
      <c r="DQ92">
        <v>-1.0810597115384599E-2</v>
      </c>
      <c r="DR92">
        <v>-1.0713574950909899E-2</v>
      </c>
      <c r="DS92">
        <v>2.9583850997327099E-3</v>
      </c>
      <c r="DT92">
        <v>1</v>
      </c>
      <c r="DU92">
        <v>2</v>
      </c>
      <c r="DV92">
        <v>3</v>
      </c>
      <c r="DW92" t="s">
        <v>256</v>
      </c>
      <c r="DX92">
        <v>100</v>
      </c>
      <c r="DY92">
        <v>100</v>
      </c>
      <c r="DZ92">
        <v>-3.794</v>
      </c>
      <c r="EA92">
        <v>0.34499999999999997</v>
      </c>
      <c r="EB92">
        <v>2</v>
      </c>
      <c r="EC92">
        <v>516.63400000000001</v>
      </c>
      <c r="ED92">
        <v>414.96199999999999</v>
      </c>
      <c r="EE92">
        <v>27.701000000000001</v>
      </c>
      <c r="EF92">
        <v>31.446899999999999</v>
      </c>
      <c r="EG92">
        <v>30.0002</v>
      </c>
      <c r="EH92">
        <v>31.669</v>
      </c>
      <c r="EI92">
        <v>31.7056</v>
      </c>
      <c r="EJ92">
        <v>20.127400000000002</v>
      </c>
      <c r="EK92">
        <v>23.688199999999998</v>
      </c>
      <c r="EL92">
        <v>0</v>
      </c>
      <c r="EM92">
        <v>27.709900000000001</v>
      </c>
      <c r="EN92">
        <v>399.94900000000001</v>
      </c>
      <c r="EO92">
        <v>16.011399999999998</v>
      </c>
      <c r="EP92">
        <v>100.319</v>
      </c>
      <c r="EQ92">
        <v>90.593199999999996</v>
      </c>
    </row>
    <row r="93" spans="1:147" x14ac:dyDescent="0.3">
      <c r="A93">
        <v>77</v>
      </c>
      <c r="B93">
        <v>1675435865.4000001</v>
      </c>
      <c r="C93">
        <v>4621</v>
      </c>
      <c r="D93" t="s">
        <v>484</v>
      </c>
      <c r="E93" t="s">
        <v>485</v>
      </c>
      <c r="F93">
        <v>1675435857.4000001</v>
      </c>
      <c r="G93">
        <f t="shared" si="86"/>
        <v>-1.4665112951624254E-4</v>
      </c>
      <c r="H93">
        <f t="shared" si="87"/>
        <v>-0.20487655135194496</v>
      </c>
      <c r="I93">
        <f t="shared" si="88"/>
        <v>399.96854838709697</v>
      </c>
      <c r="J93">
        <f t="shared" si="89"/>
        <v>332.85701659858273</v>
      </c>
      <c r="K93">
        <f t="shared" si="90"/>
        <v>32.267794430576785</v>
      </c>
      <c r="L93">
        <f t="shared" si="91"/>
        <v>38.773714401266446</v>
      </c>
      <c r="M93">
        <f t="shared" si="92"/>
        <v>-6.1602131679702734E-3</v>
      </c>
      <c r="N93">
        <f t="shared" si="93"/>
        <v>3.3976418088479829</v>
      </c>
      <c r="O93">
        <f t="shared" si="94"/>
        <v>-6.1664249200566778E-3</v>
      </c>
      <c r="P93">
        <f t="shared" si="95"/>
        <v>-3.8534569675545546E-3</v>
      </c>
      <c r="Q93">
        <f t="shared" si="96"/>
        <v>0</v>
      </c>
      <c r="R93">
        <f t="shared" si="97"/>
        <v>28.379845712489043</v>
      </c>
      <c r="S93">
        <f t="shared" si="98"/>
        <v>27.9990870967742</v>
      </c>
      <c r="T93">
        <f t="shared" si="99"/>
        <v>3.7946377261810342</v>
      </c>
      <c r="U93">
        <f t="shared" si="100"/>
        <v>40.099356191574834</v>
      </c>
      <c r="V93">
        <f t="shared" si="101"/>
        <v>1.5527323071661694</v>
      </c>
      <c r="W93">
        <f t="shared" si="102"/>
        <v>3.8722125605907101</v>
      </c>
      <c r="X93">
        <f t="shared" si="103"/>
        <v>2.2419054190148646</v>
      </c>
      <c r="Y93">
        <f t="shared" si="104"/>
        <v>6.467314811666296</v>
      </c>
      <c r="Z93">
        <f t="shared" si="105"/>
        <v>63.668802491874715</v>
      </c>
      <c r="AA93">
        <f t="shared" si="106"/>
        <v>4.091740007985968</v>
      </c>
      <c r="AB93">
        <f t="shared" si="107"/>
        <v>74.227857311526975</v>
      </c>
      <c r="AC93">
        <v>-4.0134852044578798E-2</v>
      </c>
      <c r="AD93">
        <v>4.5054887426187601E-2</v>
      </c>
      <c r="AE93">
        <v>3.3852590024520302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50948.622115219805</v>
      </c>
      <c r="AK93" t="s">
        <v>486</v>
      </c>
      <c r="AL93">
        <v>2.3847692307692299</v>
      </c>
      <c r="AM93">
        <v>1.4767999999999999</v>
      </c>
      <c r="AN93">
        <f t="shared" si="111"/>
        <v>-0.90796923076922997</v>
      </c>
      <c r="AO93">
        <f t="shared" si="112"/>
        <v>-0.61482206850570831</v>
      </c>
      <c r="AP93">
        <v>-6.5769960112598003E-2</v>
      </c>
      <c r="AQ93" t="s">
        <v>253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-0.20487655135194496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253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-1.6264868345250614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0.64204477945669003</v>
      </c>
      <c r="BN93">
        <v>0.5</v>
      </c>
      <c r="BO93" t="s">
        <v>254</v>
      </c>
      <c r="BP93">
        <v>1675435857.4000001</v>
      </c>
      <c r="BQ93">
        <v>399.96854838709697</v>
      </c>
      <c r="BR93">
        <v>399.93470967741899</v>
      </c>
      <c r="BS93">
        <v>16.017141935483899</v>
      </c>
      <c r="BT93">
        <v>16.0356709677419</v>
      </c>
      <c r="BU93">
        <v>500.017870967742</v>
      </c>
      <c r="BV93">
        <v>96.741896774193506</v>
      </c>
      <c r="BW93">
        <v>0.20001167741935499</v>
      </c>
      <c r="BX93">
        <v>28.346674193548399</v>
      </c>
      <c r="BY93">
        <v>27.9990870967742</v>
      </c>
      <c r="BZ93">
        <v>999.9</v>
      </c>
      <c r="CA93">
        <v>10004.677419354801</v>
      </c>
      <c r="CB93">
        <v>0</v>
      </c>
      <c r="CC93">
        <v>385.66287096774198</v>
      </c>
      <c r="CD93">
        <v>0</v>
      </c>
      <c r="CE93">
        <v>0</v>
      </c>
      <c r="CF93">
        <v>0</v>
      </c>
      <c r="CG93">
        <v>0</v>
      </c>
      <c r="CH93">
        <v>2.3637806451612899</v>
      </c>
      <c r="CI93">
        <v>0</v>
      </c>
      <c r="CJ93">
        <v>-14.7316</v>
      </c>
      <c r="CK93">
        <v>-1.79056774193548</v>
      </c>
      <c r="CL93">
        <v>37.125</v>
      </c>
      <c r="CM93">
        <v>42.078258064516099</v>
      </c>
      <c r="CN93">
        <v>39.420999999999999</v>
      </c>
      <c r="CO93">
        <v>40.436999999999998</v>
      </c>
      <c r="CP93">
        <v>37.866870967741903</v>
      </c>
      <c r="CQ93">
        <v>0</v>
      </c>
      <c r="CR93">
        <v>0</v>
      </c>
      <c r="CS93">
        <v>0</v>
      </c>
      <c r="CT93">
        <v>59.299999952316298</v>
      </c>
      <c r="CU93">
        <v>2.3847692307692299</v>
      </c>
      <c r="CV93">
        <v>5.7976073798296598E-2</v>
      </c>
      <c r="CW93">
        <v>-0.179507695387463</v>
      </c>
      <c r="CX93">
        <v>-14.736469230769201</v>
      </c>
      <c r="CY93">
        <v>15</v>
      </c>
      <c r="CZ93">
        <v>1675431165.9000001</v>
      </c>
      <c r="DA93" t="s">
        <v>255</v>
      </c>
      <c r="DB93">
        <v>5</v>
      </c>
      <c r="DC93">
        <v>-3.794</v>
      </c>
      <c r="DD93">
        <v>0.34499999999999997</v>
      </c>
      <c r="DE93">
        <v>403</v>
      </c>
      <c r="DF93">
        <v>15</v>
      </c>
      <c r="DG93">
        <v>1.63</v>
      </c>
      <c r="DH93">
        <v>0.18</v>
      </c>
      <c r="DI93">
        <v>0.226668165238462</v>
      </c>
      <c r="DJ93">
        <v>-1.7208600624025301</v>
      </c>
      <c r="DK93">
        <v>0.29287661696120998</v>
      </c>
      <c r="DL93">
        <v>0</v>
      </c>
      <c r="DM93">
        <v>2.4964</v>
      </c>
      <c r="DN93">
        <v>0</v>
      </c>
      <c r="DO93">
        <v>0</v>
      </c>
      <c r="DP93">
        <v>0</v>
      </c>
      <c r="DQ93">
        <v>-1.8306782692307701E-2</v>
      </c>
      <c r="DR93">
        <v>-3.0962627849389899E-3</v>
      </c>
      <c r="DS93">
        <v>3.3461541744976599E-3</v>
      </c>
      <c r="DT93">
        <v>1</v>
      </c>
      <c r="DU93">
        <v>1</v>
      </c>
      <c r="DV93">
        <v>3</v>
      </c>
      <c r="DW93" t="s">
        <v>263</v>
      </c>
      <c r="DX93">
        <v>100</v>
      </c>
      <c r="DY93">
        <v>100</v>
      </c>
      <c r="DZ93">
        <v>-3.794</v>
      </c>
      <c r="EA93">
        <v>0.34499999999999997</v>
      </c>
      <c r="EB93">
        <v>2</v>
      </c>
      <c r="EC93">
        <v>517.25599999999997</v>
      </c>
      <c r="ED93">
        <v>415.30500000000001</v>
      </c>
      <c r="EE93">
        <v>27.6433</v>
      </c>
      <c r="EF93">
        <v>31.460699999999999</v>
      </c>
      <c r="EG93">
        <v>30.0001</v>
      </c>
      <c r="EH93">
        <v>31.6828</v>
      </c>
      <c r="EI93">
        <v>31.7193</v>
      </c>
      <c r="EJ93">
        <v>20.121500000000001</v>
      </c>
      <c r="EK93">
        <v>23.688199999999998</v>
      </c>
      <c r="EL93">
        <v>0</v>
      </c>
      <c r="EM93">
        <v>27.6386</v>
      </c>
      <c r="EN93">
        <v>399.69299999999998</v>
      </c>
      <c r="EO93">
        <v>16.011399999999998</v>
      </c>
      <c r="EP93">
        <v>100.316</v>
      </c>
      <c r="EQ93">
        <v>90.590500000000006</v>
      </c>
    </row>
    <row r="94" spans="1:147" x14ac:dyDescent="0.3">
      <c r="A94">
        <v>78</v>
      </c>
      <c r="B94">
        <v>1675435925.4000001</v>
      </c>
      <c r="C94">
        <v>4681</v>
      </c>
      <c r="D94" t="s">
        <v>487</v>
      </c>
      <c r="E94" t="s">
        <v>488</v>
      </c>
      <c r="F94">
        <v>1675435917.4129</v>
      </c>
      <c r="G94">
        <f t="shared" si="86"/>
        <v>-1.376409962207689E-4</v>
      </c>
      <c r="H94">
        <f t="shared" si="87"/>
        <v>-1.0438080483276215</v>
      </c>
      <c r="I94">
        <f t="shared" si="88"/>
        <v>399.98054838709697</v>
      </c>
      <c r="J94">
        <f t="shared" si="89"/>
        <v>102.9112943416614</v>
      </c>
      <c r="K94">
        <f t="shared" si="90"/>
        <v>9.9864474376966381</v>
      </c>
      <c r="L94">
        <f t="shared" si="91"/>
        <v>38.813861472848863</v>
      </c>
      <c r="M94">
        <f t="shared" si="92"/>
        <v>-5.8035825675366304E-3</v>
      </c>
      <c r="N94">
        <f t="shared" si="93"/>
        <v>3.3984859756234962</v>
      </c>
      <c r="O94">
        <f t="shared" si="94"/>
        <v>-5.8090941915603768E-3</v>
      </c>
      <c r="P94">
        <f t="shared" si="95"/>
        <v>-3.6301882498918046E-3</v>
      </c>
      <c r="Q94">
        <f t="shared" si="96"/>
        <v>0</v>
      </c>
      <c r="R94">
        <f t="shared" si="97"/>
        <v>28.357600792436923</v>
      </c>
      <c r="S94">
        <f t="shared" si="98"/>
        <v>27.9808387096774</v>
      </c>
      <c r="T94">
        <f t="shared" si="99"/>
        <v>3.7906027666029147</v>
      </c>
      <c r="U94">
        <f t="shared" si="100"/>
        <v>40.196642457314326</v>
      </c>
      <c r="V94">
        <f t="shared" si="101"/>
        <v>1.5546721710545992</v>
      </c>
      <c r="W94">
        <f t="shared" si="102"/>
        <v>3.8676667403391685</v>
      </c>
      <c r="X94">
        <f t="shared" si="103"/>
        <v>2.2359305955483153</v>
      </c>
      <c r="Y94">
        <f t="shared" si="104"/>
        <v>6.0699679333359082</v>
      </c>
      <c r="Z94">
        <f t="shared" si="105"/>
        <v>63.327048522799466</v>
      </c>
      <c r="AA94">
        <f t="shared" si="106"/>
        <v>4.067986824787174</v>
      </c>
      <c r="AB94">
        <f t="shared" si="107"/>
        <v>73.465003280922545</v>
      </c>
      <c r="AC94">
        <v>-4.0147396087424202E-2</v>
      </c>
      <c r="AD94">
        <v>4.5068969213200097E-2</v>
      </c>
      <c r="AE94">
        <v>3.3860992990138499</v>
      </c>
      <c r="AF94">
        <v>0</v>
      </c>
      <c r="AG94">
        <v>0</v>
      </c>
      <c r="AH94">
        <f t="shared" si="108"/>
        <v>1</v>
      </c>
      <c r="AI94">
        <f t="shared" si="109"/>
        <v>0</v>
      </c>
      <c r="AJ94">
        <f t="shared" si="110"/>
        <v>50969.408154049357</v>
      </c>
      <c r="AK94" t="s">
        <v>489</v>
      </c>
      <c r="AL94">
        <v>2.3862038461538502</v>
      </c>
      <c r="AM94">
        <v>1.5855999999999999</v>
      </c>
      <c r="AN94">
        <f t="shared" si="111"/>
        <v>-0.80060384615385027</v>
      </c>
      <c r="AO94">
        <f t="shared" si="112"/>
        <v>-0.50492169913840212</v>
      </c>
      <c r="AP94">
        <v>-0.33508575409110303</v>
      </c>
      <c r="AQ94" t="s">
        <v>253</v>
      </c>
      <c r="AR94">
        <v>0</v>
      </c>
      <c r="AS94">
        <v>0</v>
      </c>
      <c r="AT94" t="e">
        <f t="shared" si="113"/>
        <v>#DIV/0!</v>
      </c>
      <c r="AU94">
        <v>0.5</v>
      </c>
      <c r="AV94">
        <f t="shared" si="114"/>
        <v>0</v>
      </c>
      <c r="AW94">
        <f t="shared" si="115"/>
        <v>-1.0438080483276215</v>
      </c>
      <c r="AX94" t="e">
        <f t="shared" si="116"/>
        <v>#DIV/0!</v>
      </c>
      <c r="AY94" t="e">
        <f t="shared" si="117"/>
        <v>#DIV/0!</v>
      </c>
      <c r="AZ94" t="e">
        <f t="shared" si="118"/>
        <v>#DIV/0!</v>
      </c>
      <c r="BA94" t="e">
        <f t="shared" si="119"/>
        <v>#DIV/0!</v>
      </c>
      <c r="BB94" t="s">
        <v>253</v>
      </c>
      <c r="BC94">
        <v>0</v>
      </c>
      <c r="BD94">
        <f t="shared" si="120"/>
        <v>0</v>
      </c>
      <c r="BE94" t="e">
        <f t="shared" si="121"/>
        <v>#DIV/0!</v>
      </c>
      <c r="BF94">
        <f t="shared" si="122"/>
        <v>1</v>
      </c>
      <c r="BG94">
        <f t="shared" si="123"/>
        <v>0</v>
      </c>
      <c r="BH94">
        <f t="shared" si="124"/>
        <v>-1.9805050995162201</v>
      </c>
      <c r="BI94">
        <f t="shared" si="125"/>
        <v>0</v>
      </c>
      <c r="BJ94">
        <f t="shared" si="126"/>
        <v>0</v>
      </c>
      <c r="BK94">
        <f t="shared" si="127"/>
        <v>0</v>
      </c>
      <c r="BL94">
        <f t="shared" si="128"/>
        <v>0</v>
      </c>
      <c r="BM94">
        <v>0.64204477945669003</v>
      </c>
      <c r="BN94">
        <v>0.5</v>
      </c>
      <c r="BO94" t="s">
        <v>254</v>
      </c>
      <c r="BP94">
        <v>1675435917.4129</v>
      </c>
      <c r="BQ94">
        <v>399.98054838709697</v>
      </c>
      <c r="BR94">
        <v>399.83945161290302</v>
      </c>
      <c r="BS94">
        <v>16.021045161290299</v>
      </c>
      <c r="BT94">
        <v>16.038435483871002</v>
      </c>
      <c r="BU94">
        <v>500.02451612903201</v>
      </c>
      <c r="BV94">
        <v>96.839264516129006</v>
      </c>
      <c r="BW94">
        <v>0.200108096774194</v>
      </c>
      <c r="BX94">
        <v>28.3264741935484</v>
      </c>
      <c r="BY94">
        <v>27.9808387096774</v>
      </c>
      <c r="BZ94">
        <v>999.9</v>
      </c>
      <c r="CA94">
        <v>9997.7419354838694</v>
      </c>
      <c r="CB94">
        <v>0</v>
      </c>
      <c r="CC94">
        <v>377.91322580645198</v>
      </c>
      <c r="CD94">
        <v>0</v>
      </c>
      <c r="CE94">
        <v>0</v>
      </c>
      <c r="CF94">
        <v>0</v>
      </c>
      <c r="CG94">
        <v>0</v>
      </c>
      <c r="CH94">
        <v>2.37878709677419</v>
      </c>
      <c r="CI94">
        <v>0</v>
      </c>
      <c r="CJ94">
        <v>-15.079290322580601</v>
      </c>
      <c r="CK94">
        <v>-1.83240322580645</v>
      </c>
      <c r="CL94">
        <v>37.033999999999999</v>
      </c>
      <c r="CM94">
        <v>42.061999999999998</v>
      </c>
      <c r="CN94">
        <v>39.350612903225802</v>
      </c>
      <c r="CO94">
        <v>40.378999999999998</v>
      </c>
      <c r="CP94">
        <v>37.811999999999998</v>
      </c>
      <c r="CQ94">
        <v>0</v>
      </c>
      <c r="CR94">
        <v>0</v>
      </c>
      <c r="CS94">
        <v>0</v>
      </c>
      <c r="CT94">
        <v>59.400000095367403</v>
      </c>
      <c r="CU94">
        <v>2.3862038461538502</v>
      </c>
      <c r="CV94">
        <v>0.185466678515537</v>
      </c>
      <c r="CW94">
        <v>-0.70860172568309299</v>
      </c>
      <c r="CX94">
        <v>-15.1063923076923</v>
      </c>
      <c r="CY94">
        <v>15</v>
      </c>
      <c r="CZ94">
        <v>1675431165.9000001</v>
      </c>
      <c r="DA94" t="s">
        <v>255</v>
      </c>
      <c r="DB94">
        <v>5</v>
      </c>
      <c r="DC94">
        <v>-3.794</v>
      </c>
      <c r="DD94">
        <v>0.34499999999999997</v>
      </c>
      <c r="DE94">
        <v>403</v>
      </c>
      <c r="DF94">
        <v>15</v>
      </c>
      <c r="DG94">
        <v>1.63</v>
      </c>
      <c r="DH94">
        <v>0.18</v>
      </c>
      <c r="DI94">
        <v>0.229532081923077</v>
      </c>
      <c r="DJ94">
        <v>-0.83302864641512797</v>
      </c>
      <c r="DK94">
        <v>0.15186454220145101</v>
      </c>
      <c r="DL94">
        <v>0</v>
      </c>
      <c r="DM94">
        <v>2.1823000000000001</v>
      </c>
      <c r="DN94">
        <v>0</v>
      </c>
      <c r="DO94">
        <v>0</v>
      </c>
      <c r="DP94">
        <v>0</v>
      </c>
      <c r="DQ94">
        <v>-1.6131360961538499E-2</v>
      </c>
      <c r="DR94">
        <v>-1.52087872924956E-2</v>
      </c>
      <c r="DS94">
        <v>3.38759675175273E-3</v>
      </c>
      <c r="DT94">
        <v>1</v>
      </c>
      <c r="DU94">
        <v>1</v>
      </c>
      <c r="DV94">
        <v>3</v>
      </c>
      <c r="DW94" t="s">
        <v>263</v>
      </c>
      <c r="DX94">
        <v>100</v>
      </c>
      <c r="DY94">
        <v>100</v>
      </c>
      <c r="DZ94">
        <v>-3.794</v>
      </c>
      <c r="EA94">
        <v>0.34499999999999997</v>
      </c>
      <c r="EB94">
        <v>2</v>
      </c>
      <c r="EC94">
        <v>516.97900000000004</v>
      </c>
      <c r="ED94">
        <v>415.52499999999998</v>
      </c>
      <c r="EE94">
        <v>27.648499999999999</v>
      </c>
      <c r="EF94">
        <v>31.4772</v>
      </c>
      <c r="EG94">
        <v>30.0002</v>
      </c>
      <c r="EH94">
        <v>31.6966</v>
      </c>
      <c r="EI94">
        <v>31.7331</v>
      </c>
      <c r="EJ94">
        <v>20.118500000000001</v>
      </c>
      <c r="EK94">
        <v>23.688199999999998</v>
      </c>
      <c r="EL94">
        <v>0</v>
      </c>
      <c r="EM94">
        <v>27.6447</v>
      </c>
      <c r="EN94">
        <v>399.90199999999999</v>
      </c>
      <c r="EO94">
        <v>16.011399999999998</v>
      </c>
      <c r="EP94">
        <v>100.312</v>
      </c>
      <c r="EQ94">
        <v>90.586500000000001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</cp:lastModifiedBy>
  <dcterms:created xsi:type="dcterms:W3CDTF">2023-02-03T15:53:17Z</dcterms:created>
  <dcterms:modified xsi:type="dcterms:W3CDTF">2023-02-08T20:44:39Z</dcterms:modified>
</cp:coreProperties>
</file>