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Licor Data\new measurements 2023\all_corrected\new2023\"/>
    </mc:Choice>
  </mc:AlternateContent>
  <xr:revisionPtr revIDLastSave="0" documentId="13_ncr:1_{35DB7DAE-F989-479B-AE98-81F9B9E36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92" i="1" l="1"/>
  <c r="BK92" i="1"/>
  <c r="BI92" i="1"/>
  <c r="BJ92" i="1" s="1"/>
  <c r="BH92" i="1"/>
  <c r="BG92" i="1"/>
  <c r="BF92" i="1"/>
  <c r="BE92" i="1"/>
  <c r="BD92" i="1"/>
  <c r="BA92" i="1"/>
  <c r="AY92" i="1"/>
  <c r="AT92" i="1"/>
  <c r="AN92" i="1"/>
  <c r="AO92" i="1" s="1"/>
  <c r="AJ92" i="1"/>
  <c r="AH92" i="1" s="1"/>
  <c r="W92" i="1"/>
  <c r="V92" i="1"/>
  <c r="U92" i="1" s="1"/>
  <c r="N92" i="1"/>
  <c r="BL91" i="1"/>
  <c r="BK91" i="1"/>
  <c r="BJ91" i="1"/>
  <c r="BI91" i="1"/>
  <c r="BH91" i="1"/>
  <c r="BG91" i="1"/>
  <c r="BF91" i="1"/>
  <c r="BE91" i="1"/>
  <c r="BD91" i="1"/>
  <c r="AY91" i="1" s="1"/>
  <c r="BA91" i="1"/>
  <c r="AX91" i="1"/>
  <c r="AV91" i="1"/>
  <c r="AT91" i="1"/>
  <c r="AO91" i="1"/>
  <c r="AN91" i="1"/>
  <c r="AJ91" i="1"/>
  <c r="AH91" i="1"/>
  <c r="W91" i="1"/>
  <c r="V91" i="1"/>
  <c r="U91" i="1"/>
  <c r="Q91" i="1"/>
  <c r="N91" i="1"/>
  <c r="BL90" i="1"/>
  <c r="BK90" i="1"/>
  <c r="BI90" i="1"/>
  <c r="BH90" i="1"/>
  <c r="BG90" i="1"/>
  <c r="BF90" i="1"/>
  <c r="BE90" i="1"/>
  <c r="BD90" i="1"/>
  <c r="BA90" i="1"/>
  <c r="AY90" i="1"/>
  <c r="AT90" i="1"/>
  <c r="AN90" i="1"/>
  <c r="AO90" i="1" s="1"/>
  <c r="AJ90" i="1"/>
  <c r="AI90" i="1"/>
  <c r="AH90" i="1"/>
  <c r="G90" i="1" s="1"/>
  <c r="W90" i="1"/>
  <c r="V90" i="1"/>
  <c r="U90" i="1" s="1"/>
  <c r="N90" i="1"/>
  <c r="L90" i="1"/>
  <c r="H90" i="1"/>
  <c r="AW90" i="1" s="1"/>
  <c r="BL89" i="1"/>
  <c r="BK89" i="1"/>
  <c r="BJ89" i="1"/>
  <c r="BI89" i="1"/>
  <c r="BH89" i="1"/>
  <c r="BG89" i="1"/>
  <c r="BF89" i="1"/>
  <c r="BE89" i="1"/>
  <c r="BD89" i="1"/>
  <c r="AY89" i="1" s="1"/>
  <c r="BA89" i="1"/>
  <c r="AV89" i="1"/>
  <c r="AX89" i="1" s="1"/>
  <c r="AT89" i="1"/>
  <c r="AO89" i="1"/>
  <c r="AN89" i="1"/>
  <c r="AJ89" i="1"/>
  <c r="AH89" i="1" s="1"/>
  <c r="W89" i="1"/>
  <c r="U89" i="1" s="1"/>
  <c r="V89" i="1"/>
  <c r="Q89" i="1"/>
  <c r="N89" i="1"/>
  <c r="BL88" i="1"/>
  <c r="BK88" i="1"/>
  <c r="BI88" i="1"/>
  <c r="BJ88" i="1" s="1"/>
  <c r="BH88" i="1"/>
  <c r="BG88" i="1"/>
  <c r="BF88" i="1"/>
  <c r="BE88" i="1"/>
  <c r="BD88" i="1"/>
  <c r="BA88" i="1"/>
  <c r="AY88" i="1"/>
  <c r="AT88" i="1"/>
  <c r="AN88" i="1"/>
  <c r="AO88" i="1" s="1"/>
  <c r="AJ88" i="1"/>
  <c r="AH88" i="1" s="1"/>
  <c r="AI88" i="1"/>
  <c r="W88" i="1"/>
  <c r="V88" i="1"/>
  <c r="U88" i="1" s="1"/>
  <c r="N88" i="1"/>
  <c r="BL87" i="1"/>
  <c r="Q87" i="1" s="1"/>
  <c r="BK87" i="1"/>
  <c r="BJ87" i="1"/>
  <c r="AV87" i="1" s="1"/>
  <c r="AX87" i="1" s="1"/>
  <c r="BI87" i="1"/>
  <c r="BH87" i="1"/>
  <c r="BG87" i="1"/>
  <c r="BF87" i="1"/>
  <c r="BE87" i="1"/>
  <c r="BD87" i="1"/>
  <c r="AY87" i="1" s="1"/>
  <c r="BA87" i="1"/>
  <c r="AT87" i="1"/>
  <c r="AO87" i="1"/>
  <c r="AN87" i="1"/>
  <c r="AJ87" i="1"/>
  <c r="AH87" i="1" s="1"/>
  <c r="W87" i="1"/>
  <c r="U87" i="1" s="1"/>
  <c r="V87" i="1"/>
  <c r="N87" i="1"/>
  <c r="I87" i="1"/>
  <c r="BL86" i="1"/>
  <c r="BK86" i="1"/>
  <c r="BI86" i="1"/>
  <c r="BJ86" i="1" s="1"/>
  <c r="BH86" i="1"/>
  <c r="BG86" i="1"/>
  <c r="BF86" i="1"/>
  <c r="BE86" i="1"/>
  <c r="BD86" i="1"/>
  <c r="BA86" i="1"/>
  <c r="AY86" i="1"/>
  <c r="AT86" i="1"/>
  <c r="AN86" i="1"/>
  <c r="AO86" i="1" s="1"/>
  <c r="AJ86" i="1"/>
  <c r="AH86" i="1" s="1"/>
  <c r="W86" i="1"/>
  <c r="V86" i="1"/>
  <c r="U86" i="1" s="1"/>
  <c r="N86" i="1"/>
  <c r="L86" i="1"/>
  <c r="BL85" i="1"/>
  <c r="BK85" i="1"/>
  <c r="BJ85" i="1"/>
  <c r="BI85" i="1"/>
  <c r="BH85" i="1"/>
  <c r="BG85" i="1"/>
  <c r="BF85" i="1"/>
  <c r="BE85" i="1"/>
  <c r="BD85" i="1"/>
  <c r="AY85" i="1" s="1"/>
  <c r="BA85" i="1"/>
  <c r="AT85" i="1"/>
  <c r="AO85" i="1"/>
  <c r="AN85" i="1"/>
  <c r="AJ85" i="1"/>
  <c r="AH85" i="1" s="1"/>
  <c r="W85" i="1"/>
  <c r="U85" i="1" s="1"/>
  <c r="V85" i="1"/>
  <c r="N85" i="1"/>
  <c r="BL84" i="1"/>
  <c r="BK84" i="1"/>
  <c r="BI84" i="1"/>
  <c r="BJ84" i="1" s="1"/>
  <c r="BH84" i="1"/>
  <c r="BG84" i="1"/>
  <c r="BF84" i="1"/>
  <c r="BE84" i="1"/>
  <c r="BD84" i="1"/>
  <c r="BA84" i="1"/>
  <c r="AY84" i="1"/>
  <c r="AT84" i="1"/>
  <c r="AN84" i="1"/>
  <c r="AO84" i="1" s="1"/>
  <c r="AJ84" i="1"/>
  <c r="AH84" i="1" s="1"/>
  <c r="W84" i="1"/>
  <c r="V84" i="1"/>
  <c r="U84" i="1" s="1"/>
  <c r="N84" i="1"/>
  <c r="BL83" i="1"/>
  <c r="BK83" i="1"/>
  <c r="BJ83" i="1"/>
  <c r="BI83" i="1"/>
  <c r="BH83" i="1"/>
  <c r="BG83" i="1"/>
  <c r="BF83" i="1"/>
  <c r="BE83" i="1"/>
  <c r="BD83" i="1"/>
  <c r="AY83" i="1" s="1"/>
  <c r="BA83" i="1"/>
  <c r="AX83" i="1"/>
  <c r="AV83" i="1"/>
  <c r="AT83" i="1"/>
  <c r="AO83" i="1"/>
  <c r="AN83" i="1"/>
  <c r="AJ83" i="1"/>
  <c r="AH83" i="1"/>
  <c r="W83" i="1"/>
  <c r="V83" i="1"/>
  <c r="U83" i="1"/>
  <c r="Q83" i="1"/>
  <c r="N83" i="1"/>
  <c r="BL82" i="1"/>
  <c r="BK82" i="1"/>
  <c r="BI82" i="1"/>
  <c r="BH82" i="1"/>
  <c r="BG82" i="1"/>
  <c r="BF82" i="1"/>
  <c r="BE82" i="1"/>
  <c r="BD82" i="1"/>
  <c r="BA82" i="1"/>
  <c r="AY82" i="1"/>
  <c r="AT82" i="1"/>
  <c r="AN82" i="1"/>
  <c r="AO82" i="1" s="1"/>
  <c r="AJ82" i="1"/>
  <c r="AI82" i="1"/>
  <c r="AH82" i="1"/>
  <c r="G82" i="1" s="1"/>
  <c r="W82" i="1"/>
  <c r="V82" i="1"/>
  <c r="U82" i="1" s="1"/>
  <c r="N82" i="1"/>
  <c r="L82" i="1"/>
  <c r="H82" i="1"/>
  <c r="AW82" i="1" s="1"/>
  <c r="BL81" i="1"/>
  <c r="BK81" i="1"/>
  <c r="BJ81" i="1"/>
  <c r="BI81" i="1"/>
  <c r="BH81" i="1"/>
  <c r="BG81" i="1"/>
  <c r="BF81" i="1"/>
  <c r="BE81" i="1"/>
  <c r="BD81" i="1"/>
  <c r="AY81" i="1" s="1"/>
  <c r="BA81" i="1"/>
  <c r="AV81" i="1"/>
  <c r="AX81" i="1" s="1"/>
  <c r="AT81" i="1"/>
  <c r="AO81" i="1"/>
  <c r="AN81" i="1"/>
  <c r="AJ81" i="1"/>
  <c r="AH81" i="1" s="1"/>
  <c r="Y81" i="1"/>
  <c r="W81" i="1"/>
  <c r="U81" i="1" s="1"/>
  <c r="V81" i="1"/>
  <c r="Q81" i="1"/>
  <c r="N81" i="1"/>
  <c r="I81" i="1"/>
  <c r="G81" i="1"/>
  <c r="BL80" i="1"/>
  <c r="BK80" i="1"/>
  <c r="BI80" i="1"/>
  <c r="BJ80" i="1" s="1"/>
  <c r="BH80" i="1"/>
  <c r="BG80" i="1"/>
  <c r="BF80" i="1"/>
  <c r="BE80" i="1"/>
  <c r="BD80" i="1"/>
  <c r="BA80" i="1"/>
  <c r="AY80" i="1"/>
  <c r="AT80" i="1"/>
  <c r="AN80" i="1"/>
  <c r="AO80" i="1" s="1"/>
  <c r="AJ80" i="1"/>
  <c r="AH80" i="1" s="1"/>
  <c r="AI80" i="1"/>
  <c r="W80" i="1"/>
  <c r="V80" i="1"/>
  <c r="U80" i="1" s="1"/>
  <c r="N80" i="1"/>
  <c r="L80" i="1"/>
  <c r="BL79" i="1"/>
  <c r="BK79" i="1"/>
  <c r="BJ79" i="1"/>
  <c r="AV79" i="1" s="1"/>
  <c r="AX79" i="1" s="1"/>
  <c r="BI79" i="1"/>
  <c r="BH79" i="1"/>
  <c r="BG79" i="1"/>
  <c r="BF79" i="1"/>
  <c r="BE79" i="1"/>
  <c r="BD79" i="1"/>
  <c r="AY79" i="1" s="1"/>
  <c r="BA79" i="1"/>
  <c r="AT79" i="1"/>
  <c r="AO79" i="1"/>
  <c r="AN79" i="1"/>
  <c r="AJ79" i="1"/>
  <c r="AH79" i="1"/>
  <c r="W79" i="1"/>
  <c r="U79" i="1" s="1"/>
  <c r="V79" i="1"/>
  <c r="N79" i="1"/>
  <c r="I79" i="1"/>
  <c r="BL78" i="1"/>
  <c r="BK78" i="1"/>
  <c r="BI78" i="1"/>
  <c r="BJ78" i="1" s="1"/>
  <c r="BH78" i="1"/>
  <c r="BG78" i="1"/>
  <c r="BF78" i="1"/>
  <c r="BE78" i="1"/>
  <c r="BD78" i="1"/>
  <c r="BA78" i="1"/>
  <c r="AY78" i="1"/>
  <c r="AT78" i="1"/>
  <c r="AN78" i="1"/>
  <c r="AO78" i="1" s="1"/>
  <c r="AJ78" i="1"/>
  <c r="AI78" i="1"/>
  <c r="AH78" i="1"/>
  <c r="G78" i="1" s="1"/>
  <c r="W78" i="1"/>
  <c r="V78" i="1"/>
  <c r="U78" i="1" s="1"/>
  <c r="N78" i="1"/>
  <c r="L78" i="1"/>
  <c r="I78" i="1"/>
  <c r="H78" i="1"/>
  <c r="AW78" i="1" s="1"/>
  <c r="BL77" i="1"/>
  <c r="BK77" i="1"/>
  <c r="BJ77" i="1"/>
  <c r="Q77" i="1" s="1"/>
  <c r="BI77" i="1"/>
  <c r="BH77" i="1"/>
  <c r="BG77" i="1"/>
  <c r="BF77" i="1"/>
  <c r="BE77" i="1"/>
  <c r="BD77" i="1"/>
  <c r="AY77" i="1" s="1"/>
  <c r="BA77" i="1"/>
  <c r="AT77" i="1"/>
  <c r="AO77" i="1"/>
  <c r="AN77" i="1"/>
  <c r="AJ77" i="1"/>
  <c r="AH77" i="1"/>
  <c r="W77" i="1"/>
  <c r="V77" i="1"/>
  <c r="U77" i="1"/>
  <c r="N77" i="1"/>
  <c r="BL76" i="1"/>
  <c r="BK76" i="1"/>
  <c r="BI76" i="1"/>
  <c r="BH76" i="1"/>
  <c r="BG76" i="1"/>
  <c r="BF76" i="1"/>
  <c r="BE76" i="1"/>
  <c r="BD76" i="1"/>
  <c r="BA76" i="1"/>
  <c r="AY76" i="1"/>
  <c r="AT76" i="1"/>
  <c r="AN76" i="1"/>
  <c r="AO76" i="1" s="1"/>
  <c r="AJ76" i="1"/>
  <c r="AH76" i="1" s="1"/>
  <c r="AI76" i="1" s="1"/>
  <c r="W76" i="1"/>
  <c r="V76" i="1"/>
  <c r="U76" i="1" s="1"/>
  <c r="N76" i="1"/>
  <c r="BL75" i="1"/>
  <c r="BK75" i="1"/>
  <c r="BJ75" i="1"/>
  <c r="BI75" i="1"/>
  <c r="BH75" i="1"/>
  <c r="BG75" i="1"/>
  <c r="BF75" i="1"/>
  <c r="BE75" i="1"/>
  <c r="BD75" i="1"/>
  <c r="AY75" i="1" s="1"/>
  <c r="BA75" i="1"/>
  <c r="AX75" i="1"/>
  <c r="AV75" i="1"/>
  <c r="AT75" i="1"/>
  <c r="AO75" i="1"/>
  <c r="AN75" i="1"/>
  <c r="AJ75" i="1"/>
  <c r="AH75" i="1"/>
  <c r="W75" i="1"/>
  <c r="V75" i="1"/>
  <c r="U75" i="1"/>
  <c r="Q75" i="1"/>
  <c r="N75" i="1"/>
  <c r="I75" i="1"/>
  <c r="BL74" i="1"/>
  <c r="BK74" i="1"/>
  <c r="BI74" i="1"/>
  <c r="BJ74" i="1" s="1"/>
  <c r="BH74" i="1"/>
  <c r="BG74" i="1"/>
  <c r="BF74" i="1"/>
  <c r="BE74" i="1"/>
  <c r="BD74" i="1"/>
  <c r="BA74" i="1"/>
  <c r="AY74" i="1"/>
  <c r="AT74" i="1"/>
  <c r="AN74" i="1"/>
  <c r="AO74" i="1" s="1"/>
  <c r="AJ74" i="1"/>
  <c r="AI74" i="1"/>
  <c r="AH74" i="1"/>
  <c r="G74" i="1" s="1"/>
  <c r="W74" i="1"/>
  <c r="V74" i="1"/>
  <c r="U74" i="1" s="1"/>
  <c r="N74" i="1"/>
  <c r="L74" i="1"/>
  <c r="I74" i="1"/>
  <c r="H74" i="1"/>
  <c r="AW74" i="1" s="1"/>
  <c r="BL73" i="1"/>
  <c r="Q73" i="1" s="1"/>
  <c r="BK73" i="1"/>
  <c r="BJ73" i="1"/>
  <c r="AV73" i="1" s="1"/>
  <c r="AX73" i="1" s="1"/>
  <c r="BI73" i="1"/>
  <c r="BH73" i="1"/>
  <c r="BG73" i="1"/>
  <c r="BF73" i="1"/>
  <c r="BE73" i="1"/>
  <c r="BD73" i="1"/>
  <c r="AY73" i="1" s="1"/>
  <c r="BA73" i="1"/>
  <c r="AT73" i="1"/>
  <c r="AO73" i="1"/>
  <c r="AN73" i="1"/>
  <c r="AJ73" i="1"/>
  <c r="AH73" i="1" s="1"/>
  <c r="W73" i="1"/>
  <c r="U73" i="1" s="1"/>
  <c r="V73" i="1"/>
  <c r="N73" i="1"/>
  <c r="BL72" i="1"/>
  <c r="BK72" i="1"/>
  <c r="BI72" i="1"/>
  <c r="BJ72" i="1" s="1"/>
  <c r="BH72" i="1"/>
  <c r="BG72" i="1"/>
  <c r="BF72" i="1"/>
  <c r="BE72" i="1"/>
  <c r="BD72" i="1"/>
  <c r="BA72" i="1"/>
  <c r="AY72" i="1"/>
  <c r="AT72" i="1"/>
  <c r="AN72" i="1"/>
  <c r="AO72" i="1" s="1"/>
  <c r="AJ72" i="1"/>
  <c r="AH72" i="1" s="1"/>
  <c r="W72" i="1"/>
  <c r="V72" i="1"/>
  <c r="U72" i="1" s="1"/>
  <c r="N72" i="1"/>
  <c r="BL71" i="1"/>
  <c r="BK71" i="1"/>
  <c r="BJ71" i="1"/>
  <c r="BI71" i="1"/>
  <c r="BH71" i="1"/>
  <c r="BG71" i="1"/>
  <c r="BF71" i="1"/>
  <c r="BE71" i="1"/>
  <c r="BD71" i="1"/>
  <c r="AY71" i="1" s="1"/>
  <c r="BA71" i="1"/>
  <c r="AV71" i="1"/>
  <c r="AX71" i="1" s="1"/>
  <c r="AT71" i="1"/>
  <c r="AO71" i="1"/>
  <c r="AN71" i="1"/>
  <c r="AJ71" i="1"/>
  <c r="AH71" i="1" s="1"/>
  <c r="W71" i="1"/>
  <c r="U71" i="1" s="1"/>
  <c r="V71" i="1"/>
  <c r="Q71" i="1"/>
  <c r="N71" i="1"/>
  <c r="I71" i="1"/>
  <c r="BL70" i="1"/>
  <c r="BK70" i="1"/>
  <c r="BI70" i="1"/>
  <c r="BH70" i="1"/>
  <c r="BG70" i="1"/>
  <c r="BF70" i="1"/>
  <c r="BE70" i="1"/>
  <c r="BD70" i="1"/>
  <c r="BA70" i="1"/>
  <c r="AY70" i="1"/>
  <c r="AT70" i="1"/>
  <c r="AN70" i="1"/>
  <c r="AO70" i="1" s="1"/>
  <c r="AJ70" i="1"/>
  <c r="AI70" i="1"/>
  <c r="AH70" i="1"/>
  <c r="G70" i="1" s="1"/>
  <c r="W70" i="1"/>
  <c r="V70" i="1"/>
  <c r="U70" i="1" s="1"/>
  <c r="N70" i="1"/>
  <c r="L70" i="1"/>
  <c r="I70" i="1"/>
  <c r="H70" i="1"/>
  <c r="AW70" i="1" s="1"/>
  <c r="BL69" i="1"/>
  <c r="Q69" i="1" s="1"/>
  <c r="BK69" i="1"/>
  <c r="BJ69" i="1"/>
  <c r="AV69" i="1" s="1"/>
  <c r="AX69" i="1" s="1"/>
  <c r="BI69" i="1"/>
  <c r="BH69" i="1"/>
  <c r="BG69" i="1"/>
  <c r="BF69" i="1"/>
  <c r="BE69" i="1"/>
  <c r="BD69" i="1"/>
  <c r="AY69" i="1" s="1"/>
  <c r="BA69" i="1"/>
  <c r="AT69" i="1"/>
  <c r="AN69" i="1"/>
  <c r="AO69" i="1" s="1"/>
  <c r="AJ69" i="1"/>
  <c r="AH69" i="1" s="1"/>
  <c r="W69" i="1"/>
  <c r="V69" i="1"/>
  <c r="U69" i="1"/>
  <c r="N69" i="1"/>
  <c r="L69" i="1"/>
  <c r="BL68" i="1"/>
  <c r="BK68" i="1"/>
  <c r="BJ68" i="1"/>
  <c r="BI68" i="1"/>
  <c r="BH68" i="1"/>
  <c r="BG68" i="1"/>
  <c r="BF68" i="1"/>
  <c r="BE68" i="1"/>
  <c r="BD68" i="1"/>
  <c r="BA68" i="1"/>
  <c r="AY68" i="1"/>
  <c r="AT68" i="1"/>
  <c r="AN68" i="1"/>
  <c r="AO68" i="1" s="1"/>
  <c r="AJ68" i="1"/>
  <c r="AI68" i="1"/>
  <c r="AH68" i="1"/>
  <c r="W68" i="1"/>
  <c r="V68" i="1"/>
  <c r="U68" i="1" s="1"/>
  <c r="N68" i="1"/>
  <c r="BL67" i="1"/>
  <c r="BK67" i="1"/>
  <c r="BJ67" i="1" s="1"/>
  <c r="AV67" i="1" s="1"/>
  <c r="AX67" i="1" s="1"/>
  <c r="BI67" i="1"/>
  <c r="BH67" i="1"/>
  <c r="BG67" i="1"/>
  <c r="BF67" i="1"/>
  <c r="BE67" i="1"/>
  <c r="BD67" i="1"/>
  <c r="AY67" i="1" s="1"/>
  <c r="BA67" i="1"/>
  <c r="AT67" i="1"/>
  <c r="AN67" i="1"/>
  <c r="AO67" i="1" s="1"/>
  <c r="AJ67" i="1"/>
  <c r="AH67" i="1"/>
  <c r="AI67" i="1" s="1"/>
  <c r="W67" i="1"/>
  <c r="V67" i="1"/>
  <c r="U67" i="1"/>
  <c r="N67" i="1"/>
  <c r="I67" i="1"/>
  <c r="H67" i="1"/>
  <c r="AW67" i="1" s="1"/>
  <c r="AZ67" i="1" s="1"/>
  <c r="BL66" i="1"/>
  <c r="BK66" i="1"/>
  <c r="BI66" i="1"/>
  <c r="BJ66" i="1" s="1"/>
  <c r="Q66" i="1" s="1"/>
  <c r="BH66" i="1"/>
  <c r="BG66" i="1"/>
  <c r="BF66" i="1"/>
  <c r="BE66" i="1"/>
  <c r="BD66" i="1"/>
  <c r="BA66" i="1"/>
  <c r="AY66" i="1"/>
  <c r="AV66" i="1"/>
  <c r="AT66" i="1"/>
  <c r="AX66" i="1" s="1"/>
  <c r="AN66" i="1"/>
  <c r="AO66" i="1" s="1"/>
  <c r="AJ66" i="1"/>
  <c r="AH66" i="1" s="1"/>
  <c r="W66" i="1"/>
  <c r="V66" i="1"/>
  <c r="U66" i="1" s="1"/>
  <c r="N66" i="1"/>
  <c r="L66" i="1"/>
  <c r="BL65" i="1"/>
  <c r="BK65" i="1"/>
  <c r="BI65" i="1"/>
  <c r="BJ65" i="1" s="1"/>
  <c r="BH65" i="1"/>
  <c r="BG65" i="1"/>
  <c r="BF65" i="1"/>
  <c r="BE65" i="1"/>
  <c r="BD65" i="1"/>
  <c r="BA65" i="1"/>
  <c r="AY65" i="1"/>
  <c r="AT65" i="1"/>
  <c r="AO65" i="1"/>
  <c r="AN65" i="1"/>
  <c r="AJ65" i="1"/>
  <c r="AH65" i="1" s="1"/>
  <c r="W65" i="1"/>
  <c r="V65" i="1"/>
  <c r="N65" i="1"/>
  <c r="BL64" i="1"/>
  <c r="BK64" i="1"/>
  <c r="BI64" i="1"/>
  <c r="BJ64" i="1" s="1"/>
  <c r="AV64" i="1" s="1"/>
  <c r="BH64" i="1"/>
  <c r="BG64" i="1"/>
  <c r="BF64" i="1"/>
  <c r="BE64" i="1"/>
  <c r="BD64" i="1"/>
  <c r="AY64" i="1" s="1"/>
  <c r="BA64" i="1"/>
  <c r="AT64" i="1"/>
  <c r="AX64" i="1" s="1"/>
  <c r="AO64" i="1"/>
  <c r="AN64" i="1"/>
  <c r="AJ64" i="1"/>
  <c r="AI64" i="1"/>
  <c r="AH64" i="1"/>
  <c r="G64" i="1" s="1"/>
  <c r="Y64" i="1" s="1"/>
  <c r="W64" i="1"/>
  <c r="V64" i="1"/>
  <c r="U64" i="1" s="1"/>
  <c r="N64" i="1"/>
  <c r="L64" i="1"/>
  <c r="I64" i="1"/>
  <c r="H64" i="1"/>
  <c r="AW64" i="1" s="1"/>
  <c r="AZ64" i="1" s="1"/>
  <c r="BL63" i="1"/>
  <c r="BK63" i="1"/>
  <c r="BJ63" i="1" s="1"/>
  <c r="BI63" i="1"/>
  <c r="BH63" i="1"/>
  <c r="BG63" i="1"/>
  <c r="BF63" i="1"/>
  <c r="BE63" i="1"/>
  <c r="BD63" i="1"/>
  <c r="AY63" i="1" s="1"/>
  <c r="BA63" i="1"/>
  <c r="AT63" i="1"/>
  <c r="AO63" i="1"/>
  <c r="AN63" i="1"/>
  <c r="AJ63" i="1"/>
  <c r="AH63" i="1"/>
  <c r="W63" i="1"/>
  <c r="V63" i="1"/>
  <c r="U63" i="1"/>
  <c r="N63" i="1"/>
  <c r="BL62" i="1"/>
  <c r="BK62" i="1"/>
  <c r="BJ62" i="1" s="1"/>
  <c r="BI62" i="1"/>
  <c r="BH62" i="1"/>
  <c r="BG62" i="1"/>
  <c r="BF62" i="1"/>
  <c r="BE62" i="1"/>
  <c r="BD62" i="1"/>
  <c r="BA62" i="1"/>
  <c r="AY62" i="1"/>
  <c r="AT62" i="1"/>
  <c r="AN62" i="1"/>
  <c r="AO62" i="1" s="1"/>
  <c r="AJ62" i="1"/>
  <c r="AH62" i="1" s="1"/>
  <c r="W62" i="1"/>
  <c r="V62" i="1"/>
  <c r="U62" i="1" s="1"/>
  <c r="N62" i="1"/>
  <c r="BL61" i="1"/>
  <c r="BK61" i="1"/>
  <c r="BJ61" i="1"/>
  <c r="Q61" i="1" s="1"/>
  <c r="BI61" i="1"/>
  <c r="BH61" i="1"/>
  <c r="BG61" i="1"/>
  <c r="BF61" i="1"/>
  <c r="BE61" i="1"/>
  <c r="BD61" i="1"/>
  <c r="AY61" i="1" s="1"/>
  <c r="BA61" i="1"/>
  <c r="AV61" i="1"/>
  <c r="AT61" i="1"/>
  <c r="AO61" i="1"/>
  <c r="AN61" i="1"/>
  <c r="AJ61" i="1"/>
  <c r="AH61" i="1" s="1"/>
  <c r="W61" i="1"/>
  <c r="U61" i="1" s="1"/>
  <c r="V61" i="1"/>
  <c r="N61" i="1"/>
  <c r="BL60" i="1"/>
  <c r="BK60" i="1"/>
  <c r="BI60" i="1"/>
  <c r="BJ60" i="1" s="1"/>
  <c r="BH60" i="1"/>
  <c r="BG60" i="1"/>
  <c r="BF60" i="1"/>
  <c r="BE60" i="1"/>
  <c r="BD60" i="1"/>
  <c r="BA60" i="1"/>
  <c r="AY60" i="1"/>
  <c r="AT60" i="1"/>
  <c r="AN60" i="1"/>
  <c r="AO60" i="1" s="1"/>
  <c r="AJ60" i="1"/>
  <c r="AH60" i="1"/>
  <c r="W60" i="1"/>
  <c r="V60" i="1"/>
  <c r="U60" i="1"/>
  <c r="N60" i="1"/>
  <c r="BL59" i="1"/>
  <c r="BK59" i="1"/>
  <c r="BJ59" i="1" s="1"/>
  <c r="AV59" i="1" s="1"/>
  <c r="BI59" i="1"/>
  <c r="BH59" i="1"/>
  <c r="BG59" i="1"/>
  <c r="BF59" i="1"/>
  <c r="BE59" i="1"/>
  <c r="BD59" i="1"/>
  <c r="AY59" i="1" s="1"/>
  <c r="BA59" i="1"/>
  <c r="AX59" i="1"/>
  <c r="AT59" i="1"/>
  <c r="AO59" i="1"/>
  <c r="AN59" i="1"/>
  <c r="AJ59" i="1"/>
  <c r="AH59" i="1"/>
  <c r="W59" i="1"/>
  <c r="V59" i="1"/>
  <c r="U59" i="1"/>
  <c r="N59" i="1"/>
  <c r="I59" i="1"/>
  <c r="H59" i="1"/>
  <c r="AW59" i="1" s="1"/>
  <c r="AZ59" i="1" s="1"/>
  <c r="BL58" i="1"/>
  <c r="BK58" i="1"/>
  <c r="BI58" i="1"/>
  <c r="BH58" i="1"/>
  <c r="BG58" i="1"/>
  <c r="BF58" i="1"/>
  <c r="BE58" i="1"/>
  <c r="BD58" i="1"/>
  <c r="BA58" i="1"/>
  <c r="AY58" i="1"/>
  <c r="AT58" i="1"/>
  <c r="AN58" i="1"/>
  <c r="AO58" i="1" s="1"/>
  <c r="AJ58" i="1"/>
  <c r="AH58" i="1" s="1"/>
  <c r="H58" i="1" s="1"/>
  <c r="AW58" i="1" s="1"/>
  <c r="W58" i="1"/>
  <c r="V58" i="1"/>
  <c r="U58" i="1" s="1"/>
  <c r="N58" i="1"/>
  <c r="L58" i="1"/>
  <c r="BL57" i="1"/>
  <c r="BK57" i="1"/>
  <c r="BI57" i="1"/>
  <c r="BJ57" i="1" s="1"/>
  <c r="Q57" i="1" s="1"/>
  <c r="BH57" i="1"/>
  <c r="BG57" i="1"/>
  <c r="BF57" i="1"/>
  <c r="BE57" i="1"/>
  <c r="BD57" i="1"/>
  <c r="BA57" i="1"/>
  <c r="AY57" i="1"/>
  <c r="AV57" i="1"/>
  <c r="AX57" i="1" s="1"/>
  <c r="AT57" i="1"/>
  <c r="AO57" i="1"/>
  <c r="AN57" i="1"/>
  <c r="AJ57" i="1"/>
  <c r="AH57" i="1"/>
  <c r="W57" i="1"/>
  <c r="V57" i="1"/>
  <c r="U57" i="1" s="1"/>
  <c r="N57" i="1"/>
  <c r="G57" i="1"/>
  <c r="BL56" i="1"/>
  <c r="BK56" i="1"/>
  <c r="BI56" i="1"/>
  <c r="BJ56" i="1" s="1"/>
  <c r="AV56" i="1" s="1"/>
  <c r="BH56" i="1"/>
  <c r="BG56" i="1"/>
  <c r="BF56" i="1"/>
  <c r="BE56" i="1"/>
  <c r="BD56" i="1"/>
  <c r="AY56" i="1" s="1"/>
  <c r="BA56" i="1"/>
  <c r="AT56" i="1"/>
  <c r="AX56" i="1" s="1"/>
  <c r="AN56" i="1"/>
  <c r="AO56" i="1" s="1"/>
  <c r="AJ56" i="1"/>
  <c r="AI56" i="1"/>
  <c r="AH56" i="1"/>
  <c r="G56" i="1" s="1"/>
  <c r="W56" i="1"/>
  <c r="V56" i="1"/>
  <c r="U56" i="1" s="1"/>
  <c r="N56" i="1"/>
  <c r="L56" i="1"/>
  <c r="I56" i="1"/>
  <c r="H56" i="1"/>
  <c r="AW56" i="1" s="1"/>
  <c r="BL55" i="1"/>
  <c r="BK55" i="1"/>
  <c r="BJ55" i="1"/>
  <c r="BI55" i="1"/>
  <c r="BH55" i="1"/>
  <c r="BG55" i="1"/>
  <c r="BF55" i="1"/>
  <c r="BE55" i="1"/>
  <c r="BD55" i="1"/>
  <c r="AY55" i="1" s="1"/>
  <c r="BA55" i="1"/>
  <c r="AX55" i="1"/>
  <c r="AV55" i="1"/>
  <c r="AT55" i="1"/>
  <c r="AO55" i="1"/>
  <c r="AN55" i="1"/>
  <c r="AJ55" i="1"/>
  <c r="AH55" i="1"/>
  <c r="W55" i="1"/>
  <c r="V55" i="1"/>
  <c r="U55" i="1"/>
  <c r="Q55" i="1"/>
  <c r="N55" i="1"/>
  <c r="L55" i="1"/>
  <c r="BL54" i="1"/>
  <c r="BK54" i="1"/>
  <c r="BI54" i="1"/>
  <c r="BJ54" i="1" s="1"/>
  <c r="BH54" i="1"/>
  <c r="BG54" i="1"/>
  <c r="BF54" i="1"/>
  <c r="BE54" i="1"/>
  <c r="BD54" i="1"/>
  <c r="BA54" i="1"/>
  <c r="AY54" i="1"/>
  <c r="AT54" i="1"/>
  <c r="AN54" i="1"/>
  <c r="AO54" i="1" s="1"/>
  <c r="AJ54" i="1"/>
  <c r="AH54" i="1" s="1"/>
  <c r="I54" i="1" s="1"/>
  <c r="AI54" i="1"/>
  <c r="W54" i="1"/>
  <c r="V54" i="1"/>
  <c r="N54" i="1"/>
  <c r="L54" i="1"/>
  <c r="H54" i="1"/>
  <c r="AW54" i="1" s="1"/>
  <c r="G54" i="1"/>
  <c r="BL53" i="1"/>
  <c r="Q53" i="1" s="1"/>
  <c r="BK53" i="1"/>
  <c r="BJ53" i="1"/>
  <c r="BI53" i="1"/>
  <c r="BH53" i="1"/>
  <c r="BG53" i="1"/>
  <c r="BF53" i="1"/>
  <c r="BE53" i="1"/>
  <c r="BD53" i="1"/>
  <c r="AY53" i="1" s="1"/>
  <c r="BA53" i="1"/>
  <c r="AV53" i="1"/>
  <c r="AT53" i="1"/>
  <c r="AX53" i="1" s="1"/>
  <c r="AO53" i="1"/>
  <c r="AN53" i="1"/>
  <c r="AJ53" i="1"/>
  <c r="AH53" i="1"/>
  <c r="W53" i="1"/>
  <c r="V53" i="1"/>
  <c r="U53" i="1"/>
  <c r="N53" i="1"/>
  <c r="G53" i="1"/>
  <c r="BL52" i="1"/>
  <c r="BK52" i="1"/>
  <c r="BI52" i="1"/>
  <c r="BJ52" i="1" s="1"/>
  <c r="BH52" i="1"/>
  <c r="BG52" i="1"/>
  <c r="BF52" i="1"/>
  <c r="BE52" i="1"/>
  <c r="BD52" i="1"/>
  <c r="AY52" i="1" s="1"/>
  <c r="BA52" i="1"/>
  <c r="AT52" i="1"/>
  <c r="AO52" i="1"/>
  <c r="AN52" i="1"/>
  <c r="AJ52" i="1"/>
  <c r="AH52" i="1"/>
  <c r="AI52" i="1" s="1"/>
  <c r="Y52" i="1"/>
  <c r="W52" i="1"/>
  <c r="V52" i="1"/>
  <c r="U52" i="1" s="1"/>
  <c r="N52" i="1"/>
  <c r="I52" i="1"/>
  <c r="H52" i="1"/>
  <c r="AW52" i="1" s="1"/>
  <c r="G52" i="1"/>
  <c r="BL51" i="1"/>
  <c r="BK51" i="1"/>
  <c r="BI51" i="1"/>
  <c r="BJ51" i="1" s="1"/>
  <c r="Q51" i="1" s="1"/>
  <c r="BH51" i="1"/>
  <c r="BG51" i="1"/>
  <c r="BF51" i="1"/>
  <c r="BE51" i="1"/>
  <c r="BD51" i="1"/>
  <c r="BA51" i="1"/>
  <c r="AY51" i="1"/>
  <c r="AT51" i="1"/>
  <c r="AN51" i="1"/>
  <c r="AO51" i="1" s="1"/>
  <c r="AJ51" i="1"/>
  <c r="AH51" i="1"/>
  <c r="W51" i="1"/>
  <c r="V51" i="1"/>
  <c r="U51" i="1"/>
  <c r="N51" i="1"/>
  <c r="H51" i="1"/>
  <c r="AW51" i="1" s="1"/>
  <c r="BL50" i="1"/>
  <c r="BK50" i="1"/>
  <c r="BI50" i="1"/>
  <c r="BH50" i="1"/>
  <c r="BG50" i="1"/>
  <c r="BF50" i="1"/>
  <c r="BE50" i="1"/>
  <c r="BD50" i="1"/>
  <c r="BA50" i="1"/>
  <c r="AY50" i="1"/>
  <c r="AT50" i="1"/>
  <c r="AN50" i="1"/>
  <c r="AO50" i="1" s="1"/>
  <c r="AJ50" i="1"/>
  <c r="AI50" i="1"/>
  <c r="AH50" i="1"/>
  <c r="W50" i="1"/>
  <c r="V50" i="1"/>
  <c r="U50" i="1" s="1"/>
  <c r="N50" i="1"/>
  <c r="H50" i="1"/>
  <c r="AW50" i="1" s="1"/>
  <c r="BL49" i="1"/>
  <c r="BK49" i="1"/>
  <c r="BI49" i="1"/>
  <c r="BJ49" i="1" s="1"/>
  <c r="Q49" i="1" s="1"/>
  <c r="BH49" i="1"/>
  <c r="BG49" i="1"/>
  <c r="BF49" i="1"/>
  <c r="BE49" i="1"/>
  <c r="BD49" i="1"/>
  <c r="BA49" i="1"/>
  <c r="AY49" i="1"/>
  <c r="AV49" i="1"/>
  <c r="AT49" i="1"/>
  <c r="AN49" i="1"/>
  <c r="AO49" i="1" s="1"/>
  <c r="AJ49" i="1"/>
  <c r="AH49" i="1" s="1"/>
  <c r="AI49" i="1" s="1"/>
  <c r="W49" i="1"/>
  <c r="V49" i="1"/>
  <c r="U49" i="1" s="1"/>
  <c r="N49" i="1"/>
  <c r="I49" i="1"/>
  <c r="H49" i="1"/>
  <c r="AW49" i="1" s="1"/>
  <c r="BL48" i="1"/>
  <c r="BK48" i="1"/>
  <c r="BI48" i="1"/>
  <c r="BJ48" i="1" s="1"/>
  <c r="AV48" i="1" s="1"/>
  <c r="AX48" i="1" s="1"/>
  <c r="BH48" i="1"/>
  <c r="BG48" i="1"/>
  <c r="BF48" i="1"/>
  <c r="BE48" i="1"/>
  <c r="BD48" i="1"/>
  <c r="AY48" i="1" s="1"/>
  <c r="BA48" i="1"/>
  <c r="AT48" i="1"/>
  <c r="AO48" i="1"/>
  <c r="AN48" i="1"/>
  <c r="AJ48" i="1"/>
  <c r="AI48" i="1"/>
  <c r="AH48" i="1"/>
  <c r="H48" i="1" s="1"/>
  <c r="AW48" i="1" s="1"/>
  <c r="AZ48" i="1" s="1"/>
  <c r="W48" i="1"/>
  <c r="V48" i="1"/>
  <c r="U48" i="1" s="1"/>
  <c r="Q48" i="1"/>
  <c r="R48" i="1" s="1"/>
  <c r="S48" i="1" s="1"/>
  <c r="AA48" i="1" s="1"/>
  <c r="N48" i="1"/>
  <c r="L48" i="1"/>
  <c r="I48" i="1"/>
  <c r="G48" i="1"/>
  <c r="BL47" i="1"/>
  <c r="BK47" i="1"/>
  <c r="BJ47" i="1"/>
  <c r="AV47" i="1" s="1"/>
  <c r="BI47" i="1"/>
  <c r="BH47" i="1"/>
  <c r="BG47" i="1"/>
  <c r="BF47" i="1"/>
  <c r="BE47" i="1"/>
  <c r="BD47" i="1"/>
  <c r="AY47" i="1" s="1"/>
  <c r="BA47" i="1"/>
  <c r="AT47" i="1"/>
  <c r="AX47" i="1" s="1"/>
  <c r="AO47" i="1"/>
  <c r="AN47" i="1"/>
  <c r="AJ47" i="1"/>
  <c r="AH47" i="1" s="1"/>
  <c r="W47" i="1"/>
  <c r="V47" i="1"/>
  <c r="U47" i="1" s="1"/>
  <c r="Q47" i="1"/>
  <c r="N47" i="1"/>
  <c r="BL46" i="1"/>
  <c r="BK46" i="1"/>
  <c r="BJ46" i="1"/>
  <c r="BI46" i="1"/>
  <c r="BH46" i="1"/>
  <c r="BG46" i="1"/>
  <c r="BF46" i="1"/>
  <c r="BE46" i="1"/>
  <c r="BD46" i="1"/>
  <c r="AY46" i="1" s="1"/>
  <c r="BA46" i="1"/>
  <c r="AT46" i="1"/>
  <c r="AO46" i="1"/>
  <c r="AN46" i="1"/>
  <c r="AJ46" i="1"/>
  <c r="AH46" i="1" s="1"/>
  <c r="W46" i="1"/>
  <c r="U46" i="1" s="1"/>
  <c r="V46" i="1"/>
  <c r="N46" i="1"/>
  <c r="L46" i="1"/>
  <c r="G46" i="1"/>
  <c r="Y46" i="1" s="1"/>
  <c r="BL45" i="1"/>
  <c r="BK45" i="1"/>
  <c r="BJ45" i="1"/>
  <c r="BI45" i="1"/>
  <c r="BH45" i="1"/>
  <c r="BG45" i="1"/>
  <c r="BF45" i="1"/>
  <c r="BE45" i="1"/>
  <c r="BD45" i="1"/>
  <c r="BA45" i="1"/>
  <c r="AY45" i="1"/>
  <c r="AT45" i="1"/>
  <c r="AN45" i="1"/>
  <c r="AO45" i="1" s="1"/>
  <c r="AJ45" i="1"/>
  <c r="AH45" i="1" s="1"/>
  <c r="W45" i="1"/>
  <c r="U45" i="1" s="1"/>
  <c r="V45" i="1"/>
  <c r="N45" i="1"/>
  <c r="L45" i="1"/>
  <c r="BL44" i="1"/>
  <c r="BK44" i="1"/>
  <c r="BJ44" i="1" s="1"/>
  <c r="BI44" i="1"/>
  <c r="BH44" i="1"/>
  <c r="BG44" i="1"/>
  <c r="BF44" i="1"/>
  <c r="BE44" i="1"/>
  <c r="BD44" i="1"/>
  <c r="AY44" i="1" s="1"/>
  <c r="BA44" i="1"/>
  <c r="AT44" i="1"/>
  <c r="AN44" i="1"/>
  <c r="AO44" i="1" s="1"/>
  <c r="AJ44" i="1"/>
  <c r="AH44" i="1" s="1"/>
  <c r="W44" i="1"/>
  <c r="V44" i="1"/>
  <c r="U44" i="1"/>
  <c r="N44" i="1"/>
  <c r="BL43" i="1"/>
  <c r="BK43" i="1"/>
  <c r="BI43" i="1"/>
  <c r="BH43" i="1"/>
  <c r="BG43" i="1"/>
  <c r="BF43" i="1"/>
  <c r="BE43" i="1"/>
  <c r="BD43" i="1"/>
  <c r="BA43" i="1"/>
  <c r="AY43" i="1"/>
  <c r="AT43" i="1"/>
  <c r="AN43" i="1"/>
  <c r="AO43" i="1" s="1"/>
  <c r="AJ43" i="1"/>
  <c r="AH43" i="1"/>
  <c r="W43" i="1"/>
  <c r="V43" i="1"/>
  <c r="U43" i="1"/>
  <c r="N43" i="1"/>
  <c r="BL42" i="1"/>
  <c r="BK42" i="1"/>
  <c r="BI42" i="1"/>
  <c r="BJ42" i="1" s="1"/>
  <c r="Q42" i="1" s="1"/>
  <c r="BH42" i="1"/>
  <c r="BG42" i="1"/>
  <c r="BF42" i="1"/>
  <c r="BE42" i="1"/>
  <c r="BD42" i="1"/>
  <c r="BA42" i="1"/>
  <c r="AY42" i="1"/>
  <c r="AV42" i="1"/>
  <c r="AX42" i="1" s="1"/>
  <c r="AT42" i="1"/>
  <c r="AN42" i="1"/>
  <c r="AO42" i="1" s="1"/>
  <c r="AJ42" i="1"/>
  <c r="AH42" i="1"/>
  <c r="W42" i="1"/>
  <c r="V42" i="1"/>
  <c r="U42" i="1"/>
  <c r="N42" i="1"/>
  <c r="H42" i="1"/>
  <c r="AW42" i="1" s="1"/>
  <c r="AZ42" i="1" s="1"/>
  <c r="BL41" i="1"/>
  <c r="BK41" i="1"/>
  <c r="BI41" i="1"/>
  <c r="BH41" i="1"/>
  <c r="BG41" i="1"/>
  <c r="BF41" i="1"/>
  <c r="BE41" i="1"/>
  <c r="BD41" i="1"/>
  <c r="AY41" i="1" s="1"/>
  <c r="BA41" i="1"/>
  <c r="AT41" i="1"/>
  <c r="AO41" i="1"/>
  <c r="AN41" i="1"/>
  <c r="AJ41" i="1"/>
  <c r="AH41" i="1" s="1"/>
  <c r="AI41" i="1"/>
  <c r="W41" i="1"/>
  <c r="V41" i="1"/>
  <c r="U41" i="1" s="1"/>
  <c r="N41" i="1"/>
  <c r="BL40" i="1"/>
  <c r="BK40" i="1"/>
  <c r="BI40" i="1"/>
  <c r="BJ40" i="1" s="1"/>
  <c r="Q40" i="1" s="1"/>
  <c r="BH40" i="1"/>
  <c r="BG40" i="1"/>
  <c r="BF40" i="1"/>
  <c r="BE40" i="1"/>
  <c r="BD40" i="1"/>
  <c r="BA40" i="1"/>
  <c r="AY40" i="1"/>
  <c r="AT40" i="1"/>
  <c r="AO40" i="1"/>
  <c r="AN40" i="1"/>
  <c r="AJ40" i="1"/>
  <c r="AI40" i="1"/>
  <c r="AH40" i="1"/>
  <c r="H40" i="1" s="1"/>
  <c r="AW40" i="1" s="1"/>
  <c r="W40" i="1"/>
  <c r="V40" i="1"/>
  <c r="U40" i="1" s="1"/>
  <c r="N40" i="1"/>
  <c r="L40" i="1"/>
  <c r="I40" i="1"/>
  <c r="BL39" i="1"/>
  <c r="BK39" i="1"/>
  <c r="BI39" i="1"/>
  <c r="BJ39" i="1" s="1"/>
  <c r="BH39" i="1"/>
  <c r="BG39" i="1"/>
  <c r="BF39" i="1"/>
  <c r="BE39" i="1"/>
  <c r="BD39" i="1"/>
  <c r="BA39" i="1"/>
  <c r="AY39" i="1"/>
  <c r="AT39" i="1"/>
  <c r="AO39" i="1"/>
  <c r="AN39" i="1"/>
  <c r="AJ39" i="1"/>
  <c r="AH39" i="1" s="1"/>
  <c r="L39" i="1" s="1"/>
  <c r="AI39" i="1"/>
  <c r="W39" i="1"/>
  <c r="V39" i="1"/>
  <c r="U39" i="1" s="1"/>
  <c r="N39" i="1"/>
  <c r="I39" i="1"/>
  <c r="H39" i="1"/>
  <c r="AW39" i="1" s="1"/>
  <c r="G39" i="1"/>
  <c r="Y39" i="1" s="1"/>
  <c r="BL38" i="1"/>
  <c r="BK38" i="1"/>
  <c r="BJ38" i="1"/>
  <c r="BI38" i="1"/>
  <c r="BH38" i="1"/>
  <c r="BG38" i="1"/>
  <c r="BF38" i="1"/>
  <c r="BE38" i="1"/>
  <c r="BD38" i="1"/>
  <c r="AY38" i="1" s="1"/>
  <c r="BA38" i="1"/>
  <c r="AT38" i="1"/>
  <c r="AO38" i="1"/>
  <c r="AN38" i="1"/>
  <c r="AJ38" i="1"/>
  <c r="AH38" i="1"/>
  <c r="W38" i="1"/>
  <c r="V38" i="1"/>
  <c r="U38" i="1"/>
  <c r="N38" i="1"/>
  <c r="BL37" i="1"/>
  <c r="BK37" i="1"/>
  <c r="BI37" i="1"/>
  <c r="BH37" i="1"/>
  <c r="BG37" i="1"/>
  <c r="BF37" i="1"/>
  <c r="BE37" i="1"/>
  <c r="BD37" i="1"/>
  <c r="BA37" i="1"/>
  <c r="AY37" i="1"/>
  <c r="AT37" i="1"/>
  <c r="AN37" i="1"/>
  <c r="AO37" i="1" s="1"/>
  <c r="AJ37" i="1"/>
  <c r="AH37" i="1"/>
  <c r="W37" i="1"/>
  <c r="V37" i="1"/>
  <c r="N37" i="1"/>
  <c r="BL36" i="1"/>
  <c r="BK36" i="1"/>
  <c r="BJ36" i="1" s="1"/>
  <c r="BI36" i="1"/>
  <c r="BH36" i="1"/>
  <c r="BG36" i="1"/>
  <c r="BF36" i="1"/>
  <c r="BE36" i="1"/>
  <c r="BD36" i="1"/>
  <c r="AY36" i="1" s="1"/>
  <c r="BA36" i="1"/>
  <c r="AT36" i="1"/>
  <c r="AO36" i="1"/>
  <c r="AN36" i="1"/>
  <c r="AJ36" i="1"/>
  <c r="AH36" i="1" s="1"/>
  <c r="AI36" i="1"/>
  <c r="W36" i="1"/>
  <c r="V36" i="1"/>
  <c r="U36" i="1"/>
  <c r="N36" i="1"/>
  <c r="L36" i="1"/>
  <c r="BL35" i="1"/>
  <c r="BK35" i="1"/>
  <c r="BJ35" i="1"/>
  <c r="BI35" i="1"/>
  <c r="BH35" i="1"/>
  <c r="BG35" i="1"/>
  <c r="BF35" i="1"/>
  <c r="BE35" i="1"/>
  <c r="BD35" i="1"/>
  <c r="AY35" i="1" s="1"/>
  <c r="BA35" i="1"/>
  <c r="AT35" i="1"/>
  <c r="AN35" i="1"/>
  <c r="AO35" i="1" s="1"/>
  <c r="AJ35" i="1"/>
  <c r="AH35" i="1"/>
  <c r="H35" i="1" s="1"/>
  <c r="AW35" i="1" s="1"/>
  <c r="W35" i="1"/>
  <c r="V35" i="1"/>
  <c r="U35" i="1"/>
  <c r="N35" i="1"/>
  <c r="BL34" i="1"/>
  <c r="BK34" i="1"/>
  <c r="BJ34" i="1" s="1"/>
  <c r="Q34" i="1" s="1"/>
  <c r="BI34" i="1"/>
  <c r="BH34" i="1"/>
  <c r="BG34" i="1"/>
  <c r="BF34" i="1"/>
  <c r="BE34" i="1"/>
  <c r="BD34" i="1"/>
  <c r="BA34" i="1"/>
  <c r="AY34" i="1"/>
  <c r="AT34" i="1"/>
  <c r="AN34" i="1"/>
  <c r="AO34" i="1" s="1"/>
  <c r="AJ34" i="1"/>
  <c r="AH34" i="1"/>
  <c r="I34" i="1" s="1"/>
  <c r="W34" i="1"/>
  <c r="V34" i="1"/>
  <c r="U34" i="1"/>
  <c r="N34" i="1"/>
  <c r="H34" i="1"/>
  <c r="AW34" i="1" s="1"/>
  <c r="BL33" i="1"/>
  <c r="BK33" i="1"/>
  <c r="BI33" i="1"/>
  <c r="BJ33" i="1" s="1"/>
  <c r="Q33" i="1" s="1"/>
  <c r="BH33" i="1"/>
  <c r="BG33" i="1"/>
  <c r="BF33" i="1"/>
  <c r="BE33" i="1"/>
  <c r="BD33" i="1"/>
  <c r="BA33" i="1"/>
  <c r="AY33" i="1"/>
  <c r="AT33" i="1"/>
  <c r="AN33" i="1"/>
  <c r="AO33" i="1" s="1"/>
  <c r="AJ33" i="1"/>
  <c r="AH33" i="1"/>
  <c r="AI33" i="1" s="1"/>
  <c r="W33" i="1"/>
  <c r="V33" i="1"/>
  <c r="U33" i="1"/>
  <c r="N33" i="1"/>
  <c r="BL32" i="1"/>
  <c r="BK32" i="1"/>
  <c r="BI32" i="1"/>
  <c r="BH32" i="1"/>
  <c r="BG32" i="1"/>
  <c r="BF32" i="1"/>
  <c r="BE32" i="1"/>
  <c r="BD32" i="1"/>
  <c r="AY32" i="1" s="1"/>
  <c r="BA32" i="1"/>
  <c r="AT32" i="1"/>
  <c r="AN32" i="1"/>
  <c r="AO32" i="1" s="1"/>
  <c r="AJ32" i="1"/>
  <c r="AI32" i="1"/>
  <c r="AH32" i="1"/>
  <c r="G32" i="1" s="1"/>
  <c r="Y32" i="1" s="1"/>
  <c r="W32" i="1"/>
  <c r="V32" i="1"/>
  <c r="U32" i="1" s="1"/>
  <c r="N32" i="1"/>
  <c r="I32" i="1"/>
  <c r="H32" i="1"/>
  <c r="AW32" i="1" s="1"/>
  <c r="BL31" i="1"/>
  <c r="BK31" i="1"/>
  <c r="BI31" i="1"/>
  <c r="BJ31" i="1" s="1"/>
  <c r="BH31" i="1"/>
  <c r="BG31" i="1"/>
  <c r="BF31" i="1"/>
  <c r="BE31" i="1"/>
  <c r="BD31" i="1"/>
  <c r="AY31" i="1" s="1"/>
  <c r="BA31" i="1"/>
  <c r="AV31" i="1"/>
  <c r="AX31" i="1" s="1"/>
  <c r="AT31" i="1"/>
  <c r="AO31" i="1"/>
  <c r="AN31" i="1"/>
  <c r="AJ31" i="1"/>
  <c r="AI31" i="1"/>
  <c r="AH31" i="1"/>
  <c r="H31" i="1" s="1"/>
  <c r="AW31" i="1" s="1"/>
  <c r="AZ31" i="1" s="1"/>
  <c r="W31" i="1"/>
  <c r="V31" i="1"/>
  <c r="U31" i="1" s="1"/>
  <c r="Q31" i="1"/>
  <c r="N31" i="1"/>
  <c r="L31" i="1"/>
  <c r="I31" i="1"/>
  <c r="BL30" i="1"/>
  <c r="BK30" i="1"/>
  <c r="BJ30" i="1"/>
  <c r="BI30" i="1"/>
  <c r="BH30" i="1"/>
  <c r="BG30" i="1"/>
  <c r="BF30" i="1"/>
  <c r="BE30" i="1"/>
  <c r="BD30" i="1"/>
  <c r="BA30" i="1"/>
  <c r="AY30" i="1"/>
  <c r="AT30" i="1"/>
  <c r="AO30" i="1"/>
  <c r="AN30" i="1"/>
  <c r="AJ30" i="1"/>
  <c r="AH30" i="1" s="1"/>
  <c r="AI30" i="1"/>
  <c r="W30" i="1"/>
  <c r="V30" i="1"/>
  <c r="N30" i="1"/>
  <c r="L30" i="1"/>
  <c r="G30" i="1"/>
  <c r="Y30" i="1" s="1"/>
  <c r="BL29" i="1"/>
  <c r="Q29" i="1" s="1"/>
  <c r="BK29" i="1"/>
  <c r="BJ29" i="1"/>
  <c r="AV29" i="1" s="1"/>
  <c r="BI29" i="1"/>
  <c r="BH29" i="1"/>
  <c r="BG29" i="1"/>
  <c r="BF29" i="1"/>
  <c r="BE29" i="1"/>
  <c r="BD29" i="1"/>
  <c r="AY29" i="1" s="1"/>
  <c r="BA29" i="1"/>
  <c r="AT29" i="1"/>
  <c r="AX29" i="1" s="1"/>
  <c r="AO29" i="1"/>
  <c r="AN29" i="1"/>
  <c r="AJ29" i="1"/>
  <c r="AH29" i="1" s="1"/>
  <c r="W29" i="1"/>
  <c r="V29" i="1"/>
  <c r="N29" i="1"/>
  <c r="I29" i="1"/>
  <c r="G29" i="1"/>
  <c r="Y29" i="1" s="1"/>
  <c r="BL28" i="1"/>
  <c r="BK28" i="1"/>
  <c r="BJ28" i="1"/>
  <c r="AV28" i="1" s="1"/>
  <c r="BI28" i="1"/>
  <c r="BH28" i="1"/>
  <c r="BG28" i="1"/>
  <c r="BF28" i="1"/>
  <c r="BE28" i="1"/>
  <c r="BD28" i="1"/>
  <c r="BA28" i="1"/>
  <c r="AY28" i="1"/>
  <c r="AT28" i="1"/>
  <c r="AX28" i="1" s="1"/>
  <c r="AO28" i="1"/>
  <c r="AN28" i="1"/>
  <c r="AJ28" i="1"/>
  <c r="AH28" i="1"/>
  <c r="W28" i="1"/>
  <c r="V28" i="1"/>
  <c r="U28" i="1"/>
  <c r="N28" i="1"/>
  <c r="L28" i="1"/>
  <c r="G28" i="1"/>
  <c r="Y28" i="1" s="1"/>
  <c r="BL27" i="1"/>
  <c r="BK27" i="1"/>
  <c r="BJ27" i="1"/>
  <c r="BI27" i="1"/>
  <c r="BH27" i="1"/>
  <c r="BG27" i="1"/>
  <c r="BF27" i="1"/>
  <c r="BE27" i="1"/>
  <c r="BD27" i="1"/>
  <c r="AY27" i="1" s="1"/>
  <c r="BA27" i="1"/>
  <c r="AT27" i="1"/>
  <c r="AN27" i="1"/>
  <c r="AO27" i="1" s="1"/>
  <c r="AJ27" i="1"/>
  <c r="AH27" i="1"/>
  <c r="W27" i="1"/>
  <c r="U27" i="1" s="1"/>
  <c r="V27" i="1"/>
  <c r="N27" i="1"/>
  <c r="BL26" i="1"/>
  <c r="BK26" i="1"/>
  <c r="BJ26" i="1" s="1"/>
  <c r="Q26" i="1" s="1"/>
  <c r="BI26" i="1"/>
  <c r="BH26" i="1"/>
  <c r="BG26" i="1"/>
  <c r="BF26" i="1"/>
  <c r="BE26" i="1"/>
  <c r="BD26" i="1"/>
  <c r="AY26" i="1" s="1"/>
  <c r="BA26" i="1"/>
  <c r="AV26" i="1"/>
  <c r="AX26" i="1" s="1"/>
  <c r="AT26" i="1"/>
  <c r="AN26" i="1"/>
  <c r="AO26" i="1" s="1"/>
  <c r="AJ26" i="1"/>
  <c r="AH26" i="1"/>
  <c r="W26" i="1"/>
  <c r="V26" i="1"/>
  <c r="U26" i="1"/>
  <c r="N26" i="1"/>
  <c r="BL25" i="1"/>
  <c r="BK25" i="1"/>
  <c r="BI25" i="1"/>
  <c r="BH25" i="1"/>
  <c r="BG25" i="1"/>
  <c r="BF25" i="1"/>
  <c r="BE25" i="1"/>
  <c r="BD25" i="1"/>
  <c r="BA25" i="1"/>
  <c r="AY25" i="1"/>
  <c r="AT25" i="1"/>
  <c r="AN25" i="1"/>
  <c r="AO25" i="1" s="1"/>
  <c r="AJ25" i="1"/>
  <c r="AH25" i="1"/>
  <c r="W25" i="1"/>
  <c r="V25" i="1"/>
  <c r="U25" i="1"/>
  <c r="N25" i="1"/>
  <c r="H25" i="1"/>
  <c r="AW25" i="1" s="1"/>
  <c r="BL24" i="1"/>
  <c r="BK24" i="1"/>
  <c r="BI24" i="1"/>
  <c r="BH24" i="1"/>
  <c r="BG24" i="1"/>
  <c r="BF24" i="1"/>
  <c r="BE24" i="1"/>
  <c r="BD24" i="1"/>
  <c r="BA24" i="1"/>
  <c r="AY24" i="1"/>
  <c r="AT24" i="1"/>
  <c r="AN24" i="1"/>
  <c r="AO24" i="1" s="1"/>
  <c r="AJ24" i="1"/>
  <c r="AI24" i="1"/>
  <c r="AH24" i="1"/>
  <c r="G24" i="1" s="1"/>
  <c r="Y24" i="1" s="1"/>
  <c r="W24" i="1"/>
  <c r="V24" i="1"/>
  <c r="U24" i="1" s="1"/>
  <c r="N24" i="1"/>
  <c r="I24" i="1"/>
  <c r="H24" i="1"/>
  <c r="AW24" i="1" s="1"/>
  <c r="BL23" i="1"/>
  <c r="BK23" i="1"/>
  <c r="BI23" i="1"/>
  <c r="BJ23" i="1" s="1"/>
  <c r="AV23" i="1" s="1"/>
  <c r="AX23" i="1" s="1"/>
  <c r="BH23" i="1"/>
  <c r="BG23" i="1"/>
  <c r="BF23" i="1"/>
  <c r="BE23" i="1"/>
  <c r="BD23" i="1"/>
  <c r="BA23" i="1"/>
  <c r="AY23" i="1"/>
  <c r="AT23" i="1"/>
  <c r="AN23" i="1"/>
  <c r="AO23" i="1" s="1"/>
  <c r="AJ23" i="1"/>
  <c r="AH23" i="1"/>
  <c r="G23" i="1" s="1"/>
  <c r="W23" i="1"/>
  <c r="V23" i="1"/>
  <c r="U23" i="1"/>
  <c r="N23" i="1"/>
  <c r="I23" i="1"/>
  <c r="H23" i="1"/>
  <c r="AW23" i="1" s="1"/>
  <c r="AZ23" i="1" s="1"/>
  <c r="BL22" i="1"/>
  <c r="BK22" i="1"/>
  <c r="BI22" i="1"/>
  <c r="BJ22" i="1" s="1"/>
  <c r="BH22" i="1"/>
  <c r="BG22" i="1"/>
  <c r="BF22" i="1"/>
  <c r="BE22" i="1"/>
  <c r="BD22" i="1"/>
  <c r="AY22" i="1" s="1"/>
  <c r="BA22" i="1"/>
  <c r="AT22" i="1"/>
  <c r="AO22" i="1"/>
  <c r="AN22" i="1"/>
  <c r="AJ22" i="1"/>
  <c r="AH22" i="1" s="1"/>
  <c r="AI22" i="1"/>
  <c r="W22" i="1"/>
  <c r="V22" i="1"/>
  <c r="N22" i="1"/>
  <c r="L22" i="1"/>
  <c r="I22" i="1"/>
  <c r="H22" i="1"/>
  <c r="AW22" i="1" s="1"/>
  <c r="G22" i="1"/>
  <c r="Y22" i="1" s="1"/>
  <c r="BL21" i="1"/>
  <c r="BK21" i="1"/>
  <c r="BI21" i="1"/>
  <c r="BJ21" i="1" s="1"/>
  <c r="BH21" i="1"/>
  <c r="BG21" i="1"/>
  <c r="BF21" i="1"/>
  <c r="BE21" i="1"/>
  <c r="BD21" i="1"/>
  <c r="BA21" i="1"/>
  <c r="AY21" i="1"/>
  <c r="AT21" i="1"/>
  <c r="AN21" i="1"/>
  <c r="AO21" i="1" s="1"/>
  <c r="AJ21" i="1"/>
  <c r="AH21" i="1" s="1"/>
  <c r="W21" i="1"/>
  <c r="V21" i="1"/>
  <c r="U21" i="1" s="1"/>
  <c r="N21" i="1"/>
  <c r="BL20" i="1"/>
  <c r="BK20" i="1"/>
  <c r="BI20" i="1"/>
  <c r="BJ20" i="1" s="1"/>
  <c r="BH20" i="1"/>
  <c r="BG20" i="1"/>
  <c r="BF20" i="1"/>
  <c r="BE20" i="1"/>
  <c r="BD20" i="1"/>
  <c r="AY20" i="1" s="1"/>
  <c r="BA20" i="1"/>
  <c r="AT20" i="1"/>
  <c r="AO20" i="1"/>
  <c r="AN20" i="1"/>
  <c r="AJ20" i="1"/>
  <c r="AH20" i="1"/>
  <c r="G20" i="1" s="1"/>
  <c r="W20" i="1"/>
  <c r="V20" i="1"/>
  <c r="U20" i="1"/>
  <c r="N20" i="1"/>
  <c r="I20" i="1"/>
  <c r="H20" i="1"/>
  <c r="AW20" i="1" s="1"/>
  <c r="BL19" i="1"/>
  <c r="BK19" i="1"/>
  <c r="BI19" i="1"/>
  <c r="BJ19" i="1" s="1"/>
  <c r="BH19" i="1"/>
  <c r="BG19" i="1"/>
  <c r="BF19" i="1"/>
  <c r="BE19" i="1"/>
  <c r="BD19" i="1"/>
  <c r="BA19" i="1"/>
  <c r="AY19" i="1"/>
  <c r="AT19" i="1"/>
  <c r="AN19" i="1"/>
  <c r="AO19" i="1" s="1"/>
  <c r="AJ19" i="1"/>
  <c r="AH19" i="1"/>
  <c r="H19" i="1" s="1"/>
  <c r="AW19" i="1" s="1"/>
  <c r="W19" i="1"/>
  <c r="V19" i="1"/>
  <c r="U19" i="1"/>
  <c r="N19" i="1"/>
  <c r="L19" i="1"/>
  <c r="BL18" i="1"/>
  <c r="BK18" i="1"/>
  <c r="BJ18" i="1"/>
  <c r="AV18" i="1" s="1"/>
  <c r="AX18" i="1" s="1"/>
  <c r="BI18" i="1"/>
  <c r="BH18" i="1"/>
  <c r="BG18" i="1"/>
  <c r="BF18" i="1"/>
  <c r="BE18" i="1"/>
  <c r="BD18" i="1"/>
  <c r="BA18" i="1"/>
  <c r="AY18" i="1"/>
  <c r="AT18" i="1"/>
  <c r="AN18" i="1"/>
  <c r="AO18" i="1" s="1"/>
  <c r="AJ18" i="1"/>
  <c r="AH18" i="1" s="1"/>
  <c r="W18" i="1"/>
  <c r="V18" i="1"/>
  <c r="U18" i="1" s="1"/>
  <c r="N18" i="1"/>
  <c r="BL17" i="1"/>
  <c r="BK17" i="1"/>
  <c r="BI17" i="1"/>
  <c r="BJ17" i="1" s="1"/>
  <c r="BH17" i="1"/>
  <c r="BG17" i="1"/>
  <c r="BF17" i="1"/>
  <c r="BE17" i="1"/>
  <c r="BD17" i="1"/>
  <c r="AY17" i="1" s="1"/>
  <c r="BA17" i="1"/>
  <c r="AT17" i="1"/>
  <c r="AO17" i="1"/>
  <c r="AN17" i="1"/>
  <c r="AJ17" i="1"/>
  <c r="AH17" i="1" s="1"/>
  <c r="W17" i="1"/>
  <c r="V17" i="1"/>
  <c r="U17" i="1" s="1"/>
  <c r="N17" i="1"/>
  <c r="T48" i="1" l="1"/>
  <c r="X48" i="1" s="1"/>
  <c r="O48" i="1"/>
  <c r="M48" i="1" s="1"/>
  <c r="P48" i="1" s="1"/>
  <c r="J48" i="1" s="1"/>
  <c r="K48" i="1" s="1"/>
  <c r="Y48" i="1"/>
  <c r="H17" i="1"/>
  <c r="AW17" i="1" s="1"/>
  <c r="G17" i="1"/>
  <c r="AI17" i="1"/>
  <c r="L17" i="1"/>
  <c r="I17" i="1"/>
  <c r="AZ20" i="1"/>
  <c r="Y20" i="1"/>
  <c r="Q22" i="1"/>
  <c r="AV22" i="1"/>
  <c r="AV54" i="1"/>
  <c r="AZ54" i="1" s="1"/>
  <c r="Q54" i="1"/>
  <c r="AV17" i="1"/>
  <c r="AX17" i="1" s="1"/>
  <c r="Q17" i="1"/>
  <c r="AV20" i="1"/>
  <c r="Q20" i="1"/>
  <c r="AV21" i="1"/>
  <c r="AX21" i="1" s="1"/>
  <c r="Q21" i="1"/>
  <c r="R29" i="1"/>
  <c r="S29" i="1" s="1"/>
  <c r="AV36" i="1"/>
  <c r="AX36" i="1" s="1"/>
  <c r="Q36" i="1"/>
  <c r="L18" i="1"/>
  <c r="I18" i="1"/>
  <c r="G18" i="1"/>
  <c r="H18" i="1"/>
  <c r="AW18" i="1" s="1"/>
  <c r="AZ18" i="1" s="1"/>
  <c r="AI18" i="1"/>
  <c r="AX20" i="1"/>
  <c r="L21" i="1"/>
  <c r="G21" i="1"/>
  <c r="AI21" i="1"/>
  <c r="I21" i="1"/>
  <c r="H21" i="1"/>
  <c r="AW21" i="1" s="1"/>
  <c r="Q19" i="1"/>
  <c r="AV19" i="1"/>
  <c r="AX19" i="1" s="1"/>
  <c r="AZ22" i="1"/>
  <c r="U22" i="1"/>
  <c r="Q23" i="1"/>
  <c r="BJ24" i="1"/>
  <c r="AZ49" i="1"/>
  <c r="AX49" i="1"/>
  <c r="Y56" i="1"/>
  <c r="AV30" i="1"/>
  <c r="Q30" i="1"/>
  <c r="AI35" i="1"/>
  <c r="L35" i="1"/>
  <c r="I35" i="1"/>
  <c r="H47" i="1"/>
  <c r="AW47" i="1" s="1"/>
  <c r="AZ47" i="1" s="1"/>
  <c r="AI47" i="1"/>
  <c r="L47" i="1"/>
  <c r="I47" i="1"/>
  <c r="G47" i="1"/>
  <c r="R47" i="1" s="1"/>
  <c r="S47" i="1" s="1"/>
  <c r="Z47" i="1" s="1"/>
  <c r="AI23" i="1"/>
  <c r="H29" i="1"/>
  <c r="AW29" i="1" s="1"/>
  <c r="AZ29" i="1" s="1"/>
  <c r="AI29" i="1"/>
  <c r="L29" i="1"/>
  <c r="I30" i="1"/>
  <c r="H30" i="1"/>
  <c r="AW30" i="1" s="1"/>
  <c r="AZ30" i="1" s="1"/>
  <c r="I36" i="1"/>
  <c r="H36" i="1"/>
  <c r="AW36" i="1" s="1"/>
  <c r="G36" i="1"/>
  <c r="AZ39" i="1"/>
  <c r="AV39" i="1"/>
  <c r="Q39" i="1"/>
  <c r="AI27" i="1"/>
  <c r="L27" i="1"/>
  <c r="I27" i="1"/>
  <c r="AX22" i="1"/>
  <c r="AV46" i="1"/>
  <c r="Q46" i="1"/>
  <c r="Q18" i="1"/>
  <c r="AI19" i="1"/>
  <c r="G19" i="1"/>
  <c r="L20" i="1"/>
  <c r="L23" i="1"/>
  <c r="BJ25" i="1"/>
  <c r="G27" i="1"/>
  <c r="AV34" i="1"/>
  <c r="AX34" i="1" s="1"/>
  <c r="BJ37" i="1"/>
  <c r="AV40" i="1"/>
  <c r="AX40" i="1" s="1"/>
  <c r="AV38" i="1"/>
  <c r="AX38" i="1" s="1"/>
  <c r="Q38" i="1"/>
  <c r="I26" i="1"/>
  <c r="G26" i="1"/>
  <c r="R26" i="1" s="1"/>
  <c r="S26" i="1" s="1"/>
  <c r="AI26" i="1"/>
  <c r="L26" i="1"/>
  <c r="H27" i="1"/>
  <c r="AW27" i="1" s="1"/>
  <c r="AI38" i="1"/>
  <c r="L38" i="1"/>
  <c r="I38" i="1"/>
  <c r="H38" i="1"/>
  <c r="AW38" i="1" s="1"/>
  <c r="G38" i="1"/>
  <c r="L44" i="1"/>
  <c r="I44" i="1"/>
  <c r="AI44" i="1"/>
  <c r="H44" i="1"/>
  <c r="AW44" i="1" s="1"/>
  <c r="G44" i="1"/>
  <c r="I37" i="1"/>
  <c r="AI37" i="1"/>
  <c r="L37" i="1"/>
  <c r="H37" i="1"/>
  <c r="AW37" i="1" s="1"/>
  <c r="G37" i="1"/>
  <c r="L62" i="1"/>
  <c r="I62" i="1"/>
  <c r="AI62" i="1"/>
  <c r="H62" i="1"/>
  <c r="AW62" i="1" s="1"/>
  <c r="G62" i="1"/>
  <c r="L33" i="1"/>
  <c r="I33" i="1"/>
  <c r="H33" i="1"/>
  <c r="AW33" i="1" s="1"/>
  <c r="G33" i="1"/>
  <c r="AV52" i="1"/>
  <c r="AZ52" i="1" s="1"/>
  <c r="Q52" i="1"/>
  <c r="I19" i="1"/>
  <c r="AI20" i="1"/>
  <c r="L25" i="1"/>
  <c r="I25" i="1"/>
  <c r="G25" i="1"/>
  <c r="AV27" i="1"/>
  <c r="AX27" i="1" s="1"/>
  <c r="Q27" i="1"/>
  <c r="I28" i="1"/>
  <c r="H28" i="1"/>
  <c r="AW28" i="1" s="1"/>
  <c r="AZ28" i="1" s="1"/>
  <c r="AI28" i="1"/>
  <c r="AX30" i="1"/>
  <c r="AV35" i="1"/>
  <c r="AX35" i="1" s="1"/>
  <c r="Q35" i="1"/>
  <c r="L41" i="1"/>
  <c r="G41" i="1"/>
  <c r="I41" i="1"/>
  <c r="H41" i="1"/>
  <c r="AW41" i="1" s="1"/>
  <c r="I45" i="1"/>
  <c r="H45" i="1"/>
  <c r="AW45" i="1" s="1"/>
  <c r="AZ45" i="1" s="1"/>
  <c r="AI45" i="1"/>
  <c r="G45" i="1"/>
  <c r="I60" i="1"/>
  <c r="H60" i="1"/>
  <c r="AW60" i="1" s="1"/>
  <c r="G60" i="1"/>
  <c r="L60" i="1"/>
  <c r="AI60" i="1"/>
  <c r="AZ51" i="1"/>
  <c r="Y23" i="1"/>
  <c r="AI25" i="1"/>
  <c r="H26" i="1"/>
  <c r="AW26" i="1" s="1"/>
  <c r="AZ26" i="1" s="1"/>
  <c r="U29" i="1"/>
  <c r="U30" i="1"/>
  <c r="BJ32" i="1"/>
  <c r="AV33" i="1"/>
  <c r="AX33" i="1" s="1"/>
  <c r="G35" i="1"/>
  <c r="U37" i="1"/>
  <c r="AV44" i="1"/>
  <c r="AX44" i="1" s="1"/>
  <c r="Q44" i="1"/>
  <c r="R57" i="1"/>
  <c r="S57" i="1" s="1"/>
  <c r="L34" i="1"/>
  <c r="G43" i="1"/>
  <c r="AI43" i="1"/>
  <c r="L43" i="1"/>
  <c r="I43" i="1"/>
  <c r="AV51" i="1"/>
  <c r="AX51" i="1" s="1"/>
  <c r="L65" i="1"/>
  <c r="I65" i="1"/>
  <c r="H65" i="1"/>
  <c r="AW65" i="1" s="1"/>
  <c r="AZ65" i="1" s="1"/>
  <c r="G65" i="1"/>
  <c r="AI65" i="1"/>
  <c r="AV86" i="1"/>
  <c r="AX86" i="1" s="1"/>
  <c r="Q86" i="1"/>
  <c r="I42" i="1"/>
  <c r="G42" i="1"/>
  <c r="L42" i="1"/>
  <c r="Q45" i="1"/>
  <c r="AV45" i="1"/>
  <c r="AX45" i="1" s="1"/>
  <c r="Y53" i="1"/>
  <c r="AV62" i="1"/>
  <c r="Q62" i="1"/>
  <c r="I63" i="1"/>
  <c r="H63" i="1"/>
  <c r="AW63" i="1" s="1"/>
  <c r="G63" i="1"/>
  <c r="AI63" i="1"/>
  <c r="L24" i="1"/>
  <c r="G31" i="1"/>
  <c r="L32" i="1"/>
  <c r="AI34" i="1"/>
  <c r="AI42" i="1"/>
  <c r="H43" i="1"/>
  <c r="AW43" i="1" s="1"/>
  <c r="AI46" i="1"/>
  <c r="H46" i="1"/>
  <c r="AW46" i="1" s="1"/>
  <c r="AZ46" i="1" s="1"/>
  <c r="H53" i="1"/>
  <c r="AW53" i="1" s="1"/>
  <c r="AZ53" i="1" s="1"/>
  <c r="AI53" i="1"/>
  <c r="L53" i="1"/>
  <c r="I53" i="1"/>
  <c r="Y54" i="1"/>
  <c r="Q28" i="1"/>
  <c r="G34" i="1"/>
  <c r="BJ41" i="1"/>
  <c r="Z48" i="1"/>
  <c r="AB48" i="1"/>
  <c r="L49" i="1"/>
  <c r="G49" i="1"/>
  <c r="R49" i="1" s="1"/>
  <c r="S49" i="1" s="1"/>
  <c r="BJ50" i="1"/>
  <c r="L63" i="1"/>
  <c r="AV65" i="1"/>
  <c r="AX65" i="1" s="1"/>
  <c r="Q65" i="1"/>
  <c r="AI77" i="1"/>
  <c r="L77" i="1"/>
  <c r="I77" i="1"/>
  <c r="H77" i="1"/>
  <c r="AW77" i="1" s="1"/>
  <c r="G77" i="1"/>
  <c r="G51" i="1"/>
  <c r="R51" i="1" s="1"/>
  <c r="S51" i="1" s="1"/>
  <c r="AI51" i="1"/>
  <c r="L51" i="1"/>
  <c r="I51" i="1"/>
  <c r="I66" i="1"/>
  <c r="H66" i="1"/>
  <c r="AW66" i="1" s="1"/>
  <c r="AZ66" i="1" s="1"/>
  <c r="G66" i="1"/>
  <c r="AI66" i="1"/>
  <c r="AX39" i="1"/>
  <c r="BJ43" i="1"/>
  <c r="I46" i="1"/>
  <c r="AX46" i="1"/>
  <c r="I50" i="1"/>
  <c r="G50" i="1"/>
  <c r="L50" i="1"/>
  <c r="R53" i="1"/>
  <c r="S53" i="1" s="1"/>
  <c r="AX54" i="1"/>
  <c r="Y57" i="1"/>
  <c r="O57" i="1"/>
  <c r="M57" i="1" s="1"/>
  <c r="P57" i="1" s="1"/>
  <c r="U54" i="1"/>
  <c r="BJ58" i="1"/>
  <c r="Q59" i="1"/>
  <c r="H71" i="1"/>
  <c r="AW71" i="1" s="1"/>
  <c r="AZ71" i="1" s="1"/>
  <c r="AI71" i="1"/>
  <c r="L71" i="1"/>
  <c r="G71" i="1"/>
  <c r="R71" i="1" s="1"/>
  <c r="S71" i="1" s="1"/>
  <c r="Z71" i="1" s="1"/>
  <c r="L83" i="1"/>
  <c r="I83" i="1"/>
  <c r="H83" i="1"/>
  <c r="AW83" i="1" s="1"/>
  <c r="AZ83" i="1" s="1"/>
  <c r="G83" i="1"/>
  <c r="AI83" i="1"/>
  <c r="H55" i="1"/>
  <c r="AW55" i="1" s="1"/>
  <c r="AZ55" i="1" s="1"/>
  <c r="G55" i="1"/>
  <c r="R55" i="1" s="1"/>
  <c r="S55" i="1" s="1"/>
  <c r="AI55" i="1"/>
  <c r="Q56" i="1"/>
  <c r="H61" i="1"/>
  <c r="AW61" i="1" s="1"/>
  <c r="AZ61" i="1" s="1"/>
  <c r="G61" i="1"/>
  <c r="AI61" i="1"/>
  <c r="L61" i="1"/>
  <c r="I61" i="1"/>
  <c r="I72" i="1"/>
  <c r="H72" i="1"/>
  <c r="AW72" i="1" s="1"/>
  <c r="G72" i="1"/>
  <c r="AI72" i="1"/>
  <c r="L72" i="1"/>
  <c r="L57" i="1"/>
  <c r="I57" i="1"/>
  <c r="H57" i="1"/>
  <c r="AW57" i="1" s="1"/>
  <c r="AZ57" i="1" s="1"/>
  <c r="I58" i="1"/>
  <c r="G58" i="1"/>
  <c r="AI58" i="1"/>
  <c r="AX62" i="1"/>
  <c r="AV68" i="1"/>
  <c r="Q68" i="1"/>
  <c r="G40" i="1"/>
  <c r="I55" i="1"/>
  <c r="AZ56" i="1"/>
  <c r="Z57" i="1"/>
  <c r="AI57" i="1"/>
  <c r="Q67" i="1"/>
  <c r="AI69" i="1"/>
  <c r="I69" i="1"/>
  <c r="H69" i="1"/>
  <c r="AW69" i="1" s="1"/>
  <c r="AZ69" i="1" s="1"/>
  <c r="G69" i="1"/>
  <c r="H73" i="1"/>
  <c r="AW73" i="1" s="1"/>
  <c r="AZ73" i="1" s="1"/>
  <c r="AI73" i="1"/>
  <c r="L73" i="1"/>
  <c r="G73" i="1"/>
  <c r="R73" i="1" s="1"/>
  <c r="S73" i="1" s="1"/>
  <c r="I73" i="1"/>
  <c r="AI85" i="1"/>
  <c r="L85" i="1"/>
  <c r="I85" i="1"/>
  <c r="H85" i="1"/>
  <c r="AW85" i="1" s="1"/>
  <c r="G85" i="1"/>
  <c r="L52" i="1"/>
  <c r="AI59" i="1"/>
  <c r="L59" i="1"/>
  <c r="G59" i="1"/>
  <c r="AX61" i="1"/>
  <c r="Q64" i="1"/>
  <c r="U65" i="1"/>
  <c r="I68" i="1"/>
  <c r="H68" i="1"/>
  <c r="AW68" i="1" s="1"/>
  <c r="AZ68" i="1" s="1"/>
  <c r="G68" i="1"/>
  <c r="L68" i="1"/>
  <c r="H79" i="1"/>
  <c r="AW79" i="1" s="1"/>
  <c r="AZ79" i="1" s="1"/>
  <c r="AI79" i="1"/>
  <c r="L79" i="1"/>
  <c r="G79" i="1"/>
  <c r="I89" i="1"/>
  <c r="H89" i="1"/>
  <c r="AW89" i="1" s="1"/>
  <c r="AZ89" i="1" s="1"/>
  <c r="G89" i="1"/>
  <c r="AI89" i="1"/>
  <c r="L89" i="1"/>
  <c r="AV60" i="1"/>
  <c r="AX60" i="1" s="1"/>
  <c r="Q60" i="1"/>
  <c r="Q63" i="1"/>
  <c r="AV63" i="1"/>
  <c r="AX63" i="1" s="1"/>
  <c r="AZ74" i="1"/>
  <c r="AV74" i="1"/>
  <c r="Q74" i="1"/>
  <c r="I76" i="1"/>
  <c r="G76" i="1"/>
  <c r="L76" i="1"/>
  <c r="H76" i="1"/>
  <c r="AW76" i="1" s="1"/>
  <c r="AX84" i="1"/>
  <c r="Q84" i="1"/>
  <c r="AV84" i="1"/>
  <c r="G67" i="1"/>
  <c r="Y70" i="1"/>
  <c r="AX74" i="1"/>
  <c r="Y78" i="1"/>
  <c r="AV80" i="1"/>
  <c r="Q80" i="1"/>
  <c r="R81" i="1"/>
  <c r="S81" i="1" s="1"/>
  <c r="O81" i="1" s="1"/>
  <c r="M81" i="1" s="1"/>
  <c r="P81" i="1" s="1"/>
  <c r="J81" i="1" s="1"/>
  <c r="K81" i="1" s="1"/>
  <c r="BJ82" i="1"/>
  <c r="I84" i="1"/>
  <c r="H84" i="1"/>
  <c r="AW84" i="1" s="1"/>
  <c r="AZ84" i="1" s="1"/>
  <c r="G84" i="1"/>
  <c r="AI84" i="1"/>
  <c r="L84" i="1"/>
  <c r="H87" i="1"/>
  <c r="AW87" i="1" s="1"/>
  <c r="AZ87" i="1" s="1"/>
  <c r="G87" i="1"/>
  <c r="AI87" i="1"/>
  <c r="L87" i="1"/>
  <c r="BJ90" i="1"/>
  <c r="I92" i="1"/>
  <c r="H92" i="1"/>
  <c r="AW92" i="1" s="1"/>
  <c r="AZ92" i="1" s="1"/>
  <c r="G92" i="1"/>
  <c r="AI92" i="1"/>
  <c r="L92" i="1"/>
  <c r="AV72" i="1"/>
  <c r="AX72" i="1" s="1"/>
  <c r="Q72" i="1"/>
  <c r="Y74" i="1"/>
  <c r="BJ76" i="1"/>
  <c r="Y82" i="1"/>
  <c r="L91" i="1"/>
  <c r="I91" i="1"/>
  <c r="H91" i="1"/>
  <c r="AW91" i="1" s="1"/>
  <c r="AZ91" i="1" s="1"/>
  <c r="G91" i="1"/>
  <c r="AI91" i="1"/>
  <c r="L67" i="1"/>
  <c r="BJ70" i="1"/>
  <c r="AV78" i="1"/>
  <c r="AX78" i="1" s="1"/>
  <c r="Q78" i="1"/>
  <c r="Q79" i="1"/>
  <c r="I80" i="1"/>
  <c r="H80" i="1"/>
  <c r="AW80" i="1" s="1"/>
  <c r="G80" i="1"/>
  <c r="L88" i="1"/>
  <c r="I88" i="1"/>
  <c r="H88" i="1"/>
  <c r="AW88" i="1" s="1"/>
  <c r="G88" i="1"/>
  <c r="Q92" i="1"/>
  <c r="AV92" i="1"/>
  <c r="AX92" i="1" s="1"/>
  <c r="AX68" i="1"/>
  <c r="AV77" i="1"/>
  <c r="AX77" i="1" s="1"/>
  <c r="H81" i="1"/>
  <c r="AW81" i="1" s="1"/>
  <c r="AZ81" i="1" s="1"/>
  <c r="AI81" i="1"/>
  <c r="L81" i="1"/>
  <c r="AV85" i="1"/>
  <c r="AX85" i="1" s="1"/>
  <c r="Q85" i="1"/>
  <c r="L75" i="1"/>
  <c r="H75" i="1"/>
  <c r="AW75" i="1" s="1"/>
  <c r="AZ75" i="1" s="1"/>
  <c r="G75" i="1"/>
  <c r="AI75" i="1"/>
  <c r="AX80" i="1"/>
  <c r="I86" i="1"/>
  <c r="H86" i="1"/>
  <c r="AW86" i="1" s="1"/>
  <c r="AZ86" i="1" s="1"/>
  <c r="G86" i="1"/>
  <c r="AI86" i="1"/>
  <c r="AV88" i="1"/>
  <c r="AX88" i="1" s="1"/>
  <c r="Q88" i="1"/>
  <c r="Y90" i="1"/>
  <c r="I82" i="1"/>
  <c r="I90" i="1"/>
  <c r="R91" i="1"/>
  <c r="S91" i="1" s="1"/>
  <c r="Z81" i="1" l="1"/>
  <c r="T73" i="1"/>
  <c r="X73" i="1" s="1"/>
  <c r="AA73" i="1"/>
  <c r="Z73" i="1"/>
  <c r="T55" i="1"/>
  <c r="X55" i="1" s="1"/>
  <c r="AA55" i="1"/>
  <c r="Z55" i="1"/>
  <c r="Y84" i="1"/>
  <c r="Y42" i="1"/>
  <c r="Q25" i="1"/>
  <c r="AV25" i="1"/>
  <c r="Y21" i="1"/>
  <c r="Y61" i="1"/>
  <c r="Y77" i="1"/>
  <c r="Q76" i="1"/>
  <c r="AV76" i="1"/>
  <c r="AX76" i="1" s="1"/>
  <c r="AZ78" i="1"/>
  <c r="Y92" i="1"/>
  <c r="Y87" i="1"/>
  <c r="R80" i="1"/>
  <c r="S80" i="1" s="1"/>
  <c r="R84" i="1"/>
  <c r="S84" i="1" s="1"/>
  <c r="O84" i="1" s="1"/>
  <c r="M84" i="1" s="1"/>
  <c r="P84" i="1" s="1"/>
  <c r="J84" i="1" s="1"/>
  <c r="K84" i="1" s="1"/>
  <c r="AZ85" i="1"/>
  <c r="O51" i="1"/>
  <c r="M51" i="1" s="1"/>
  <c r="P51" i="1" s="1"/>
  <c r="J51" i="1" s="1"/>
  <c r="K51" i="1" s="1"/>
  <c r="Y51" i="1"/>
  <c r="AV41" i="1"/>
  <c r="AX41" i="1" s="1"/>
  <c r="Q41" i="1"/>
  <c r="Y65" i="1"/>
  <c r="Y45" i="1"/>
  <c r="R35" i="1"/>
  <c r="S35" i="1" s="1"/>
  <c r="R52" i="1"/>
  <c r="S52" i="1" s="1"/>
  <c r="Y26" i="1"/>
  <c r="O26" i="1"/>
  <c r="M26" i="1" s="1"/>
  <c r="P26" i="1" s="1"/>
  <c r="J26" i="1" s="1"/>
  <c r="K26" i="1" s="1"/>
  <c r="Y27" i="1"/>
  <c r="AZ34" i="1"/>
  <c r="Q24" i="1"/>
  <c r="AV24" i="1"/>
  <c r="R36" i="1"/>
  <c r="S36" i="1" s="1"/>
  <c r="O36" i="1" s="1"/>
  <c r="M36" i="1" s="1"/>
  <c r="P36" i="1" s="1"/>
  <c r="J36" i="1" s="1"/>
  <c r="K36" i="1" s="1"/>
  <c r="R17" i="1"/>
  <c r="S17" i="1" s="1"/>
  <c r="O17" i="1" s="1"/>
  <c r="M17" i="1" s="1"/>
  <c r="P17" i="1" s="1"/>
  <c r="J17" i="1" s="1"/>
  <c r="K17" i="1" s="1"/>
  <c r="AX52" i="1"/>
  <c r="Q37" i="1"/>
  <c r="AV37" i="1"/>
  <c r="AX37" i="1" s="1"/>
  <c r="Y18" i="1"/>
  <c r="T29" i="1"/>
  <c r="X29" i="1" s="1"/>
  <c r="AA29" i="1"/>
  <c r="Z29" i="1"/>
  <c r="R54" i="1"/>
  <c r="S54" i="1" s="1"/>
  <c r="Y59" i="1"/>
  <c r="Y34" i="1"/>
  <c r="T49" i="1"/>
  <c r="X49" i="1" s="1"/>
  <c r="AA49" i="1"/>
  <c r="Y80" i="1"/>
  <c r="O80" i="1"/>
  <c r="M80" i="1" s="1"/>
  <c r="P80" i="1" s="1"/>
  <c r="J80" i="1" s="1"/>
  <c r="K80" i="1" s="1"/>
  <c r="T53" i="1"/>
  <c r="X53" i="1" s="1"/>
  <c r="AA53" i="1"/>
  <c r="Z53" i="1"/>
  <c r="R28" i="1"/>
  <c r="S28" i="1" s="1"/>
  <c r="Y75" i="1"/>
  <c r="AV90" i="1"/>
  <c r="Q90" i="1"/>
  <c r="Y67" i="1"/>
  <c r="R63" i="1"/>
  <c r="S63" i="1" s="1"/>
  <c r="O63" i="1" s="1"/>
  <c r="M63" i="1" s="1"/>
  <c r="P63" i="1" s="1"/>
  <c r="J63" i="1" s="1"/>
  <c r="K63" i="1" s="1"/>
  <c r="Y40" i="1"/>
  <c r="Y58" i="1"/>
  <c r="Y72" i="1"/>
  <c r="R59" i="1"/>
  <c r="S59" i="1" s="1"/>
  <c r="O59" i="1" s="1"/>
  <c r="M59" i="1" s="1"/>
  <c r="P59" i="1" s="1"/>
  <c r="J59" i="1" s="1"/>
  <c r="K59" i="1" s="1"/>
  <c r="Q43" i="1"/>
  <c r="AV43" i="1"/>
  <c r="AX43" i="1" s="1"/>
  <c r="AZ77" i="1"/>
  <c r="Q50" i="1"/>
  <c r="AV50" i="1"/>
  <c r="O53" i="1"/>
  <c r="M53" i="1" s="1"/>
  <c r="P53" i="1" s="1"/>
  <c r="J53" i="1" s="1"/>
  <c r="K53" i="1" s="1"/>
  <c r="T57" i="1"/>
  <c r="X57" i="1" s="1"/>
  <c r="AA57" i="1"/>
  <c r="AB57" i="1" s="1"/>
  <c r="AZ33" i="1"/>
  <c r="Y37" i="1"/>
  <c r="R40" i="1"/>
  <c r="S40" i="1" s="1"/>
  <c r="Y47" i="1"/>
  <c r="O47" i="1"/>
  <c r="M47" i="1" s="1"/>
  <c r="P47" i="1" s="1"/>
  <c r="J47" i="1" s="1"/>
  <c r="K47" i="1" s="1"/>
  <c r="R34" i="1"/>
  <c r="S34" i="1" s="1"/>
  <c r="Y66" i="1"/>
  <c r="AV70" i="1"/>
  <c r="Q70" i="1"/>
  <c r="R72" i="1"/>
  <c r="S72" i="1" s="1"/>
  <c r="O72" i="1" s="1"/>
  <c r="M72" i="1" s="1"/>
  <c r="P72" i="1" s="1"/>
  <c r="J72" i="1" s="1"/>
  <c r="K72" i="1" s="1"/>
  <c r="Y83" i="1"/>
  <c r="T26" i="1"/>
  <c r="X26" i="1" s="1"/>
  <c r="AA26" i="1"/>
  <c r="Z26" i="1"/>
  <c r="AZ80" i="1"/>
  <c r="Y88" i="1"/>
  <c r="AV82" i="1"/>
  <c r="Q82" i="1"/>
  <c r="R77" i="1"/>
  <c r="S77" i="1" s="1"/>
  <c r="Y76" i="1"/>
  <c r="Y79" i="1"/>
  <c r="R66" i="1"/>
  <c r="S66" i="1" s="1"/>
  <c r="O66" i="1" s="1"/>
  <c r="M66" i="1" s="1"/>
  <c r="P66" i="1" s="1"/>
  <c r="J66" i="1" s="1"/>
  <c r="K66" i="1" s="1"/>
  <c r="R68" i="1"/>
  <c r="S68" i="1" s="1"/>
  <c r="O68" i="1" s="1"/>
  <c r="M68" i="1" s="1"/>
  <c r="P68" i="1" s="1"/>
  <c r="J68" i="1" s="1"/>
  <c r="K68" i="1" s="1"/>
  <c r="AZ72" i="1"/>
  <c r="R56" i="1"/>
  <c r="S56" i="1" s="1"/>
  <c r="Q58" i="1"/>
  <c r="AV58" i="1"/>
  <c r="O49" i="1"/>
  <c r="M49" i="1" s="1"/>
  <c r="P49" i="1" s="1"/>
  <c r="J49" i="1" s="1"/>
  <c r="K49" i="1" s="1"/>
  <c r="Y49" i="1"/>
  <c r="Y63" i="1"/>
  <c r="R86" i="1"/>
  <c r="S86" i="1" s="1"/>
  <c r="Y35" i="1"/>
  <c r="O35" i="1"/>
  <c r="M35" i="1" s="1"/>
  <c r="P35" i="1" s="1"/>
  <c r="J35" i="1" s="1"/>
  <c r="K35" i="1" s="1"/>
  <c r="AZ41" i="1"/>
  <c r="AZ37" i="1"/>
  <c r="AZ40" i="1"/>
  <c r="R38" i="1"/>
  <c r="S38" i="1" s="1"/>
  <c r="O38" i="1" s="1"/>
  <c r="M38" i="1" s="1"/>
  <c r="P38" i="1" s="1"/>
  <c r="J38" i="1" s="1"/>
  <c r="K38" i="1" s="1"/>
  <c r="Y19" i="1"/>
  <c r="Y36" i="1"/>
  <c r="R21" i="1"/>
  <c r="S21" i="1" s="1"/>
  <c r="O21" i="1" s="1"/>
  <c r="M21" i="1" s="1"/>
  <c r="P21" i="1" s="1"/>
  <c r="J21" i="1" s="1"/>
  <c r="K21" i="1" s="1"/>
  <c r="R88" i="1"/>
  <c r="S88" i="1" s="1"/>
  <c r="Y89" i="1"/>
  <c r="Y31" i="1"/>
  <c r="Y25" i="1"/>
  <c r="R92" i="1"/>
  <c r="S92" i="1" s="1"/>
  <c r="O92" i="1" s="1"/>
  <c r="M92" i="1" s="1"/>
  <c r="P92" i="1" s="1"/>
  <c r="J92" i="1" s="1"/>
  <c r="K92" i="1" s="1"/>
  <c r="Y33" i="1"/>
  <c r="Y86" i="1"/>
  <c r="O86" i="1"/>
  <c r="M86" i="1" s="1"/>
  <c r="P86" i="1" s="1"/>
  <c r="J86" i="1" s="1"/>
  <c r="K86" i="1" s="1"/>
  <c r="AZ88" i="1"/>
  <c r="R79" i="1"/>
  <c r="S79" i="1" s="1"/>
  <c r="O79" i="1" s="1"/>
  <c r="M79" i="1" s="1"/>
  <c r="P79" i="1" s="1"/>
  <c r="J79" i="1" s="1"/>
  <c r="K79" i="1" s="1"/>
  <c r="R87" i="1"/>
  <c r="S87" i="1" s="1"/>
  <c r="O87" i="1" s="1"/>
  <c r="M87" i="1" s="1"/>
  <c r="P87" i="1" s="1"/>
  <c r="J87" i="1" s="1"/>
  <c r="K87" i="1" s="1"/>
  <c r="R60" i="1"/>
  <c r="S60" i="1" s="1"/>
  <c r="O60" i="1" s="1"/>
  <c r="M60" i="1" s="1"/>
  <c r="P60" i="1" s="1"/>
  <c r="J60" i="1" s="1"/>
  <c r="K60" i="1" s="1"/>
  <c r="Y50" i="1"/>
  <c r="AZ63" i="1"/>
  <c r="Z49" i="1"/>
  <c r="Y60" i="1"/>
  <c r="Y38" i="1"/>
  <c r="AZ27" i="1"/>
  <c r="AZ36" i="1"/>
  <c r="R33" i="1"/>
  <c r="S33" i="1" s="1"/>
  <c r="O33" i="1" s="1"/>
  <c r="M33" i="1" s="1"/>
  <c r="P33" i="1" s="1"/>
  <c r="J33" i="1" s="1"/>
  <c r="K33" i="1" s="1"/>
  <c r="R19" i="1"/>
  <c r="S19" i="1" s="1"/>
  <c r="O19" i="1" s="1"/>
  <c r="M19" i="1" s="1"/>
  <c r="P19" i="1" s="1"/>
  <c r="J19" i="1" s="1"/>
  <c r="K19" i="1" s="1"/>
  <c r="O29" i="1"/>
  <c r="M29" i="1" s="1"/>
  <c r="P29" i="1" s="1"/>
  <c r="J29" i="1" s="1"/>
  <c r="K29" i="1" s="1"/>
  <c r="R22" i="1"/>
  <c r="S22" i="1" s="1"/>
  <c r="Y17" i="1"/>
  <c r="Y68" i="1"/>
  <c r="T91" i="1"/>
  <c r="X91" i="1" s="1"/>
  <c r="AA91" i="1"/>
  <c r="Z91" i="1"/>
  <c r="R89" i="1"/>
  <c r="S89" i="1" s="1"/>
  <c r="R83" i="1"/>
  <c r="S83" i="1" s="1"/>
  <c r="Y91" i="1"/>
  <c r="O91" i="1"/>
  <c r="M91" i="1" s="1"/>
  <c r="P91" i="1" s="1"/>
  <c r="J91" i="1" s="1"/>
  <c r="K91" i="1" s="1"/>
  <c r="R75" i="1"/>
  <c r="S75" i="1" s="1"/>
  <c r="O75" i="1" s="1"/>
  <c r="M75" i="1" s="1"/>
  <c r="P75" i="1" s="1"/>
  <c r="J75" i="1" s="1"/>
  <c r="K75" i="1" s="1"/>
  <c r="R74" i="1"/>
  <c r="S74" i="1" s="1"/>
  <c r="R64" i="1"/>
  <c r="S64" i="1" s="1"/>
  <c r="O73" i="1"/>
  <c r="M73" i="1" s="1"/>
  <c r="P73" i="1" s="1"/>
  <c r="J73" i="1" s="1"/>
  <c r="K73" i="1" s="1"/>
  <c r="Y73" i="1"/>
  <c r="R67" i="1"/>
  <c r="S67" i="1" s="1"/>
  <c r="O55" i="1"/>
  <c r="M55" i="1" s="1"/>
  <c r="P55" i="1" s="1"/>
  <c r="J55" i="1" s="1"/>
  <c r="K55" i="1" s="1"/>
  <c r="Y55" i="1"/>
  <c r="J57" i="1"/>
  <c r="K57" i="1" s="1"/>
  <c r="AA47" i="1"/>
  <c r="T47" i="1"/>
  <c r="X47" i="1" s="1"/>
  <c r="AV32" i="1"/>
  <c r="Q32" i="1"/>
  <c r="AZ60" i="1"/>
  <c r="Y41" i="1"/>
  <c r="Y62" i="1"/>
  <c r="Y44" i="1"/>
  <c r="AZ38" i="1"/>
  <c r="R18" i="1"/>
  <c r="S18" i="1" s="1"/>
  <c r="O18" i="1" s="1"/>
  <c r="M18" i="1" s="1"/>
  <c r="P18" i="1" s="1"/>
  <c r="J18" i="1" s="1"/>
  <c r="K18" i="1" s="1"/>
  <c r="R30" i="1"/>
  <c r="S30" i="1" s="1"/>
  <c r="AZ21" i="1"/>
  <c r="AZ35" i="1"/>
  <c r="R20" i="1"/>
  <c r="S20" i="1" s="1"/>
  <c r="AZ17" i="1"/>
  <c r="T51" i="1"/>
  <c r="X51" i="1" s="1"/>
  <c r="AA51" i="1"/>
  <c r="Z51" i="1"/>
  <c r="Y43" i="1"/>
  <c r="R39" i="1"/>
  <c r="S39" i="1" s="1"/>
  <c r="R23" i="1"/>
  <c r="S23" i="1" s="1"/>
  <c r="AZ76" i="1"/>
  <c r="Y69" i="1"/>
  <c r="R42" i="1"/>
  <c r="S42" i="1" s="1"/>
  <c r="O42" i="1" s="1"/>
  <c r="M42" i="1" s="1"/>
  <c r="P42" i="1" s="1"/>
  <c r="J42" i="1" s="1"/>
  <c r="K42" i="1" s="1"/>
  <c r="T71" i="1"/>
  <c r="X71" i="1" s="1"/>
  <c r="AA71" i="1"/>
  <c r="R78" i="1"/>
  <c r="S78" i="1" s="1"/>
  <c r="R85" i="1"/>
  <c r="S85" i="1" s="1"/>
  <c r="T81" i="1"/>
  <c r="X81" i="1" s="1"/>
  <c r="AA81" i="1"/>
  <c r="AB81" i="1" s="1"/>
  <c r="Y85" i="1"/>
  <c r="O71" i="1"/>
  <c r="M71" i="1" s="1"/>
  <c r="P71" i="1" s="1"/>
  <c r="J71" i="1" s="1"/>
  <c r="K71" i="1" s="1"/>
  <c r="Y71" i="1"/>
  <c r="R69" i="1"/>
  <c r="S69" i="1" s="1"/>
  <c r="O69" i="1" s="1"/>
  <c r="M69" i="1" s="1"/>
  <c r="P69" i="1" s="1"/>
  <c r="J69" i="1" s="1"/>
  <c r="K69" i="1" s="1"/>
  <c r="R65" i="1"/>
  <c r="S65" i="1" s="1"/>
  <c r="R62" i="1"/>
  <c r="S62" i="1" s="1"/>
  <c r="O62" i="1" s="1"/>
  <c r="M62" i="1" s="1"/>
  <c r="P62" i="1" s="1"/>
  <c r="J62" i="1" s="1"/>
  <c r="K62" i="1" s="1"/>
  <c r="R45" i="1"/>
  <c r="S45" i="1" s="1"/>
  <c r="O45" i="1" s="1"/>
  <c r="M45" i="1" s="1"/>
  <c r="P45" i="1" s="1"/>
  <c r="J45" i="1" s="1"/>
  <c r="K45" i="1" s="1"/>
  <c r="R44" i="1"/>
  <c r="S44" i="1" s="1"/>
  <c r="O44" i="1" s="1"/>
  <c r="M44" i="1" s="1"/>
  <c r="P44" i="1" s="1"/>
  <c r="J44" i="1" s="1"/>
  <c r="K44" i="1" s="1"/>
  <c r="R27" i="1"/>
  <c r="S27" i="1" s="1"/>
  <c r="AZ62" i="1"/>
  <c r="AZ44" i="1"/>
  <c r="R46" i="1"/>
  <c r="S46" i="1" s="1"/>
  <c r="R61" i="1"/>
  <c r="S61" i="1" s="1"/>
  <c r="O61" i="1" s="1"/>
  <c r="M61" i="1" s="1"/>
  <c r="P61" i="1" s="1"/>
  <c r="J61" i="1" s="1"/>
  <c r="K61" i="1" s="1"/>
  <c r="R31" i="1"/>
  <c r="S31" i="1" s="1"/>
  <c r="AZ19" i="1"/>
  <c r="AB29" i="1" l="1"/>
  <c r="AB47" i="1"/>
  <c r="AA39" i="1"/>
  <c r="T39" i="1"/>
  <c r="X39" i="1" s="1"/>
  <c r="O39" i="1"/>
  <c r="M39" i="1" s="1"/>
  <c r="P39" i="1" s="1"/>
  <c r="J39" i="1" s="1"/>
  <c r="K39" i="1" s="1"/>
  <c r="Z39" i="1"/>
  <c r="AX32" i="1"/>
  <c r="AZ32" i="1"/>
  <c r="AX82" i="1"/>
  <c r="AZ82" i="1"/>
  <c r="T83" i="1"/>
  <c r="X83" i="1" s="1"/>
  <c r="AA83" i="1"/>
  <c r="Z83" i="1"/>
  <c r="T27" i="1"/>
  <c r="X27" i="1" s="1"/>
  <c r="AA27" i="1"/>
  <c r="Z27" i="1"/>
  <c r="T65" i="1"/>
  <c r="X65" i="1" s="1"/>
  <c r="AA65" i="1"/>
  <c r="Z65" i="1"/>
  <c r="T64" i="1"/>
  <c r="X64" i="1" s="1"/>
  <c r="AA64" i="1"/>
  <c r="AB64" i="1" s="1"/>
  <c r="Z64" i="1"/>
  <c r="O64" i="1"/>
  <c r="M64" i="1" s="1"/>
  <c r="P64" i="1" s="1"/>
  <c r="J64" i="1" s="1"/>
  <c r="K64" i="1" s="1"/>
  <c r="T89" i="1"/>
  <c r="X89" i="1" s="1"/>
  <c r="AA89" i="1"/>
  <c r="Z89" i="1"/>
  <c r="O89" i="1"/>
  <c r="M89" i="1" s="1"/>
  <c r="P89" i="1" s="1"/>
  <c r="J89" i="1" s="1"/>
  <c r="K89" i="1" s="1"/>
  <c r="AX58" i="1"/>
  <c r="AZ58" i="1"/>
  <c r="T40" i="1"/>
  <c r="X40" i="1" s="1"/>
  <c r="AA40" i="1"/>
  <c r="Z40" i="1"/>
  <c r="R50" i="1"/>
  <c r="S50" i="1" s="1"/>
  <c r="R90" i="1"/>
  <c r="S90" i="1" s="1"/>
  <c r="R24" i="1"/>
  <c r="S24" i="1" s="1"/>
  <c r="T35" i="1"/>
  <c r="X35" i="1" s="1"/>
  <c r="AA35" i="1"/>
  <c r="Z35" i="1"/>
  <c r="T87" i="1"/>
  <c r="X87" i="1" s="1"/>
  <c r="AA87" i="1"/>
  <c r="AB87" i="1" s="1"/>
  <c r="Z87" i="1"/>
  <c r="T92" i="1"/>
  <c r="X92" i="1" s="1"/>
  <c r="AA92" i="1"/>
  <c r="Z92" i="1"/>
  <c r="T88" i="1"/>
  <c r="X88" i="1" s="1"/>
  <c r="AA88" i="1"/>
  <c r="Z88" i="1"/>
  <c r="T38" i="1"/>
  <c r="X38" i="1" s="1"/>
  <c r="AA38" i="1"/>
  <c r="Z38" i="1"/>
  <c r="AA86" i="1"/>
  <c r="Z86" i="1"/>
  <c r="T86" i="1"/>
  <c r="X86" i="1" s="1"/>
  <c r="T56" i="1"/>
  <c r="X56" i="1" s="1"/>
  <c r="AA56" i="1"/>
  <c r="Z56" i="1"/>
  <c r="O56" i="1"/>
  <c r="M56" i="1" s="1"/>
  <c r="P56" i="1" s="1"/>
  <c r="J56" i="1" s="1"/>
  <c r="K56" i="1" s="1"/>
  <c r="AX70" i="1"/>
  <c r="AZ70" i="1"/>
  <c r="AA54" i="1"/>
  <c r="T54" i="1"/>
  <c r="X54" i="1" s="1"/>
  <c r="Z54" i="1"/>
  <c r="O54" i="1"/>
  <c r="M54" i="1" s="1"/>
  <c r="P54" i="1" s="1"/>
  <c r="J54" i="1" s="1"/>
  <c r="K54" i="1" s="1"/>
  <c r="O27" i="1"/>
  <c r="M27" i="1" s="1"/>
  <c r="P27" i="1" s="1"/>
  <c r="J27" i="1" s="1"/>
  <c r="K27" i="1" s="1"/>
  <c r="AA60" i="1"/>
  <c r="T60" i="1"/>
  <c r="X60" i="1" s="1"/>
  <c r="Z60" i="1"/>
  <c r="R58" i="1"/>
  <c r="S58" i="1" s="1"/>
  <c r="R70" i="1"/>
  <c r="S70" i="1" s="1"/>
  <c r="AZ90" i="1"/>
  <c r="AX90" i="1"/>
  <c r="AA69" i="1"/>
  <c r="T69" i="1"/>
  <c r="X69" i="1" s="1"/>
  <c r="Z69" i="1"/>
  <c r="AA30" i="1"/>
  <c r="T30" i="1"/>
  <c r="X30" i="1" s="1"/>
  <c r="Z30" i="1"/>
  <c r="O30" i="1"/>
  <c r="M30" i="1" s="1"/>
  <c r="P30" i="1" s="1"/>
  <c r="J30" i="1" s="1"/>
  <c r="K30" i="1" s="1"/>
  <c r="AA78" i="1"/>
  <c r="Z78" i="1"/>
  <c r="T78" i="1"/>
  <c r="X78" i="1" s="1"/>
  <c r="O78" i="1"/>
  <c r="M78" i="1" s="1"/>
  <c r="P78" i="1" s="1"/>
  <c r="J78" i="1" s="1"/>
  <c r="K78" i="1" s="1"/>
  <c r="T18" i="1"/>
  <c r="X18" i="1" s="1"/>
  <c r="AA18" i="1"/>
  <c r="Z18" i="1"/>
  <c r="AA74" i="1"/>
  <c r="AB74" i="1" s="1"/>
  <c r="T74" i="1"/>
  <c r="X74" i="1" s="1"/>
  <c r="O74" i="1"/>
  <c r="M74" i="1" s="1"/>
  <c r="P74" i="1" s="1"/>
  <c r="J74" i="1" s="1"/>
  <c r="K74" i="1" s="1"/>
  <c r="Z74" i="1"/>
  <c r="T79" i="1"/>
  <c r="X79" i="1" s="1"/>
  <c r="AA79" i="1"/>
  <c r="Z79" i="1"/>
  <c r="AB26" i="1"/>
  <c r="R43" i="1"/>
  <c r="S43" i="1" s="1"/>
  <c r="O40" i="1"/>
  <c r="M40" i="1" s="1"/>
  <c r="P40" i="1" s="1"/>
  <c r="J40" i="1" s="1"/>
  <c r="K40" i="1" s="1"/>
  <c r="AB49" i="1"/>
  <c r="AA17" i="1"/>
  <c r="T17" i="1"/>
  <c r="X17" i="1" s="1"/>
  <c r="Z17" i="1"/>
  <c r="T84" i="1"/>
  <c r="X84" i="1" s="1"/>
  <c r="AA84" i="1"/>
  <c r="Z84" i="1"/>
  <c r="AB55" i="1"/>
  <c r="R37" i="1"/>
  <c r="S37" i="1" s="1"/>
  <c r="T44" i="1"/>
  <c r="X44" i="1" s="1"/>
  <c r="AA44" i="1"/>
  <c r="Z44" i="1"/>
  <c r="AB51" i="1"/>
  <c r="AB91" i="1"/>
  <c r="T61" i="1"/>
  <c r="X61" i="1" s="1"/>
  <c r="AA61" i="1"/>
  <c r="Z61" i="1"/>
  <c r="T23" i="1"/>
  <c r="X23" i="1" s="1"/>
  <c r="AA23" i="1"/>
  <c r="Z23" i="1"/>
  <c r="O23" i="1"/>
  <c r="M23" i="1" s="1"/>
  <c r="P23" i="1" s="1"/>
  <c r="J23" i="1" s="1"/>
  <c r="K23" i="1" s="1"/>
  <c r="T67" i="1"/>
  <c r="X67" i="1" s="1"/>
  <c r="AA67" i="1"/>
  <c r="Z67" i="1"/>
  <c r="T75" i="1"/>
  <c r="X75" i="1" s="1"/>
  <c r="Z75" i="1"/>
  <c r="AA75" i="1"/>
  <c r="AB75" i="1" s="1"/>
  <c r="T19" i="1"/>
  <c r="X19" i="1" s="1"/>
  <c r="AA19" i="1"/>
  <c r="AB19" i="1" s="1"/>
  <c r="Z19" i="1"/>
  <c r="T21" i="1"/>
  <c r="X21" i="1" s="1"/>
  <c r="AA21" i="1"/>
  <c r="Z21" i="1"/>
  <c r="T77" i="1"/>
  <c r="X77" i="1" s="1"/>
  <c r="AA77" i="1"/>
  <c r="Z77" i="1"/>
  <c r="T59" i="1"/>
  <c r="X59" i="1" s="1"/>
  <c r="AA59" i="1"/>
  <c r="Z59" i="1"/>
  <c r="O65" i="1"/>
  <c r="M65" i="1" s="1"/>
  <c r="P65" i="1" s="1"/>
  <c r="J65" i="1" s="1"/>
  <c r="K65" i="1" s="1"/>
  <c r="AX25" i="1"/>
  <c r="AZ25" i="1"/>
  <c r="T62" i="1"/>
  <c r="X62" i="1" s="1"/>
  <c r="AA62" i="1"/>
  <c r="Z62" i="1"/>
  <c r="T85" i="1"/>
  <c r="X85" i="1" s="1"/>
  <c r="AA85" i="1"/>
  <c r="Z85" i="1"/>
  <c r="T22" i="1"/>
  <c r="X22" i="1" s="1"/>
  <c r="AA22" i="1"/>
  <c r="O22" i="1"/>
  <c r="M22" i="1" s="1"/>
  <c r="P22" i="1" s="1"/>
  <c r="J22" i="1" s="1"/>
  <c r="K22" i="1" s="1"/>
  <c r="Z22" i="1"/>
  <c r="T31" i="1"/>
  <c r="X31" i="1" s="1"/>
  <c r="AA31" i="1"/>
  <c r="Z31" i="1"/>
  <c r="AA46" i="1"/>
  <c r="T46" i="1"/>
  <c r="X46" i="1" s="1"/>
  <c r="O46" i="1"/>
  <c r="M46" i="1" s="1"/>
  <c r="P46" i="1" s="1"/>
  <c r="J46" i="1" s="1"/>
  <c r="K46" i="1" s="1"/>
  <c r="Z46" i="1"/>
  <c r="AA45" i="1"/>
  <c r="T45" i="1"/>
  <c r="X45" i="1" s="1"/>
  <c r="Z45" i="1"/>
  <c r="O85" i="1"/>
  <c r="M85" i="1" s="1"/>
  <c r="P85" i="1" s="1"/>
  <c r="J85" i="1" s="1"/>
  <c r="K85" i="1" s="1"/>
  <c r="AB71" i="1"/>
  <c r="Z20" i="1"/>
  <c r="T20" i="1"/>
  <c r="X20" i="1" s="1"/>
  <c r="AA20" i="1"/>
  <c r="O20" i="1"/>
  <c r="M20" i="1" s="1"/>
  <c r="P20" i="1" s="1"/>
  <c r="J20" i="1" s="1"/>
  <c r="K20" i="1" s="1"/>
  <c r="R32" i="1"/>
  <c r="S32" i="1" s="1"/>
  <c r="T33" i="1"/>
  <c r="X33" i="1" s="1"/>
  <c r="AA33" i="1"/>
  <c r="Z33" i="1"/>
  <c r="AZ43" i="1"/>
  <c r="R82" i="1"/>
  <c r="S82" i="1" s="1"/>
  <c r="O83" i="1"/>
  <c r="M83" i="1" s="1"/>
  <c r="P83" i="1" s="1"/>
  <c r="J83" i="1" s="1"/>
  <c r="K83" i="1" s="1"/>
  <c r="T34" i="1"/>
  <c r="X34" i="1" s="1"/>
  <c r="AA34" i="1"/>
  <c r="AB34" i="1" s="1"/>
  <c r="Z34" i="1"/>
  <c r="AA63" i="1"/>
  <c r="T63" i="1"/>
  <c r="X63" i="1" s="1"/>
  <c r="Z63" i="1"/>
  <c r="AA28" i="1"/>
  <c r="Z28" i="1"/>
  <c r="T28" i="1"/>
  <c r="X28" i="1" s="1"/>
  <c r="O28" i="1"/>
  <c r="M28" i="1" s="1"/>
  <c r="P28" i="1" s="1"/>
  <c r="J28" i="1" s="1"/>
  <c r="K28" i="1" s="1"/>
  <c r="O34" i="1"/>
  <c r="M34" i="1" s="1"/>
  <c r="P34" i="1" s="1"/>
  <c r="J34" i="1" s="1"/>
  <c r="K34" i="1" s="1"/>
  <c r="T36" i="1"/>
  <c r="X36" i="1" s="1"/>
  <c r="AA36" i="1"/>
  <c r="Z36" i="1"/>
  <c r="R76" i="1"/>
  <c r="S76" i="1" s="1"/>
  <c r="R25" i="1"/>
  <c r="S25" i="1" s="1"/>
  <c r="R41" i="1"/>
  <c r="S41" i="1" s="1"/>
  <c r="AA80" i="1"/>
  <c r="T80" i="1"/>
  <c r="X80" i="1" s="1"/>
  <c r="Z80" i="1"/>
  <c r="O77" i="1"/>
  <c r="M77" i="1" s="1"/>
  <c r="P77" i="1" s="1"/>
  <c r="J77" i="1" s="1"/>
  <c r="K77" i="1" s="1"/>
  <c r="AB73" i="1"/>
  <c r="AA68" i="1"/>
  <c r="T68" i="1"/>
  <c r="X68" i="1" s="1"/>
  <c r="Z68" i="1"/>
  <c r="T42" i="1"/>
  <c r="X42" i="1" s="1"/>
  <c r="AA42" i="1"/>
  <c r="Z42" i="1"/>
  <c r="O31" i="1"/>
  <c r="M31" i="1" s="1"/>
  <c r="P31" i="1" s="1"/>
  <c r="J31" i="1" s="1"/>
  <c r="K31" i="1" s="1"/>
  <c r="Z66" i="1"/>
  <c r="T66" i="1"/>
  <c r="X66" i="1" s="1"/>
  <c r="AA66" i="1"/>
  <c r="O88" i="1"/>
  <c r="M88" i="1" s="1"/>
  <c r="P88" i="1" s="1"/>
  <c r="J88" i="1" s="1"/>
  <c r="K88" i="1" s="1"/>
  <c r="AA72" i="1"/>
  <c r="T72" i="1"/>
  <c r="X72" i="1" s="1"/>
  <c r="Z72" i="1"/>
  <c r="AX50" i="1"/>
  <c r="AZ50" i="1"/>
  <c r="O67" i="1"/>
  <c r="M67" i="1" s="1"/>
  <c r="P67" i="1" s="1"/>
  <c r="J67" i="1" s="1"/>
  <c r="K67" i="1" s="1"/>
  <c r="AB53" i="1"/>
  <c r="AX24" i="1"/>
  <c r="AZ24" i="1"/>
  <c r="AA52" i="1"/>
  <c r="T52" i="1"/>
  <c r="X52" i="1" s="1"/>
  <c r="Z52" i="1"/>
  <c r="O52" i="1"/>
  <c r="M52" i="1" s="1"/>
  <c r="P52" i="1" s="1"/>
  <c r="J52" i="1" s="1"/>
  <c r="K52" i="1" s="1"/>
  <c r="AB56" i="1" l="1"/>
  <c r="AB40" i="1"/>
  <c r="AB27" i="1"/>
  <c r="AB85" i="1"/>
  <c r="AB67" i="1"/>
  <c r="AB84" i="1"/>
  <c r="AB45" i="1"/>
  <c r="AB62" i="1"/>
  <c r="AB65" i="1"/>
  <c r="AB66" i="1"/>
  <c r="AB20" i="1"/>
  <c r="AB68" i="1"/>
  <c r="AB28" i="1"/>
  <c r="AB18" i="1"/>
  <c r="AB88" i="1"/>
  <c r="AB89" i="1"/>
  <c r="AB72" i="1"/>
  <c r="AB80" i="1"/>
  <c r="AB36" i="1"/>
  <c r="AB22" i="1"/>
  <c r="AB79" i="1"/>
  <c r="AB30" i="1"/>
  <c r="AB35" i="1"/>
  <c r="AB23" i="1"/>
  <c r="T41" i="1"/>
  <c r="X41" i="1" s="1"/>
  <c r="AA41" i="1"/>
  <c r="Z41" i="1"/>
  <c r="O41" i="1"/>
  <c r="M41" i="1" s="1"/>
  <c r="P41" i="1" s="1"/>
  <c r="J41" i="1" s="1"/>
  <c r="K41" i="1" s="1"/>
  <c r="AB63" i="1"/>
  <c r="AA37" i="1"/>
  <c r="T37" i="1"/>
  <c r="X37" i="1" s="1"/>
  <c r="Z37" i="1"/>
  <c r="O37" i="1"/>
  <c r="M37" i="1" s="1"/>
  <c r="P37" i="1" s="1"/>
  <c r="J37" i="1" s="1"/>
  <c r="K37" i="1" s="1"/>
  <c r="AB17" i="1"/>
  <c r="Z58" i="1"/>
  <c r="T58" i="1"/>
  <c r="X58" i="1" s="1"/>
  <c r="AA58" i="1"/>
  <c r="O58" i="1"/>
  <c r="M58" i="1" s="1"/>
  <c r="P58" i="1" s="1"/>
  <c r="J58" i="1" s="1"/>
  <c r="K58" i="1" s="1"/>
  <c r="AB54" i="1"/>
  <c r="AA70" i="1"/>
  <c r="Z70" i="1"/>
  <c r="T70" i="1"/>
  <c r="X70" i="1" s="1"/>
  <c r="O70" i="1"/>
  <c r="M70" i="1" s="1"/>
  <c r="P70" i="1" s="1"/>
  <c r="J70" i="1" s="1"/>
  <c r="K70" i="1" s="1"/>
  <c r="AB52" i="1"/>
  <c r="AB42" i="1"/>
  <c r="AB77" i="1"/>
  <c r="AB44" i="1"/>
  <c r="T50" i="1"/>
  <c r="X50" i="1" s="1"/>
  <c r="AA50" i="1"/>
  <c r="AB50" i="1" s="1"/>
  <c r="Z50" i="1"/>
  <c r="O50" i="1"/>
  <c r="M50" i="1" s="1"/>
  <c r="P50" i="1" s="1"/>
  <c r="J50" i="1" s="1"/>
  <c r="K50" i="1" s="1"/>
  <c r="AB33" i="1"/>
  <c r="AB46" i="1"/>
  <c r="AB21" i="1"/>
  <c r="AB61" i="1"/>
  <c r="AB86" i="1"/>
  <c r="AB92" i="1"/>
  <c r="T24" i="1"/>
  <c r="X24" i="1" s="1"/>
  <c r="AA24" i="1"/>
  <c r="AB24" i="1" s="1"/>
  <c r="O24" i="1"/>
  <c r="M24" i="1" s="1"/>
  <c r="P24" i="1" s="1"/>
  <c r="J24" i="1" s="1"/>
  <c r="K24" i="1" s="1"/>
  <c r="Z24" i="1"/>
  <c r="AB69" i="1"/>
  <c r="T25" i="1"/>
  <c r="X25" i="1" s="1"/>
  <c r="AA25" i="1"/>
  <c r="Z25" i="1"/>
  <c r="O25" i="1"/>
  <c r="M25" i="1" s="1"/>
  <c r="P25" i="1" s="1"/>
  <c r="J25" i="1" s="1"/>
  <c r="K25" i="1" s="1"/>
  <c r="T32" i="1"/>
  <c r="X32" i="1" s="1"/>
  <c r="AA32" i="1"/>
  <c r="O32" i="1"/>
  <c r="M32" i="1" s="1"/>
  <c r="P32" i="1" s="1"/>
  <c r="J32" i="1" s="1"/>
  <c r="K32" i="1" s="1"/>
  <c r="Z32" i="1"/>
  <c r="AB31" i="1"/>
  <c r="AB59" i="1"/>
  <c r="T43" i="1"/>
  <c r="X43" i="1" s="1"/>
  <c r="Z43" i="1"/>
  <c r="AA43" i="1"/>
  <c r="AB43" i="1" s="1"/>
  <c r="O43" i="1"/>
  <c r="M43" i="1" s="1"/>
  <c r="P43" i="1" s="1"/>
  <c r="J43" i="1" s="1"/>
  <c r="K43" i="1" s="1"/>
  <c r="AB78" i="1"/>
  <c r="AB60" i="1"/>
  <c r="AB38" i="1"/>
  <c r="T90" i="1"/>
  <c r="X90" i="1" s="1"/>
  <c r="AA90" i="1"/>
  <c r="Z90" i="1"/>
  <c r="O90" i="1"/>
  <c r="M90" i="1" s="1"/>
  <c r="P90" i="1" s="1"/>
  <c r="J90" i="1" s="1"/>
  <c r="K90" i="1" s="1"/>
  <c r="AB83" i="1"/>
  <c r="T82" i="1"/>
  <c r="X82" i="1" s="1"/>
  <c r="AA82" i="1"/>
  <c r="AB82" i="1" s="1"/>
  <c r="O82" i="1"/>
  <c r="M82" i="1" s="1"/>
  <c r="P82" i="1" s="1"/>
  <c r="J82" i="1" s="1"/>
  <c r="K82" i="1" s="1"/>
  <c r="Z82" i="1"/>
  <c r="T76" i="1"/>
  <c r="X76" i="1" s="1"/>
  <c r="AA76" i="1"/>
  <c r="Z76" i="1"/>
  <c r="O76" i="1"/>
  <c r="M76" i="1" s="1"/>
  <c r="P76" i="1" s="1"/>
  <c r="J76" i="1" s="1"/>
  <c r="K76" i="1" s="1"/>
  <c r="AB39" i="1"/>
  <c r="AB32" i="1" l="1"/>
  <c r="AB58" i="1"/>
  <c r="AB41" i="1"/>
  <c r="AB90" i="1"/>
  <c r="AB25" i="1"/>
  <c r="AB70" i="1"/>
  <c r="AB76" i="1"/>
  <c r="AB37" i="1"/>
</calcChain>
</file>

<file path=xl/sharedStrings.xml><?xml version="1.0" encoding="utf-8"?>
<sst xmlns="http://schemas.openxmlformats.org/spreadsheetml/2006/main" count="1021" uniqueCount="482">
  <si>
    <t>File opened</t>
  </si>
  <si>
    <t>2023-02-04 15:10:29</t>
  </si>
  <si>
    <t>Console s/n</t>
  </si>
  <si>
    <t>68C-831546</t>
  </si>
  <si>
    <t>Console ver</t>
  </si>
  <si>
    <t>Bluestem v.1.3.4</t>
  </si>
  <si>
    <t>Scripts ver</t>
  </si>
  <si>
    <t>2018.05  1.3.4, Mar 2018</t>
  </si>
  <si>
    <t>Head s/n</t>
  </si>
  <si>
    <t>68H-891546</t>
  </si>
  <si>
    <t>Head ver</t>
  </si>
  <si>
    <t>1.3.0</t>
  </si>
  <si>
    <t>Head cal</t>
  </si>
  <si>
    <t>{"oxygen": "21", "co2aspan1": "0.999297", "co2bspanconc1": "2500", "h2oaspan1": "1.00238", "h2obzero": "1.10204", "h2obspan2a": "0.0692186", "co2azero": "0.956047", "co2bzero": "0.956083", "co2aspanconc1": "2500", "co2bspan2": "-0.0282607", "tbzero": "0.305447", "h2oaspan2b": "0.0690461", "h2oaspan2": "0", "h2oaspan2a": "0.0688822", "tazero": "0.200024", "h2obspan1": "0.998622", "ssa_ref": "34202.9", "co2aspan2": "-0.0280352", "chamberpressurezero": "2.51199", "co2bspanconc2": "301.5", "co2bspan2a": "0.289677", "h2oazero": "1.09778", "h2obspanconc2": "0", "h2obspanconc1": "12.27", "h2obspan2": "0", "co2aspan2b": "0.285496", "flowazero": "0.31195", "co2aspanconc2": "301.5", "h2oaspanconc2": "0", "h2oaspanconc1": "12.27", "co2aspan2a": "0.288024", "co2bspan1": "0.999307", "flowbzero": "0.28845", "co2bspan2b": "0.287104", "flowmeterzero": "0.987779", "h2obspan2b": "0.0691233", "ssb_ref": "34260.8"}</t>
  </si>
  <si>
    <t>Chamber type</t>
  </si>
  <si>
    <t>6800-01A</t>
  </si>
  <si>
    <t>Chamber s/n</t>
  </si>
  <si>
    <t>MPF-651423</t>
  </si>
  <si>
    <t>Chamber rev</t>
  </si>
  <si>
    <t>0</t>
  </si>
  <si>
    <t>Chamber cal</t>
  </si>
  <si>
    <t>Fluorometer</t>
  </si>
  <si>
    <t>Flr. Version</t>
  </si>
  <si>
    <t>1.3.1</t>
  </si>
  <si>
    <t>15:10:29</t>
  </si>
  <si>
    <t>Stability Definition:	ΔCO2 (Meas2): Slp&lt;0.5	ΔH2O (Meas2): Slp&lt;0.1	F (FlrLS): Slp&lt;1</t>
  </si>
  <si>
    <t>SysConst</t>
  </si>
  <si>
    <t>AvgTime</t>
  </si>
  <si>
    <t>Oxygen</t>
  </si>
  <si>
    <t>21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</si>
  <si>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</si>
  <si>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</si>
  <si>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</si>
  <si>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</si>
  <si>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</si>
  <si>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</si>
  <si>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</si>
  <si>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</si>
  <si>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</si>
  <si>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</si>
  <si>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</si>
  <si>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</si>
  <si>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</si>
  <si>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</si>
  <si>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</si>
  <si>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</si>
  <si>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</si>
  <si>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</si>
  <si>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</si>
  <si>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</si>
  <si>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</si>
  <si>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</si>
  <si>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</si>
  <si>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</si>
  <si>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</si>
  <si>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</si>
  <si>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</si>
  <si>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</si>
  <si>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</si>
  <si>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</si>
  <si>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</si>
  <si>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</si>
  <si>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</si>
  <si>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</si>
  <si>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</si>
  <si>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</si>
  <si>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</si>
  <si>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</si>
  <si>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</si>
  <si>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</si>
  <si>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2.36523 84.1143 386.852 627.812 872.542 1066.43 1252 1425.98</t>
  </si>
  <si>
    <t>Fs_true</t>
  </si>
  <si>
    <t>0.389091 101.364 402.356 600.695 801.507 1002.15 1200.64 1400.27</t>
  </si>
  <si>
    <t>leak_wt</t>
  </si>
  <si>
    <t>Sys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</si>
  <si>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</si>
  <si>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</si>
  <si>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</si>
  <si>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</si>
  <si>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</si>
  <si>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</si>
  <si>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</si>
  <si>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</si>
  <si>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</si>
  <si>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</si>
  <si>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</si>
  <si>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</si>
  <si>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</si>
  <si>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</si>
  <si>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</si>
  <si>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</si>
  <si>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</si>
  <si>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</si>
  <si>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</si>
  <si>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</si>
  <si>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</si>
  <si>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</si>
  <si>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</si>
  <si>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</si>
  <si>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</si>
  <si>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</si>
  <si>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</si>
  <si>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</si>
  <si>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</si>
  <si>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</si>
  <si>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</si>
  <si>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</si>
  <si>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</si>
  <si>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</si>
  <si>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</si>
  <si>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</si>
  <si>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</si>
  <si>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</si>
  <si>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</si>
  <si>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</si>
  <si>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</si>
  <si>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</si>
  <si>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</si>
  <si>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</si>
  <si>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</si>
  <si>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</si>
  <si>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</si>
  <si>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</si>
  <si>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</si>
  <si>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</si>
  <si>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</si>
  <si>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</si>
  <si>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</si>
  <si>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</si>
  <si>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</si>
  <si>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</si>
  <si>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</si>
  <si>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</si>
  <si>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</si>
  <si>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</si>
  <si>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</si>
  <si>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</si>
  <si>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</si>
  <si>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</si>
  <si>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</si>
  <si>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</si>
  <si>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</si>
  <si>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</si>
  <si>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</si>
  <si>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</si>
  <si>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</si>
  <si>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</si>
  <si>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</si>
  <si>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</si>
  <si>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</si>
  <si>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</si>
  <si>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</si>
  <si>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</si>
  <si>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</si>
  <si>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</si>
  <si>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</si>
  <si>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</si>
  <si>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</si>
  <si>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</si>
  <si>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</si>
  <si>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</si>
  <si>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</si>
  <si>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</si>
  <si>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</si>
  <si>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</si>
  <si>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</si>
  <si>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</si>
  <si>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</si>
  <si>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</si>
  <si>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</si>
  <si>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</si>
  <si>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</si>
  <si>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</si>
  <si>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</si>
  <si>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</si>
  <si>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</si>
  <si>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</si>
  <si>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</si>
  <si>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</si>
  <si>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</si>
  <si>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</si>
  <si>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</si>
  <si>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</si>
  <si>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</si>
  <si>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</si>
  <si>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</si>
  <si>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</si>
  <si>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</si>
  <si>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</si>
  <si>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</si>
  <si>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</si>
  <si>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</si>
  <si>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</si>
  <si>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</si>
  <si>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</si>
  <si>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</si>
  <si>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</si>
  <si>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</si>
  <si>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</si>
  <si>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</si>
  <si>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</si>
  <si>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</si>
  <si>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</si>
  <si>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</si>
  <si>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</si>
  <si>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</si>
  <si>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</si>
  <si>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</si>
  <si>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</si>
  <si>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</si>
  <si>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</si>
  <si>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</si>
  <si>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</si>
  <si>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</si>
  <si>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</si>
  <si>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</si>
  <si>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</si>
  <si>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</si>
  <si>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</si>
  <si>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</si>
  <si>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</si>
  <si>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</si>
  <si>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</si>
  <si>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</si>
  <si>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</si>
  <si>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</si>
  <si>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</si>
  <si>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</si>
  <si>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</si>
  <si>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</si>
  <si>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</si>
  <si>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</si>
  <si>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</si>
  <si>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</si>
  <si>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</si>
  <si>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</si>
  <si>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</si>
  <si>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</si>
  <si>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</si>
  <si>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</si>
  <si>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</si>
  <si>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</si>
  <si>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</si>
  <si>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</si>
  <si>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</si>
  <si>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</si>
  <si>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</si>
  <si>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</si>
  <si>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</si>
  <si>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20230204 15:15:34</t>
  </si>
  <si>
    <t>15:15:34</t>
  </si>
  <si>
    <t>MPF-8851-20230204-15_15_36</t>
  </si>
  <si>
    <t>-</t>
  </si>
  <si>
    <t>0: Broadleaf</t>
  </si>
  <si>
    <t>15:12:22</t>
  </si>
  <si>
    <t>2/3</t>
  </si>
  <si>
    <t>20230204 15:16:34</t>
  </si>
  <si>
    <t>15:16:34</t>
  </si>
  <si>
    <t>MPF-8852-20230204-15_16_36</t>
  </si>
  <si>
    <t>20230204 15:17:34</t>
  </si>
  <si>
    <t>15:17:34</t>
  </si>
  <si>
    <t>MPF-8853-20230204-15_17_36</t>
  </si>
  <si>
    <t>20230204 15:18:34</t>
  </si>
  <si>
    <t>15:18:34</t>
  </si>
  <si>
    <t>MPF-8854-20230204-15_18_36</t>
  </si>
  <si>
    <t>20230204 15:19:34</t>
  </si>
  <si>
    <t>15:19:34</t>
  </si>
  <si>
    <t>MPF-8855-20230204-15_19_36</t>
  </si>
  <si>
    <t>1/3</t>
  </si>
  <si>
    <t>20230204 15:20:34</t>
  </si>
  <si>
    <t>15:20:34</t>
  </si>
  <si>
    <t>MPF-8856-20230204-15_20_36</t>
  </si>
  <si>
    <t>20230204 15:21:35</t>
  </si>
  <si>
    <t>15:21:35</t>
  </si>
  <si>
    <t>MPF-8857-20230204-15_21_36</t>
  </si>
  <si>
    <t>20230204 15:22:35</t>
  </si>
  <si>
    <t>15:22:35</t>
  </si>
  <si>
    <t>MPF-8858-20230204-15_22_37</t>
  </si>
  <si>
    <t>20230204 15:23:35</t>
  </si>
  <si>
    <t>15:23:35</t>
  </si>
  <si>
    <t>MPF-8859-20230204-15_23_37</t>
  </si>
  <si>
    <t>20230204 15:24:35</t>
  </si>
  <si>
    <t>15:24:35</t>
  </si>
  <si>
    <t>MPF-8860-20230204-15_24_37</t>
  </si>
  <si>
    <t>20230204 15:25:35</t>
  </si>
  <si>
    <t>15:25:35</t>
  </si>
  <si>
    <t>MPF-8861-20230204-15_25_37</t>
  </si>
  <si>
    <t>20230204 15:26:35</t>
  </si>
  <si>
    <t>15:26:35</t>
  </si>
  <si>
    <t>MPF-8862-20230204-15_26_37</t>
  </si>
  <si>
    <t>20230204 15:27:35</t>
  </si>
  <si>
    <t>15:27:35</t>
  </si>
  <si>
    <t>MPF-8863-20230204-15_27_37</t>
  </si>
  <si>
    <t>20230204 15:28:35</t>
  </si>
  <si>
    <t>15:28:35</t>
  </si>
  <si>
    <t>MPF-8864-20230204-15_28_37</t>
  </si>
  <si>
    <t>20230204 15:29:35</t>
  </si>
  <si>
    <t>15:29:35</t>
  </si>
  <si>
    <t>MPF-8865-20230204-15_29_37</t>
  </si>
  <si>
    <t>20230204 15:30:35</t>
  </si>
  <si>
    <t>15:30:35</t>
  </si>
  <si>
    <t>MPF-8866-20230204-15_30_37</t>
  </si>
  <si>
    <t>20230204 15:31:35</t>
  </si>
  <si>
    <t>15:31:35</t>
  </si>
  <si>
    <t>MPF-8867-20230204-15_31_37</t>
  </si>
  <si>
    <t>20230204 15:32:35</t>
  </si>
  <si>
    <t>15:32:35</t>
  </si>
  <si>
    <t>MPF-8868-20230204-15_32_37</t>
  </si>
  <si>
    <t>20230204 15:33:35</t>
  </si>
  <si>
    <t>15:33:35</t>
  </si>
  <si>
    <t>MPF-8869-20230204-15_33_37</t>
  </si>
  <si>
    <t>20230204 15:35:34</t>
  </si>
  <si>
    <t>15:35:34</t>
  </si>
  <si>
    <t>MPF-8870-20230204-15_35_36</t>
  </si>
  <si>
    <t>20230204 15:36:34</t>
  </si>
  <si>
    <t>15:36:34</t>
  </si>
  <si>
    <t>MPF-8871-20230204-15_36_36</t>
  </si>
  <si>
    <t>20230204 15:37:35</t>
  </si>
  <si>
    <t>15:37:35</t>
  </si>
  <si>
    <t>MPF-8872-20230204-15_37_36</t>
  </si>
  <si>
    <t>20230204 15:38:35</t>
  </si>
  <si>
    <t>15:38:35</t>
  </si>
  <si>
    <t>MPF-8873-20230204-15_38_36</t>
  </si>
  <si>
    <t>20230204 15:39:35</t>
  </si>
  <si>
    <t>15:39:35</t>
  </si>
  <si>
    <t>MPF-8874-20230204-15_39_37</t>
  </si>
  <si>
    <t>20230204 15:40:35</t>
  </si>
  <si>
    <t>15:40:35</t>
  </si>
  <si>
    <t>MPF-8875-20230204-15_40_37</t>
  </si>
  <si>
    <t>20230204 15:41:35</t>
  </si>
  <si>
    <t>15:41:35</t>
  </si>
  <si>
    <t>MPF-8876-20230204-15_41_37</t>
  </si>
  <si>
    <t>20230204 15:42:35</t>
  </si>
  <si>
    <t>15:42:35</t>
  </si>
  <si>
    <t>MPF-8877-20230204-15_42_37</t>
  </si>
  <si>
    <t>20230204 15:43:35</t>
  </si>
  <si>
    <t>15:43:35</t>
  </si>
  <si>
    <t>MPF-8878-20230204-15_43_37</t>
  </si>
  <si>
    <t>20230204 15:44:35</t>
  </si>
  <si>
    <t>15:44:35</t>
  </si>
  <si>
    <t>MPF-8879-20230204-15_44_37</t>
  </si>
  <si>
    <t>20230204 15:45:35</t>
  </si>
  <si>
    <t>15:45:35</t>
  </si>
  <si>
    <t>MPF-8880-20230204-15_45_37</t>
  </si>
  <si>
    <t>20230204 15:46:35</t>
  </si>
  <si>
    <t>15:46:35</t>
  </si>
  <si>
    <t>MPF-8881-20230204-15_46_37</t>
  </si>
  <si>
    <t>20230204 15:47:35</t>
  </si>
  <si>
    <t>15:47:35</t>
  </si>
  <si>
    <t>MPF-8882-20230204-15_47_37</t>
  </si>
  <si>
    <t>20230204 15:48:35</t>
  </si>
  <si>
    <t>15:48:35</t>
  </si>
  <si>
    <t>MPF-8883-20230204-15_48_37</t>
  </si>
  <si>
    <t>20230204 15:49:35</t>
  </si>
  <si>
    <t>15:49:35</t>
  </si>
  <si>
    <t>MPF-8884-20230204-15_49_37</t>
  </si>
  <si>
    <t>20230204 15:50:35</t>
  </si>
  <si>
    <t>15:50:35</t>
  </si>
  <si>
    <t>MPF-8885-20230204-15_50_37</t>
  </si>
  <si>
    <t>20230204 15:51:35</t>
  </si>
  <si>
    <t>15:51:35</t>
  </si>
  <si>
    <t>MPF-8886-20230204-15_51_37</t>
  </si>
  <si>
    <t>20230204 15:52:35</t>
  </si>
  <si>
    <t>15:52:35</t>
  </si>
  <si>
    <t>MPF-8887-20230204-15_52_37</t>
  </si>
  <si>
    <t>20230204 15:53:35</t>
  </si>
  <si>
    <t>15:53:35</t>
  </si>
  <si>
    <t>MPF-8888-20230204-15_53_37</t>
  </si>
  <si>
    <t>20230204 15:55:34</t>
  </si>
  <si>
    <t>15:55:34</t>
  </si>
  <si>
    <t>MPF-8889-20230204-15_55_36</t>
  </si>
  <si>
    <t>20230204 15:56:34</t>
  </si>
  <si>
    <t>15:56:34</t>
  </si>
  <si>
    <t>MPF-8890-20230204-15_56_36</t>
  </si>
  <si>
    <t>20230204 15:57:34</t>
  </si>
  <si>
    <t>15:57:34</t>
  </si>
  <si>
    <t>MPF-8891-20230204-15_57_36</t>
  </si>
  <si>
    <t>20230204 15:58:34</t>
  </si>
  <si>
    <t>15:58:34</t>
  </si>
  <si>
    <t>MPF-8892-20230204-15_58_36</t>
  </si>
  <si>
    <t>20230204 15:59:34</t>
  </si>
  <si>
    <t>15:59:34</t>
  </si>
  <si>
    <t>MPF-8893-20230204-15_59_36</t>
  </si>
  <si>
    <t>20230204 16:00:34</t>
  </si>
  <si>
    <t>16:00:34</t>
  </si>
  <si>
    <t>MPF-8894-20230204-16_00_36</t>
  </si>
  <si>
    <t>20230204 16:01:34</t>
  </si>
  <si>
    <t>16:01:34</t>
  </si>
  <si>
    <t>MPF-8895-20230204-16_01_36</t>
  </si>
  <si>
    <t>20230204 16:02:34</t>
  </si>
  <si>
    <t>16:02:34</t>
  </si>
  <si>
    <t>MPF-8896-20230204-16_02_36</t>
  </si>
  <si>
    <t>20230204 16:03:34</t>
  </si>
  <si>
    <t>16:03:34</t>
  </si>
  <si>
    <t>MPF-8897-20230204-16_03_36</t>
  </si>
  <si>
    <t>20230204 16:04:34</t>
  </si>
  <si>
    <t>16:04:34</t>
  </si>
  <si>
    <t>MPF-8898-20230204-16_04_36</t>
  </si>
  <si>
    <t>20230204 16:05:34</t>
  </si>
  <si>
    <t>16:05:34</t>
  </si>
  <si>
    <t>MPF-8899-20230204-16_05_36</t>
  </si>
  <si>
    <t>20230204 16:06:34</t>
  </si>
  <si>
    <t>16:06:34</t>
  </si>
  <si>
    <t>MPF-8900-20230204-16_06_36</t>
  </si>
  <si>
    <t>20230204 16:07:34</t>
  </si>
  <si>
    <t>16:07:34</t>
  </si>
  <si>
    <t>MPF-8901-20230204-16_07_36</t>
  </si>
  <si>
    <t>20230204 16:08:34</t>
  </si>
  <si>
    <t>16:08:34</t>
  </si>
  <si>
    <t>MPF-8902-20230204-16_08_36</t>
  </si>
  <si>
    <t>20230204 16:09:34</t>
  </si>
  <si>
    <t>16:09:34</t>
  </si>
  <si>
    <t>MPF-8903-20230204-16_09_36</t>
  </si>
  <si>
    <t>20230204 16:10:34</t>
  </si>
  <si>
    <t>16:10:34</t>
  </si>
  <si>
    <t>MPF-8904-20230204-16_10_36</t>
  </si>
  <si>
    <t>20230204 16:11:34</t>
  </si>
  <si>
    <t>16:11:34</t>
  </si>
  <si>
    <t>MPF-8905-20230204-16_11_36</t>
  </si>
  <si>
    <t>20230204 16:12:35</t>
  </si>
  <si>
    <t>16:12:35</t>
  </si>
  <si>
    <t>MPF-8906-20230204-16_12_37</t>
  </si>
  <si>
    <t>20230204 16:13:35</t>
  </si>
  <si>
    <t>16:13:35</t>
  </si>
  <si>
    <t>MPF-8907-20230204-16_13_36</t>
  </si>
  <si>
    <t>20230204 16:15:34</t>
  </si>
  <si>
    <t>16:15:34</t>
  </si>
  <si>
    <t>MPF-8908-20230204-16_15_36</t>
  </si>
  <si>
    <t>20230204 16:16:35</t>
  </si>
  <si>
    <t>16:16:35</t>
  </si>
  <si>
    <t>MPF-8909-20230204-16_16_36</t>
  </si>
  <si>
    <t>20230204 16:17:35</t>
  </si>
  <si>
    <t>16:17:35</t>
  </si>
  <si>
    <t>MPF-8910-20230204-16_17_36</t>
  </si>
  <si>
    <t>20230204 16:18:35</t>
  </si>
  <si>
    <t>16:18:35</t>
  </si>
  <si>
    <t>MPF-8911-20230204-16_18_36</t>
  </si>
  <si>
    <t>20230204 16:19:35</t>
  </si>
  <si>
    <t>16:19:35</t>
  </si>
  <si>
    <t>MPF-8912-20230204-16_19_36</t>
  </si>
  <si>
    <t>20230204 16:20:35</t>
  </si>
  <si>
    <t>16:20:35</t>
  </si>
  <si>
    <t>MPF-8913-20230204-16_20_36</t>
  </si>
  <si>
    <t>20230204 16:21:35</t>
  </si>
  <si>
    <t>16:21:35</t>
  </si>
  <si>
    <t>MPF-8914-20230204-16_21_36</t>
  </si>
  <si>
    <t>20230204 16:22:35</t>
  </si>
  <si>
    <t>16:22:35</t>
  </si>
  <si>
    <t>MPF-8915-20230204-16_22_36</t>
  </si>
  <si>
    <t>20230204 16:23:35</t>
  </si>
  <si>
    <t>16:23:35</t>
  </si>
  <si>
    <t>MPF-8916-20230204-16_23_36</t>
  </si>
  <si>
    <t>20230204 16:24:35</t>
  </si>
  <si>
    <t>16:24:35</t>
  </si>
  <si>
    <t>MPF-8917-20230204-16_24_36</t>
  </si>
  <si>
    <t>20230204 16:25:35</t>
  </si>
  <si>
    <t>16:25:35</t>
  </si>
  <si>
    <t>MPF-8918-20230204-16_25_36</t>
  </si>
  <si>
    <t>20230204 16:26:35</t>
  </si>
  <si>
    <t>16:26:35</t>
  </si>
  <si>
    <t>MPF-8919-20230204-16_26_36</t>
  </si>
  <si>
    <t>20230204 16:27:35</t>
  </si>
  <si>
    <t>16:27:35</t>
  </si>
  <si>
    <t>MPF-8920-20230204-16_27_36</t>
  </si>
  <si>
    <t>20230204 16:28:35</t>
  </si>
  <si>
    <t>16:28:35</t>
  </si>
  <si>
    <t>MPF-8921-20230204-16_28_36</t>
  </si>
  <si>
    <t>20230204 16:29:35</t>
  </si>
  <si>
    <t>16:29:35</t>
  </si>
  <si>
    <t>MPF-8922-20230204-16_29_37</t>
  </si>
  <si>
    <t>20230204 16:30:35</t>
  </si>
  <si>
    <t>16:30:35</t>
  </si>
  <si>
    <t>MPF-8923-20230204-16_30_37</t>
  </si>
  <si>
    <t>20230204 16:31:35</t>
  </si>
  <si>
    <t>16:31:35</t>
  </si>
  <si>
    <t>MPF-8924-20230204-16_31_37</t>
  </si>
  <si>
    <t>20230204 16:32:35</t>
  </si>
  <si>
    <t>16:32:35</t>
  </si>
  <si>
    <t>MPF-8925-20230204-16_32_37</t>
  </si>
  <si>
    <t>20230204 16:33:36</t>
  </si>
  <si>
    <t>16:33:36</t>
  </si>
  <si>
    <t>MPF-8926-20230204-16_33_37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</si>
</sst>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Measurements!$A$17:$A$92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Measurements!$M$17:$M$92</c:f>
              <c:numCache>
                <c:formatCode>General</c:formatCode>
                <c:ptCount val="76"/>
                <c:pt idx="0">
                  <c:v>0.22146415721280682</c:v>
                </c:pt>
                <c:pt idx="1">
                  <c:v>0.21799406165635146</c:v>
                </c:pt>
                <c:pt idx="2">
                  <c:v>0.22824925811318622</c:v>
                </c:pt>
                <c:pt idx="3">
                  <c:v>0.24475798571870896</c:v>
                </c:pt>
                <c:pt idx="4">
                  <c:v>0.26159552020337862</c:v>
                </c:pt>
                <c:pt idx="5">
                  <c:v>0.27373707497097477</c:v>
                </c:pt>
                <c:pt idx="6">
                  <c:v>0.27447235911603185</c:v>
                </c:pt>
                <c:pt idx="7">
                  <c:v>0.30523583843303964</c:v>
                </c:pt>
                <c:pt idx="8">
                  <c:v>0.31374540585922628</c:v>
                </c:pt>
                <c:pt idx="9">
                  <c:v>0.32242844704292928</c:v>
                </c:pt>
                <c:pt idx="10">
                  <c:v>0.33925037498423954</c:v>
                </c:pt>
                <c:pt idx="11">
                  <c:v>0.35210627003371348</c:v>
                </c:pt>
                <c:pt idx="12">
                  <c:v>0.35110384119049159</c:v>
                </c:pt>
                <c:pt idx="13">
                  <c:v>0.3646113364883834</c:v>
                </c:pt>
                <c:pt idx="14">
                  <c:v>0.36846629928137076</c:v>
                </c:pt>
                <c:pt idx="15">
                  <c:v>0.37158156488062677</c:v>
                </c:pt>
                <c:pt idx="16">
                  <c:v>0.37106863116131494</c:v>
                </c:pt>
                <c:pt idx="17">
                  <c:v>0.37241050246422142</c:v>
                </c:pt>
                <c:pt idx="18">
                  <c:v>0.37877007512165672</c:v>
                </c:pt>
                <c:pt idx="19">
                  <c:v>0.37610602820111277</c:v>
                </c:pt>
                <c:pt idx="20">
                  <c:v>0.30575424867018808</c:v>
                </c:pt>
                <c:pt idx="21">
                  <c:v>0.28548532465907189</c:v>
                </c:pt>
                <c:pt idx="22">
                  <c:v>0.25660364063818447</c:v>
                </c:pt>
                <c:pt idx="23">
                  <c:v>0.21916694381157154</c:v>
                </c:pt>
                <c:pt idx="24">
                  <c:v>0.19681997882992719</c:v>
                </c:pt>
                <c:pt idx="25">
                  <c:v>0.16960038478968456</c:v>
                </c:pt>
                <c:pt idx="26">
                  <c:v>0.1605026188085486</c:v>
                </c:pt>
                <c:pt idx="27">
                  <c:v>0.15349736271313186</c:v>
                </c:pt>
                <c:pt idx="28">
                  <c:v>0.14079264785702852</c:v>
                </c:pt>
                <c:pt idx="29">
                  <c:v>0.13397719422199345</c:v>
                </c:pt>
                <c:pt idx="30">
                  <c:v>0.12758875997291322</c:v>
                </c:pt>
                <c:pt idx="31">
                  <c:v>0.11881337043469423</c:v>
                </c:pt>
                <c:pt idx="32">
                  <c:v>0.11305085497547653</c:v>
                </c:pt>
                <c:pt idx="33">
                  <c:v>0.11155329676247486</c:v>
                </c:pt>
                <c:pt idx="34">
                  <c:v>0.11124466133210213</c:v>
                </c:pt>
                <c:pt idx="35">
                  <c:v>0.1114580973901428</c:v>
                </c:pt>
                <c:pt idx="36">
                  <c:v>0.11170743249034724</c:v>
                </c:pt>
                <c:pt idx="37">
                  <c:v>0.11375182816425504</c:v>
                </c:pt>
                <c:pt idx="38">
                  <c:v>0.14389357307487025</c:v>
                </c:pt>
                <c:pt idx="39">
                  <c:v>0.19310147759615576</c:v>
                </c:pt>
                <c:pt idx="40">
                  <c:v>0.20361655729367714</c:v>
                </c:pt>
                <c:pt idx="41">
                  <c:v>0.19007001844721932</c:v>
                </c:pt>
                <c:pt idx="42">
                  <c:v>0.21084179683871096</c:v>
                </c:pt>
                <c:pt idx="43">
                  <c:v>0.22475317557233718</c:v>
                </c:pt>
                <c:pt idx="44">
                  <c:v>0.24138577048447582</c:v>
                </c:pt>
                <c:pt idx="45">
                  <c:v>0.27299819411399512</c:v>
                </c:pt>
                <c:pt idx="46">
                  <c:v>0.27690850532725009</c:v>
                </c:pt>
                <c:pt idx="47">
                  <c:v>0.28905979748904376</c:v>
                </c:pt>
                <c:pt idx="48">
                  <c:v>0.29226727723968771</c:v>
                </c:pt>
                <c:pt idx="49">
                  <c:v>0.30062979065690243</c:v>
                </c:pt>
                <c:pt idx="50">
                  <c:v>0.30823241200730356</c:v>
                </c:pt>
                <c:pt idx="51">
                  <c:v>0.31030299195272243</c:v>
                </c:pt>
                <c:pt idx="52">
                  <c:v>0.30653515688818112</c:v>
                </c:pt>
                <c:pt idx="53">
                  <c:v>0.30268907446210491</c:v>
                </c:pt>
                <c:pt idx="54">
                  <c:v>0.2995877456063214</c:v>
                </c:pt>
                <c:pt idx="55">
                  <c:v>0.2920888476920861</c:v>
                </c:pt>
                <c:pt idx="56">
                  <c:v>0.29095196590081807</c:v>
                </c:pt>
                <c:pt idx="57">
                  <c:v>0.28032599362443472</c:v>
                </c:pt>
                <c:pt idx="58">
                  <c:v>0.18788318066098969</c:v>
                </c:pt>
                <c:pt idx="59">
                  <c:v>0.15686972043899639</c:v>
                </c:pt>
                <c:pt idx="60">
                  <c:v>0.13540046968879232</c:v>
                </c:pt>
                <c:pt idx="61">
                  <c:v>0.10140773976484907</c:v>
                </c:pt>
                <c:pt idx="62">
                  <c:v>7.7032271988689574E-2</c:v>
                </c:pt>
                <c:pt idx="63">
                  <c:v>6.751105030313749E-2</c:v>
                </c:pt>
                <c:pt idx="64">
                  <c:v>6.0086056546627062E-2</c:v>
                </c:pt>
                <c:pt idx="65">
                  <c:v>7.2511765964587013E-2</c:v>
                </c:pt>
                <c:pt idx="66">
                  <c:v>5.6182793624676944E-2</c:v>
                </c:pt>
                <c:pt idx="67">
                  <c:v>5.5840128069196159E-2</c:v>
                </c:pt>
                <c:pt idx="68">
                  <c:v>5.0745281436847006E-2</c:v>
                </c:pt>
                <c:pt idx="69">
                  <c:v>4.7862324767174377E-2</c:v>
                </c:pt>
                <c:pt idx="70">
                  <c:v>4.6483099533125093E-2</c:v>
                </c:pt>
                <c:pt idx="71">
                  <c:v>4.4928218941631022E-2</c:v>
                </c:pt>
                <c:pt idx="72">
                  <c:v>4.5513866320868158E-2</c:v>
                </c:pt>
                <c:pt idx="73">
                  <c:v>4.4280540625274319E-2</c:v>
                </c:pt>
                <c:pt idx="74">
                  <c:v>4.3461104518492687E-2</c:v>
                </c:pt>
                <c:pt idx="75">
                  <c:v>4.2154217128220983E-2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0-4F78-A523-F2730058C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07391"/>
        <c:axId val="1232507807"/>
      </c:scatterChart>
      <c:valAx>
        <c:axId val="123250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2507807"/>
        <c:crosses val="autoZero"/>
        <c:crossBetween val="midCat"/>
      </c:valAx>
      <c:valAx>
        <c:axId val="12325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250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16</xdr:row>
      <xdr:rowOff>179070</xdr:rowOff>
    </xdr:from>
    <xdr:to>
      <xdr:col>15</xdr:col>
      <xdr:colOff>228600</xdr:colOff>
      <xdr:row>31</xdr:row>
      <xdr:rowOff>179070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8FCAF50-BACE-AF3C-74FA-41B9044A0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Q92"/>
  <sheetViews>
    <sheetView tabSelected="1" workbookViewId="0">
      <selection activeCell="BM17" sqref="BM17:BM92"/>
    </sheetView>
  </sheetViews>
  <sheetFormatPr baseColWidth="10" defaultColWidth="8.88671875" defaultRowHeight="14.4" x14ac:dyDescent="0.3"/>
  <sheetData>
    <row r="2" spans="1:147" x14ac:dyDescent="0.3">
      <c r="A2" t="s">
        <v>26</v>
      </c>
      <c r="B2" t="s">
        <v>27</v>
      </c>
      <c r="C2" t="s">
        <v>28</v>
      </c>
      <c r="D2" t="s">
        <v>30</v>
      </c>
    </row>
    <row r="3" spans="1:147" x14ac:dyDescent="0.3">
      <c r="B3" t="s">
        <v>19</v>
      </c>
      <c r="C3" t="s">
        <v>29</v>
      </c>
      <c r="D3" t="s">
        <v>31</v>
      </c>
    </row>
    <row r="4" spans="1:147" x14ac:dyDescent="0.3">
      <c r="A4" t="s">
        <v>32</v>
      </c>
      <c r="B4" t="s">
        <v>33</v>
      </c>
    </row>
    <row r="5" spans="1:147" x14ac:dyDescent="0.3">
      <c r="B5">
        <v>2</v>
      </c>
    </row>
    <row r="6" spans="1:14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147" x14ac:dyDescent="0.3">
      <c r="B7">
        <v>0</v>
      </c>
      <c r="C7">
        <v>1</v>
      </c>
      <c r="D7">
        <v>0</v>
      </c>
      <c r="E7">
        <v>0</v>
      </c>
    </row>
    <row r="8" spans="1:147" x14ac:dyDescent="0.3">
      <c r="A8" t="s">
        <v>39</v>
      </c>
      <c r="B8" t="s">
        <v>40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147" x14ac:dyDescent="0.3">
      <c r="B9" t="s">
        <v>41</v>
      </c>
      <c r="C9" t="s">
        <v>43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7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47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147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71</v>
      </c>
      <c r="H12" t="s">
        <v>73</v>
      </c>
    </row>
    <row r="13" spans="1:147" x14ac:dyDescent="0.3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72</v>
      </c>
      <c r="H13">
        <v>0</v>
      </c>
    </row>
    <row r="14" spans="1:147" x14ac:dyDescent="0.3">
      <c r="A14" t="s">
        <v>74</v>
      </c>
      <c r="B14" t="s">
        <v>74</v>
      </c>
      <c r="C14" t="s">
        <v>74</v>
      </c>
      <c r="D14" t="s">
        <v>74</v>
      </c>
      <c r="E14" t="s">
        <v>74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78</v>
      </c>
      <c r="BJ14" t="s">
        <v>78</v>
      </c>
      <c r="BK14" t="s">
        <v>78</v>
      </c>
      <c r="BL14" t="s">
        <v>78</v>
      </c>
      <c r="BM14" t="s">
        <v>32</v>
      </c>
      <c r="BN14" t="s">
        <v>32</v>
      </c>
      <c r="BO14" t="s">
        <v>32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79</v>
      </c>
      <c r="CB14" t="s">
        <v>79</v>
      </c>
      <c r="CC14" t="s">
        <v>79</v>
      </c>
      <c r="CD14" t="s">
        <v>80</v>
      </c>
      <c r="CE14" t="s">
        <v>80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83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</row>
    <row r="15" spans="1:14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76</v>
      </c>
      <c r="AG15" t="s">
        <v>116</v>
      </c>
      <c r="AH15" t="s">
        <v>117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129</v>
      </c>
      <c r="AU15" t="s">
        <v>130</v>
      </c>
      <c r="AV15" t="s">
        <v>131</v>
      </c>
      <c r="AW15" t="s">
        <v>132</v>
      </c>
      <c r="AX15" t="s">
        <v>133</v>
      </c>
      <c r="AY15" t="s">
        <v>134</v>
      </c>
      <c r="AZ15" t="s">
        <v>135</v>
      </c>
      <c r="BA15" t="s">
        <v>136</v>
      </c>
      <c r="BB15" t="s">
        <v>137</v>
      </c>
      <c r="BC15" t="s">
        <v>138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147</v>
      </c>
      <c r="BM15" t="s">
        <v>148</v>
      </c>
      <c r="BN15" t="s">
        <v>149</v>
      </c>
      <c r="BO15" t="s">
        <v>150</v>
      </c>
      <c r="BP15" t="s">
        <v>90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166</v>
      </c>
      <c r="CG15" t="s">
        <v>167</v>
      </c>
      <c r="CH15" t="s">
        <v>168</v>
      </c>
      <c r="CI15" t="s">
        <v>169</v>
      </c>
      <c r="CJ15" t="s">
        <v>170</v>
      </c>
      <c r="CK15" t="s">
        <v>171</v>
      </c>
      <c r="CL15" t="s">
        <v>172</v>
      </c>
      <c r="CM15" t="s">
        <v>173</v>
      </c>
      <c r="CN15" t="s">
        <v>174</v>
      </c>
      <c r="CO15" t="s">
        <v>175</v>
      </c>
      <c r="CP15" t="s">
        <v>176</v>
      </c>
      <c r="CQ15" t="s">
        <v>177</v>
      </c>
      <c r="CR15" t="s">
        <v>178</v>
      </c>
      <c r="CS15" t="s">
        <v>179</v>
      </c>
      <c r="CT15" t="s">
        <v>180</v>
      </c>
      <c r="CU15" t="s">
        <v>181</v>
      </c>
      <c r="CV15" t="s">
        <v>182</v>
      </c>
      <c r="CW15" t="s">
        <v>183</v>
      </c>
      <c r="CX15" t="s">
        <v>184</v>
      </c>
      <c r="CY15" t="s">
        <v>185</v>
      </c>
      <c r="CZ15" t="s">
        <v>86</v>
      </c>
      <c r="DA15" t="s">
        <v>89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  <c r="EQ15" t="s">
        <v>227</v>
      </c>
    </row>
    <row r="16" spans="1:147" x14ac:dyDescent="0.3">
      <c r="B16" t="s">
        <v>228</v>
      </c>
      <c r="C16" t="s">
        <v>228</v>
      </c>
      <c r="F16" t="s">
        <v>228</v>
      </c>
      <c r="G16" t="s">
        <v>229</v>
      </c>
      <c r="H16" t="s">
        <v>230</v>
      </c>
      <c r="I16" t="s">
        <v>231</v>
      </c>
      <c r="J16" t="s">
        <v>231</v>
      </c>
      <c r="K16" t="s">
        <v>156</v>
      </c>
      <c r="L16" t="s">
        <v>156</v>
      </c>
      <c r="M16" t="s">
        <v>229</v>
      </c>
      <c r="N16" t="s">
        <v>229</v>
      </c>
      <c r="O16" t="s">
        <v>229</v>
      </c>
      <c r="P16" t="s">
        <v>229</v>
      </c>
      <c r="Q16" t="s">
        <v>232</v>
      </c>
      <c r="R16" t="s">
        <v>233</v>
      </c>
      <c r="S16" t="s">
        <v>233</v>
      </c>
      <c r="T16" t="s">
        <v>234</v>
      </c>
      <c r="U16" t="s">
        <v>235</v>
      </c>
      <c r="V16" t="s">
        <v>234</v>
      </c>
      <c r="W16" t="s">
        <v>234</v>
      </c>
      <c r="X16" t="s">
        <v>234</v>
      </c>
      <c r="Y16" t="s">
        <v>232</v>
      </c>
      <c r="Z16" t="s">
        <v>232</v>
      </c>
      <c r="AA16" t="s">
        <v>232</v>
      </c>
      <c r="AB16" t="s">
        <v>232</v>
      </c>
      <c r="AF16" t="s">
        <v>236</v>
      </c>
      <c r="AG16" t="s">
        <v>235</v>
      </c>
      <c r="AI16" t="s">
        <v>235</v>
      </c>
      <c r="AJ16" t="s">
        <v>236</v>
      </c>
      <c r="AP16" t="s">
        <v>230</v>
      </c>
      <c r="AV16" t="s">
        <v>230</v>
      </c>
      <c r="AW16" t="s">
        <v>230</v>
      </c>
      <c r="AX16" t="s">
        <v>230</v>
      </c>
      <c r="AZ16" t="s">
        <v>237</v>
      </c>
      <c r="BI16" t="s">
        <v>230</v>
      </c>
      <c r="BJ16" t="s">
        <v>230</v>
      </c>
      <c r="BL16" t="s">
        <v>238</v>
      </c>
      <c r="BM16" t="s">
        <v>239</v>
      </c>
      <c r="BP16" t="s">
        <v>228</v>
      </c>
      <c r="BQ16" t="s">
        <v>231</v>
      </c>
      <c r="BR16" t="s">
        <v>231</v>
      </c>
      <c r="BS16" t="s">
        <v>240</v>
      </c>
      <c r="BT16" t="s">
        <v>240</v>
      </c>
      <c r="BU16" t="s">
        <v>236</v>
      </c>
      <c r="BV16" t="s">
        <v>234</v>
      </c>
      <c r="BW16" t="s">
        <v>234</v>
      </c>
      <c r="BX16" t="s">
        <v>233</v>
      </c>
      <c r="BY16" t="s">
        <v>233</v>
      </c>
      <c r="BZ16" t="s">
        <v>233</v>
      </c>
      <c r="CA16" t="s">
        <v>241</v>
      </c>
      <c r="CB16" t="s">
        <v>230</v>
      </c>
      <c r="CC16" t="s">
        <v>230</v>
      </c>
      <c r="CD16" t="s">
        <v>230</v>
      </c>
      <c r="CI16" t="s">
        <v>230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230</v>
      </c>
      <c r="CR16" t="s">
        <v>230</v>
      </c>
      <c r="CS16" t="s">
        <v>230</v>
      </c>
      <c r="CT16" t="s">
        <v>228</v>
      </c>
      <c r="CV16" t="s">
        <v>242</v>
      </c>
      <c r="CW16" t="s">
        <v>242</v>
      </c>
      <c r="CY16" t="s">
        <v>228</v>
      </c>
      <c r="CZ16" t="s">
        <v>243</v>
      </c>
      <c r="DC16" t="s">
        <v>244</v>
      </c>
      <c r="DD16" t="s">
        <v>245</v>
      </c>
      <c r="DE16" t="s">
        <v>244</v>
      </c>
      <c r="DF16" t="s">
        <v>245</v>
      </c>
      <c r="DG16" t="s">
        <v>235</v>
      </c>
      <c r="DH16" t="s">
        <v>235</v>
      </c>
      <c r="DI16" t="s">
        <v>231</v>
      </c>
      <c r="DJ16" t="s">
        <v>246</v>
      </c>
      <c r="DK16" t="s">
        <v>231</v>
      </c>
      <c r="DN16" t="s">
        <v>247</v>
      </c>
      <c r="DQ16" t="s">
        <v>240</v>
      </c>
      <c r="DR16" t="s">
        <v>248</v>
      </c>
      <c r="DS16" t="s">
        <v>240</v>
      </c>
      <c r="DX16" t="s">
        <v>235</v>
      </c>
      <c r="DY16" t="s">
        <v>235</v>
      </c>
      <c r="DZ16" t="s">
        <v>244</v>
      </c>
      <c r="EA16" t="s">
        <v>245</v>
      </c>
      <c r="EC16" t="s">
        <v>236</v>
      </c>
      <c r="ED16" t="s">
        <v>236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235</v>
      </c>
      <c r="EK16" t="s">
        <v>235</v>
      </c>
      <c r="EL16" t="s">
        <v>235</v>
      </c>
      <c r="EM16" t="s">
        <v>233</v>
      </c>
      <c r="EN16" t="s">
        <v>231</v>
      </c>
      <c r="EO16" t="s">
        <v>240</v>
      </c>
      <c r="EP16" t="s">
        <v>235</v>
      </c>
      <c r="EQ16" t="s">
        <v>235</v>
      </c>
    </row>
    <row r="17" spans="1:147" x14ac:dyDescent="0.3">
      <c r="A17">
        <v>1</v>
      </c>
      <c r="B17">
        <v>1675520134.5</v>
      </c>
      <c r="C17">
        <v>0</v>
      </c>
      <c r="D17" t="s">
        <v>249</v>
      </c>
      <c r="E17" t="s">
        <v>250</v>
      </c>
      <c r="F17">
        <v>1675520126.5</v>
      </c>
      <c r="G17">
        <f t="shared" ref="G17:G48" si="0">BU17*AH17*(BS17-BT17)/(100*BM17*(1000-AH17*BS17))</f>
        <v>5.1017676958982714E-3</v>
      </c>
      <c r="H17">
        <f t="shared" ref="H17:H48" si="1">BU17*AH17*(BR17-BQ17*(1000-AH17*BT17)/(1000-AH17*BS17))/(100*BM17)</f>
        <v>16.290716032310581</v>
      </c>
      <c r="I17">
        <f t="shared" ref="I17:I48" si="2">BQ17 - IF(AH17&gt;1, H17*BM17*100/(AJ17*CA17), 0)</f>
        <v>399.90035483870997</v>
      </c>
      <c r="J17">
        <f t="shared" ref="J17:J48" si="3">((P17-G17/2)*I17-H17)/(P17+G17/2)</f>
        <v>265.91898301202974</v>
      </c>
      <c r="K17">
        <f t="shared" ref="K17:K48" si="4">J17*(BV17+BW17)/1000</f>
        <v>25.824695271754329</v>
      </c>
      <c r="L17">
        <f t="shared" ref="L17:L48" si="5">(BQ17 - IF(AH17&gt;1, H17*BM17*100/(AJ17*CA17), 0))*(BV17+BW17)/1000</f>
        <v>38.836282712125602</v>
      </c>
      <c r="M17">
        <f t="shared" ref="M17:M48" si="6">2/((1/O17-1/N17)+SIGN(O17)*SQRT((1/O17-1/N17)*(1/O17-1/N17) + 4*BN17/((BN17+1)*(BN17+1))*(2*1/O17*1/N17-1/N17*1/N17)))</f>
        <v>0.22146415721280682</v>
      </c>
      <c r="N17">
        <f t="shared" ref="N17:N48" si="7">AE17+AD17*BM17+AC17*BM17*BM17</f>
        <v>3.4008943037093746</v>
      </c>
      <c r="O17">
        <f t="shared" ref="O17:O48" si="8">G17*(1000-(1000*0.61365*EXP(17.502*S17/(240.97+S17))/(BV17+BW17)+BS17)/2)/(1000*0.61365*EXP(17.502*S17/(240.97+S17))/(BV17+BW17)-BS17)</f>
        <v>0.21375287712254967</v>
      </c>
      <c r="P17">
        <f t="shared" ref="P17:P48" si="9">1/((BN17+1)/(M17/1.6)+1/(N17/1.37)) + BN17/((BN17+1)/(M17/1.6) + BN17/(N17/1.37))</f>
        <v>0.13426600714431536</v>
      </c>
      <c r="Q17">
        <f t="shared" ref="Q17:Q48" si="10">(BJ17*BL17)</f>
        <v>161.8436420916623</v>
      </c>
      <c r="R17">
        <f t="shared" ref="R17:R48" si="11">(BX17+(Q17+2*0.95*0.0000000567*(((BX17+$B$7)+273)^4-(BX17+273)^4)-44100*G17)/(1.84*29.3*N17+8*0.95*0.0000000567*(BX17+273)^3))</f>
        <v>27.803161702691011</v>
      </c>
      <c r="S17">
        <f t="shared" ref="S17:S48" si="12">($C$7*BY17+$D$7*BZ17+$E$7*R17)</f>
        <v>27.988635483871001</v>
      </c>
      <c r="T17">
        <f t="shared" ref="T17:T48" si="13">0.61365*EXP(17.502*S17/(240.97+S17))</f>
        <v>3.7923262781883569</v>
      </c>
      <c r="U17">
        <f t="shared" ref="U17:U48" si="14">(V17/W17*100)</f>
        <v>40.231412822316805</v>
      </c>
      <c r="V17">
        <f t="shared" ref="V17:V48" si="15">BS17*(BV17+BW17)/1000</f>
        <v>1.5380384221001242</v>
      </c>
      <c r="W17">
        <f t="shared" ref="W17:W48" si="16">0.61365*EXP(17.502*BX17/(240.97+BX17))</f>
        <v>3.8229788968458931</v>
      </c>
      <c r="X17">
        <f t="shared" ref="X17:X48" si="17">(T17-BS17*(BV17+BW17)/1000)</f>
        <v>2.2542878560882329</v>
      </c>
      <c r="Y17">
        <f t="shared" ref="Y17:Y48" si="18">(-G17*44100)</f>
        <v>-224.98795538911378</v>
      </c>
      <c r="Z17">
        <f t="shared" ref="Z17:Z48" si="19">2*29.3*N17*0.92*(BX17-S17)</f>
        <v>25.329961967084309</v>
      </c>
      <c r="AA17">
        <f t="shared" ref="AA17:AA48" si="20">2*0.95*0.0000000567*(((BX17+$B$7)+273)^4-(S17+273)^4)</f>
        <v>1.624433363770261</v>
      </c>
      <c r="AB17">
        <f t="shared" ref="AB17:AB48" si="21">Q17+AA17+Y17+Z17</f>
        <v>-36.189917966596902</v>
      </c>
      <c r="AC17">
        <v>-4.0198209296619103E-2</v>
      </c>
      <c r="AD17">
        <v>4.5126011492003001E-2</v>
      </c>
      <c r="AE17">
        <v>3.3895022664195902</v>
      </c>
      <c r="AF17">
        <v>0</v>
      </c>
      <c r="AG17">
        <v>0</v>
      </c>
      <c r="AH17">
        <f t="shared" ref="AH17:AH48" si="22">IF(AF17*$H$13&gt;=AJ17,1,(AJ17/(AJ17-AF17*$H$13)))</f>
        <v>1</v>
      </c>
      <c r="AI17">
        <f t="shared" ref="AI17:AI48" si="23">(AH17-1)*100</f>
        <v>0</v>
      </c>
      <c r="AJ17">
        <f t="shared" ref="AJ17:AJ48" si="24">MAX(0,($B$13+$C$13*CA17)/(1+$D$13*CA17)*BV17/(BX17+273)*$E$13)</f>
        <v>51066.750650394803</v>
      </c>
      <c r="AK17">
        <v>0</v>
      </c>
      <c r="AL17">
        <v>0</v>
      </c>
      <c r="AM17">
        <v>0</v>
      </c>
      <c r="AN17">
        <f t="shared" ref="AN17:AN48" si="25">AM17-AL17</f>
        <v>0</v>
      </c>
      <c r="AO17" t="e">
        <f t="shared" ref="AO17:AO48" si="26">AN17/AM17</f>
        <v>#DIV/0!</v>
      </c>
      <c r="AP17">
        <v>-1</v>
      </c>
      <c r="AQ17" t="s">
        <v>251</v>
      </c>
      <c r="AR17">
        <v>2.3085076923076899</v>
      </c>
      <c r="AS17">
        <v>1.9860800000000001</v>
      </c>
      <c r="AT17">
        <f t="shared" ref="AT17:AT48" si="27">1-AR17/AS17</f>
        <v>-0.1623437587144978</v>
      </c>
      <c r="AU17">
        <v>0.5</v>
      </c>
      <c r="AV17">
        <f t="shared" ref="AV17:AV48" si="28">BJ17</f>
        <v>841.18049690243652</v>
      </c>
      <c r="AW17">
        <f t="shared" ref="AW17:AW48" si="29">H17</f>
        <v>16.290716032310581</v>
      </c>
      <c r="AX17">
        <f t="shared" ref="AX17:AX48" si="30">AT17*AU17*AV17</f>
        <v>-68.280201812235262</v>
      </c>
      <c r="AY17">
        <f t="shared" ref="AY17:AY48" si="31">BD17/AS17</f>
        <v>1</v>
      </c>
      <c r="AZ17">
        <f t="shared" ref="AZ17:AZ48" si="32">(AW17-AP17)/AV17</f>
        <v>2.0555298293269901E-2</v>
      </c>
      <c r="BA17">
        <f t="shared" ref="BA17:BA48" si="33">(AM17-AS17)/AS17</f>
        <v>-1</v>
      </c>
      <c r="BB17" t="s">
        <v>252</v>
      </c>
      <c r="BC17">
        <v>0</v>
      </c>
      <c r="BD17">
        <f t="shared" ref="BD17:BD48" si="34">AS17-BC17</f>
        <v>1.9860800000000001</v>
      </c>
      <c r="BE17">
        <f t="shared" ref="BE17:BE48" si="35">(AS17-AR17)/(AS17-BC17)</f>
        <v>-0.16234375871449783</v>
      </c>
      <c r="BF17" t="e">
        <f t="shared" ref="BF17:BF48" si="36">(AM17-AS17)/(AM17-BC17)</f>
        <v>#DIV/0!</v>
      </c>
      <c r="BG17">
        <f t="shared" ref="BG17:BG48" si="37">(AS17-AR17)/(AS17-AL17)</f>
        <v>-0.16234375871449783</v>
      </c>
      <c r="BH17" t="e">
        <f t="shared" ref="BH17:BH48" si="38">(AM17-AS17)/(AM17-AL17)</f>
        <v>#DIV/0!</v>
      </c>
      <c r="BI17">
        <f t="shared" ref="BI17:BI48" si="39">$B$11*CB17+$C$11*CC17+$F$11*CD17</f>
        <v>999.97645161290302</v>
      </c>
      <c r="BJ17">
        <f t="shared" ref="BJ17:BJ48" si="40">BI17*BK17</f>
        <v>841.18049690243652</v>
      </c>
      <c r="BK17">
        <f t="shared" ref="BK17:BK48" si="41">($B$11*$D$9+$C$11*$D$9+$F$11*((CQ17+CI17)/MAX(CQ17+CI17+CR17, 0.1)*$I$9+CR17/MAX(CQ17+CI17+CR17, 0.1)*$J$9))/($B$11+$C$11+$F$11)</f>
        <v>0.84120030581286387</v>
      </c>
      <c r="BL17">
        <f t="shared" ref="BL17:BL48" si="42">($B$11*$K$9+$C$11*$K$9+$F$11*((CQ17+CI17)/MAX(CQ17+CI17+CR17, 0.1)*$P$9+CR17/MAX(CQ17+CI17+CR17, 0.1)*$Q$9))/($B$11+$C$11+$F$11)</f>
        <v>0.19240061162572766</v>
      </c>
      <c r="BM17">
        <v>0.73920978418331484</v>
      </c>
      <c r="BN17">
        <v>0.5</v>
      </c>
      <c r="BO17" t="s">
        <v>253</v>
      </c>
      <c r="BP17">
        <v>1675520126.5</v>
      </c>
      <c r="BQ17">
        <v>399.90035483870997</v>
      </c>
      <c r="BR17">
        <v>402.61016129032299</v>
      </c>
      <c r="BS17">
        <v>15.8373064516129</v>
      </c>
      <c r="BT17">
        <v>15.095070967741901</v>
      </c>
      <c r="BU17">
        <v>500.05016129032299</v>
      </c>
      <c r="BV17">
        <v>96.914925806451606</v>
      </c>
      <c r="BW17">
        <v>0.19997354838709699</v>
      </c>
      <c r="BX17">
        <v>28.126787096774201</v>
      </c>
      <c r="BY17">
        <v>27.988635483871001</v>
      </c>
      <c r="BZ17">
        <v>999.9</v>
      </c>
      <c r="CA17">
        <v>10002.580645161301</v>
      </c>
      <c r="CB17">
        <v>0</v>
      </c>
      <c r="CC17">
        <v>384.51435483871001</v>
      </c>
      <c r="CD17">
        <v>999.97645161290302</v>
      </c>
      <c r="CE17">
        <v>0.95999264516129001</v>
      </c>
      <c r="CF17">
        <v>4.0007541935483899E-2</v>
      </c>
      <c r="CG17">
        <v>0</v>
      </c>
      <c r="CH17">
        <v>2.30146129032258</v>
      </c>
      <c r="CI17">
        <v>0</v>
      </c>
      <c r="CJ17">
        <v>1215.5816129032301</v>
      </c>
      <c r="CK17">
        <v>9334.08</v>
      </c>
      <c r="CL17">
        <v>34.025967741935503</v>
      </c>
      <c r="CM17">
        <v>37.929290322580599</v>
      </c>
      <c r="CN17">
        <v>35.112645161290303</v>
      </c>
      <c r="CO17">
        <v>37.021967741935498</v>
      </c>
      <c r="CP17">
        <v>34.630709677419397</v>
      </c>
      <c r="CQ17">
        <v>959.96967741935498</v>
      </c>
      <c r="CR17">
        <v>40.009354838709697</v>
      </c>
      <c r="CS17">
        <v>0</v>
      </c>
      <c r="CT17">
        <v>1675522881.3</v>
      </c>
      <c r="CU17">
        <v>2.3085076923076899</v>
      </c>
      <c r="CV17">
        <v>0.47989059795901901</v>
      </c>
      <c r="CW17">
        <v>-7.1381196628246997</v>
      </c>
      <c r="CX17">
        <v>1215.53884615385</v>
      </c>
      <c r="CY17">
        <v>15</v>
      </c>
      <c r="CZ17">
        <v>1675519942.0999999</v>
      </c>
      <c r="DA17" t="s">
        <v>254</v>
      </c>
      <c r="DB17">
        <v>1</v>
      </c>
      <c r="DC17">
        <v>-3.8490000000000002</v>
      </c>
      <c r="DD17">
        <v>0.44400000000000001</v>
      </c>
      <c r="DE17">
        <v>403</v>
      </c>
      <c r="DF17">
        <v>16</v>
      </c>
      <c r="DG17">
        <v>1.62</v>
      </c>
      <c r="DH17">
        <v>0.48</v>
      </c>
      <c r="DI17">
        <v>-2.6851362264150902</v>
      </c>
      <c r="DJ17">
        <v>-0.40891949685534801</v>
      </c>
      <c r="DK17">
        <v>0.42601764263328001</v>
      </c>
      <c r="DL17">
        <v>1</v>
      </c>
      <c r="DM17">
        <v>2.3144</v>
      </c>
      <c r="DN17">
        <v>0</v>
      </c>
      <c r="DO17">
        <v>0</v>
      </c>
      <c r="DP17">
        <v>0</v>
      </c>
      <c r="DQ17">
        <v>0.75213707547169795</v>
      </c>
      <c r="DR17">
        <v>-9.1683473633285203E-2</v>
      </c>
      <c r="DS17">
        <v>1.52272637624892E-2</v>
      </c>
      <c r="DT17">
        <v>1</v>
      </c>
      <c r="DU17">
        <v>2</v>
      </c>
      <c r="DV17">
        <v>3</v>
      </c>
      <c r="DW17" t="s">
        <v>255</v>
      </c>
      <c r="DX17">
        <v>100</v>
      </c>
      <c r="DY17">
        <v>100</v>
      </c>
      <c r="DZ17">
        <v>-3.8490000000000002</v>
      </c>
      <c r="EA17">
        <v>0.44400000000000001</v>
      </c>
      <c r="EB17">
        <v>2</v>
      </c>
      <c r="EC17">
        <v>506.16500000000002</v>
      </c>
      <c r="ED17">
        <v>466.44900000000001</v>
      </c>
      <c r="EE17">
        <v>27.839500000000001</v>
      </c>
      <c r="EF17">
        <v>27.178999999999998</v>
      </c>
      <c r="EG17">
        <v>30.001200000000001</v>
      </c>
      <c r="EH17">
        <v>26.497499999999999</v>
      </c>
      <c r="EI17">
        <v>26.315799999999999</v>
      </c>
      <c r="EJ17">
        <v>19.873699999999999</v>
      </c>
      <c r="EK17">
        <v>16.778600000000001</v>
      </c>
      <c r="EL17">
        <v>80.985900000000001</v>
      </c>
      <c r="EM17">
        <v>27.751899999999999</v>
      </c>
      <c r="EN17">
        <v>402.83699999999999</v>
      </c>
      <c r="EO17">
        <v>15.045999999999999</v>
      </c>
      <c r="EP17">
        <v>100.453</v>
      </c>
      <c r="EQ17">
        <v>90.75</v>
      </c>
    </row>
    <row r="18" spans="1:147" x14ac:dyDescent="0.3">
      <c r="A18">
        <v>2</v>
      </c>
      <c r="B18">
        <v>1675520194.5</v>
      </c>
      <c r="C18">
        <v>60</v>
      </c>
      <c r="D18" t="s">
        <v>256</v>
      </c>
      <c r="E18" t="s">
        <v>257</v>
      </c>
      <c r="F18">
        <v>1675520186.5</v>
      </c>
      <c r="G18">
        <f t="shared" si="0"/>
        <v>5.053662870989609E-3</v>
      </c>
      <c r="H18">
        <f t="shared" si="1"/>
        <v>17.108765910798589</v>
      </c>
      <c r="I18">
        <f t="shared" si="2"/>
        <v>399.967193548387</v>
      </c>
      <c r="J18">
        <f t="shared" si="3"/>
        <v>257.99771229180436</v>
      </c>
      <c r="K18">
        <f t="shared" si="4"/>
        <v>25.043143202583792</v>
      </c>
      <c r="L18">
        <f t="shared" si="5"/>
        <v>38.823738456404868</v>
      </c>
      <c r="M18">
        <f t="shared" si="6"/>
        <v>0.21799406165635146</v>
      </c>
      <c r="N18">
        <f t="shared" si="7"/>
        <v>3.3980408561709377</v>
      </c>
      <c r="O18">
        <f t="shared" si="8"/>
        <v>0.21051210789022476</v>
      </c>
      <c r="P18">
        <f t="shared" si="9"/>
        <v>0.13222089812670643</v>
      </c>
      <c r="Q18">
        <f t="shared" si="10"/>
        <v>161.84369646279376</v>
      </c>
      <c r="R18">
        <f t="shared" si="11"/>
        <v>27.901827007372564</v>
      </c>
      <c r="S18">
        <f t="shared" si="12"/>
        <v>28.043335483871001</v>
      </c>
      <c r="T18">
        <f t="shared" si="13"/>
        <v>3.8044371922503082</v>
      </c>
      <c r="U18">
        <f t="shared" si="14"/>
        <v>40.033074284774415</v>
      </c>
      <c r="V18">
        <f t="shared" si="15"/>
        <v>1.5383195537111232</v>
      </c>
      <c r="W18">
        <f t="shared" si="16"/>
        <v>3.8426215852630259</v>
      </c>
      <c r="X18">
        <f t="shared" si="17"/>
        <v>2.266117638539185</v>
      </c>
      <c r="Y18">
        <f t="shared" si="18"/>
        <v>-222.86653261064177</v>
      </c>
      <c r="Z18">
        <f t="shared" si="19"/>
        <v>31.413245518886587</v>
      </c>
      <c r="AA18">
        <f t="shared" si="20"/>
        <v>2.0176856962865917</v>
      </c>
      <c r="AB18">
        <f t="shared" si="21"/>
        <v>-27.591904932674819</v>
      </c>
      <c r="AC18">
        <v>-4.0155779610811397E-2</v>
      </c>
      <c r="AD18">
        <v>4.5078380452639198E-2</v>
      </c>
      <c r="AE18">
        <v>3.3866608433113798</v>
      </c>
      <c r="AF18">
        <v>0</v>
      </c>
      <c r="AG18">
        <v>0</v>
      </c>
      <c r="AH18">
        <f t="shared" si="22"/>
        <v>1</v>
      </c>
      <c r="AI18">
        <f t="shared" si="23"/>
        <v>0</v>
      </c>
      <c r="AJ18">
        <f t="shared" si="24"/>
        <v>50999.118411984113</v>
      </c>
      <c r="AK18">
        <v>0</v>
      </c>
      <c r="AL18">
        <v>0</v>
      </c>
      <c r="AM18">
        <v>0</v>
      </c>
      <c r="AN18">
        <f t="shared" si="25"/>
        <v>0</v>
      </c>
      <c r="AO18" t="e">
        <f t="shared" si="26"/>
        <v>#DIV/0!</v>
      </c>
      <c r="AP18">
        <v>-1</v>
      </c>
      <c r="AQ18" t="s">
        <v>258</v>
      </c>
      <c r="AR18">
        <v>2.1927384615384602</v>
      </c>
      <c r="AS18">
        <v>2.1004900000000002</v>
      </c>
      <c r="AT18">
        <f t="shared" si="27"/>
        <v>-4.3917591389847077E-2</v>
      </c>
      <c r="AU18">
        <v>0.5</v>
      </c>
      <c r="AV18">
        <f t="shared" si="28"/>
        <v>841.18327753542121</v>
      </c>
      <c r="AW18">
        <f t="shared" si="29"/>
        <v>17.108765910798589</v>
      </c>
      <c r="AX18">
        <f t="shared" si="30"/>
        <v>-18.47137173338648</v>
      </c>
      <c r="AY18">
        <f t="shared" si="31"/>
        <v>1</v>
      </c>
      <c r="AZ18">
        <f t="shared" si="32"/>
        <v>2.1527729324167466E-2</v>
      </c>
      <c r="BA18">
        <f t="shared" si="33"/>
        <v>-1</v>
      </c>
      <c r="BB18" t="s">
        <v>252</v>
      </c>
      <c r="BC18">
        <v>0</v>
      </c>
      <c r="BD18">
        <f t="shared" si="34"/>
        <v>2.1004900000000002</v>
      </c>
      <c r="BE18">
        <f t="shared" si="35"/>
        <v>-4.3917591389847126E-2</v>
      </c>
      <c r="BF18" t="e">
        <f t="shared" si="36"/>
        <v>#DIV/0!</v>
      </c>
      <c r="BG18">
        <f t="shared" si="37"/>
        <v>-4.3917591389847126E-2</v>
      </c>
      <c r="BH18" t="e">
        <f t="shared" si="38"/>
        <v>#DIV/0!</v>
      </c>
      <c r="BI18">
        <f t="shared" si="39"/>
        <v>999.98009677419395</v>
      </c>
      <c r="BJ18">
        <f t="shared" si="40"/>
        <v>841.18327753542121</v>
      </c>
      <c r="BK18">
        <f t="shared" si="41"/>
        <v>0.8412000201293699</v>
      </c>
      <c r="BL18">
        <f t="shared" si="42"/>
        <v>0.19240004025873983</v>
      </c>
      <c r="BM18">
        <v>0.73920978418331484</v>
      </c>
      <c r="BN18">
        <v>0.5</v>
      </c>
      <c r="BO18" t="s">
        <v>253</v>
      </c>
      <c r="BP18">
        <v>1675520186.5</v>
      </c>
      <c r="BQ18">
        <v>399.967193548387</v>
      </c>
      <c r="BR18">
        <v>402.79532258064501</v>
      </c>
      <c r="BS18">
        <v>15.8479677419355</v>
      </c>
      <c r="BT18">
        <v>15.112690322580599</v>
      </c>
      <c r="BU18">
        <v>500.01719354838701</v>
      </c>
      <c r="BV18">
        <v>96.8673</v>
      </c>
      <c r="BW18">
        <v>0.200007225806452</v>
      </c>
      <c r="BX18">
        <v>28.214809677419399</v>
      </c>
      <c r="BY18">
        <v>28.043335483871001</v>
      </c>
      <c r="BZ18">
        <v>999.9</v>
      </c>
      <c r="CA18">
        <v>9996.9354838709696</v>
      </c>
      <c r="CB18">
        <v>0</v>
      </c>
      <c r="CC18">
        <v>387.20132258064501</v>
      </c>
      <c r="CD18">
        <v>999.98009677419395</v>
      </c>
      <c r="CE18">
        <v>0.96000200000000002</v>
      </c>
      <c r="CF18">
        <v>3.9997999999999999E-2</v>
      </c>
      <c r="CG18">
        <v>0</v>
      </c>
      <c r="CH18">
        <v>2.20159677419355</v>
      </c>
      <c r="CI18">
        <v>0</v>
      </c>
      <c r="CJ18">
        <v>1208.6490322580601</v>
      </c>
      <c r="CK18">
        <v>9334.1438709677404</v>
      </c>
      <c r="CL18">
        <v>34.876709677419299</v>
      </c>
      <c r="CM18">
        <v>38.604580645161299</v>
      </c>
      <c r="CN18">
        <v>35.917096774193503</v>
      </c>
      <c r="CO18">
        <v>37.6387741935484</v>
      </c>
      <c r="CP18">
        <v>35.384774193548402</v>
      </c>
      <c r="CQ18">
        <v>959.98322580645197</v>
      </c>
      <c r="CR18">
        <v>40</v>
      </c>
      <c r="CS18">
        <v>0</v>
      </c>
      <c r="CT18">
        <v>59.199999809265101</v>
      </c>
      <c r="CU18">
        <v>2.1927384615384602</v>
      </c>
      <c r="CV18">
        <v>0.147603419361371</v>
      </c>
      <c r="CW18">
        <v>-2.9552136673878899</v>
      </c>
      <c r="CX18">
        <v>1208.69</v>
      </c>
      <c r="CY18">
        <v>15</v>
      </c>
      <c r="CZ18">
        <v>1675519942.0999999</v>
      </c>
      <c r="DA18" t="s">
        <v>254</v>
      </c>
      <c r="DB18">
        <v>1</v>
      </c>
      <c r="DC18">
        <v>-3.8490000000000002</v>
      </c>
      <c r="DD18">
        <v>0.44400000000000001</v>
      </c>
      <c r="DE18">
        <v>403</v>
      </c>
      <c r="DF18">
        <v>16</v>
      </c>
      <c r="DG18">
        <v>1.62</v>
      </c>
      <c r="DH18">
        <v>0.48</v>
      </c>
      <c r="DI18">
        <v>-2.8095699999999999</v>
      </c>
      <c r="DJ18">
        <v>-0.29956710208030801</v>
      </c>
      <c r="DK18">
        <v>0.104601041843363</v>
      </c>
      <c r="DL18">
        <v>1</v>
      </c>
      <c r="DM18">
        <v>2.2955999999999999</v>
      </c>
      <c r="DN18">
        <v>0</v>
      </c>
      <c r="DO18">
        <v>0</v>
      </c>
      <c r="DP18">
        <v>0</v>
      </c>
      <c r="DQ18">
        <v>0.73281049056603798</v>
      </c>
      <c r="DR18">
        <v>1.9563299467828199E-2</v>
      </c>
      <c r="DS18">
        <v>8.2848091553443196E-3</v>
      </c>
      <c r="DT18">
        <v>1</v>
      </c>
      <c r="DU18">
        <v>2</v>
      </c>
      <c r="DV18">
        <v>3</v>
      </c>
      <c r="DW18" t="s">
        <v>255</v>
      </c>
      <c r="DX18">
        <v>100</v>
      </c>
      <c r="DY18">
        <v>100</v>
      </c>
      <c r="DZ18">
        <v>-3.8490000000000002</v>
      </c>
      <c r="EA18">
        <v>0.44400000000000001</v>
      </c>
      <c r="EB18">
        <v>2</v>
      </c>
      <c r="EC18">
        <v>506.36900000000003</v>
      </c>
      <c r="ED18">
        <v>461.66800000000001</v>
      </c>
      <c r="EE18">
        <v>27.257899999999999</v>
      </c>
      <c r="EF18">
        <v>27.4802</v>
      </c>
      <c r="EG18">
        <v>30.0014</v>
      </c>
      <c r="EH18">
        <v>26.884599999999999</v>
      </c>
      <c r="EI18">
        <v>26.7226</v>
      </c>
      <c r="EJ18">
        <v>19.8523</v>
      </c>
      <c r="EK18">
        <v>17.91</v>
      </c>
      <c r="EL18">
        <v>86.127799999999993</v>
      </c>
      <c r="EM18">
        <v>27.2484</v>
      </c>
      <c r="EN18">
        <v>402.77499999999998</v>
      </c>
      <c r="EO18">
        <v>15.047800000000001</v>
      </c>
      <c r="EP18">
        <v>100.417</v>
      </c>
      <c r="EQ18">
        <v>90.703900000000004</v>
      </c>
    </row>
    <row r="19" spans="1:147" x14ac:dyDescent="0.3">
      <c r="A19">
        <v>3</v>
      </c>
      <c r="B19">
        <v>1675520254.5</v>
      </c>
      <c r="C19">
        <v>120</v>
      </c>
      <c r="D19" t="s">
        <v>259</v>
      </c>
      <c r="E19" t="s">
        <v>260</v>
      </c>
      <c r="F19">
        <v>1675520246.5</v>
      </c>
      <c r="G19">
        <f t="shared" si="0"/>
        <v>5.2374876948717113E-3</v>
      </c>
      <c r="H19">
        <f t="shared" si="1"/>
        <v>17.697591316905232</v>
      </c>
      <c r="I19">
        <f t="shared" si="2"/>
        <v>399.98645161290301</v>
      </c>
      <c r="J19">
        <f t="shared" si="3"/>
        <v>259.48043533692055</v>
      </c>
      <c r="K19">
        <f t="shared" si="4"/>
        <v>25.184693551208124</v>
      </c>
      <c r="L19">
        <f t="shared" si="5"/>
        <v>38.821948928157873</v>
      </c>
      <c r="M19">
        <f t="shared" si="6"/>
        <v>0.22824925811318622</v>
      </c>
      <c r="N19">
        <f t="shared" si="7"/>
        <v>3.3963476594048281</v>
      </c>
      <c r="O19">
        <f t="shared" si="8"/>
        <v>0.22005709264670739</v>
      </c>
      <c r="P19">
        <f t="shared" si="9"/>
        <v>0.13824722018692032</v>
      </c>
      <c r="Q19">
        <f t="shared" si="10"/>
        <v>161.84748527976782</v>
      </c>
      <c r="R19">
        <f t="shared" si="11"/>
        <v>27.843540094973754</v>
      </c>
      <c r="S19">
        <f t="shared" si="12"/>
        <v>27.968374193548399</v>
      </c>
      <c r="T19">
        <f t="shared" si="13"/>
        <v>3.7878488494538791</v>
      </c>
      <c r="U19">
        <f t="shared" si="14"/>
        <v>40.147369535271501</v>
      </c>
      <c r="V19">
        <f t="shared" si="15"/>
        <v>1.5412253423183289</v>
      </c>
      <c r="W19">
        <f t="shared" si="16"/>
        <v>3.8389198599033603</v>
      </c>
      <c r="X19">
        <f t="shared" si="17"/>
        <v>2.24662350713555</v>
      </c>
      <c r="Y19">
        <f t="shared" si="18"/>
        <v>-230.97320734384246</v>
      </c>
      <c r="Z19">
        <f t="shared" si="19"/>
        <v>42.091450859592165</v>
      </c>
      <c r="AA19">
        <f t="shared" si="20"/>
        <v>2.7036662866572652</v>
      </c>
      <c r="AB19">
        <f t="shared" si="21"/>
        <v>-24.330604917825205</v>
      </c>
      <c r="AC19">
        <v>-4.01306094295453E-2</v>
      </c>
      <c r="AD19">
        <v>4.5050124719139002E-2</v>
      </c>
      <c r="AE19">
        <v>3.3849747796899701</v>
      </c>
      <c r="AF19">
        <v>0</v>
      </c>
      <c r="AG19">
        <v>0</v>
      </c>
      <c r="AH19">
        <f t="shared" si="22"/>
        <v>1</v>
      </c>
      <c r="AI19">
        <f t="shared" si="23"/>
        <v>0</v>
      </c>
      <c r="AJ19">
        <f t="shared" si="24"/>
        <v>50971.059093617121</v>
      </c>
      <c r="AK19">
        <v>0</v>
      </c>
      <c r="AL19">
        <v>0</v>
      </c>
      <c r="AM19">
        <v>0</v>
      </c>
      <c r="AN19">
        <f t="shared" si="25"/>
        <v>0</v>
      </c>
      <c r="AO19" t="e">
        <f t="shared" si="26"/>
        <v>#DIV/0!</v>
      </c>
      <c r="AP19">
        <v>-1</v>
      </c>
      <c r="AQ19" t="s">
        <v>261</v>
      </c>
      <c r="AR19">
        <v>2.2548307692307699</v>
      </c>
      <c r="AS19">
        <v>1.5340499999999999</v>
      </c>
      <c r="AT19">
        <f t="shared" si="27"/>
        <v>-0.4698548086638441</v>
      </c>
      <c r="AU19">
        <v>0.5</v>
      </c>
      <c r="AV19">
        <f t="shared" si="28"/>
        <v>841.20585046464146</v>
      </c>
      <c r="AW19">
        <f t="shared" si="29"/>
        <v>17.697591316905232</v>
      </c>
      <c r="AX19">
        <f t="shared" si="30"/>
        <v>-197.62230695848518</v>
      </c>
      <c r="AY19">
        <f t="shared" si="31"/>
        <v>1</v>
      </c>
      <c r="AZ19">
        <f t="shared" si="32"/>
        <v>2.2227129431610093E-2</v>
      </c>
      <c r="BA19">
        <f t="shared" si="33"/>
        <v>-1</v>
      </c>
      <c r="BB19" t="s">
        <v>252</v>
      </c>
      <c r="BC19">
        <v>0</v>
      </c>
      <c r="BD19">
        <f t="shared" si="34"/>
        <v>1.5340499999999999</v>
      </c>
      <c r="BE19">
        <f t="shared" si="35"/>
        <v>-0.46985480866384405</v>
      </c>
      <c r="BF19" t="e">
        <f t="shared" si="36"/>
        <v>#DIV/0!</v>
      </c>
      <c r="BG19">
        <f t="shared" si="37"/>
        <v>-0.46985480866384405</v>
      </c>
      <c r="BH19" t="e">
        <f t="shared" si="38"/>
        <v>#DIV/0!</v>
      </c>
      <c r="BI19">
        <f t="shared" si="39"/>
        <v>1000.00732258064</v>
      </c>
      <c r="BJ19">
        <f t="shared" si="40"/>
        <v>841.20585046464146</v>
      </c>
      <c r="BK19">
        <f t="shared" si="41"/>
        <v>0.8411996907120719</v>
      </c>
      <c r="BL19">
        <f t="shared" si="42"/>
        <v>0.19239938142414381</v>
      </c>
      <c r="BM19">
        <v>0.73920978418331496</v>
      </c>
      <c r="BN19">
        <v>0.5</v>
      </c>
      <c r="BO19" t="s">
        <v>253</v>
      </c>
      <c r="BP19">
        <v>1675520246.5</v>
      </c>
      <c r="BQ19">
        <v>399.98645161290301</v>
      </c>
      <c r="BR19">
        <v>402.912483870968</v>
      </c>
      <c r="BS19">
        <v>15.8794</v>
      </c>
      <c r="BT19">
        <v>15.117409677419399</v>
      </c>
      <c r="BU19">
        <v>500.022548387097</v>
      </c>
      <c r="BV19">
        <v>96.8581516129032</v>
      </c>
      <c r="BW19">
        <v>0.20000816129032301</v>
      </c>
      <c r="BX19">
        <v>28.198251612903199</v>
      </c>
      <c r="BY19">
        <v>27.968374193548399</v>
      </c>
      <c r="BZ19">
        <v>999.9</v>
      </c>
      <c r="CA19">
        <v>9991.6129032258104</v>
      </c>
      <c r="CB19">
        <v>0</v>
      </c>
      <c r="CC19">
        <v>387.18509677419303</v>
      </c>
      <c r="CD19">
        <v>1000.00732258064</v>
      </c>
      <c r="CE19">
        <v>0.960011677419355</v>
      </c>
      <c r="CF19">
        <v>3.9988129032258103E-2</v>
      </c>
      <c r="CG19">
        <v>0</v>
      </c>
      <c r="CH19">
        <v>2.2451548387096798</v>
      </c>
      <c r="CI19">
        <v>0</v>
      </c>
      <c r="CJ19">
        <v>1206.0316129032301</v>
      </c>
      <c r="CK19">
        <v>9334.4329032258102</v>
      </c>
      <c r="CL19">
        <v>35.681290322580601</v>
      </c>
      <c r="CM19">
        <v>39.243612903225802</v>
      </c>
      <c r="CN19">
        <v>36.699354838709702</v>
      </c>
      <c r="CO19">
        <v>38.243612903225802</v>
      </c>
      <c r="CP19">
        <v>36.090483870967702</v>
      </c>
      <c r="CQ19">
        <v>960.01774193548397</v>
      </c>
      <c r="CR19">
        <v>39.99</v>
      </c>
      <c r="CS19">
        <v>0</v>
      </c>
      <c r="CT19">
        <v>59.599999904632597</v>
      </c>
      <c r="CU19">
        <v>2.2548307692307699</v>
      </c>
      <c r="CV19">
        <v>0.10666666347235</v>
      </c>
      <c r="CW19">
        <v>-1.5176068308211199</v>
      </c>
      <c r="CX19">
        <v>1205.9726923076901</v>
      </c>
      <c r="CY19">
        <v>15</v>
      </c>
      <c r="CZ19">
        <v>1675519942.0999999</v>
      </c>
      <c r="DA19" t="s">
        <v>254</v>
      </c>
      <c r="DB19">
        <v>1</v>
      </c>
      <c r="DC19">
        <v>-3.8490000000000002</v>
      </c>
      <c r="DD19">
        <v>0.44400000000000001</v>
      </c>
      <c r="DE19">
        <v>403</v>
      </c>
      <c r="DF19">
        <v>16</v>
      </c>
      <c r="DG19">
        <v>1.62</v>
      </c>
      <c r="DH19">
        <v>0.48</v>
      </c>
      <c r="DI19">
        <v>-2.90717566037736</v>
      </c>
      <c r="DJ19">
        <v>-0.15205706685209</v>
      </c>
      <c r="DK19">
        <v>7.9099544055872606E-2</v>
      </c>
      <c r="DL19">
        <v>1</v>
      </c>
      <c r="DM19">
        <v>2.1871999999999998</v>
      </c>
      <c r="DN19">
        <v>0</v>
      </c>
      <c r="DO19">
        <v>0</v>
      </c>
      <c r="DP19">
        <v>0</v>
      </c>
      <c r="DQ19">
        <v>0.75673084905660404</v>
      </c>
      <c r="DR19">
        <v>5.9885278425099803E-2</v>
      </c>
      <c r="DS19">
        <v>1.2118757582182499E-2</v>
      </c>
      <c r="DT19">
        <v>1</v>
      </c>
      <c r="DU19">
        <v>2</v>
      </c>
      <c r="DV19">
        <v>3</v>
      </c>
      <c r="DW19" t="s">
        <v>255</v>
      </c>
      <c r="DX19">
        <v>100</v>
      </c>
      <c r="DY19">
        <v>100</v>
      </c>
      <c r="DZ19">
        <v>-3.8490000000000002</v>
      </c>
      <c r="EA19">
        <v>0.44400000000000001</v>
      </c>
      <c r="EB19">
        <v>2</v>
      </c>
      <c r="EC19">
        <v>507.35399999999998</v>
      </c>
      <c r="ED19">
        <v>460.9</v>
      </c>
      <c r="EE19">
        <v>27.275300000000001</v>
      </c>
      <c r="EF19">
        <v>27.7546</v>
      </c>
      <c r="EG19">
        <v>30.0015</v>
      </c>
      <c r="EH19">
        <v>27.236699999999999</v>
      </c>
      <c r="EI19">
        <v>27.0944</v>
      </c>
      <c r="EJ19">
        <v>19.8415</v>
      </c>
      <c r="EK19">
        <v>19.035</v>
      </c>
      <c r="EL19">
        <v>90.406199999999998</v>
      </c>
      <c r="EM19">
        <v>27.284099999999999</v>
      </c>
      <c r="EN19">
        <v>402.80900000000003</v>
      </c>
      <c r="EO19">
        <v>15.0481</v>
      </c>
      <c r="EP19">
        <v>100.384</v>
      </c>
      <c r="EQ19">
        <v>90.660899999999998</v>
      </c>
    </row>
    <row r="20" spans="1:147" x14ac:dyDescent="0.3">
      <c r="A20">
        <v>4</v>
      </c>
      <c r="B20">
        <v>1675520314.5</v>
      </c>
      <c r="C20">
        <v>180</v>
      </c>
      <c r="D20" t="s">
        <v>262</v>
      </c>
      <c r="E20" t="s">
        <v>263</v>
      </c>
      <c r="F20">
        <v>1675520306.51613</v>
      </c>
      <c r="G20">
        <f t="shared" si="0"/>
        <v>5.5799722992025515E-3</v>
      </c>
      <c r="H20">
        <f t="shared" si="1"/>
        <v>18.365236438037986</v>
      </c>
      <c r="I20">
        <f t="shared" si="2"/>
        <v>399.97903225806402</v>
      </c>
      <c r="J20">
        <f t="shared" si="3"/>
        <v>263.30980378385675</v>
      </c>
      <c r="K20">
        <f t="shared" si="4"/>
        <v>25.556719769009462</v>
      </c>
      <c r="L20">
        <f t="shared" si="5"/>
        <v>38.821767720012438</v>
      </c>
      <c r="M20">
        <f t="shared" si="6"/>
        <v>0.24475798571870896</v>
      </c>
      <c r="N20">
        <f t="shared" si="7"/>
        <v>3.3971704233513758</v>
      </c>
      <c r="O20">
        <f t="shared" si="8"/>
        <v>0.23536633840760351</v>
      </c>
      <c r="P20">
        <f t="shared" si="9"/>
        <v>0.14791773780734629</v>
      </c>
      <c r="Q20">
        <f t="shared" si="10"/>
        <v>161.84885822798987</v>
      </c>
      <c r="R20">
        <f t="shared" si="11"/>
        <v>27.831631067756494</v>
      </c>
      <c r="S20">
        <f t="shared" si="12"/>
        <v>27.945825806451602</v>
      </c>
      <c r="T20">
        <f t="shared" si="13"/>
        <v>3.7828714311021603</v>
      </c>
      <c r="U20">
        <f t="shared" si="14"/>
        <v>40.092078196278422</v>
      </c>
      <c r="V20">
        <f t="shared" si="15"/>
        <v>1.5449782053976084</v>
      </c>
      <c r="W20">
        <f t="shared" si="16"/>
        <v>3.8535747581701125</v>
      </c>
      <c r="X20">
        <f t="shared" si="17"/>
        <v>2.2378932257045516</v>
      </c>
      <c r="Y20">
        <f t="shared" si="18"/>
        <v>-246.07677839483253</v>
      </c>
      <c r="Z20">
        <f t="shared" si="19"/>
        <v>58.222238466655014</v>
      </c>
      <c r="AA20">
        <f t="shared" si="20"/>
        <v>3.7396918500414897</v>
      </c>
      <c r="AB20">
        <f t="shared" si="21"/>
        <v>-22.26598985014617</v>
      </c>
      <c r="AC20">
        <v>-4.0142839557629997E-2</v>
      </c>
      <c r="AD20">
        <v>4.5063854109332099E-2</v>
      </c>
      <c r="AE20">
        <v>3.38579407765936</v>
      </c>
      <c r="AF20">
        <v>0</v>
      </c>
      <c r="AG20">
        <v>0</v>
      </c>
      <c r="AH20">
        <f t="shared" si="22"/>
        <v>1</v>
      </c>
      <c r="AI20">
        <f t="shared" si="23"/>
        <v>0</v>
      </c>
      <c r="AJ20">
        <f t="shared" si="24"/>
        <v>50974.909641888204</v>
      </c>
      <c r="AK20">
        <v>0</v>
      </c>
      <c r="AL20">
        <v>0</v>
      </c>
      <c r="AM20">
        <v>0</v>
      </c>
      <c r="AN20">
        <f t="shared" si="25"/>
        <v>0</v>
      </c>
      <c r="AO20" t="e">
        <f t="shared" si="26"/>
        <v>#DIV/0!</v>
      </c>
      <c r="AP20">
        <v>-1</v>
      </c>
      <c r="AQ20" t="s">
        <v>264</v>
      </c>
      <c r="AR20">
        <v>2.2767499999999998</v>
      </c>
      <c r="AS20">
        <v>1.7008000000000001</v>
      </c>
      <c r="AT20">
        <f t="shared" si="27"/>
        <v>-0.33863476011288784</v>
      </c>
      <c r="AU20">
        <v>0.5</v>
      </c>
      <c r="AV20">
        <f t="shared" si="28"/>
        <v>841.20731330352089</v>
      </c>
      <c r="AW20">
        <f t="shared" si="29"/>
        <v>18.365236438037986</v>
      </c>
      <c r="AX20">
        <f t="shared" si="30"/>
        <v>-142.43101837287233</v>
      </c>
      <c r="AY20">
        <f t="shared" si="31"/>
        <v>1</v>
      </c>
      <c r="AZ20">
        <f t="shared" si="32"/>
        <v>2.3020765668320696E-2</v>
      </c>
      <c r="BA20">
        <f t="shared" si="33"/>
        <v>-1</v>
      </c>
      <c r="BB20" t="s">
        <v>252</v>
      </c>
      <c r="BC20">
        <v>0</v>
      </c>
      <c r="BD20">
        <f t="shared" si="34"/>
        <v>1.7008000000000001</v>
      </c>
      <c r="BE20">
        <f t="shared" si="35"/>
        <v>-0.3386347601128879</v>
      </c>
      <c r="BF20" t="e">
        <f t="shared" si="36"/>
        <v>#DIV/0!</v>
      </c>
      <c r="BG20">
        <f t="shared" si="37"/>
        <v>-0.3386347601128879</v>
      </c>
      <c r="BH20" t="e">
        <f t="shared" si="38"/>
        <v>#DIV/0!</v>
      </c>
      <c r="BI20">
        <f t="shared" si="39"/>
        <v>1000.00829032258</v>
      </c>
      <c r="BJ20">
        <f t="shared" si="40"/>
        <v>841.20731330352089</v>
      </c>
      <c r="BK20">
        <f t="shared" si="41"/>
        <v>0.8412003394813522</v>
      </c>
      <c r="BL20">
        <f t="shared" si="42"/>
        <v>0.19240067896270446</v>
      </c>
      <c r="BM20">
        <v>0.73920978418331496</v>
      </c>
      <c r="BN20">
        <v>0.5</v>
      </c>
      <c r="BO20" t="s">
        <v>253</v>
      </c>
      <c r="BP20">
        <v>1675520306.51613</v>
      </c>
      <c r="BQ20">
        <v>399.97903225806402</v>
      </c>
      <c r="BR20">
        <v>403.023967741935</v>
      </c>
      <c r="BS20">
        <v>15.9178451612903</v>
      </c>
      <c r="BT20">
        <v>15.1060709677419</v>
      </c>
      <c r="BU20">
        <v>500.02977419354801</v>
      </c>
      <c r="BV20">
        <v>96.8595258064516</v>
      </c>
      <c r="BW20">
        <v>0.199981290322581</v>
      </c>
      <c r="BX20">
        <v>28.263722580645101</v>
      </c>
      <c r="BY20">
        <v>27.945825806451602</v>
      </c>
      <c r="BZ20">
        <v>999.9</v>
      </c>
      <c r="CA20">
        <v>9994.5161290322594</v>
      </c>
      <c r="CB20">
        <v>0</v>
      </c>
      <c r="CC20">
        <v>387.18867741935497</v>
      </c>
      <c r="CD20">
        <v>1000.00829032258</v>
      </c>
      <c r="CE20">
        <v>0.95998809677419406</v>
      </c>
      <c r="CF20">
        <v>4.0011780645161303E-2</v>
      </c>
      <c r="CG20">
        <v>0</v>
      </c>
      <c r="CH20">
        <v>2.2814612903225799</v>
      </c>
      <c r="CI20">
        <v>0</v>
      </c>
      <c r="CJ20">
        <v>1204.2038709677399</v>
      </c>
      <c r="CK20">
        <v>9334.3641935483902</v>
      </c>
      <c r="CL20">
        <v>36.419161290322599</v>
      </c>
      <c r="CM20">
        <v>39.864612903225797</v>
      </c>
      <c r="CN20">
        <v>37.439354838709697</v>
      </c>
      <c r="CO20">
        <v>38.818290322580602</v>
      </c>
      <c r="CP20">
        <v>36.755741935483897</v>
      </c>
      <c r="CQ20">
        <v>959.99580645161302</v>
      </c>
      <c r="CR20">
        <v>40.011612903225803</v>
      </c>
      <c r="CS20">
        <v>0</v>
      </c>
      <c r="CT20">
        <v>59.399999856948902</v>
      </c>
      <c r="CU20">
        <v>2.2767499999999998</v>
      </c>
      <c r="CV20">
        <v>0.27446495422878198</v>
      </c>
      <c r="CW20">
        <v>-0.10085470944455199</v>
      </c>
      <c r="CX20">
        <v>1204.21423076923</v>
      </c>
      <c r="CY20">
        <v>15</v>
      </c>
      <c r="CZ20">
        <v>1675519942.0999999</v>
      </c>
      <c r="DA20" t="s">
        <v>254</v>
      </c>
      <c r="DB20">
        <v>1</v>
      </c>
      <c r="DC20">
        <v>-3.8490000000000002</v>
      </c>
      <c r="DD20">
        <v>0.44400000000000001</v>
      </c>
      <c r="DE20">
        <v>403</v>
      </c>
      <c r="DF20">
        <v>16</v>
      </c>
      <c r="DG20">
        <v>1.62</v>
      </c>
      <c r="DH20">
        <v>0.48</v>
      </c>
      <c r="DI20">
        <v>-3.0297649056603801</v>
      </c>
      <c r="DJ20">
        <v>-8.9861207643583602E-2</v>
      </c>
      <c r="DK20">
        <v>9.12864116987855E-2</v>
      </c>
      <c r="DL20">
        <v>1</v>
      </c>
      <c r="DM20">
        <v>2.1074000000000002</v>
      </c>
      <c r="DN20">
        <v>0</v>
      </c>
      <c r="DO20">
        <v>0</v>
      </c>
      <c r="DP20">
        <v>0</v>
      </c>
      <c r="DQ20">
        <v>0.80383820754716995</v>
      </c>
      <c r="DR20">
        <v>7.2458139946169994E-2</v>
      </c>
      <c r="DS20">
        <v>1.12582422726699E-2</v>
      </c>
      <c r="DT20">
        <v>1</v>
      </c>
      <c r="DU20">
        <v>2</v>
      </c>
      <c r="DV20">
        <v>3</v>
      </c>
      <c r="DW20" t="s">
        <v>255</v>
      </c>
      <c r="DX20">
        <v>100</v>
      </c>
      <c r="DY20">
        <v>100</v>
      </c>
      <c r="DZ20">
        <v>-3.8490000000000002</v>
      </c>
      <c r="EA20">
        <v>0.44400000000000001</v>
      </c>
      <c r="EB20">
        <v>2</v>
      </c>
      <c r="EC20">
        <v>508.19099999999997</v>
      </c>
      <c r="ED20">
        <v>461.00099999999998</v>
      </c>
      <c r="EE20">
        <v>27.527200000000001</v>
      </c>
      <c r="EF20">
        <v>28.003599999999999</v>
      </c>
      <c r="EG20">
        <v>30.0015</v>
      </c>
      <c r="EH20">
        <v>27.5593</v>
      </c>
      <c r="EI20">
        <v>27.433399999999999</v>
      </c>
      <c r="EJ20">
        <v>19.844200000000001</v>
      </c>
      <c r="EK20">
        <v>20.476099999999999</v>
      </c>
      <c r="EL20">
        <v>94.236699999999999</v>
      </c>
      <c r="EM20">
        <v>27.531199999999998</v>
      </c>
      <c r="EN20">
        <v>403.03199999999998</v>
      </c>
      <c r="EO20">
        <v>15.0154</v>
      </c>
      <c r="EP20">
        <v>100.352</v>
      </c>
      <c r="EQ20">
        <v>90.623599999999996</v>
      </c>
    </row>
    <row r="21" spans="1:147" x14ac:dyDescent="0.3">
      <c r="A21">
        <v>5</v>
      </c>
      <c r="B21">
        <v>1675520374.5</v>
      </c>
      <c r="C21">
        <v>240</v>
      </c>
      <c r="D21" t="s">
        <v>265</v>
      </c>
      <c r="E21" t="s">
        <v>266</v>
      </c>
      <c r="F21">
        <v>1675520366.53548</v>
      </c>
      <c r="G21">
        <f t="shared" si="0"/>
        <v>5.9384634739400293E-3</v>
      </c>
      <c r="H21">
        <f t="shared" si="1"/>
        <v>18.922143412079063</v>
      </c>
      <c r="I21">
        <f t="shared" si="2"/>
        <v>399.99077419354802</v>
      </c>
      <c r="J21">
        <f t="shared" si="3"/>
        <v>267.46844266009725</v>
      </c>
      <c r="K21">
        <f t="shared" si="4"/>
        <v>25.96230342278314</v>
      </c>
      <c r="L21">
        <f t="shared" si="5"/>
        <v>38.825820880573318</v>
      </c>
      <c r="M21">
        <f t="shared" si="6"/>
        <v>0.26159552020337862</v>
      </c>
      <c r="N21">
        <f t="shared" si="7"/>
        <v>3.3993784302146048</v>
      </c>
      <c r="O21">
        <f t="shared" si="8"/>
        <v>0.25090428839418782</v>
      </c>
      <c r="P21">
        <f t="shared" si="9"/>
        <v>0.15773933540112484</v>
      </c>
      <c r="Q21">
        <f t="shared" si="10"/>
        <v>161.84902325794249</v>
      </c>
      <c r="R21">
        <f t="shared" si="11"/>
        <v>27.856110112272614</v>
      </c>
      <c r="S21">
        <f t="shared" si="12"/>
        <v>27.9579967741935</v>
      </c>
      <c r="T21">
        <f t="shared" si="13"/>
        <v>3.785557388420635</v>
      </c>
      <c r="U21">
        <f t="shared" si="14"/>
        <v>40.010862260570832</v>
      </c>
      <c r="V21">
        <f t="shared" si="15"/>
        <v>1.5513142520323437</v>
      </c>
      <c r="W21">
        <f t="shared" si="16"/>
        <v>3.8772327422723514</v>
      </c>
      <c r="X21">
        <f t="shared" si="17"/>
        <v>2.2342431363882911</v>
      </c>
      <c r="Y21">
        <f t="shared" si="18"/>
        <v>-261.88623920075531</v>
      </c>
      <c r="Z21">
        <f t="shared" si="19"/>
        <v>75.315761943447811</v>
      </c>
      <c r="AA21">
        <f t="shared" si="20"/>
        <v>4.8373184529413917</v>
      </c>
      <c r="AB21">
        <f t="shared" si="21"/>
        <v>-19.884135546423622</v>
      </c>
      <c r="AC21">
        <v>-4.0175666982891399E-2</v>
      </c>
      <c r="AD21">
        <v>4.5100705770028497E-2</v>
      </c>
      <c r="AE21">
        <v>3.3879927813406998</v>
      </c>
      <c r="AF21">
        <v>0</v>
      </c>
      <c r="AG21">
        <v>0</v>
      </c>
      <c r="AH21">
        <f t="shared" si="22"/>
        <v>1</v>
      </c>
      <c r="AI21">
        <f t="shared" si="23"/>
        <v>0</v>
      </c>
      <c r="AJ21">
        <f t="shared" si="24"/>
        <v>50997.235429454791</v>
      </c>
      <c r="AK21">
        <v>0</v>
      </c>
      <c r="AL21">
        <v>0</v>
      </c>
      <c r="AM21">
        <v>0</v>
      </c>
      <c r="AN21">
        <f t="shared" si="25"/>
        <v>0</v>
      </c>
      <c r="AO21" t="e">
        <f t="shared" si="26"/>
        <v>#DIV/0!</v>
      </c>
      <c r="AP21">
        <v>-1</v>
      </c>
      <c r="AQ21" t="s">
        <v>267</v>
      </c>
      <c r="AR21">
        <v>2.2343230769230802</v>
      </c>
      <c r="AS21">
        <v>1.63</v>
      </c>
      <c r="AT21">
        <f t="shared" si="27"/>
        <v>-0.37075035394054012</v>
      </c>
      <c r="AU21">
        <v>0.5</v>
      </c>
      <c r="AV21">
        <f t="shared" si="28"/>
        <v>841.208204902793</v>
      </c>
      <c r="AW21">
        <f t="shared" si="29"/>
        <v>18.922143412079063</v>
      </c>
      <c r="AX21">
        <f t="shared" si="30"/>
        <v>-155.93911985269844</v>
      </c>
      <c r="AY21">
        <f t="shared" si="31"/>
        <v>1</v>
      </c>
      <c r="AZ21">
        <f t="shared" si="32"/>
        <v>2.3682773534503498E-2</v>
      </c>
      <c r="BA21">
        <f t="shared" si="33"/>
        <v>-1</v>
      </c>
      <c r="BB21" t="s">
        <v>252</v>
      </c>
      <c r="BC21">
        <v>0</v>
      </c>
      <c r="BD21">
        <f t="shared" si="34"/>
        <v>1.63</v>
      </c>
      <c r="BE21">
        <f t="shared" si="35"/>
        <v>-0.37075035394054007</v>
      </c>
      <c r="BF21" t="e">
        <f t="shared" si="36"/>
        <v>#DIV/0!</v>
      </c>
      <c r="BG21">
        <f t="shared" si="37"/>
        <v>-0.37075035394054007</v>
      </c>
      <c r="BH21" t="e">
        <f t="shared" si="38"/>
        <v>#DIV/0!</v>
      </c>
      <c r="BI21">
        <f t="shared" si="39"/>
        <v>1000.00935483871</v>
      </c>
      <c r="BJ21">
        <f t="shared" si="40"/>
        <v>841.208204902793</v>
      </c>
      <c r="BK21">
        <f t="shared" si="41"/>
        <v>0.84120033560933061</v>
      </c>
      <c r="BL21">
        <f t="shared" si="42"/>
        <v>0.19240067121866122</v>
      </c>
      <c r="BM21">
        <v>0.73920978418331496</v>
      </c>
      <c r="BN21">
        <v>0.5</v>
      </c>
      <c r="BO21" t="s">
        <v>253</v>
      </c>
      <c r="BP21">
        <v>1675520366.53548</v>
      </c>
      <c r="BQ21">
        <v>399.99077419354802</v>
      </c>
      <c r="BR21">
        <v>403.13938709677399</v>
      </c>
      <c r="BS21">
        <v>15.981925806451599</v>
      </c>
      <c r="BT21">
        <v>15.1180161290323</v>
      </c>
      <c r="BU21">
        <v>500.00751612903201</v>
      </c>
      <c r="BV21">
        <v>96.866825806451601</v>
      </c>
      <c r="BW21">
        <v>0.19996519354838699</v>
      </c>
      <c r="BX21">
        <v>28.3689580645161</v>
      </c>
      <c r="BY21">
        <v>27.9579967741935</v>
      </c>
      <c r="BZ21">
        <v>999.9</v>
      </c>
      <c r="CA21">
        <v>10001.935483871001</v>
      </c>
      <c r="CB21">
        <v>0</v>
      </c>
      <c r="CC21">
        <v>387.20535483870998</v>
      </c>
      <c r="CD21">
        <v>1000.00935483871</v>
      </c>
      <c r="CE21">
        <v>0.95999093548387104</v>
      </c>
      <c r="CF21">
        <v>4.0008825806451598E-2</v>
      </c>
      <c r="CG21">
        <v>0</v>
      </c>
      <c r="CH21">
        <v>2.2577483870967701</v>
      </c>
      <c r="CI21">
        <v>0</v>
      </c>
      <c r="CJ21">
        <v>1203.1854838709701</v>
      </c>
      <c r="CK21">
        <v>9334.3845161290301</v>
      </c>
      <c r="CL21">
        <v>37.102612903225797</v>
      </c>
      <c r="CM21">
        <v>40.457419354838699</v>
      </c>
      <c r="CN21">
        <v>38.126677419354799</v>
      </c>
      <c r="CO21">
        <v>39.3606129032258</v>
      </c>
      <c r="CP21">
        <v>37.384806451612903</v>
      </c>
      <c r="CQ21">
        <v>959.99903225806395</v>
      </c>
      <c r="CR21">
        <v>40.011612903225803</v>
      </c>
      <c r="CS21">
        <v>0</v>
      </c>
      <c r="CT21">
        <v>59.199999809265101</v>
      </c>
      <c r="CU21">
        <v>2.2343230769230802</v>
      </c>
      <c r="CV21">
        <v>-0.54650256004034203</v>
      </c>
      <c r="CW21">
        <v>4.4396581290714403</v>
      </c>
      <c r="CX21">
        <v>1203.23615384615</v>
      </c>
      <c r="CY21">
        <v>15</v>
      </c>
      <c r="CZ21">
        <v>1675519942.0999999</v>
      </c>
      <c r="DA21" t="s">
        <v>254</v>
      </c>
      <c r="DB21">
        <v>1</v>
      </c>
      <c r="DC21">
        <v>-3.8490000000000002</v>
      </c>
      <c r="DD21">
        <v>0.44400000000000001</v>
      </c>
      <c r="DE21">
        <v>403</v>
      </c>
      <c r="DF21">
        <v>16</v>
      </c>
      <c r="DG21">
        <v>1.62</v>
      </c>
      <c r="DH21">
        <v>0.48</v>
      </c>
      <c r="DI21">
        <v>-3.1574956603773598</v>
      </c>
      <c r="DJ21">
        <v>6.3425666892705707E-2</v>
      </c>
      <c r="DK21">
        <v>0.11487903207056401</v>
      </c>
      <c r="DL21">
        <v>1</v>
      </c>
      <c r="DM21">
        <v>2.181</v>
      </c>
      <c r="DN21">
        <v>0</v>
      </c>
      <c r="DO21">
        <v>0</v>
      </c>
      <c r="DP21">
        <v>0</v>
      </c>
      <c r="DQ21">
        <v>0.85248881132075505</v>
      </c>
      <c r="DR21">
        <v>0.110412049611555</v>
      </c>
      <c r="DS21">
        <v>1.5003795035717899E-2</v>
      </c>
      <c r="DT21">
        <v>0</v>
      </c>
      <c r="DU21">
        <v>1</v>
      </c>
      <c r="DV21">
        <v>3</v>
      </c>
      <c r="DW21" t="s">
        <v>268</v>
      </c>
      <c r="DX21">
        <v>100</v>
      </c>
      <c r="DY21">
        <v>100</v>
      </c>
      <c r="DZ21">
        <v>-3.8490000000000002</v>
      </c>
      <c r="EA21">
        <v>0.44400000000000001</v>
      </c>
      <c r="EB21">
        <v>2</v>
      </c>
      <c r="EC21">
        <v>509.01100000000002</v>
      </c>
      <c r="ED21">
        <v>459.77499999999998</v>
      </c>
      <c r="EE21">
        <v>27.761399999999998</v>
      </c>
      <c r="EF21">
        <v>28.231100000000001</v>
      </c>
      <c r="EG21">
        <v>30.001300000000001</v>
      </c>
      <c r="EH21">
        <v>27.851099999999999</v>
      </c>
      <c r="EI21">
        <v>27.741900000000001</v>
      </c>
      <c r="EJ21">
        <v>19.8432</v>
      </c>
      <c r="EK21">
        <v>21.332000000000001</v>
      </c>
      <c r="EL21">
        <v>97.373800000000003</v>
      </c>
      <c r="EM21">
        <v>27.761900000000001</v>
      </c>
      <c r="EN21">
        <v>403.15699999999998</v>
      </c>
      <c r="EO21">
        <v>15.0482</v>
      </c>
      <c r="EP21">
        <v>100.32599999999999</v>
      </c>
      <c r="EQ21">
        <v>90.590400000000002</v>
      </c>
    </row>
    <row r="22" spans="1:147" x14ac:dyDescent="0.3">
      <c r="A22">
        <v>6</v>
      </c>
      <c r="B22">
        <v>1675520434.5999999</v>
      </c>
      <c r="C22">
        <v>300.09999990463302</v>
      </c>
      <c r="D22" t="s">
        <v>269</v>
      </c>
      <c r="E22" t="s">
        <v>270</v>
      </c>
      <c r="F22">
        <v>1675520426.5451601</v>
      </c>
      <c r="G22">
        <f t="shared" si="0"/>
        <v>6.2069133371565697E-3</v>
      </c>
      <c r="H22">
        <f t="shared" si="1"/>
        <v>19.888297149477207</v>
      </c>
      <c r="I22">
        <f t="shared" si="2"/>
        <v>399.97348387096798</v>
      </c>
      <c r="J22">
        <f t="shared" si="3"/>
        <v>266.7316000711939</v>
      </c>
      <c r="K22">
        <f t="shared" si="4"/>
        <v>25.891067790160665</v>
      </c>
      <c r="L22">
        <f t="shared" si="5"/>
        <v>38.824573400399103</v>
      </c>
      <c r="M22">
        <f t="shared" si="6"/>
        <v>0.27373707497097477</v>
      </c>
      <c r="N22">
        <f t="shared" si="7"/>
        <v>3.400192448956644</v>
      </c>
      <c r="O22">
        <f t="shared" si="8"/>
        <v>0.26205687373303171</v>
      </c>
      <c r="P22">
        <f t="shared" si="9"/>
        <v>0.16479343328114807</v>
      </c>
      <c r="Q22">
        <f t="shared" si="10"/>
        <v>161.84510115771835</v>
      </c>
      <c r="R22">
        <f t="shared" si="11"/>
        <v>27.929538148104452</v>
      </c>
      <c r="S22">
        <f t="shared" si="12"/>
        <v>28.0016838709677</v>
      </c>
      <c r="T22">
        <f t="shared" si="13"/>
        <v>3.7952122117262648</v>
      </c>
      <c r="U22">
        <f t="shared" si="14"/>
        <v>39.911087200100347</v>
      </c>
      <c r="V22">
        <f t="shared" si="15"/>
        <v>1.5595387119582798</v>
      </c>
      <c r="W22">
        <f t="shared" si="16"/>
        <v>3.9075325213249479</v>
      </c>
      <c r="X22">
        <f t="shared" si="17"/>
        <v>2.235673499767985</v>
      </c>
      <c r="Y22">
        <f t="shared" si="18"/>
        <v>-273.72487816860473</v>
      </c>
      <c r="Z22">
        <f t="shared" si="19"/>
        <v>91.882656980923684</v>
      </c>
      <c r="AA22">
        <f t="shared" si="20"/>
        <v>5.9051737843191905</v>
      </c>
      <c r="AB22">
        <f t="shared" si="21"/>
        <v>-14.091946245643499</v>
      </c>
      <c r="AC22">
        <v>-4.0187771605291897E-2</v>
      </c>
      <c r="AD22">
        <v>4.51142942690963E-2</v>
      </c>
      <c r="AE22">
        <v>3.3888033696734698</v>
      </c>
      <c r="AF22">
        <v>0</v>
      </c>
      <c r="AG22">
        <v>0</v>
      </c>
      <c r="AH22">
        <f t="shared" si="22"/>
        <v>1</v>
      </c>
      <c r="AI22">
        <f t="shared" si="23"/>
        <v>0</v>
      </c>
      <c r="AJ22">
        <f t="shared" si="24"/>
        <v>50989.328405925771</v>
      </c>
      <c r="AK22">
        <v>0</v>
      </c>
      <c r="AL22">
        <v>0</v>
      </c>
      <c r="AM22">
        <v>0</v>
      </c>
      <c r="AN22">
        <f t="shared" si="25"/>
        <v>0</v>
      </c>
      <c r="AO22" t="e">
        <f t="shared" si="26"/>
        <v>#DIV/0!</v>
      </c>
      <c r="AP22">
        <v>-1</v>
      </c>
      <c r="AQ22" t="s">
        <v>271</v>
      </c>
      <c r="AR22">
        <v>2.2370961538461498</v>
      </c>
      <c r="AS22">
        <v>1.6008</v>
      </c>
      <c r="AT22">
        <f t="shared" si="27"/>
        <v>-0.39748635297735491</v>
      </c>
      <c r="AU22">
        <v>0.5</v>
      </c>
      <c r="AV22">
        <f t="shared" si="28"/>
        <v>841.19062583227378</v>
      </c>
      <c r="AW22">
        <f t="shared" si="29"/>
        <v>19.888297149477207</v>
      </c>
      <c r="AX22">
        <f t="shared" si="30"/>
        <v>-167.18089701040464</v>
      </c>
      <c r="AY22">
        <f t="shared" si="31"/>
        <v>1</v>
      </c>
      <c r="AZ22">
        <f t="shared" si="32"/>
        <v>2.4831823498758478E-2</v>
      </c>
      <c r="BA22">
        <f t="shared" si="33"/>
        <v>-1</v>
      </c>
      <c r="BB22" t="s">
        <v>252</v>
      </c>
      <c r="BC22">
        <v>0</v>
      </c>
      <c r="BD22">
        <f t="shared" si="34"/>
        <v>1.6008</v>
      </c>
      <c r="BE22">
        <f t="shared" si="35"/>
        <v>-0.39748635297735496</v>
      </c>
      <c r="BF22" t="e">
        <f t="shared" si="36"/>
        <v>#DIV/0!</v>
      </c>
      <c r="BG22">
        <f t="shared" si="37"/>
        <v>-0.39748635297735496</v>
      </c>
      <c r="BH22" t="e">
        <f t="shared" si="38"/>
        <v>#DIV/0!</v>
      </c>
      <c r="BI22">
        <f t="shared" si="39"/>
        <v>999.988838709677</v>
      </c>
      <c r="BJ22">
        <f t="shared" si="40"/>
        <v>841.19062583227378</v>
      </c>
      <c r="BK22">
        <f t="shared" si="41"/>
        <v>0.84120001470985772</v>
      </c>
      <c r="BL22">
        <f t="shared" si="42"/>
        <v>0.19240002941971546</v>
      </c>
      <c r="BM22">
        <v>0.73920978418331496</v>
      </c>
      <c r="BN22">
        <v>0.5</v>
      </c>
      <c r="BO22" t="s">
        <v>253</v>
      </c>
      <c r="BP22">
        <v>1675520426.5451601</v>
      </c>
      <c r="BQ22">
        <v>399.97348387096798</v>
      </c>
      <c r="BR22">
        <v>403.28077419354798</v>
      </c>
      <c r="BS22">
        <v>16.066477419354801</v>
      </c>
      <c r="BT22">
        <v>15.1635967741935</v>
      </c>
      <c r="BU22">
        <v>500.01012903225802</v>
      </c>
      <c r="BV22">
        <v>96.867893548387102</v>
      </c>
      <c r="BW22">
        <v>0.19997461290322599</v>
      </c>
      <c r="BX22">
        <v>28.502922580645201</v>
      </c>
      <c r="BY22">
        <v>28.0016838709677</v>
      </c>
      <c r="BZ22">
        <v>999.9</v>
      </c>
      <c r="CA22">
        <v>10004.8387096774</v>
      </c>
      <c r="CB22">
        <v>0</v>
      </c>
      <c r="CC22">
        <v>387.21858064516101</v>
      </c>
      <c r="CD22">
        <v>999.988838709677</v>
      </c>
      <c r="CE22">
        <v>0.95999900000000005</v>
      </c>
      <c r="CF22">
        <v>4.0000599999999997E-2</v>
      </c>
      <c r="CG22">
        <v>0</v>
      </c>
      <c r="CH22">
        <v>2.2731870967741901</v>
      </c>
      <c r="CI22">
        <v>0</v>
      </c>
      <c r="CJ22">
        <v>1202.98</v>
      </c>
      <c r="CK22">
        <v>9334.21677419355</v>
      </c>
      <c r="CL22">
        <v>37.747677419354801</v>
      </c>
      <c r="CM22">
        <v>41.025935483870903</v>
      </c>
      <c r="CN22">
        <v>38.773838709677399</v>
      </c>
      <c r="CO22">
        <v>39.884870967741897</v>
      </c>
      <c r="CP22">
        <v>37.971548387096803</v>
      </c>
      <c r="CQ22">
        <v>959.987741935484</v>
      </c>
      <c r="CR22">
        <v>40</v>
      </c>
      <c r="CS22">
        <v>0</v>
      </c>
      <c r="CT22">
        <v>59.599999904632597</v>
      </c>
      <c r="CU22">
        <v>2.2370961538461498</v>
      </c>
      <c r="CV22">
        <v>0.19685127237418901</v>
      </c>
      <c r="CW22">
        <v>-0.45675212947913002</v>
      </c>
      <c r="CX22">
        <v>1203.03923076923</v>
      </c>
      <c r="CY22">
        <v>15</v>
      </c>
      <c r="CZ22">
        <v>1675519942.0999999</v>
      </c>
      <c r="DA22" t="s">
        <v>254</v>
      </c>
      <c r="DB22">
        <v>1</v>
      </c>
      <c r="DC22">
        <v>-3.8490000000000002</v>
      </c>
      <c r="DD22">
        <v>0.44400000000000001</v>
      </c>
      <c r="DE22">
        <v>403</v>
      </c>
      <c r="DF22">
        <v>16</v>
      </c>
      <c r="DG22">
        <v>1.62</v>
      </c>
      <c r="DH22">
        <v>0.48</v>
      </c>
      <c r="DI22">
        <v>-3.27135018867925</v>
      </c>
      <c r="DJ22">
        <v>-0.35001656370474199</v>
      </c>
      <c r="DK22">
        <v>9.5666693095815394E-2</v>
      </c>
      <c r="DL22">
        <v>1</v>
      </c>
      <c r="DM22">
        <v>2.3458999999999999</v>
      </c>
      <c r="DN22">
        <v>0</v>
      </c>
      <c r="DO22">
        <v>0</v>
      </c>
      <c r="DP22">
        <v>0</v>
      </c>
      <c r="DQ22">
        <v>0.90198726415094299</v>
      </c>
      <c r="DR22">
        <v>1.8604867430514298E-2</v>
      </c>
      <c r="DS22">
        <v>6.1782778578431397E-3</v>
      </c>
      <c r="DT22">
        <v>1</v>
      </c>
      <c r="DU22">
        <v>2</v>
      </c>
      <c r="DV22">
        <v>3</v>
      </c>
      <c r="DW22" t="s">
        <v>255</v>
      </c>
      <c r="DX22">
        <v>100</v>
      </c>
      <c r="DY22">
        <v>100</v>
      </c>
      <c r="DZ22">
        <v>-3.8490000000000002</v>
      </c>
      <c r="EA22">
        <v>0.44400000000000001</v>
      </c>
      <c r="EB22">
        <v>2</v>
      </c>
      <c r="EC22">
        <v>509.50299999999999</v>
      </c>
      <c r="ED22">
        <v>459.10500000000002</v>
      </c>
      <c r="EE22">
        <v>27.747900000000001</v>
      </c>
      <c r="EF22">
        <v>28.441400000000002</v>
      </c>
      <c r="EG22">
        <v>30.001300000000001</v>
      </c>
      <c r="EH22">
        <v>28.1203</v>
      </c>
      <c r="EI22">
        <v>28.025200000000002</v>
      </c>
      <c r="EJ22">
        <v>19.846499999999999</v>
      </c>
      <c r="EK22">
        <v>21.878299999999999</v>
      </c>
      <c r="EL22">
        <v>100</v>
      </c>
      <c r="EM22">
        <v>27.745899999999999</v>
      </c>
      <c r="EN22">
        <v>403.26499999999999</v>
      </c>
      <c r="EO22">
        <v>15.094099999999999</v>
      </c>
      <c r="EP22">
        <v>100.30500000000001</v>
      </c>
      <c r="EQ22">
        <v>90.562600000000003</v>
      </c>
    </row>
    <row r="23" spans="1:147" x14ac:dyDescent="0.3">
      <c r="A23">
        <v>7</v>
      </c>
      <c r="B23">
        <v>1675520495.0999999</v>
      </c>
      <c r="C23">
        <v>360.59999990463302</v>
      </c>
      <c r="D23" t="s">
        <v>272</v>
      </c>
      <c r="E23" t="s">
        <v>273</v>
      </c>
      <c r="F23">
        <v>1675520487.0387101</v>
      </c>
      <c r="G23">
        <f t="shared" si="0"/>
        <v>6.1879583357227859E-3</v>
      </c>
      <c r="H23">
        <f t="shared" si="1"/>
        <v>20.546293050962255</v>
      </c>
      <c r="I23">
        <f t="shared" si="2"/>
        <v>399.97500000000002</v>
      </c>
      <c r="J23">
        <f t="shared" si="3"/>
        <v>263.19558006857659</v>
      </c>
      <c r="K23">
        <f t="shared" si="4"/>
        <v>25.549175340641806</v>
      </c>
      <c r="L23">
        <f t="shared" si="5"/>
        <v>38.826759188777409</v>
      </c>
      <c r="M23">
        <f t="shared" si="6"/>
        <v>0.27447235911603185</v>
      </c>
      <c r="N23">
        <f t="shared" si="7"/>
        <v>3.3979810803764865</v>
      </c>
      <c r="O23">
        <f t="shared" si="8"/>
        <v>0.26272348245252647</v>
      </c>
      <c r="P23">
        <f t="shared" si="9"/>
        <v>0.16521585646263831</v>
      </c>
      <c r="Q23">
        <f t="shared" si="10"/>
        <v>161.84503881629368</v>
      </c>
      <c r="R23">
        <f t="shared" si="11"/>
        <v>28.004914609313563</v>
      </c>
      <c r="S23">
        <f t="shared" si="12"/>
        <v>27.999954838709701</v>
      </c>
      <c r="T23">
        <f t="shared" si="13"/>
        <v>3.794829688686332</v>
      </c>
      <c r="U23">
        <f t="shared" si="14"/>
        <v>40.054774518199665</v>
      </c>
      <c r="V23">
        <f t="shared" si="15"/>
        <v>1.5716570221073982</v>
      </c>
      <c r="W23">
        <f t="shared" si="16"/>
        <v>3.9237694906840264</v>
      </c>
      <c r="X23">
        <f t="shared" si="17"/>
        <v>2.2231726665789338</v>
      </c>
      <c r="Y23">
        <f t="shared" si="18"/>
        <v>-272.88896260537484</v>
      </c>
      <c r="Z23">
        <f t="shared" si="19"/>
        <v>105.22250482044369</v>
      </c>
      <c r="AA23">
        <f t="shared" si="20"/>
        <v>6.7692584503066415</v>
      </c>
      <c r="AB23">
        <f t="shared" si="21"/>
        <v>0.94783948166916332</v>
      </c>
      <c r="AC23">
        <v>-4.0154890926052199E-2</v>
      </c>
      <c r="AD23">
        <v>4.5077382826144E-2</v>
      </c>
      <c r="AE23">
        <v>3.3866013193672</v>
      </c>
      <c r="AF23">
        <v>0</v>
      </c>
      <c r="AG23">
        <v>0</v>
      </c>
      <c r="AH23">
        <f t="shared" si="22"/>
        <v>1</v>
      </c>
      <c r="AI23">
        <f t="shared" si="23"/>
        <v>0</v>
      </c>
      <c r="AJ23">
        <f t="shared" si="24"/>
        <v>50937.358899492101</v>
      </c>
      <c r="AK23">
        <v>0</v>
      </c>
      <c r="AL23">
        <v>0</v>
      </c>
      <c r="AM23">
        <v>0</v>
      </c>
      <c r="AN23">
        <f t="shared" si="25"/>
        <v>0</v>
      </c>
      <c r="AO23" t="e">
        <f t="shared" si="26"/>
        <v>#DIV/0!</v>
      </c>
      <c r="AP23">
        <v>-1</v>
      </c>
      <c r="AQ23" t="s">
        <v>274</v>
      </c>
      <c r="AR23">
        <v>2.13430769230769</v>
      </c>
      <c r="AS23">
        <v>1.7676000000000001</v>
      </c>
      <c r="AT23">
        <f t="shared" si="27"/>
        <v>-0.20746078994551365</v>
      </c>
      <c r="AU23">
        <v>0.5</v>
      </c>
      <c r="AV23">
        <f t="shared" si="28"/>
        <v>841.19261369002436</v>
      </c>
      <c r="AW23">
        <f t="shared" si="29"/>
        <v>20.546293050962255</v>
      </c>
      <c r="AX23">
        <f t="shared" si="30"/>
        <v>-87.257242066231882</v>
      </c>
      <c r="AY23">
        <f t="shared" si="31"/>
        <v>1</v>
      </c>
      <c r="AZ23">
        <f t="shared" si="32"/>
        <v>2.5613982695884639E-2</v>
      </c>
      <c r="BA23">
        <f t="shared" si="33"/>
        <v>-1</v>
      </c>
      <c r="BB23" t="s">
        <v>252</v>
      </c>
      <c r="BC23">
        <v>0</v>
      </c>
      <c r="BD23">
        <f t="shared" si="34"/>
        <v>1.7676000000000001</v>
      </c>
      <c r="BE23">
        <f t="shared" si="35"/>
        <v>-0.20746078994551367</v>
      </c>
      <c r="BF23" t="e">
        <f t="shared" si="36"/>
        <v>#DIV/0!</v>
      </c>
      <c r="BG23">
        <f t="shared" si="37"/>
        <v>-0.20746078994551367</v>
      </c>
      <c r="BH23" t="e">
        <f t="shared" si="38"/>
        <v>#DIV/0!</v>
      </c>
      <c r="BI23">
        <f t="shared" si="39"/>
        <v>999.99151612903199</v>
      </c>
      <c r="BJ23">
        <f t="shared" si="40"/>
        <v>841.19261369002436</v>
      </c>
      <c r="BK23">
        <f t="shared" si="41"/>
        <v>0.84119975032016436</v>
      </c>
      <c r="BL23">
        <f t="shared" si="42"/>
        <v>0.19239950064032879</v>
      </c>
      <c r="BM23">
        <v>0.73920978418331496</v>
      </c>
      <c r="BN23">
        <v>0.5</v>
      </c>
      <c r="BO23" t="s">
        <v>253</v>
      </c>
      <c r="BP23">
        <v>1675520487.0387101</v>
      </c>
      <c r="BQ23">
        <v>399.97500000000002</v>
      </c>
      <c r="BR23">
        <v>403.37848387096801</v>
      </c>
      <c r="BS23">
        <v>16.190470967741899</v>
      </c>
      <c r="BT23">
        <v>15.290451612903199</v>
      </c>
      <c r="BU23">
        <v>500.00490322580703</v>
      </c>
      <c r="BV23">
        <v>96.872970967741907</v>
      </c>
      <c r="BW23">
        <v>0.199994064516129</v>
      </c>
      <c r="BX23">
        <v>28.574338709677399</v>
      </c>
      <c r="BY23">
        <v>27.999954838709701</v>
      </c>
      <c r="BZ23">
        <v>999.9</v>
      </c>
      <c r="CA23">
        <v>9996.1290322580608</v>
      </c>
      <c r="CB23">
        <v>0</v>
      </c>
      <c r="CC23">
        <v>387.11335483870999</v>
      </c>
      <c r="CD23">
        <v>999.99151612903199</v>
      </c>
      <c r="CE23">
        <v>0.96000538709677397</v>
      </c>
      <c r="CF23">
        <v>3.99946774193548E-2</v>
      </c>
      <c r="CG23">
        <v>0</v>
      </c>
      <c r="CH23">
        <v>2.11681935483871</v>
      </c>
      <c r="CI23">
        <v>0</v>
      </c>
      <c r="CJ23">
        <v>1204.07516129032</v>
      </c>
      <c r="CK23">
        <v>9334.2535483870997</v>
      </c>
      <c r="CL23">
        <v>38.352612903225797</v>
      </c>
      <c r="CM23">
        <v>41.552161290322601</v>
      </c>
      <c r="CN23">
        <v>39.388806451612901</v>
      </c>
      <c r="CO23">
        <v>40.372741935483901</v>
      </c>
      <c r="CP23">
        <v>38.517806451612898</v>
      </c>
      <c r="CQ23">
        <v>959.99903225806497</v>
      </c>
      <c r="CR23">
        <v>39.991290322580603</v>
      </c>
      <c r="CS23">
        <v>0</v>
      </c>
      <c r="CT23">
        <v>60</v>
      </c>
      <c r="CU23">
        <v>2.13430769230769</v>
      </c>
      <c r="CV23">
        <v>0.11189743898334201</v>
      </c>
      <c r="CW23">
        <v>-0.112136753060505</v>
      </c>
      <c r="CX23">
        <v>1204.05</v>
      </c>
      <c r="CY23">
        <v>15</v>
      </c>
      <c r="CZ23">
        <v>1675519942.0999999</v>
      </c>
      <c r="DA23" t="s">
        <v>254</v>
      </c>
      <c r="DB23">
        <v>1</v>
      </c>
      <c r="DC23">
        <v>-3.8490000000000002</v>
      </c>
      <c r="DD23">
        <v>0.44400000000000001</v>
      </c>
      <c r="DE23">
        <v>403</v>
      </c>
      <c r="DF23">
        <v>16</v>
      </c>
      <c r="DG23">
        <v>1.62</v>
      </c>
      <c r="DH23">
        <v>0.48</v>
      </c>
      <c r="DI23">
        <v>-3.3661773584905701</v>
      </c>
      <c r="DJ23">
        <v>-4.82072782492E-2</v>
      </c>
      <c r="DK23">
        <v>0.10024613857243</v>
      </c>
      <c r="DL23">
        <v>1</v>
      </c>
      <c r="DM23">
        <v>2.0129999999999999</v>
      </c>
      <c r="DN23">
        <v>0</v>
      </c>
      <c r="DO23">
        <v>0</v>
      </c>
      <c r="DP23">
        <v>0</v>
      </c>
      <c r="DQ23">
        <v>0.90426622641509402</v>
      </c>
      <c r="DR23">
        <v>-3.5099120878586201E-2</v>
      </c>
      <c r="DS23">
        <v>1.33309188852867E-2</v>
      </c>
      <c r="DT23">
        <v>1</v>
      </c>
      <c r="DU23">
        <v>2</v>
      </c>
      <c r="DV23">
        <v>3</v>
      </c>
      <c r="DW23" t="s">
        <v>255</v>
      </c>
      <c r="DX23">
        <v>100</v>
      </c>
      <c r="DY23">
        <v>100</v>
      </c>
      <c r="DZ23">
        <v>-3.8490000000000002</v>
      </c>
      <c r="EA23">
        <v>0.44400000000000001</v>
      </c>
      <c r="EB23">
        <v>2</v>
      </c>
      <c r="EC23">
        <v>510.19</v>
      </c>
      <c r="ED23">
        <v>458.38400000000001</v>
      </c>
      <c r="EE23">
        <v>27.657800000000002</v>
      </c>
      <c r="EF23">
        <v>28.6389</v>
      </c>
      <c r="EG23">
        <v>30.000900000000001</v>
      </c>
      <c r="EH23">
        <v>28.368600000000001</v>
      </c>
      <c r="EI23">
        <v>28.287600000000001</v>
      </c>
      <c r="EJ23">
        <v>19.855399999999999</v>
      </c>
      <c r="EK23">
        <v>21.0534</v>
      </c>
      <c r="EL23">
        <v>100</v>
      </c>
      <c r="EM23">
        <v>27.6511</v>
      </c>
      <c r="EN23">
        <v>403.399</v>
      </c>
      <c r="EO23">
        <v>15.278</v>
      </c>
      <c r="EP23">
        <v>100.282</v>
      </c>
      <c r="EQ23">
        <v>90.538799999999995</v>
      </c>
    </row>
    <row r="24" spans="1:147" x14ac:dyDescent="0.3">
      <c r="A24">
        <v>8</v>
      </c>
      <c r="B24">
        <v>1675520555.5999999</v>
      </c>
      <c r="C24">
        <v>421.09999990463302</v>
      </c>
      <c r="D24" t="s">
        <v>275</v>
      </c>
      <c r="E24" t="s">
        <v>276</v>
      </c>
      <c r="F24">
        <v>1675520547.56774</v>
      </c>
      <c r="G24">
        <f t="shared" si="0"/>
        <v>6.8395067150886155E-3</v>
      </c>
      <c r="H24">
        <f t="shared" si="1"/>
        <v>20.672595488118507</v>
      </c>
      <c r="I24">
        <f t="shared" si="2"/>
        <v>399.99380645161301</v>
      </c>
      <c r="J24">
        <f t="shared" si="3"/>
        <v>274.41501846974808</v>
      </c>
      <c r="K24">
        <f t="shared" si="4"/>
        <v>26.640625103297214</v>
      </c>
      <c r="L24">
        <f t="shared" si="5"/>
        <v>38.832003804824517</v>
      </c>
      <c r="M24">
        <f t="shared" si="6"/>
        <v>0.30523583843303964</v>
      </c>
      <c r="N24">
        <f t="shared" si="7"/>
        <v>3.4000923835172774</v>
      </c>
      <c r="O24">
        <f t="shared" si="8"/>
        <v>0.29078874818506262</v>
      </c>
      <c r="P24">
        <f t="shared" si="9"/>
        <v>0.18298398719072895</v>
      </c>
      <c r="Q24">
        <f t="shared" si="10"/>
        <v>161.84559740694971</v>
      </c>
      <c r="R24">
        <f t="shared" si="11"/>
        <v>27.928837153894058</v>
      </c>
      <c r="S24">
        <f t="shared" si="12"/>
        <v>28.006441935483899</v>
      </c>
      <c r="T24">
        <f t="shared" si="13"/>
        <v>3.7962650374167595</v>
      </c>
      <c r="U24">
        <f t="shared" si="14"/>
        <v>40.001642919493214</v>
      </c>
      <c r="V24">
        <f t="shared" si="15"/>
        <v>1.5760356829727271</v>
      </c>
      <c r="W24">
        <f t="shared" si="16"/>
        <v>3.9399273828443397</v>
      </c>
      <c r="X24">
        <f t="shared" si="17"/>
        <v>2.2202293544440321</v>
      </c>
      <c r="Y24">
        <f t="shared" si="18"/>
        <v>-301.62224613540792</v>
      </c>
      <c r="Z24">
        <f t="shared" si="19"/>
        <v>117.07917598346192</v>
      </c>
      <c r="AA24">
        <f t="shared" si="20"/>
        <v>7.5302531466327896</v>
      </c>
      <c r="AB24">
        <f t="shared" si="21"/>
        <v>-15.167219598363502</v>
      </c>
      <c r="AC24">
        <v>-4.0186283546955498E-2</v>
      </c>
      <c r="AD24">
        <v>4.5112623793252503E-2</v>
      </c>
      <c r="AE24">
        <v>3.38870372594483</v>
      </c>
      <c r="AF24">
        <v>0</v>
      </c>
      <c r="AG24">
        <v>0</v>
      </c>
      <c r="AH24">
        <f t="shared" si="22"/>
        <v>1</v>
      </c>
      <c r="AI24">
        <f t="shared" si="23"/>
        <v>0</v>
      </c>
      <c r="AJ24">
        <f t="shared" si="24"/>
        <v>50963.769530050318</v>
      </c>
      <c r="AK24">
        <v>0</v>
      </c>
      <c r="AL24">
        <v>0</v>
      </c>
      <c r="AM24">
        <v>0</v>
      </c>
      <c r="AN24">
        <f t="shared" si="25"/>
        <v>0</v>
      </c>
      <c r="AO24" t="e">
        <f t="shared" si="26"/>
        <v>#DIV/0!</v>
      </c>
      <c r="AP24">
        <v>-1</v>
      </c>
      <c r="AQ24" t="s">
        <v>277</v>
      </c>
      <c r="AR24">
        <v>2.1927192307692298</v>
      </c>
      <c r="AS24">
        <v>1.57</v>
      </c>
      <c r="AT24">
        <f t="shared" si="27"/>
        <v>-0.39663645271925452</v>
      </c>
      <c r="AU24">
        <v>0.5</v>
      </c>
      <c r="AV24">
        <f t="shared" si="28"/>
        <v>841.1957606715589</v>
      </c>
      <c r="AW24">
        <f t="shared" si="29"/>
        <v>20.672595488118507</v>
      </c>
      <c r="AX24">
        <f t="shared" si="30"/>
        <v>-166.82445127762105</v>
      </c>
      <c r="AY24">
        <f t="shared" si="31"/>
        <v>1</v>
      </c>
      <c r="AZ24">
        <f t="shared" si="32"/>
        <v>2.5764033179169189E-2</v>
      </c>
      <c r="BA24">
        <f t="shared" si="33"/>
        <v>-1</v>
      </c>
      <c r="BB24" t="s">
        <v>252</v>
      </c>
      <c r="BC24">
        <v>0</v>
      </c>
      <c r="BD24">
        <f t="shared" si="34"/>
        <v>1.57</v>
      </c>
      <c r="BE24">
        <f t="shared" si="35"/>
        <v>-0.39663645271925463</v>
      </c>
      <c r="BF24" t="e">
        <f t="shared" si="36"/>
        <v>#DIV/0!</v>
      </c>
      <c r="BG24">
        <f t="shared" si="37"/>
        <v>-0.39663645271925463</v>
      </c>
      <c r="BH24" t="e">
        <f t="shared" si="38"/>
        <v>#DIV/0!</v>
      </c>
      <c r="BI24">
        <f t="shared" si="39"/>
        <v>999.99529032258101</v>
      </c>
      <c r="BJ24">
        <f t="shared" si="40"/>
        <v>841.1957606715589</v>
      </c>
      <c r="BK24">
        <f t="shared" si="41"/>
        <v>0.84119972245089658</v>
      </c>
      <c r="BL24">
        <f t="shared" si="42"/>
        <v>0.19239944490179331</v>
      </c>
      <c r="BM24">
        <v>0.73920978418331496</v>
      </c>
      <c r="BN24">
        <v>0.5</v>
      </c>
      <c r="BO24" t="s">
        <v>253</v>
      </c>
      <c r="BP24">
        <v>1675520547.56774</v>
      </c>
      <c r="BQ24">
        <v>399.99380645161301</v>
      </c>
      <c r="BR24">
        <v>403.454580645161</v>
      </c>
      <c r="BS24">
        <v>16.234148387096798</v>
      </c>
      <c r="BT24">
        <v>15.2393870967742</v>
      </c>
      <c r="BU24">
        <v>499.99464516129001</v>
      </c>
      <c r="BV24">
        <v>96.881487096774194</v>
      </c>
      <c r="BW24">
        <v>0.20002561290322601</v>
      </c>
      <c r="BX24">
        <v>28.645151612903199</v>
      </c>
      <c r="BY24">
        <v>28.006441935483899</v>
      </c>
      <c r="BZ24">
        <v>999.9</v>
      </c>
      <c r="CA24">
        <v>10003.064516128999</v>
      </c>
      <c r="CB24">
        <v>0</v>
      </c>
      <c r="CC24">
        <v>387.11164516129003</v>
      </c>
      <c r="CD24">
        <v>999.99529032258101</v>
      </c>
      <c r="CE24">
        <v>0.96001225806451596</v>
      </c>
      <c r="CF24">
        <v>3.9988096774193502E-2</v>
      </c>
      <c r="CG24">
        <v>0</v>
      </c>
      <c r="CH24">
        <v>2.1851741935483902</v>
      </c>
      <c r="CI24">
        <v>0</v>
      </c>
      <c r="CJ24">
        <v>1205.1696774193599</v>
      </c>
      <c r="CK24">
        <v>9334.3164516129109</v>
      </c>
      <c r="CL24">
        <v>38.911000000000001</v>
      </c>
      <c r="CM24">
        <v>42.043999999999997</v>
      </c>
      <c r="CN24">
        <v>39.963451612903199</v>
      </c>
      <c r="CO24">
        <v>40.81</v>
      </c>
      <c r="CP24">
        <v>39.008000000000003</v>
      </c>
      <c r="CQ24">
        <v>960.00677419354804</v>
      </c>
      <c r="CR24">
        <v>39.990645161290303</v>
      </c>
      <c r="CS24">
        <v>0</v>
      </c>
      <c r="CT24">
        <v>60</v>
      </c>
      <c r="CU24">
        <v>2.1927192307692298</v>
      </c>
      <c r="CV24">
        <v>-0.31977094363099401</v>
      </c>
      <c r="CW24">
        <v>0.85025639844413103</v>
      </c>
      <c r="CX24">
        <v>1205.2019230769199</v>
      </c>
      <c r="CY24">
        <v>15</v>
      </c>
      <c r="CZ24">
        <v>1675519942.0999999</v>
      </c>
      <c r="DA24" t="s">
        <v>254</v>
      </c>
      <c r="DB24">
        <v>1</v>
      </c>
      <c r="DC24">
        <v>-3.8490000000000002</v>
      </c>
      <c r="DD24">
        <v>0.44400000000000001</v>
      </c>
      <c r="DE24">
        <v>403</v>
      </c>
      <c r="DF24">
        <v>16</v>
      </c>
      <c r="DG24">
        <v>1.62</v>
      </c>
      <c r="DH24">
        <v>0.48</v>
      </c>
      <c r="DI24">
        <v>-3.4573466037735798</v>
      </c>
      <c r="DJ24">
        <v>3.5070943515722798E-2</v>
      </c>
      <c r="DK24">
        <v>9.9743647756190101E-2</v>
      </c>
      <c r="DL24">
        <v>1</v>
      </c>
      <c r="DM24">
        <v>2.2793999999999999</v>
      </c>
      <c r="DN24">
        <v>0</v>
      </c>
      <c r="DO24">
        <v>0</v>
      </c>
      <c r="DP24">
        <v>0</v>
      </c>
      <c r="DQ24">
        <v>0.99124096226415104</v>
      </c>
      <c r="DR24">
        <v>3.3361742986048201E-2</v>
      </c>
      <c r="DS24">
        <v>1.0871022522183501E-2</v>
      </c>
      <c r="DT24">
        <v>1</v>
      </c>
      <c r="DU24">
        <v>2</v>
      </c>
      <c r="DV24">
        <v>3</v>
      </c>
      <c r="DW24" t="s">
        <v>255</v>
      </c>
      <c r="DX24">
        <v>100</v>
      </c>
      <c r="DY24">
        <v>100</v>
      </c>
      <c r="DZ24">
        <v>-3.8490000000000002</v>
      </c>
      <c r="EA24">
        <v>0.44400000000000001</v>
      </c>
      <c r="EB24">
        <v>2</v>
      </c>
      <c r="EC24">
        <v>511.464</v>
      </c>
      <c r="ED24">
        <v>456.65699999999998</v>
      </c>
      <c r="EE24">
        <v>27.452500000000001</v>
      </c>
      <c r="EF24">
        <v>28.828099999999999</v>
      </c>
      <c r="EG24">
        <v>30.001200000000001</v>
      </c>
      <c r="EH24">
        <v>28.600200000000001</v>
      </c>
      <c r="EI24">
        <v>28.5274</v>
      </c>
      <c r="EJ24">
        <v>19.8535</v>
      </c>
      <c r="EK24">
        <v>23.341999999999999</v>
      </c>
      <c r="EL24">
        <v>100</v>
      </c>
      <c r="EM24">
        <v>27.454000000000001</v>
      </c>
      <c r="EN24">
        <v>403.464</v>
      </c>
      <c r="EO24">
        <v>15.184699999999999</v>
      </c>
      <c r="EP24">
        <v>100.26300000000001</v>
      </c>
      <c r="EQ24">
        <v>90.516900000000007</v>
      </c>
    </row>
    <row r="25" spans="1:147" x14ac:dyDescent="0.3">
      <c r="A25">
        <v>9</v>
      </c>
      <c r="B25">
        <v>1675520615.5999999</v>
      </c>
      <c r="C25">
        <v>481.09999990463302</v>
      </c>
      <c r="D25" t="s">
        <v>278</v>
      </c>
      <c r="E25" t="s">
        <v>279</v>
      </c>
      <c r="F25">
        <v>1675520607.56774</v>
      </c>
      <c r="G25">
        <f t="shared" si="0"/>
        <v>6.9838997432011682E-3</v>
      </c>
      <c r="H25">
        <f t="shared" si="1"/>
        <v>21.267386586935377</v>
      </c>
      <c r="I25">
        <f t="shared" si="2"/>
        <v>399.97619354838702</v>
      </c>
      <c r="J25">
        <f t="shared" si="3"/>
        <v>274.24204545587895</v>
      </c>
      <c r="K25">
        <f t="shared" si="4"/>
        <v>26.624191038113214</v>
      </c>
      <c r="L25">
        <f t="shared" si="5"/>
        <v>38.830816660616172</v>
      </c>
      <c r="M25">
        <f t="shared" si="6"/>
        <v>0.31374540585922628</v>
      </c>
      <c r="N25">
        <f t="shared" si="7"/>
        <v>3.3993019634079777</v>
      </c>
      <c r="O25">
        <f t="shared" si="8"/>
        <v>0.29849980714860208</v>
      </c>
      <c r="P25">
        <f t="shared" si="9"/>
        <v>0.18787038555888236</v>
      </c>
      <c r="Q25">
        <f t="shared" si="10"/>
        <v>161.84867289767638</v>
      </c>
      <c r="R25">
        <f t="shared" si="11"/>
        <v>27.929274783789793</v>
      </c>
      <c r="S25">
        <f t="shared" si="12"/>
        <v>27.974900000000002</v>
      </c>
      <c r="T25">
        <f t="shared" si="13"/>
        <v>3.7892904469794697</v>
      </c>
      <c r="U25">
        <f t="shared" si="14"/>
        <v>40.042730075319966</v>
      </c>
      <c r="V25">
        <f t="shared" si="15"/>
        <v>1.5806962060547995</v>
      </c>
      <c r="W25">
        <f t="shared" si="16"/>
        <v>3.9475235656548047</v>
      </c>
      <c r="X25">
        <f t="shared" si="17"/>
        <v>2.2085942409246702</v>
      </c>
      <c r="Y25">
        <f t="shared" si="18"/>
        <v>-307.98997867517153</v>
      </c>
      <c r="Z25">
        <f t="shared" si="19"/>
        <v>128.91736190084839</v>
      </c>
      <c r="AA25">
        <f t="shared" si="20"/>
        <v>8.2936555915621195</v>
      </c>
      <c r="AB25">
        <f t="shared" si="21"/>
        <v>-8.9302882850846288</v>
      </c>
      <c r="AC25">
        <v>-4.0174529968168303E-2</v>
      </c>
      <c r="AD25">
        <v>4.5099429371393898E-2</v>
      </c>
      <c r="AE25">
        <v>3.3879166367602198</v>
      </c>
      <c r="AF25">
        <v>0</v>
      </c>
      <c r="AG25">
        <v>0</v>
      </c>
      <c r="AH25">
        <f t="shared" si="22"/>
        <v>1</v>
      </c>
      <c r="AI25">
        <f t="shared" si="23"/>
        <v>0</v>
      </c>
      <c r="AJ25">
        <f t="shared" si="24"/>
        <v>50943.894835343439</v>
      </c>
      <c r="AK25">
        <v>0</v>
      </c>
      <c r="AL25">
        <v>0</v>
      </c>
      <c r="AM25">
        <v>0</v>
      </c>
      <c r="AN25">
        <f t="shared" si="25"/>
        <v>0</v>
      </c>
      <c r="AO25" t="e">
        <f t="shared" si="26"/>
        <v>#DIV/0!</v>
      </c>
      <c r="AP25">
        <v>-1</v>
      </c>
      <c r="AQ25" t="s">
        <v>280</v>
      </c>
      <c r="AR25">
        <v>2.1966923076923099</v>
      </c>
      <c r="AS25">
        <v>1.6388</v>
      </c>
      <c r="AT25">
        <f t="shared" si="27"/>
        <v>-0.34042732956572497</v>
      </c>
      <c r="AU25">
        <v>0.5</v>
      </c>
      <c r="AV25">
        <f t="shared" si="28"/>
        <v>841.21193849070221</v>
      </c>
      <c r="AW25">
        <f t="shared" si="29"/>
        <v>21.267386586935377</v>
      </c>
      <c r="AX25">
        <f t="shared" si="30"/>
        <v>-143.18576690959833</v>
      </c>
      <c r="AY25">
        <f t="shared" si="31"/>
        <v>1</v>
      </c>
      <c r="AZ25">
        <f t="shared" si="32"/>
        <v>2.6470602196739385E-2</v>
      </c>
      <c r="BA25">
        <f t="shared" si="33"/>
        <v>-1</v>
      </c>
      <c r="BB25" t="s">
        <v>252</v>
      </c>
      <c r="BC25">
        <v>0</v>
      </c>
      <c r="BD25">
        <f t="shared" si="34"/>
        <v>1.6388</v>
      </c>
      <c r="BE25">
        <f t="shared" si="35"/>
        <v>-0.34042732956572486</v>
      </c>
      <c r="BF25" t="e">
        <f t="shared" si="36"/>
        <v>#DIV/0!</v>
      </c>
      <c r="BG25">
        <f t="shared" si="37"/>
        <v>-0.34042732956572486</v>
      </c>
      <c r="BH25" t="e">
        <f t="shared" si="38"/>
        <v>#DIV/0!</v>
      </c>
      <c r="BI25">
        <f t="shared" si="39"/>
        <v>1000.0145483871</v>
      </c>
      <c r="BJ25">
        <f t="shared" si="40"/>
        <v>841.21193849070221</v>
      </c>
      <c r="BK25">
        <f t="shared" si="41"/>
        <v>0.84119970039183245</v>
      </c>
      <c r="BL25">
        <f t="shared" si="42"/>
        <v>0.19239940078366502</v>
      </c>
      <c r="BM25">
        <v>0.73920978418331496</v>
      </c>
      <c r="BN25">
        <v>0.5</v>
      </c>
      <c r="BO25" t="s">
        <v>253</v>
      </c>
      <c r="BP25">
        <v>1675520607.56774</v>
      </c>
      <c r="BQ25">
        <v>399.97619354838702</v>
      </c>
      <c r="BR25">
        <v>403.53332258064501</v>
      </c>
      <c r="BS25">
        <v>16.281935483870999</v>
      </c>
      <c r="BT25">
        <v>15.266251612903201</v>
      </c>
      <c r="BU25">
        <v>500.00896774193598</v>
      </c>
      <c r="BV25">
        <v>96.882832258064497</v>
      </c>
      <c r="BW25">
        <v>0.19998738709677399</v>
      </c>
      <c r="BX25">
        <v>28.678354838709701</v>
      </c>
      <c r="BY25">
        <v>27.974900000000002</v>
      </c>
      <c r="BZ25">
        <v>999.9</v>
      </c>
      <c r="CA25">
        <v>10000</v>
      </c>
      <c r="CB25">
        <v>0</v>
      </c>
      <c r="CC25">
        <v>387.27577419354799</v>
      </c>
      <c r="CD25">
        <v>1000.0145483871</v>
      </c>
      <c r="CE25">
        <v>0.96001096774193595</v>
      </c>
      <c r="CF25">
        <v>3.9989412903225802E-2</v>
      </c>
      <c r="CG25">
        <v>0</v>
      </c>
      <c r="CH25">
        <v>2.1855903225806501</v>
      </c>
      <c r="CI25">
        <v>0</v>
      </c>
      <c r="CJ25">
        <v>1205.9883870967701</v>
      </c>
      <c r="CK25">
        <v>9334.4874193548403</v>
      </c>
      <c r="CL25">
        <v>39.183</v>
      </c>
      <c r="CM25">
        <v>42.156999999999996</v>
      </c>
      <c r="CN25">
        <v>40.277999999999999</v>
      </c>
      <c r="CO25">
        <v>40.753999999999998</v>
      </c>
      <c r="CP25">
        <v>39.215451612903202</v>
      </c>
      <c r="CQ25">
        <v>960.02516129032301</v>
      </c>
      <c r="CR25">
        <v>39.990645161290303</v>
      </c>
      <c r="CS25">
        <v>0</v>
      </c>
      <c r="CT25">
        <v>59.399999856948902</v>
      </c>
      <c r="CU25">
        <v>2.1966923076923099</v>
      </c>
      <c r="CV25">
        <v>-0.100806832240231</v>
      </c>
      <c r="CW25">
        <v>1.77538459804035</v>
      </c>
      <c r="CX25">
        <v>1205.97423076923</v>
      </c>
      <c r="CY25">
        <v>15</v>
      </c>
      <c r="CZ25">
        <v>1675519942.0999999</v>
      </c>
      <c r="DA25" t="s">
        <v>254</v>
      </c>
      <c r="DB25">
        <v>1</v>
      </c>
      <c r="DC25">
        <v>-3.8490000000000002</v>
      </c>
      <c r="DD25">
        <v>0.44400000000000001</v>
      </c>
      <c r="DE25">
        <v>403</v>
      </c>
      <c r="DF25">
        <v>16</v>
      </c>
      <c r="DG25">
        <v>1.62</v>
      </c>
      <c r="DH25">
        <v>0.48</v>
      </c>
      <c r="DI25">
        <v>-3.5384258490565998</v>
      </c>
      <c r="DJ25">
        <v>-0.208332965988201</v>
      </c>
      <c r="DK25">
        <v>9.1288029603050394E-2</v>
      </c>
      <c r="DL25">
        <v>1</v>
      </c>
      <c r="DM25">
        <v>2.1484999999999999</v>
      </c>
      <c r="DN25">
        <v>0</v>
      </c>
      <c r="DO25">
        <v>0</v>
      </c>
      <c r="DP25">
        <v>0</v>
      </c>
      <c r="DQ25">
        <v>1.0132244905660399</v>
      </c>
      <c r="DR25">
        <v>4.8178805698570998E-2</v>
      </c>
      <c r="DS25">
        <v>1.0934148993505401E-2</v>
      </c>
      <c r="DT25">
        <v>1</v>
      </c>
      <c r="DU25">
        <v>2</v>
      </c>
      <c r="DV25">
        <v>3</v>
      </c>
      <c r="DW25" t="s">
        <v>255</v>
      </c>
      <c r="DX25">
        <v>100</v>
      </c>
      <c r="DY25">
        <v>100</v>
      </c>
      <c r="DZ25">
        <v>-3.8490000000000002</v>
      </c>
      <c r="EA25">
        <v>0.44400000000000001</v>
      </c>
      <c r="EB25">
        <v>2</v>
      </c>
      <c r="EC25">
        <v>511.70100000000002</v>
      </c>
      <c r="ED25">
        <v>456.35500000000002</v>
      </c>
      <c r="EE25">
        <v>27.508500000000002</v>
      </c>
      <c r="EF25">
        <v>29.003900000000002</v>
      </c>
      <c r="EG25">
        <v>30.001000000000001</v>
      </c>
      <c r="EH25">
        <v>28.811900000000001</v>
      </c>
      <c r="EI25">
        <v>28.7483</v>
      </c>
      <c r="EJ25">
        <v>19.853100000000001</v>
      </c>
      <c r="EK25">
        <v>24.227499999999999</v>
      </c>
      <c r="EL25">
        <v>100</v>
      </c>
      <c r="EM25">
        <v>27.503799999999998</v>
      </c>
      <c r="EN25">
        <v>403.55599999999998</v>
      </c>
      <c r="EO25">
        <v>15.1942</v>
      </c>
      <c r="EP25">
        <v>100.251</v>
      </c>
      <c r="EQ25">
        <v>90.499099999999999</v>
      </c>
    </row>
    <row r="26" spans="1:147" x14ac:dyDescent="0.3">
      <c r="A26">
        <v>10</v>
      </c>
      <c r="B26">
        <v>1675520675.5999999</v>
      </c>
      <c r="C26">
        <v>541.09999990463302</v>
      </c>
      <c r="D26" t="s">
        <v>281</v>
      </c>
      <c r="E26" t="s">
        <v>282</v>
      </c>
      <c r="F26">
        <v>1675520667.5999999</v>
      </c>
      <c r="G26">
        <f t="shared" si="0"/>
        <v>7.143175651045346E-3</v>
      </c>
      <c r="H26">
        <f t="shared" si="1"/>
        <v>21.530608131165877</v>
      </c>
      <c r="I26">
        <f t="shared" si="2"/>
        <v>399.992419354839</v>
      </c>
      <c r="J26">
        <f t="shared" si="3"/>
        <v>275.83258957051663</v>
      </c>
      <c r="K26">
        <f t="shared" si="4"/>
        <v>26.779427971540457</v>
      </c>
      <c r="L26">
        <f t="shared" si="5"/>
        <v>38.833584530216292</v>
      </c>
      <c r="M26">
        <f t="shared" si="6"/>
        <v>0.32242844704292928</v>
      </c>
      <c r="N26">
        <f t="shared" si="7"/>
        <v>3.4011282388532842</v>
      </c>
      <c r="O26">
        <f t="shared" si="8"/>
        <v>0.30635871398879022</v>
      </c>
      <c r="P26">
        <f t="shared" si="9"/>
        <v>0.19285123495112</v>
      </c>
      <c r="Q26">
        <f t="shared" si="10"/>
        <v>161.84679242232411</v>
      </c>
      <c r="R26">
        <f t="shared" si="11"/>
        <v>27.952382264468877</v>
      </c>
      <c r="S26">
        <f t="shared" si="12"/>
        <v>27.9741322580645</v>
      </c>
      <c r="T26">
        <f t="shared" si="13"/>
        <v>3.7891208224296036</v>
      </c>
      <c r="U26">
        <f t="shared" si="14"/>
        <v>40.094095443136332</v>
      </c>
      <c r="V26">
        <f t="shared" si="15"/>
        <v>1.5881204547593013</v>
      </c>
      <c r="W26">
        <f t="shared" si="16"/>
        <v>3.9609833747506831</v>
      </c>
      <c r="X26">
        <f t="shared" si="17"/>
        <v>2.2010003676703023</v>
      </c>
      <c r="Y26">
        <f t="shared" si="18"/>
        <v>-315.01404621109975</v>
      </c>
      <c r="Z26">
        <f t="shared" si="19"/>
        <v>139.89013311488981</v>
      </c>
      <c r="AA26">
        <f t="shared" si="20"/>
        <v>8.9973319497067923</v>
      </c>
      <c r="AB26">
        <f t="shared" si="21"/>
        <v>-4.279788724179042</v>
      </c>
      <c r="AC26">
        <v>-4.0201688482199897E-2</v>
      </c>
      <c r="AD26">
        <v>4.51299171826108E-2</v>
      </c>
      <c r="AE26">
        <v>3.3897352155740101</v>
      </c>
      <c r="AF26">
        <v>0</v>
      </c>
      <c r="AG26">
        <v>0</v>
      </c>
      <c r="AH26">
        <f t="shared" si="22"/>
        <v>1</v>
      </c>
      <c r="AI26">
        <f t="shared" si="23"/>
        <v>0</v>
      </c>
      <c r="AJ26">
        <f t="shared" si="24"/>
        <v>50967.070677481279</v>
      </c>
      <c r="AK26">
        <v>0</v>
      </c>
      <c r="AL26">
        <v>0</v>
      </c>
      <c r="AM26">
        <v>0</v>
      </c>
      <c r="AN26">
        <f t="shared" si="25"/>
        <v>0</v>
      </c>
      <c r="AO26" t="e">
        <f t="shared" si="26"/>
        <v>#DIV/0!</v>
      </c>
      <c r="AP26">
        <v>-1</v>
      </c>
      <c r="AQ26" t="s">
        <v>283</v>
      </c>
      <c r="AR26">
        <v>2.2233999999999998</v>
      </c>
      <c r="AS26">
        <v>2.4464700000000001</v>
      </c>
      <c r="AT26">
        <f t="shared" si="27"/>
        <v>9.1180353734155895E-2</v>
      </c>
      <c r="AU26">
        <v>0.5</v>
      </c>
      <c r="AV26">
        <f t="shared" si="28"/>
        <v>841.20187699407575</v>
      </c>
      <c r="AW26">
        <f t="shared" si="29"/>
        <v>21.530608131165877</v>
      </c>
      <c r="AX26">
        <f t="shared" si="30"/>
        <v>38.350542353077863</v>
      </c>
      <c r="AY26">
        <f t="shared" si="31"/>
        <v>1</v>
      </c>
      <c r="AZ26">
        <f t="shared" si="32"/>
        <v>2.678383007379399E-2</v>
      </c>
      <c r="BA26">
        <f t="shared" si="33"/>
        <v>-1</v>
      </c>
      <c r="BB26" t="s">
        <v>252</v>
      </c>
      <c r="BC26">
        <v>0</v>
      </c>
      <c r="BD26">
        <f t="shared" si="34"/>
        <v>2.4464700000000001</v>
      </c>
      <c r="BE26">
        <f t="shared" si="35"/>
        <v>9.1180353734155867E-2</v>
      </c>
      <c r="BF26" t="e">
        <f t="shared" si="36"/>
        <v>#DIV/0!</v>
      </c>
      <c r="BG26">
        <f t="shared" si="37"/>
        <v>9.1180353734155867E-2</v>
      </c>
      <c r="BH26" t="e">
        <f t="shared" si="38"/>
        <v>#DIV/0!</v>
      </c>
      <c r="BI26">
        <f t="shared" si="39"/>
        <v>1000.0025483871</v>
      </c>
      <c r="BJ26">
        <f t="shared" si="40"/>
        <v>841.20187699407575</v>
      </c>
      <c r="BK26">
        <f t="shared" si="41"/>
        <v>0.84119973329152697</v>
      </c>
      <c r="BL26">
        <f t="shared" si="42"/>
        <v>0.19239946658305415</v>
      </c>
      <c r="BM26">
        <v>0.73920978418331496</v>
      </c>
      <c r="BN26">
        <v>0.5</v>
      </c>
      <c r="BO26" t="s">
        <v>253</v>
      </c>
      <c r="BP26">
        <v>1675520667.5999999</v>
      </c>
      <c r="BQ26">
        <v>399.992419354839</v>
      </c>
      <c r="BR26">
        <v>403.59800000000001</v>
      </c>
      <c r="BS26">
        <v>16.357906451612902</v>
      </c>
      <c r="BT26">
        <v>15.3191096774194</v>
      </c>
      <c r="BU26">
        <v>499.99487096774197</v>
      </c>
      <c r="BV26">
        <v>96.885819354838702</v>
      </c>
      <c r="BW26">
        <v>0.199981903225806</v>
      </c>
      <c r="BX26">
        <v>28.737051612903201</v>
      </c>
      <c r="BY26">
        <v>27.9741322580645</v>
      </c>
      <c r="BZ26">
        <v>999.9</v>
      </c>
      <c r="CA26">
        <v>10006.4516129032</v>
      </c>
      <c r="CB26">
        <v>0</v>
      </c>
      <c r="CC26">
        <v>387.22887096774201</v>
      </c>
      <c r="CD26">
        <v>1000.0025483871</v>
      </c>
      <c r="CE26">
        <v>0.96001225806451596</v>
      </c>
      <c r="CF26">
        <v>3.9988096774193502E-2</v>
      </c>
      <c r="CG26">
        <v>0</v>
      </c>
      <c r="CH26">
        <v>2.2141096774193501</v>
      </c>
      <c r="CI26">
        <v>0</v>
      </c>
      <c r="CJ26">
        <v>1206.1025806451601</v>
      </c>
      <c r="CK26">
        <v>9334.3858064516098</v>
      </c>
      <c r="CL26">
        <v>39.423000000000002</v>
      </c>
      <c r="CM26">
        <v>42.320129032258002</v>
      </c>
      <c r="CN26">
        <v>40.536000000000001</v>
      </c>
      <c r="CO26">
        <v>40.811999999999998</v>
      </c>
      <c r="CP26">
        <v>39.436999999999998</v>
      </c>
      <c r="CQ26">
        <v>960.01322580645103</v>
      </c>
      <c r="CR26">
        <v>39.991290322580603</v>
      </c>
      <c r="CS26">
        <v>0</v>
      </c>
      <c r="CT26">
        <v>59.199999809265101</v>
      </c>
      <c r="CU26">
        <v>2.2233999999999998</v>
      </c>
      <c r="CV26">
        <v>0.13241025903221501</v>
      </c>
      <c r="CW26">
        <v>3.4950427185784601</v>
      </c>
      <c r="CX26">
        <v>1206.115</v>
      </c>
      <c r="CY26">
        <v>15</v>
      </c>
      <c r="CZ26">
        <v>1675519942.0999999</v>
      </c>
      <c r="DA26" t="s">
        <v>254</v>
      </c>
      <c r="DB26">
        <v>1</v>
      </c>
      <c r="DC26">
        <v>-3.8490000000000002</v>
      </c>
      <c r="DD26">
        <v>0.44400000000000001</v>
      </c>
      <c r="DE26">
        <v>403</v>
      </c>
      <c r="DF26">
        <v>16</v>
      </c>
      <c r="DG26">
        <v>1.62</v>
      </c>
      <c r="DH26">
        <v>0.48</v>
      </c>
      <c r="DI26">
        <v>-3.62210528301887</v>
      </c>
      <c r="DJ26">
        <v>-2.8870149975808501E-2</v>
      </c>
      <c r="DK26">
        <v>9.2997221881893299E-2</v>
      </c>
      <c r="DL26">
        <v>1</v>
      </c>
      <c r="DM26">
        <v>2.0084</v>
      </c>
      <c r="DN26">
        <v>0</v>
      </c>
      <c r="DO26">
        <v>0</v>
      </c>
      <c r="DP26">
        <v>0</v>
      </c>
      <c r="DQ26">
        <v>1.03703283018868</v>
      </c>
      <c r="DR26">
        <v>1.6076439283985999E-2</v>
      </c>
      <c r="DS26">
        <v>5.1612234827692503E-3</v>
      </c>
      <c r="DT26">
        <v>1</v>
      </c>
      <c r="DU26">
        <v>2</v>
      </c>
      <c r="DV26">
        <v>3</v>
      </c>
      <c r="DW26" t="s">
        <v>255</v>
      </c>
      <c r="DX26">
        <v>100</v>
      </c>
      <c r="DY26">
        <v>100</v>
      </c>
      <c r="DZ26">
        <v>-3.8490000000000002</v>
      </c>
      <c r="EA26">
        <v>0.44400000000000001</v>
      </c>
      <c r="EB26">
        <v>2</v>
      </c>
      <c r="EC26">
        <v>511.91399999999999</v>
      </c>
      <c r="ED26">
        <v>454.85599999999999</v>
      </c>
      <c r="EE26">
        <v>27.626899999999999</v>
      </c>
      <c r="EF26">
        <v>29.1661</v>
      </c>
      <c r="EG26">
        <v>30.001100000000001</v>
      </c>
      <c r="EH26">
        <v>29.0059</v>
      </c>
      <c r="EI26">
        <v>28.953099999999999</v>
      </c>
      <c r="EJ26">
        <v>19.860900000000001</v>
      </c>
      <c r="EK26">
        <v>25.072099999999999</v>
      </c>
      <c r="EL26">
        <v>100</v>
      </c>
      <c r="EM26">
        <v>27.629200000000001</v>
      </c>
      <c r="EN26">
        <v>403.65100000000001</v>
      </c>
      <c r="EO26">
        <v>15.2158</v>
      </c>
      <c r="EP26">
        <v>100.23399999999999</v>
      </c>
      <c r="EQ26">
        <v>90.481200000000001</v>
      </c>
    </row>
    <row r="27" spans="1:147" x14ac:dyDescent="0.3">
      <c r="A27">
        <v>11</v>
      </c>
      <c r="B27">
        <v>1675520735.5999999</v>
      </c>
      <c r="C27">
        <v>601.09999990463302</v>
      </c>
      <c r="D27" t="s">
        <v>284</v>
      </c>
      <c r="E27" t="s">
        <v>285</v>
      </c>
      <c r="F27">
        <v>1675520727.5999999</v>
      </c>
      <c r="G27">
        <f t="shared" si="0"/>
        <v>7.4905746431673317E-3</v>
      </c>
      <c r="H27">
        <f t="shared" si="1"/>
        <v>21.722683937998767</v>
      </c>
      <c r="I27">
        <f t="shared" si="2"/>
        <v>399.98816129032298</v>
      </c>
      <c r="J27">
        <f t="shared" si="3"/>
        <v>280.11361569814966</v>
      </c>
      <c r="K27">
        <f t="shared" si="4"/>
        <v>27.196032627693434</v>
      </c>
      <c r="L27">
        <f t="shared" si="5"/>
        <v>38.834567388059263</v>
      </c>
      <c r="M27">
        <f t="shared" si="6"/>
        <v>0.33925037498423954</v>
      </c>
      <c r="N27">
        <f t="shared" si="7"/>
        <v>3.4012694569554602</v>
      </c>
      <c r="O27">
        <f t="shared" si="8"/>
        <v>0.32151034619079893</v>
      </c>
      <c r="P27">
        <f t="shared" si="9"/>
        <v>0.20246050052451511</v>
      </c>
      <c r="Q27">
        <f t="shared" si="10"/>
        <v>161.84283306739562</v>
      </c>
      <c r="R27">
        <f t="shared" si="11"/>
        <v>27.936288034111449</v>
      </c>
      <c r="S27">
        <f t="shared" si="12"/>
        <v>27.984954838709701</v>
      </c>
      <c r="T27">
        <f t="shared" si="13"/>
        <v>3.7915125700417009</v>
      </c>
      <c r="U27">
        <f t="shared" si="14"/>
        <v>40.052932802004776</v>
      </c>
      <c r="V27">
        <f t="shared" si="15"/>
        <v>1.5922336960560732</v>
      </c>
      <c r="W27">
        <f t="shared" si="16"/>
        <v>3.9753236146951436</v>
      </c>
      <c r="X27">
        <f t="shared" si="17"/>
        <v>2.1992788739856275</v>
      </c>
      <c r="Y27">
        <f t="shared" si="18"/>
        <v>-330.33434176367933</v>
      </c>
      <c r="Z27">
        <f t="shared" si="19"/>
        <v>149.34359788952878</v>
      </c>
      <c r="AA27">
        <f t="shared" si="20"/>
        <v>9.6084534977650229</v>
      </c>
      <c r="AB27">
        <f t="shared" si="21"/>
        <v>-9.5394573089899097</v>
      </c>
      <c r="AC27">
        <v>-4.0203788787780401E-2</v>
      </c>
      <c r="AD27">
        <v>4.5132274959621799E-2</v>
      </c>
      <c r="AE27">
        <v>3.3898758384566499</v>
      </c>
      <c r="AF27">
        <v>0</v>
      </c>
      <c r="AG27">
        <v>0</v>
      </c>
      <c r="AH27">
        <f t="shared" si="22"/>
        <v>1</v>
      </c>
      <c r="AI27">
        <f t="shared" si="23"/>
        <v>0</v>
      </c>
      <c r="AJ27">
        <f t="shared" si="24"/>
        <v>50959.170477299471</v>
      </c>
      <c r="AK27">
        <v>0</v>
      </c>
      <c r="AL27">
        <v>0</v>
      </c>
      <c r="AM27">
        <v>0</v>
      </c>
      <c r="AN27">
        <f t="shared" si="25"/>
        <v>0</v>
      </c>
      <c r="AO27" t="e">
        <f t="shared" si="26"/>
        <v>#DIV/0!</v>
      </c>
      <c r="AP27">
        <v>-1</v>
      </c>
      <c r="AQ27" t="s">
        <v>286</v>
      </c>
      <c r="AR27">
        <v>2.2183346153846202</v>
      </c>
      <c r="AS27">
        <v>1.7532000000000001</v>
      </c>
      <c r="AT27">
        <f t="shared" si="27"/>
        <v>-0.26530607767774361</v>
      </c>
      <c r="AU27">
        <v>0.5</v>
      </c>
      <c r="AV27">
        <f t="shared" si="28"/>
        <v>841.17996797398655</v>
      </c>
      <c r="AW27">
        <f t="shared" si="29"/>
        <v>21.722683937998767</v>
      </c>
      <c r="AX27">
        <f t="shared" si="30"/>
        <v>-111.58507896213418</v>
      </c>
      <c r="AY27">
        <f t="shared" si="31"/>
        <v>1</v>
      </c>
      <c r="AZ27">
        <f t="shared" si="32"/>
        <v>2.7012868593063625E-2</v>
      </c>
      <c r="BA27">
        <f t="shared" si="33"/>
        <v>-1</v>
      </c>
      <c r="BB27" t="s">
        <v>252</v>
      </c>
      <c r="BC27">
        <v>0</v>
      </c>
      <c r="BD27">
        <f t="shared" si="34"/>
        <v>1.7532000000000001</v>
      </c>
      <c r="BE27">
        <f t="shared" si="35"/>
        <v>-0.26530607767774361</v>
      </c>
      <c r="BF27" t="e">
        <f t="shared" si="36"/>
        <v>#DIV/0!</v>
      </c>
      <c r="BG27">
        <f t="shared" si="37"/>
        <v>-0.26530607767774361</v>
      </c>
      <c r="BH27" t="e">
        <f t="shared" si="38"/>
        <v>#DIV/0!</v>
      </c>
      <c r="BI27">
        <f t="shared" si="39"/>
        <v>999.97632258064505</v>
      </c>
      <c r="BJ27">
        <f t="shared" si="40"/>
        <v>841.17996797398655</v>
      </c>
      <c r="BK27">
        <f t="shared" si="41"/>
        <v>0.84119988541643487</v>
      </c>
      <c r="BL27">
        <f t="shared" si="42"/>
        <v>0.1923997708328696</v>
      </c>
      <c r="BM27">
        <v>0.73920978418331496</v>
      </c>
      <c r="BN27">
        <v>0.5</v>
      </c>
      <c r="BO27" t="s">
        <v>253</v>
      </c>
      <c r="BP27">
        <v>1675520727.5999999</v>
      </c>
      <c r="BQ27">
        <v>399.98816129032298</v>
      </c>
      <c r="BR27">
        <v>403.64258064516099</v>
      </c>
      <c r="BS27">
        <v>16.399683870967699</v>
      </c>
      <c r="BT27">
        <v>15.310441935483899</v>
      </c>
      <c r="BU27">
        <v>500.008225806452</v>
      </c>
      <c r="BV27">
        <v>96.889319354838705</v>
      </c>
      <c r="BW27">
        <v>0.19997264516129001</v>
      </c>
      <c r="BX27">
        <v>28.7993967741935</v>
      </c>
      <c r="BY27">
        <v>27.984954838709701</v>
      </c>
      <c r="BZ27">
        <v>999.9</v>
      </c>
      <c r="CA27">
        <v>10006.6129032258</v>
      </c>
      <c r="CB27">
        <v>0</v>
      </c>
      <c r="CC27">
        <v>387.28899999999999</v>
      </c>
      <c r="CD27">
        <v>999.97632258064505</v>
      </c>
      <c r="CE27">
        <v>0.96000209677419401</v>
      </c>
      <c r="CF27">
        <v>3.9998203225806502E-2</v>
      </c>
      <c r="CG27">
        <v>0</v>
      </c>
      <c r="CH27">
        <v>2.2160000000000002</v>
      </c>
      <c r="CI27">
        <v>0</v>
      </c>
      <c r="CJ27">
        <v>1206.69709677419</v>
      </c>
      <c r="CK27">
        <v>9334.1093548387107</v>
      </c>
      <c r="CL27">
        <v>39.652999999999999</v>
      </c>
      <c r="CM27">
        <v>42.527999999999999</v>
      </c>
      <c r="CN27">
        <v>40.777999999999999</v>
      </c>
      <c r="CO27">
        <v>40.941064516129003</v>
      </c>
      <c r="CP27">
        <v>39.640999999999998</v>
      </c>
      <c r="CQ27">
        <v>959.97935483871004</v>
      </c>
      <c r="CR27">
        <v>39.995161290322599</v>
      </c>
      <c r="CS27">
        <v>0</v>
      </c>
      <c r="CT27">
        <v>59.599999904632597</v>
      </c>
      <c r="CU27">
        <v>2.2183346153846202</v>
      </c>
      <c r="CV27">
        <v>0.82656750858725103</v>
      </c>
      <c r="CW27">
        <v>2.9637606708726998</v>
      </c>
      <c r="CX27">
        <v>1206.72038461538</v>
      </c>
      <c r="CY27">
        <v>15</v>
      </c>
      <c r="CZ27">
        <v>1675519942.0999999</v>
      </c>
      <c r="DA27" t="s">
        <v>254</v>
      </c>
      <c r="DB27">
        <v>1</v>
      </c>
      <c r="DC27">
        <v>-3.8490000000000002</v>
      </c>
      <c r="DD27">
        <v>0.44400000000000001</v>
      </c>
      <c r="DE27">
        <v>403</v>
      </c>
      <c r="DF27">
        <v>16</v>
      </c>
      <c r="DG27">
        <v>1.62</v>
      </c>
      <c r="DH27">
        <v>0.48</v>
      </c>
      <c r="DI27">
        <v>-3.63551679245283</v>
      </c>
      <c r="DJ27">
        <v>-0.15257426221576501</v>
      </c>
      <c r="DK27">
        <v>8.1159005702958004E-2</v>
      </c>
      <c r="DL27">
        <v>1</v>
      </c>
      <c r="DM27">
        <v>2.0444</v>
      </c>
      <c r="DN27">
        <v>0</v>
      </c>
      <c r="DO27">
        <v>0</v>
      </c>
      <c r="DP27">
        <v>0</v>
      </c>
      <c r="DQ27">
        <v>1.08530150943396</v>
      </c>
      <c r="DR27">
        <v>3.2719496855344997E-2</v>
      </c>
      <c r="DS27">
        <v>1.05875953398352E-2</v>
      </c>
      <c r="DT27">
        <v>1</v>
      </c>
      <c r="DU27">
        <v>2</v>
      </c>
      <c r="DV27">
        <v>3</v>
      </c>
      <c r="DW27" t="s">
        <v>255</v>
      </c>
      <c r="DX27">
        <v>100</v>
      </c>
      <c r="DY27">
        <v>100</v>
      </c>
      <c r="DZ27">
        <v>-3.8490000000000002</v>
      </c>
      <c r="EA27">
        <v>0.44400000000000001</v>
      </c>
      <c r="EB27">
        <v>2</v>
      </c>
      <c r="EC27">
        <v>512.404</v>
      </c>
      <c r="ED27">
        <v>454.14400000000001</v>
      </c>
      <c r="EE27">
        <v>27.6797</v>
      </c>
      <c r="EF27">
        <v>29.319199999999999</v>
      </c>
      <c r="EG27">
        <v>30.000800000000002</v>
      </c>
      <c r="EH27">
        <v>29.189</v>
      </c>
      <c r="EI27">
        <v>29.142399999999999</v>
      </c>
      <c r="EJ27">
        <v>19.863600000000002</v>
      </c>
      <c r="EK27">
        <v>25.6357</v>
      </c>
      <c r="EL27">
        <v>100</v>
      </c>
      <c r="EM27">
        <v>27.680399999999999</v>
      </c>
      <c r="EN27">
        <v>403.66300000000001</v>
      </c>
      <c r="EO27">
        <v>15.2463</v>
      </c>
      <c r="EP27">
        <v>100.221</v>
      </c>
      <c r="EQ27">
        <v>90.465599999999995</v>
      </c>
    </row>
    <row r="28" spans="1:147" x14ac:dyDescent="0.3">
      <c r="A28">
        <v>12</v>
      </c>
      <c r="B28">
        <v>1675520795.5999999</v>
      </c>
      <c r="C28">
        <v>661.09999990463302</v>
      </c>
      <c r="D28" t="s">
        <v>287</v>
      </c>
      <c r="E28" t="s">
        <v>288</v>
      </c>
      <c r="F28">
        <v>1675520787.5999999</v>
      </c>
      <c r="G28">
        <f t="shared" si="0"/>
        <v>7.7593654554773692E-3</v>
      </c>
      <c r="H28">
        <f t="shared" si="1"/>
        <v>21.89850083589134</v>
      </c>
      <c r="I28">
        <f t="shared" si="2"/>
        <v>399.992677419355</v>
      </c>
      <c r="J28">
        <f t="shared" si="3"/>
        <v>282.96834440753031</v>
      </c>
      <c r="K28">
        <f t="shared" si="4"/>
        <v>27.473556307849567</v>
      </c>
      <c r="L28">
        <f t="shared" si="5"/>
        <v>38.835514865866081</v>
      </c>
      <c r="M28">
        <f t="shared" si="6"/>
        <v>0.35210627003371348</v>
      </c>
      <c r="N28">
        <f t="shared" si="7"/>
        <v>3.3993886523994963</v>
      </c>
      <c r="O28">
        <f t="shared" si="8"/>
        <v>0.33302689165440241</v>
      </c>
      <c r="P28">
        <f t="shared" si="9"/>
        <v>0.20976981696201091</v>
      </c>
      <c r="Q28">
        <f t="shared" si="10"/>
        <v>161.84800269890846</v>
      </c>
      <c r="R28">
        <f t="shared" si="11"/>
        <v>27.934184850894042</v>
      </c>
      <c r="S28">
        <f t="shared" si="12"/>
        <v>27.995180645161302</v>
      </c>
      <c r="T28">
        <f t="shared" si="13"/>
        <v>3.7937736430142333</v>
      </c>
      <c r="U28">
        <f t="shared" si="14"/>
        <v>39.969995711235171</v>
      </c>
      <c r="V28">
        <f t="shared" si="15"/>
        <v>1.5943811620063169</v>
      </c>
      <c r="W28">
        <f t="shared" si="16"/>
        <v>3.9889450414880887</v>
      </c>
      <c r="X28">
        <f t="shared" si="17"/>
        <v>2.1993924810079166</v>
      </c>
      <c r="Y28">
        <f t="shared" si="18"/>
        <v>-342.18801658655201</v>
      </c>
      <c r="Z28">
        <f t="shared" si="19"/>
        <v>158.20685054744004</v>
      </c>
      <c r="AA28">
        <f t="shared" si="20"/>
        <v>10.187841670083067</v>
      </c>
      <c r="AB28">
        <f t="shared" si="21"/>
        <v>-11.94532167012045</v>
      </c>
      <c r="AC28">
        <v>-4.01758189813467E-2</v>
      </c>
      <c r="AD28">
        <v>4.5100876401610299E-2</v>
      </c>
      <c r="AE28">
        <v>3.3880029604497399</v>
      </c>
      <c r="AF28">
        <v>0</v>
      </c>
      <c r="AG28">
        <v>0</v>
      </c>
      <c r="AH28">
        <f t="shared" si="22"/>
        <v>1</v>
      </c>
      <c r="AI28">
        <f t="shared" si="23"/>
        <v>0</v>
      </c>
      <c r="AJ28">
        <f t="shared" si="24"/>
        <v>50915.237334649151</v>
      </c>
      <c r="AK28">
        <v>0</v>
      </c>
      <c r="AL28">
        <v>0</v>
      </c>
      <c r="AM28">
        <v>0</v>
      </c>
      <c r="AN28">
        <f t="shared" si="25"/>
        <v>0</v>
      </c>
      <c r="AO28" t="e">
        <f t="shared" si="26"/>
        <v>#DIV/0!</v>
      </c>
      <c r="AP28">
        <v>-1</v>
      </c>
      <c r="AQ28" t="s">
        <v>289</v>
      </c>
      <c r="AR28">
        <v>2.2366961538461498</v>
      </c>
      <c r="AS28">
        <v>1.6848000000000001</v>
      </c>
      <c r="AT28">
        <f t="shared" si="27"/>
        <v>-0.32757369055445729</v>
      </c>
      <c r="AU28">
        <v>0.5</v>
      </c>
      <c r="AV28">
        <f t="shared" si="28"/>
        <v>841.20787970315757</v>
      </c>
      <c r="AW28">
        <f t="shared" si="29"/>
        <v>21.89850083589134</v>
      </c>
      <c r="AX28">
        <f t="shared" si="30"/>
        <v>-137.77878483892664</v>
      </c>
      <c r="AY28">
        <f t="shared" si="31"/>
        <v>1</v>
      </c>
      <c r="AZ28">
        <f t="shared" si="32"/>
        <v>2.7220977582820171E-2</v>
      </c>
      <c r="BA28">
        <f t="shared" si="33"/>
        <v>-1</v>
      </c>
      <c r="BB28" t="s">
        <v>252</v>
      </c>
      <c r="BC28">
        <v>0</v>
      </c>
      <c r="BD28">
        <f t="shared" si="34"/>
        <v>1.6848000000000001</v>
      </c>
      <c r="BE28">
        <f t="shared" si="35"/>
        <v>-0.32757369055445734</v>
      </c>
      <c r="BF28" t="e">
        <f t="shared" si="36"/>
        <v>#DIV/0!</v>
      </c>
      <c r="BG28">
        <f t="shared" si="37"/>
        <v>-0.32757369055445734</v>
      </c>
      <c r="BH28" t="e">
        <f t="shared" si="38"/>
        <v>#DIV/0!</v>
      </c>
      <c r="BI28">
        <f t="shared" si="39"/>
        <v>1000.00964516129</v>
      </c>
      <c r="BJ28">
        <f t="shared" si="40"/>
        <v>841.20787970315757</v>
      </c>
      <c r="BK28">
        <f t="shared" si="41"/>
        <v>0.84119976619573555</v>
      </c>
      <c r="BL28">
        <f t="shared" si="42"/>
        <v>0.19239953239147117</v>
      </c>
      <c r="BM28">
        <v>0.73920978418331496</v>
      </c>
      <c r="BN28">
        <v>0.5</v>
      </c>
      <c r="BO28" t="s">
        <v>253</v>
      </c>
      <c r="BP28">
        <v>1675520787.5999999</v>
      </c>
      <c r="BQ28">
        <v>399.992677419355</v>
      </c>
      <c r="BR28">
        <v>403.689032258064</v>
      </c>
      <c r="BS28">
        <v>16.4215870967742</v>
      </c>
      <c r="BT28">
        <v>15.293270967741901</v>
      </c>
      <c r="BU28">
        <v>500.00241935483899</v>
      </c>
      <c r="BV28">
        <v>96.890629032258104</v>
      </c>
      <c r="BW28">
        <v>0.19993551612903199</v>
      </c>
      <c r="BX28">
        <v>28.858435483870998</v>
      </c>
      <c r="BY28">
        <v>27.995180645161302</v>
      </c>
      <c r="BZ28">
        <v>999.9</v>
      </c>
      <c r="CA28">
        <v>9999.5161290322594</v>
      </c>
      <c r="CB28">
        <v>0</v>
      </c>
      <c r="CC28">
        <v>387.36158064516098</v>
      </c>
      <c r="CD28">
        <v>1000.00964516129</v>
      </c>
      <c r="CE28">
        <v>0.96000745161290302</v>
      </c>
      <c r="CF28">
        <v>3.9992764516129001E-2</v>
      </c>
      <c r="CG28">
        <v>0</v>
      </c>
      <c r="CH28">
        <v>2.2283225806451599</v>
      </c>
      <c r="CI28">
        <v>0</v>
      </c>
      <c r="CJ28">
        <v>1207.24</v>
      </c>
      <c r="CK28">
        <v>9334.4419354838701</v>
      </c>
      <c r="CL28">
        <v>39.875</v>
      </c>
      <c r="CM28">
        <v>42.735774193548401</v>
      </c>
      <c r="CN28">
        <v>40.997967741935497</v>
      </c>
      <c r="CO28">
        <v>41.110774193548401</v>
      </c>
      <c r="CP28">
        <v>39.840451612903202</v>
      </c>
      <c r="CQ28">
        <v>960.01677419354803</v>
      </c>
      <c r="CR28">
        <v>39.992580645161297</v>
      </c>
      <c r="CS28">
        <v>0</v>
      </c>
      <c r="CT28">
        <v>59.399999856948902</v>
      </c>
      <c r="CU28">
        <v>2.2366961538461498</v>
      </c>
      <c r="CV28">
        <v>0.21316581783894001</v>
      </c>
      <c r="CW28">
        <v>1.5162393117063799</v>
      </c>
      <c r="CX28">
        <v>1207.25653846154</v>
      </c>
      <c r="CY28">
        <v>15</v>
      </c>
      <c r="CZ28">
        <v>1675519942.0999999</v>
      </c>
      <c r="DA28" t="s">
        <v>254</v>
      </c>
      <c r="DB28">
        <v>1</v>
      </c>
      <c r="DC28">
        <v>-3.8490000000000002</v>
      </c>
      <c r="DD28">
        <v>0.44400000000000001</v>
      </c>
      <c r="DE28">
        <v>403</v>
      </c>
      <c r="DF28">
        <v>16</v>
      </c>
      <c r="DG28">
        <v>1.62</v>
      </c>
      <c r="DH28">
        <v>0.48</v>
      </c>
      <c r="DI28">
        <v>-3.6739305660377402</v>
      </c>
      <c r="DJ28">
        <v>-0.25840058055151799</v>
      </c>
      <c r="DK28">
        <v>0.103069949620507</v>
      </c>
      <c r="DL28">
        <v>1</v>
      </c>
      <c r="DM28">
        <v>2.3045</v>
      </c>
      <c r="DN28">
        <v>0</v>
      </c>
      <c r="DO28">
        <v>0</v>
      </c>
      <c r="DP28">
        <v>0</v>
      </c>
      <c r="DQ28">
        <v>1.1216445283018901</v>
      </c>
      <c r="DR28">
        <v>5.7308563134978299E-2</v>
      </c>
      <c r="DS28">
        <v>1.0298992727087199E-2</v>
      </c>
      <c r="DT28">
        <v>1</v>
      </c>
      <c r="DU28">
        <v>2</v>
      </c>
      <c r="DV28">
        <v>3</v>
      </c>
      <c r="DW28" t="s">
        <v>255</v>
      </c>
      <c r="DX28">
        <v>100</v>
      </c>
      <c r="DY28">
        <v>100</v>
      </c>
      <c r="DZ28">
        <v>-3.8490000000000002</v>
      </c>
      <c r="EA28">
        <v>0.44400000000000001</v>
      </c>
      <c r="EB28">
        <v>2</v>
      </c>
      <c r="EC28">
        <v>512.75699999999995</v>
      </c>
      <c r="ED28">
        <v>453.166</v>
      </c>
      <c r="EE28">
        <v>27.651499999999999</v>
      </c>
      <c r="EF28">
        <v>29.458200000000001</v>
      </c>
      <c r="EG28">
        <v>30.001000000000001</v>
      </c>
      <c r="EH28">
        <v>29.356000000000002</v>
      </c>
      <c r="EI28">
        <v>29.315799999999999</v>
      </c>
      <c r="EJ28">
        <v>19.873000000000001</v>
      </c>
      <c r="EK28">
        <v>26.1892</v>
      </c>
      <c r="EL28">
        <v>100</v>
      </c>
      <c r="EM28">
        <v>27.650600000000001</v>
      </c>
      <c r="EN28">
        <v>403.64100000000002</v>
      </c>
      <c r="EO28">
        <v>15.230499999999999</v>
      </c>
      <c r="EP28">
        <v>100.208</v>
      </c>
      <c r="EQ28">
        <v>90.4529</v>
      </c>
    </row>
    <row r="29" spans="1:147" x14ac:dyDescent="0.3">
      <c r="A29">
        <v>13</v>
      </c>
      <c r="B29">
        <v>1675520855.5999999</v>
      </c>
      <c r="C29">
        <v>721.09999990463302</v>
      </c>
      <c r="D29" t="s">
        <v>290</v>
      </c>
      <c r="E29" t="s">
        <v>291</v>
      </c>
      <c r="F29">
        <v>1675520847.5999999</v>
      </c>
      <c r="G29">
        <f t="shared" si="0"/>
        <v>7.7159831766353965E-3</v>
      </c>
      <c r="H29">
        <f t="shared" si="1"/>
        <v>21.76733003885732</v>
      </c>
      <c r="I29">
        <f t="shared" si="2"/>
        <v>400.00938709677399</v>
      </c>
      <c r="J29">
        <f t="shared" si="3"/>
        <v>283.35918154339589</v>
      </c>
      <c r="K29">
        <f t="shared" si="4"/>
        <v>27.511033206181651</v>
      </c>
      <c r="L29">
        <f t="shared" si="5"/>
        <v>38.836474157158648</v>
      </c>
      <c r="M29">
        <f t="shared" si="6"/>
        <v>0.35110384119049159</v>
      </c>
      <c r="N29">
        <f t="shared" si="7"/>
        <v>3.4008669644420078</v>
      </c>
      <c r="O29">
        <f t="shared" si="8"/>
        <v>0.33213757061302124</v>
      </c>
      <c r="P29">
        <f t="shared" si="9"/>
        <v>0.20920460544945088</v>
      </c>
      <c r="Q29">
        <f t="shared" si="10"/>
        <v>161.84660511143983</v>
      </c>
      <c r="R29">
        <f t="shared" si="11"/>
        <v>27.983774583619134</v>
      </c>
      <c r="S29">
        <f t="shared" si="12"/>
        <v>28.003296774193501</v>
      </c>
      <c r="T29">
        <f t="shared" si="13"/>
        <v>3.7955690732470395</v>
      </c>
      <c r="U29">
        <f t="shared" si="14"/>
        <v>40.088821499567928</v>
      </c>
      <c r="V29">
        <f t="shared" si="15"/>
        <v>1.6027740551231378</v>
      </c>
      <c r="W29">
        <f t="shared" si="16"/>
        <v>3.9980573016854892</v>
      </c>
      <c r="X29">
        <f t="shared" si="17"/>
        <v>2.1927950181239018</v>
      </c>
      <c r="Y29">
        <f t="shared" si="18"/>
        <v>-340.27485808962098</v>
      </c>
      <c r="Z29">
        <f t="shared" si="19"/>
        <v>164.01088021991919</v>
      </c>
      <c r="AA29">
        <f t="shared" si="20"/>
        <v>10.559503154737738</v>
      </c>
      <c r="AB29">
        <f t="shared" si="21"/>
        <v>-3.8578696035242217</v>
      </c>
      <c r="AC29">
        <v>-4.0197802701614702E-2</v>
      </c>
      <c r="AD29">
        <v>4.5125555053490897E-2</v>
      </c>
      <c r="AE29">
        <v>3.3894750423798801</v>
      </c>
      <c r="AF29">
        <v>0</v>
      </c>
      <c r="AG29">
        <v>0</v>
      </c>
      <c r="AH29">
        <f t="shared" si="22"/>
        <v>1</v>
      </c>
      <c r="AI29">
        <f t="shared" si="23"/>
        <v>0</v>
      </c>
      <c r="AJ29">
        <f t="shared" si="24"/>
        <v>50935.273008299147</v>
      </c>
      <c r="AK29">
        <v>0</v>
      </c>
      <c r="AL29">
        <v>0</v>
      </c>
      <c r="AM29">
        <v>0</v>
      </c>
      <c r="AN29">
        <f t="shared" si="25"/>
        <v>0</v>
      </c>
      <c r="AO29" t="e">
        <f t="shared" si="26"/>
        <v>#DIV/0!</v>
      </c>
      <c r="AP29">
        <v>-1</v>
      </c>
      <c r="AQ29" t="s">
        <v>292</v>
      </c>
      <c r="AR29">
        <v>2.2088961538461498</v>
      </c>
      <c r="AS29">
        <v>1.9548000000000001</v>
      </c>
      <c r="AT29">
        <f t="shared" si="27"/>
        <v>-0.12998575498575282</v>
      </c>
      <c r="AU29">
        <v>0.5</v>
      </c>
      <c r="AV29">
        <f t="shared" si="28"/>
        <v>841.19975597421114</v>
      </c>
      <c r="AW29">
        <f t="shared" si="29"/>
        <v>21.76733003885732</v>
      </c>
      <c r="AX29">
        <f t="shared" si="30"/>
        <v>-54.671992687069434</v>
      </c>
      <c r="AY29">
        <f t="shared" si="31"/>
        <v>1</v>
      </c>
      <c r="AZ29">
        <f t="shared" si="32"/>
        <v>2.7065307469674664E-2</v>
      </c>
      <c r="BA29">
        <f t="shared" si="33"/>
        <v>-1</v>
      </c>
      <c r="BB29" t="s">
        <v>252</v>
      </c>
      <c r="BC29">
        <v>0</v>
      </c>
      <c r="BD29">
        <f t="shared" si="34"/>
        <v>1.9548000000000001</v>
      </c>
      <c r="BE29">
        <f t="shared" si="35"/>
        <v>-0.12998575498575285</v>
      </c>
      <c r="BF29" t="e">
        <f t="shared" si="36"/>
        <v>#DIV/0!</v>
      </c>
      <c r="BG29">
        <f t="shared" si="37"/>
        <v>-0.12998575498575285</v>
      </c>
      <c r="BH29" t="e">
        <f t="shared" si="38"/>
        <v>#DIV/0!</v>
      </c>
      <c r="BI29">
        <f t="shared" si="39"/>
        <v>999.99987096774203</v>
      </c>
      <c r="BJ29">
        <f t="shared" si="40"/>
        <v>841.19975597421114</v>
      </c>
      <c r="BK29">
        <f t="shared" si="41"/>
        <v>0.84119986451612905</v>
      </c>
      <c r="BL29">
        <f t="shared" si="42"/>
        <v>0.19239972903225808</v>
      </c>
      <c r="BM29">
        <v>0.73920978418331496</v>
      </c>
      <c r="BN29">
        <v>0.5</v>
      </c>
      <c r="BO29" t="s">
        <v>253</v>
      </c>
      <c r="BP29">
        <v>1675520847.5999999</v>
      </c>
      <c r="BQ29">
        <v>400.00938709677399</v>
      </c>
      <c r="BR29">
        <v>403.683774193548</v>
      </c>
      <c r="BS29">
        <v>16.5083129032258</v>
      </c>
      <c r="BT29">
        <v>15.3864129032258</v>
      </c>
      <c r="BU29">
        <v>500.00635483871002</v>
      </c>
      <c r="BV29">
        <v>96.888948387096804</v>
      </c>
      <c r="BW29">
        <v>0.19995854838709701</v>
      </c>
      <c r="BX29">
        <v>28.897832258064501</v>
      </c>
      <c r="BY29">
        <v>28.003296774193501</v>
      </c>
      <c r="BZ29">
        <v>999.9</v>
      </c>
      <c r="CA29">
        <v>10005.1612903226</v>
      </c>
      <c r="CB29">
        <v>0</v>
      </c>
      <c r="CC29">
        <v>387.28103225806399</v>
      </c>
      <c r="CD29">
        <v>999.99987096774203</v>
      </c>
      <c r="CE29">
        <v>0.96000293548387094</v>
      </c>
      <c r="CF29">
        <v>3.9997316129032297E-2</v>
      </c>
      <c r="CG29">
        <v>0</v>
      </c>
      <c r="CH29">
        <v>2.20450967741936</v>
      </c>
      <c r="CI29">
        <v>0</v>
      </c>
      <c r="CJ29">
        <v>1207.5661290322601</v>
      </c>
      <c r="CK29">
        <v>9334.33838709677</v>
      </c>
      <c r="CL29">
        <v>40.058</v>
      </c>
      <c r="CM29">
        <v>42.929000000000002</v>
      </c>
      <c r="CN29">
        <v>41.201225806451603</v>
      </c>
      <c r="CO29">
        <v>41.276000000000003</v>
      </c>
      <c r="CP29">
        <v>40.037999999999997</v>
      </c>
      <c r="CQ29">
        <v>960.00451612903203</v>
      </c>
      <c r="CR29">
        <v>39.995483870967703</v>
      </c>
      <c r="CS29">
        <v>0</v>
      </c>
      <c r="CT29">
        <v>59.399999856948902</v>
      </c>
      <c r="CU29">
        <v>2.2088961538461498</v>
      </c>
      <c r="CV29">
        <v>-0.34083760734623503</v>
      </c>
      <c r="CW29">
        <v>5.8150427440315999</v>
      </c>
      <c r="CX29">
        <v>1207.5803846153799</v>
      </c>
      <c r="CY29">
        <v>15</v>
      </c>
      <c r="CZ29">
        <v>1675519942.0999999</v>
      </c>
      <c r="DA29" t="s">
        <v>254</v>
      </c>
      <c r="DB29">
        <v>1</v>
      </c>
      <c r="DC29">
        <v>-3.8490000000000002</v>
      </c>
      <c r="DD29">
        <v>0.44400000000000001</v>
      </c>
      <c r="DE29">
        <v>403</v>
      </c>
      <c r="DF29">
        <v>16</v>
      </c>
      <c r="DG29">
        <v>1.62</v>
      </c>
      <c r="DH29">
        <v>0.48</v>
      </c>
      <c r="DI29">
        <v>-3.6722075471698101</v>
      </c>
      <c r="DJ29">
        <v>-2.9323173681665999E-2</v>
      </c>
      <c r="DK29">
        <v>8.8098586605621296E-2</v>
      </c>
      <c r="DL29">
        <v>1</v>
      </c>
      <c r="DM29">
        <v>2.0522</v>
      </c>
      <c r="DN29">
        <v>0</v>
      </c>
      <c r="DO29">
        <v>0</v>
      </c>
      <c r="DP29">
        <v>0</v>
      </c>
      <c r="DQ29">
        <v>1.1165094339622601</v>
      </c>
      <c r="DR29">
        <v>5.3582776971457503E-2</v>
      </c>
      <c r="DS29">
        <v>7.3304959844279699E-3</v>
      </c>
      <c r="DT29">
        <v>1</v>
      </c>
      <c r="DU29">
        <v>2</v>
      </c>
      <c r="DV29">
        <v>3</v>
      </c>
      <c r="DW29" t="s">
        <v>255</v>
      </c>
      <c r="DX29">
        <v>100</v>
      </c>
      <c r="DY29">
        <v>100</v>
      </c>
      <c r="DZ29">
        <v>-3.8490000000000002</v>
      </c>
      <c r="EA29">
        <v>0.44400000000000001</v>
      </c>
      <c r="EB29">
        <v>2</v>
      </c>
      <c r="EC29">
        <v>513.03399999999999</v>
      </c>
      <c r="ED29">
        <v>452.113</v>
      </c>
      <c r="EE29">
        <v>27.5961</v>
      </c>
      <c r="EF29">
        <v>29.5928</v>
      </c>
      <c r="EG29">
        <v>30.000599999999999</v>
      </c>
      <c r="EH29">
        <v>29.514199999999999</v>
      </c>
      <c r="EI29">
        <v>29.480499999999999</v>
      </c>
      <c r="EJ29">
        <v>19.882400000000001</v>
      </c>
      <c r="EK29">
        <v>25.586099999999998</v>
      </c>
      <c r="EL29">
        <v>100</v>
      </c>
      <c r="EM29">
        <v>27.592300000000002</v>
      </c>
      <c r="EN29">
        <v>403.738</v>
      </c>
      <c r="EO29">
        <v>15.3261</v>
      </c>
      <c r="EP29">
        <v>100.19499999999999</v>
      </c>
      <c r="EQ29">
        <v>90.4392</v>
      </c>
    </row>
    <row r="30" spans="1:147" x14ac:dyDescent="0.3">
      <c r="A30">
        <v>14</v>
      </c>
      <c r="B30">
        <v>1675520915.5999999</v>
      </c>
      <c r="C30">
        <v>781.09999990463302</v>
      </c>
      <c r="D30" t="s">
        <v>293</v>
      </c>
      <c r="E30" t="s">
        <v>294</v>
      </c>
      <c r="F30">
        <v>1675520907.5999999</v>
      </c>
      <c r="G30">
        <f t="shared" si="0"/>
        <v>7.9696757972967849E-3</v>
      </c>
      <c r="H30">
        <f t="shared" si="1"/>
        <v>22.213180283752418</v>
      </c>
      <c r="I30">
        <f t="shared" si="2"/>
        <v>399.97829032258102</v>
      </c>
      <c r="J30">
        <f t="shared" si="3"/>
        <v>284.96021341717511</v>
      </c>
      <c r="K30">
        <f t="shared" si="4"/>
        <v>27.667600038624304</v>
      </c>
      <c r="L30">
        <f t="shared" si="5"/>
        <v>38.835033242261495</v>
      </c>
      <c r="M30">
        <f t="shared" si="6"/>
        <v>0.3646113364883834</v>
      </c>
      <c r="N30">
        <f t="shared" si="7"/>
        <v>3.3983600245755201</v>
      </c>
      <c r="O30">
        <f t="shared" si="8"/>
        <v>0.34418905935584954</v>
      </c>
      <c r="P30">
        <f t="shared" si="9"/>
        <v>0.21685764414415992</v>
      </c>
      <c r="Q30">
        <f t="shared" si="10"/>
        <v>161.84882437890937</v>
      </c>
      <c r="R30">
        <f t="shared" si="11"/>
        <v>27.938710316382874</v>
      </c>
      <c r="S30">
        <f t="shared" si="12"/>
        <v>27.989270967741898</v>
      </c>
      <c r="T30">
        <f t="shared" si="13"/>
        <v>3.7924667848509976</v>
      </c>
      <c r="U30">
        <f t="shared" si="14"/>
        <v>40.159445486522536</v>
      </c>
      <c r="V30">
        <f t="shared" si="15"/>
        <v>1.6067977632978072</v>
      </c>
      <c r="W30">
        <f t="shared" si="16"/>
        <v>4.0010456913232195</v>
      </c>
      <c r="X30">
        <f t="shared" si="17"/>
        <v>2.1856690215531902</v>
      </c>
      <c r="Y30">
        <f t="shared" si="18"/>
        <v>-351.46270266078824</v>
      </c>
      <c r="Z30">
        <f t="shared" si="19"/>
        <v>168.8237122871505</v>
      </c>
      <c r="AA30">
        <f t="shared" si="20"/>
        <v>10.877326386522604</v>
      </c>
      <c r="AB30">
        <f t="shared" si="21"/>
        <v>-9.9128396082057577</v>
      </c>
      <c r="AC30">
        <v>-4.0160524787115001E-2</v>
      </c>
      <c r="AD30">
        <v>4.50837073287403E-2</v>
      </c>
      <c r="AE30">
        <v>3.3869786669489601</v>
      </c>
      <c r="AF30">
        <v>0</v>
      </c>
      <c r="AG30">
        <v>0</v>
      </c>
      <c r="AH30">
        <f t="shared" si="22"/>
        <v>1</v>
      </c>
      <c r="AI30">
        <f t="shared" si="23"/>
        <v>0</v>
      </c>
      <c r="AJ30">
        <f t="shared" si="24"/>
        <v>50887.875799035675</v>
      </c>
      <c r="AK30">
        <v>0</v>
      </c>
      <c r="AL30">
        <v>0</v>
      </c>
      <c r="AM30">
        <v>0</v>
      </c>
      <c r="AN30">
        <f t="shared" si="25"/>
        <v>0</v>
      </c>
      <c r="AO30" t="e">
        <f t="shared" si="26"/>
        <v>#DIV/0!</v>
      </c>
      <c r="AP30">
        <v>-1</v>
      </c>
      <c r="AQ30" t="s">
        <v>295</v>
      </c>
      <c r="AR30">
        <v>2.2261961538461499</v>
      </c>
      <c r="AS30">
        <v>1.3735999999999999</v>
      </c>
      <c r="AT30">
        <f t="shared" si="27"/>
        <v>-0.62070191747681269</v>
      </c>
      <c r="AU30">
        <v>0.5</v>
      </c>
      <c r="AV30">
        <f t="shared" si="28"/>
        <v>841.20746570384733</v>
      </c>
      <c r="AW30">
        <f t="shared" si="29"/>
        <v>22.213180283752418</v>
      </c>
      <c r="AX30">
        <f t="shared" si="30"/>
        <v>-261.06954347909408</v>
      </c>
      <c r="AY30">
        <f t="shared" si="31"/>
        <v>1</v>
      </c>
      <c r="AZ30">
        <f t="shared" si="32"/>
        <v>2.7595071644222393E-2</v>
      </c>
      <c r="BA30">
        <f t="shared" si="33"/>
        <v>-1</v>
      </c>
      <c r="BB30" t="s">
        <v>252</v>
      </c>
      <c r="BC30">
        <v>0</v>
      </c>
      <c r="BD30">
        <f t="shared" si="34"/>
        <v>1.3735999999999999</v>
      </c>
      <c r="BE30">
        <f t="shared" si="35"/>
        <v>-0.6207019174768128</v>
      </c>
      <c r="BF30" t="e">
        <f t="shared" si="36"/>
        <v>#DIV/0!</v>
      </c>
      <c r="BG30">
        <f t="shared" si="37"/>
        <v>-0.6207019174768128</v>
      </c>
      <c r="BH30" t="e">
        <f t="shared" si="38"/>
        <v>#DIV/0!</v>
      </c>
      <c r="BI30">
        <f t="shared" si="39"/>
        <v>1000.00851612903</v>
      </c>
      <c r="BJ30">
        <f t="shared" si="40"/>
        <v>841.20746570384733</v>
      </c>
      <c r="BK30">
        <f t="shared" si="41"/>
        <v>0.84120030193353601</v>
      </c>
      <c r="BL30">
        <f t="shared" si="42"/>
        <v>0.19240060386707186</v>
      </c>
      <c r="BM30">
        <v>0.73920978418331496</v>
      </c>
      <c r="BN30">
        <v>0.5</v>
      </c>
      <c r="BO30" t="s">
        <v>253</v>
      </c>
      <c r="BP30">
        <v>1675520907.5999999</v>
      </c>
      <c r="BQ30">
        <v>399.97829032258102</v>
      </c>
      <c r="BR30">
        <v>403.73351612903201</v>
      </c>
      <c r="BS30">
        <v>16.549083870967699</v>
      </c>
      <c r="BT30">
        <v>15.3903580645161</v>
      </c>
      <c r="BU30">
        <v>500.01193548387101</v>
      </c>
      <c r="BV30">
        <v>96.892816129032298</v>
      </c>
      <c r="BW30">
        <v>0.200036612903226</v>
      </c>
      <c r="BX30">
        <v>28.910735483871001</v>
      </c>
      <c r="BY30">
        <v>27.989270967741898</v>
      </c>
      <c r="BZ30">
        <v>999.9</v>
      </c>
      <c r="CA30">
        <v>9995.4838709677406</v>
      </c>
      <c r="CB30">
        <v>0</v>
      </c>
      <c r="CC30">
        <v>387.227967741935</v>
      </c>
      <c r="CD30">
        <v>1000.00851612903</v>
      </c>
      <c r="CE30">
        <v>0.95998861290322601</v>
      </c>
      <c r="CF30">
        <v>4.00116548387097E-2</v>
      </c>
      <c r="CG30">
        <v>0</v>
      </c>
      <c r="CH30">
        <v>2.2402161290322602</v>
      </c>
      <c r="CI30">
        <v>0</v>
      </c>
      <c r="CJ30">
        <v>1208.34967741935</v>
      </c>
      <c r="CK30">
        <v>9334.3619354838702</v>
      </c>
      <c r="CL30">
        <v>40.25</v>
      </c>
      <c r="CM30">
        <v>43.120935483871001</v>
      </c>
      <c r="CN30">
        <v>41.412999999999997</v>
      </c>
      <c r="CO30">
        <v>41.436999999999998</v>
      </c>
      <c r="CP30">
        <v>40.191064516129003</v>
      </c>
      <c r="CQ30">
        <v>959.99612903225795</v>
      </c>
      <c r="CR30">
        <v>40.010322580645202</v>
      </c>
      <c r="CS30">
        <v>0</v>
      </c>
      <c r="CT30">
        <v>59.399999856948902</v>
      </c>
      <c r="CU30">
        <v>2.2261961538461499</v>
      </c>
      <c r="CV30">
        <v>-0.68827692323921896</v>
      </c>
      <c r="CW30">
        <v>1.3695726445652201</v>
      </c>
      <c r="CX30">
        <v>1208.3761538461499</v>
      </c>
      <c r="CY30">
        <v>15</v>
      </c>
      <c r="CZ30">
        <v>1675519942.0999999</v>
      </c>
      <c r="DA30" t="s">
        <v>254</v>
      </c>
      <c r="DB30">
        <v>1</v>
      </c>
      <c r="DC30">
        <v>-3.8490000000000002</v>
      </c>
      <c r="DD30">
        <v>0.44400000000000001</v>
      </c>
      <c r="DE30">
        <v>403</v>
      </c>
      <c r="DF30">
        <v>16</v>
      </c>
      <c r="DG30">
        <v>1.62</v>
      </c>
      <c r="DH30">
        <v>0.48</v>
      </c>
      <c r="DI30">
        <v>-3.7365762264150901</v>
      </c>
      <c r="DJ30">
        <v>-7.4137203676819696E-2</v>
      </c>
      <c r="DK30">
        <v>8.7429714719589102E-2</v>
      </c>
      <c r="DL30">
        <v>1</v>
      </c>
      <c r="DM30">
        <v>2.3218999999999999</v>
      </c>
      <c r="DN30">
        <v>0</v>
      </c>
      <c r="DO30">
        <v>0</v>
      </c>
      <c r="DP30">
        <v>0</v>
      </c>
      <c r="DQ30">
        <v>1.15487660377358</v>
      </c>
      <c r="DR30">
        <v>2.3747556845669902E-2</v>
      </c>
      <c r="DS30">
        <v>5.8307551352100402E-3</v>
      </c>
      <c r="DT30">
        <v>1</v>
      </c>
      <c r="DU30">
        <v>2</v>
      </c>
      <c r="DV30">
        <v>3</v>
      </c>
      <c r="DW30" t="s">
        <v>255</v>
      </c>
      <c r="DX30">
        <v>100</v>
      </c>
      <c r="DY30">
        <v>100</v>
      </c>
      <c r="DZ30">
        <v>-3.8490000000000002</v>
      </c>
      <c r="EA30">
        <v>0.44400000000000001</v>
      </c>
      <c r="EB30">
        <v>2</v>
      </c>
      <c r="EC30">
        <v>513.33900000000006</v>
      </c>
      <c r="ED30">
        <v>450.81299999999999</v>
      </c>
      <c r="EE30">
        <v>27.533799999999999</v>
      </c>
      <c r="EF30">
        <v>29.715399999999999</v>
      </c>
      <c r="EG30">
        <v>30.000599999999999</v>
      </c>
      <c r="EH30">
        <v>29.660699999999999</v>
      </c>
      <c r="EI30">
        <v>29.6312</v>
      </c>
      <c r="EJ30">
        <v>19.8889</v>
      </c>
      <c r="EK30">
        <v>27.0045</v>
      </c>
      <c r="EL30">
        <v>100</v>
      </c>
      <c r="EM30">
        <v>27.523900000000001</v>
      </c>
      <c r="EN30">
        <v>403.80599999999998</v>
      </c>
      <c r="EO30">
        <v>15.326499999999999</v>
      </c>
      <c r="EP30">
        <v>100.18600000000001</v>
      </c>
      <c r="EQ30">
        <v>90.426500000000004</v>
      </c>
    </row>
    <row r="31" spans="1:147" x14ac:dyDescent="0.3">
      <c r="A31">
        <v>15</v>
      </c>
      <c r="B31">
        <v>1675520975.5999999</v>
      </c>
      <c r="C31">
        <v>841.09999990463302</v>
      </c>
      <c r="D31" t="s">
        <v>296</v>
      </c>
      <c r="E31" t="s">
        <v>297</v>
      </c>
      <c r="F31">
        <v>1675520967.5999999</v>
      </c>
      <c r="G31">
        <f t="shared" si="0"/>
        <v>8.0491415630793255E-3</v>
      </c>
      <c r="H31">
        <f t="shared" si="1"/>
        <v>22.162208105299275</v>
      </c>
      <c r="I31">
        <f t="shared" si="2"/>
        <v>399.997677419355</v>
      </c>
      <c r="J31">
        <f t="shared" si="3"/>
        <v>286.2177585564279</v>
      </c>
      <c r="K31">
        <f t="shared" si="4"/>
        <v>27.790166751242484</v>
      </c>
      <c r="L31">
        <f t="shared" si="5"/>
        <v>38.837569728930895</v>
      </c>
      <c r="M31">
        <f t="shared" si="6"/>
        <v>0.36846629928137076</v>
      </c>
      <c r="N31">
        <f t="shared" si="7"/>
        <v>3.403158218364331</v>
      </c>
      <c r="O31">
        <f t="shared" si="8"/>
        <v>0.34765075369724419</v>
      </c>
      <c r="P31">
        <f t="shared" si="9"/>
        <v>0.21905386247282585</v>
      </c>
      <c r="Q31">
        <f t="shared" si="10"/>
        <v>161.85500314403961</v>
      </c>
      <c r="R31">
        <f t="shared" si="11"/>
        <v>27.937636045094479</v>
      </c>
      <c r="S31">
        <f t="shared" si="12"/>
        <v>27.984729032258102</v>
      </c>
      <c r="T31">
        <f t="shared" si="13"/>
        <v>3.7914626542561427</v>
      </c>
      <c r="U31">
        <f t="shared" si="14"/>
        <v>40.101442246339886</v>
      </c>
      <c r="V31">
        <f t="shared" si="15"/>
        <v>1.6059212217668395</v>
      </c>
      <c r="W31">
        <f t="shared" si="16"/>
        <v>4.0046470446169904</v>
      </c>
      <c r="X31">
        <f t="shared" si="17"/>
        <v>2.1855414324893032</v>
      </c>
      <c r="Y31">
        <f t="shared" si="18"/>
        <v>-354.96714293179826</v>
      </c>
      <c r="Z31">
        <f t="shared" si="19"/>
        <v>172.74629430522035</v>
      </c>
      <c r="AA31">
        <f t="shared" si="20"/>
        <v>11.114975475991733</v>
      </c>
      <c r="AB31">
        <f t="shared" si="21"/>
        <v>-9.2508700065465632</v>
      </c>
      <c r="AC31">
        <v>-4.0231883416079001E-2</v>
      </c>
      <c r="AD31">
        <v>4.5163813641111501E-2</v>
      </c>
      <c r="AE31">
        <v>3.39175663794237</v>
      </c>
      <c r="AF31">
        <v>0</v>
      </c>
      <c r="AG31">
        <v>0</v>
      </c>
      <c r="AH31">
        <f t="shared" si="22"/>
        <v>1</v>
      </c>
      <c r="AI31">
        <f t="shared" si="23"/>
        <v>0</v>
      </c>
      <c r="AJ31">
        <f t="shared" si="24"/>
        <v>50972.001086999058</v>
      </c>
      <c r="AK31">
        <v>0</v>
      </c>
      <c r="AL31">
        <v>0</v>
      </c>
      <c r="AM31">
        <v>0</v>
      </c>
      <c r="AN31">
        <f t="shared" si="25"/>
        <v>0</v>
      </c>
      <c r="AO31" t="e">
        <f t="shared" si="26"/>
        <v>#DIV/0!</v>
      </c>
      <c r="AP31">
        <v>-1</v>
      </c>
      <c r="AQ31" t="s">
        <v>298</v>
      </c>
      <c r="AR31">
        <v>2.28695769230769</v>
      </c>
      <c r="AS31">
        <v>1.6112</v>
      </c>
      <c r="AT31">
        <f t="shared" si="27"/>
        <v>-0.41941266900924168</v>
      </c>
      <c r="AU31">
        <v>0.5</v>
      </c>
      <c r="AV31">
        <f t="shared" si="28"/>
        <v>841.23949525155149</v>
      </c>
      <c r="AW31">
        <f t="shared" si="29"/>
        <v>22.162208105299275</v>
      </c>
      <c r="AX31">
        <f t="shared" si="30"/>
        <v>-176.41325098972024</v>
      </c>
      <c r="AY31">
        <f t="shared" si="31"/>
        <v>1</v>
      </c>
      <c r="AZ31">
        <f t="shared" si="32"/>
        <v>2.7533429226802054E-2</v>
      </c>
      <c r="BA31">
        <f t="shared" si="33"/>
        <v>-1</v>
      </c>
      <c r="BB31" t="s">
        <v>252</v>
      </c>
      <c r="BC31">
        <v>0</v>
      </c>
      <c r="BD31">
        <f t="shared" si="34"/>
        <v>1.6112</v>
      </c>
      <c r="BE31">
        <f t="shared" si="35"/>
        <v>-0.41941266900924157</v>
      </c>
      <c r="BF31" t="e">
        <f t="shared" si="36"/>
        <v>#DIV/0!</v>
      </c>
      <c r="BG31">
        <f t="shared" si="37"/>
        <v>-0.41941266900924157</v>
      </c>
      <c r="BH31" t="e">
        <f t="shared" si="38"/>
        <v>#DIV/0!</v>
      </c>
      <c r="BI31">
        <f t="shared" si="39"/>
        <v>1000.04658064516</v>
      </c>
      <c r="BJ31">
        <f t="shared" si="40"/>
        <v>841.23949525155149</v>
      </c>
      <c r="BK31">
        <f t="shared" si="41"/>
        <v>0.84120031159832842</v>
      </c>
      <c r="BL31">
        <f t="shared" si="42"/>
        <v>0.19240062319665693</v>
      </c>
      <c r="BM31">
        <v>0.73920978418331496</v>
      </c>
      <c r="BN31">
        <v>0.5</v>
      </c>
      <c r="BO31" t="s">
        <v>253</v>
      </c>
      <c r="BP31">
        <v>1675520967.5999999</v>
      </c>
      <c r="BQ31">
        <v>399.997677419355</v>
      </c>
      <c r="BR31">
        <v>403.75016129032298</v>
      </c>
      <c r="BS31">
        <v>16.539777419354799</v>
      </c>
      <c r="BT31">
        <v>15.369464516129</v>
      </c>
      <c r="BU31">
        <v>500.00238709677399</v>
      </c>
      <c r="BV31">
        <v>96.894554838709695</v>
      </c>
      <c r="BW31">
        <v>0.19993325806451601</v>
      </c>
      <c r="BX31">
        <v>28.926274193548402</v>
      </c>
      <c r="BY31">
        <v>27.984729032258102</v>
      </c>
      <c r="BZ31">
        <v>999.9</v>
      </c>
      <c r="CA31">
        <v>10013.064516128999</v>
      </c>
      <c r="CB31">
        <v>0</v>
      </c>
      <c r="CC31">
        <v>387.23519354838697</v>
      </c>
      <c r="CD31">
        <v>1000.04658064516</v>
      </c>
      <c r="CE31">
        <v>0.95998990322580702</v>
      </c>
      <c r="CF31">
        <v>4.00103387096774E-2</v>
      </c>
      <c r="CG31">
        <v>0</v>
      </c>
      <c r="CH31">
        <v>2.2930225806451601</v>
      </c>
      <c r="CI31">
        <v>0</v>
      </c>
      <c r="CJ31">
        <v>1208.3467741935499</v>
      </c>
      <c r="CK31">
        <v>9334.7293548387097</v>
      </c>
      <c r="CL31">
        <v>40.436999999999998</v>
      </c>
      <c r="CM31">
        <v>43.287999999999997</v>
      </c>
      <c r="CN31">
        <v>41.5843548387097</v>
      </c>
      <c r="CO31">
        <v>41.588419354838699</v>
      </c>
      <c r="CP31">
        <v>40.375</v>
      </c>
      <c r="CQ31">
        <v>960.034516129032</v>
      </c>
      <c r="CR31">
        <v>40.012258064516097</v>
      </c>
      <c r="CS31">
        <v>0</v>
      </c>
      <c r="CT31">
        <v>59.399999856948902</v>
      </c>
      <c r="CU31">
        <v>2.28695769230769</v>
      </c>
      <c r="CV31">
        <v>-0.16407862795838099</v>
      </c>
      <c r="CW31">
        <v>1.99282051607344</v>
      </c>
      <c r="CX31">
        <v>1208.3703846153801</v>
      </c>
      <c r="CY31">
        <v>15</v>
      </c>
      <c r="CZ31">
        <v>1675519942.0999999</v>
      </c>
      <c r="DA31" t="s">
        <v>254</v>
      </c>
      <c r="DB31">
        <v>1</v>
      </c>
      <c r="DC31">
        <v>-3.8490000000000002</v>
      </c>
      <c r="DD31">
        <v>0.44400000000000001</v>
      </c>
      <c r="DE31">
        <v>403</v>
      </c>
      <c r="DF31">
        <v>16</v>
      </c>
      <c r="DG31">
        <v>1.62</v>
      </c>
      <c r="DH31">
        <v>0.48</v>
      </c>
      <c r="DI31">
        <v>-3.7583586792452799</v>
      </c>
      <c r="DJ31">
        <v>-2.69686502176897E-2</v>
      </c>
      <c r="DK31">
        <v>0.102247916213259</v>
      </c>
      <c r="DL31">
        <v>1</v>
      </c>
      <c r="DM31">
        <v>1.9339999999999999</v>
      </c>
      <c r="DN31">
        <v>0</v>
      </c>
      <c r="DO31">
        <v>0</v>
      </c>
      <c r="DP31">
        <v>0</v>
      </c>
      <c r="DQ31">
        <v>1.1757058490565999</v>
      </c>
      <c r="DR31">
        <v>-5.0378616352202102E-2</v>
      </c>
      <c r="DS31">
        <v>7.4134272455043298E-3</v>
      </c>
      <c r="DT31">
        <v>1</v>
      </c>
      <c r="DU31">
        <v>2</v>
      </c>
      <c r="DV31">
        <v>3</v>
      </c>
      <c r="DW31" t="s">
        <v>255</v>
      </c>
      <c r="DX31">
        <v>100</v>
      </c>
      <c r="DY31">
        <v>100</v>
      </c>
      <c r="DZ31">
        <v>-3.8490000000000002</v>
      </c>
      <c r="EA31">
        <v>0.44400000000000001</v>
      </c>
      <c r="EB31">
        <v>2</v>
      </c>
      <c r="EC31">
        <v>513.52800000000002</v>
      </c>
      <c r="ED31">
        <v>449.54899999999998</v>
      </c>
      <c r="EE31">
        <v>27.5261</v>
      </c>
      <c r="EF31">
        <v>29.831</v>
      </c>
      <c r="EG31">
        <v>30.000800000000002</v>
      </c>
      <c r="EH31">
        <v>29.7928</v>
      </c>
      <c r="EI31">
        <v>29.770199999999999</v>
      </c>
      <c r="EJ31">
        <v>19.8932</v>
      </c>
      <c r="EK31">
        <v>27.2788</v>
      </c>
      <c r="EL31">
        <v>100</v>
      </c>
      <c r="EM31">
        <v>27.525200000000002</v>
      </c>
      <c r="EN31">
        <v>403.70400000000001</v>
      </c>
      <c r="EO31">
        <v>15.3108</v>
      </c>
      <c r="EP31">
        <v>100.179</v>
      </c>
      <c r="EQ31">
        <v>90.418400000000005</v>
      </c>
    </row>
    <row r="32" spans="1:147" x14ac:dyDescent="0.3">
      <c r="A32">
        <v>16</v>
      </c>
      <c r="B32">
        <v>1675521035.5999999</v>
      </c>
      <c r="C32">
        <v>901.09999990463302</v>
      </c>
      <c r="D32" t="s">
        <v>299</v>
      </c>
      <c r="E32" t="s">
        <v>300</v>
      </c>
      <c r="F32">
        <v>1675521027.5999999</v>
      </c>
      <c r="G32">
        <f t="shared" si="0"/>
        <v>8.1244484177154502E-3</v>
      </c>
      <c r="H32">
        <f t="shared" si="1"/>
        <v>21.582834164074352</v>
      </c>
      <c r="I32">
        <f t="shared" si="2"/>
        <v>400.010516129032</v>
      </c>
      <c r="J32">
        <f t="shared" si="3"/>
        <v>289.57885717557934</v>
      </c>
      <c r="K32">
        <f t="shared" si="4"/>
        <v>28.116694064409561</v>
      </c>
      <c r="L32">
        <f t="shared" si="5"/>
        <v>38.839069309978044</v>
      </c>
      <c r="M32">
        <f t="shared" si="6"/>
        <v>0.37158156488062677</v>
      </c>
      <c r="N32">
        <f t="shared" si="7"/>
        <v>3.4006484639400609</v>
      </c>
      <c r="O32">
        <f t="shared" si="8"/>
        <v>0.35040874175494519</v>
      </c>
      <c r="P32">
        <f t="shared" si="9"/>
        <v>0.22080715839613849</v>
      </c>
      <c r="Q32">
        <f t="shared" si="10"/>
        <v>161.84822242881691</v>
      </c>
      <c r="R32">
        <f t="shared" si="11"/>
        <v>27.935934500382626</v>
      </c>
      <c r="S32">
        <f t="shared" si="12"/>
        <v>27.990600000000001</v>
      </c>
      <c r="T32">
        <f t="shared" si="13"/>
        <v>3.7927606510305378</v>
      </c>
      <c r="U32">
        <f t="shared" si="14"/>
        <v>40.019170194906813</v>
      </c>
      <c r="V32">
        <f t="shared" si="15"/>
        <v>1.604113812216907</v>
      </c>
      <c r="W32">
        <f t="shared" si="16"/>
        <v>4.0083635028021156</v>
      </c>
      <c r="X32">
        <f t="shared" si="17"/>
        <v>2.1886468388136309</v>
      </c>
      <c r="Y32">
        <f t="shared" si="18"/>
        <v>-358.28817522125138</v>
      </c>
      <c r="Z32">
        <f t="shared" si="19"/>
        <v>174.48005137485131</v>
      </c>
      <c r="AA32">
        <f t="shared" si="20"/>
        <v>11.236040190405078</v>
      </c>
      <c r="AB32">
        <f t="shared" si="21"/>
        <v>-10.723861227178077</v>
      </c>
      <c r="AC32">
        <v>-4.01945531678174E-2</v>
      </c>
      <c r="AD32">
        <v>4.5121907167128598E-2</v>
      </c>
      <c r="AE32">
        <v>3.3892574627848799</v>
      </c>
      <c r="AF32">
        <v>0</v>
      </c>
      <c r="AG32">
        <v>0</v>
      </c>
      <c r="AH32">
        <f t="shared" si="22"/>
        <v>1</v>
      </c>
      <c r="AI32">
        <f t="shared" si="23"/>
        <v>0</v>
      </c>
      <c r="AJ32">
        <f t="shared" si="24"/>
        <v>50923.958060155441</v>
      </c>
      <c r="AK32">
        <v>0</v>
      </c>
      <c r="AL32">
        <v>0</v>
      </c>
      <c r="AM32">
        <v>0</v>
      </c>
      <c r="AN32">
        <f t="shared" si="25"/>
        <v>0</v>
      </c>
      <c r="AO32" t="e">
        <f t="shared" si="26"/>
        <v>#DIV/0!</v>
      </c>
      <c r="AP32">
        <v>-1</v>
      </c>
      <c r="AQ32" t="s">
        <v>301</v>
      </c>
      <c r="AR32">
        <v>2.2646192307692301</v>
      </c>
      <c r="AS32">
        <v>1.5784</v>
      </c>
      <c r="AT32">
        <f t="shared" si="27"/>
        <v>-0.43475622831299421</v>
      </c>
      <c r="AU32">
        <v>0.5</v>
      </c>
      <c r="AV32">
        <f t="shared" si="28"/>
        <v>841.2040764382574</v>
      </c>
      <c r="AW32">
        <f t="shared" si="29"/>
        <v>21.582834164074352</v>
      </c>
      <c r="AX32">
        <f t="shared" si="30"/>
        <v>-182.85935575690624</v>
      </c>
      <c r="AY32">
        <f t="shared" si="31"/>
        <v>1</v>
      </c>
      <c r="AZ32">
        <f t="shared" si="32"/>
        <v>2.6845844898532045E-2</v>
      </c>
      <c r="BA32">
        <f t="shared" si="33"/>
        <v>-1</v>
      </c>
      <c r="BB32" t="s">
        <v>252</v>
      </c>
      <c r="BC32">
        <v>0</v>
      </c>
      <c r="BD32">
        <f t="shared" si="34"/>
        <v>1.5784</v>
      </c>
      <c r="BE32">
        <f t="shared" si="35"/>
        <v>-0.43475622831299421</v>
      </c>
      <c r="BF32" t="e">
        <f t="shared" si="36"/>
        <v>#DIV/0!</v>
      </c>
      <c r="BG32">
        <f t="shared" si="37"/>
        <v>-0.43475622831299421</v>
      </c>
      <c r="BH32" t="e">
        <f t="shared" si="38"/>
        <v>#DIV/0!</v>
      </c>
      <c r="BI32">
        <f t="shared" si="39"/>
        <v>1000.0044516129</v>
      </c>
      <c r="BJ32">
        <f t="shared" si="40"/>
        <v>841.2040764382574</v>
      </c>
      <c r="BK32">
        <f t="shared" si="41"/>
        <v>0.84120033174000919</v>
      </c>
      <c r="BL32">
        <f t="shared" si="42"/>
        <v>0.1924006634800185</v>
      </c>
      <c r="BM32">
        <v>0.73920978418331496</v>
      </c>
      <c r="BN32">
        <v>0.5</v>
      </c>
      <c r="BO32" t="s">
        <v>253</v>
      </c>
      <c r="BP32">
        <v>1675521027.5999999</v>
      </c>
      <c r="BQ32">
        <v>400.010516129032</v>
      </c>
      <c r="BR32">
        <v>403.68187096774199</v>
      </c>
      <c r="BS32">
        <v>16.521054838709698</v>
      </c>
      <c r="BT32">
        <v>15.3397516129032</v>
      </c>
      <c r="BU32">
        <v>499.99454838709698</v>
      </c>
      <c r="BV32">
        <v>96.895174193548399</v>
      </c>
      <c r="BW32">
        <v>0.19994641935483901</v>
      </c>
      <c r="BX32">
        <v>28.942296774193601</v>
      </c>
      <c r="BY32">
        <v>27.990600000000001</v>
      </c>
      <c r="BZ32">
        <v>999.9</v>
      </c>
      <c r="CA32">
        <v>10003.7096774194</v>
      </c>
      <c r="CB32">
        <v>0</v>
      </c>
      <c r="CC32">
        <v>387.30451612903198</v>
      </c>
      <c r="CD32">
        <v>1000.0044516129</v>
      </c>
      <c r="CE32">
        <v>0.95999087096774205</v>
      </c>
      <c r="CF32">
        <v>4.0009351612903199E-2</v>
      </c>
      <c r="CG32">
        <v>0</v>
      </c>
      <c r="CH32">
        <v>2.28044516129032</v>
      </c>
      <c r="CI32">
        <v>0</v>
      </c>
      <c r="CJ32">
        <v>1208.08064516129</v>
      </c>
      <c r="CK32">
        <v>9334.3306451612898</v>
      </c>
      <c r="CL32">
        <v>40.596548387096803</v>
      </c>
      <c r="CM32">
        <v>43.436999999999998</v>
      </c>
      <c r="CN32">
        <v>41.753999999999998</v>
      </c>
      <c r="CO32">
        <v>41.741870967741903</v>
      </c>
      <c r="CP32">
        <v>40.515999999999998</v>
      </c>
      <c r="CQ32">
        <v>959.99451612903204</v>
      </c>
      <c r="CR32">
        <v>40.011290322580599</v>
      </c>
      <c r="CS32">
        <v>0</v>
      </c>
      <c r="CT32">
        <v>59.199999809265101</v>
      </c>
      <c r="CU32">
        <v>2.2646192307692301</v>
      </c>
      <c r="CV32">
        <v>-0.51905984168835795</v>
      </c>
      <c r="CW32">
        <v>1.8714529883509901</v>
      </c>
      <c r="CX32">
        <v>1208.0846153846201</v>
      </c>
      <c r="CY32">
        <v>15</v>
      </c>
      <c r="CZ32">
        <v>1675519942.0999999</v>
      </c>
      <c r="DA32" t="s">
        <v>254</v>
      </c>
      <c r="DB32">
        <v>1</v>
      </c>
      <c r="DC32">
        <v>-3.8490000000000002</v>
      </c>
      <c r="DD32">
        <v>0.44400000000000001</v>
      </c>
      <c r="DE32">
        <v>403</v>
      </c>
      <c r="DF32">
        <v>16</v>
      </c>
      <c r="DG32">
        <v>1.62</v>
      </c>
      <c r="DH32">
        <v>0.48</v>
      </c>
      <c r="DI32">
        <v>-3.7685058490565999</v>
      </c>
      <c r="DJ32">
        <v>8.3589163038209E-2</v>
      </c>
      <c r="DK32">
        <v>0.34690310461325802</v>
      </c>
      <c r="DL32">
        <v>1</v>
      </c>
      <c r="DM32">
        <v>2.0994000000000002</v>
      </c>
      <c r="DN32">
        <v>0</v>
      </c>
      <c r="DO32">
        <v>0</v>
      </c>
      <c r="DP32">
        <v>0</v>
      </c>
      <c r="DQ32">
        <v>1.1836511320754699</v>
      </c>
      <c r="DR32">
        <v>-2.50007740686977E-2</v>
      </c>
      <c r="DS32">
        <v>5.0394514003528701E-3</v>
      </c>
      <c r="DT32">
        <v>1</v>
      </c>
      <c r="DU32">
        <v>2</v>
      </c>
      <c r="DV32">
        <v>3</v>
      </c>
      <c r="DW32" t="s">
        <v>255</v>
      </c>
      <c r="DX32">
        <v>100</v>
      </c>
      <c r="DY32">
        <v>100</v>
      </c>
      <c r="DZ32">
        <v>-3.8490000000000002</v>
      </c>
      <c r="EA32">
        <v>0.44400000000000001</v>
      </c>
      <c r="EB32">
        <v>2</v>
      </c>
      <c r="EC32">
        <v>513.779</v>
      </c>
      <c r="ED32">
        <v>448.73099999999999</v>
      </c>
      <c r="EE32">
        <v>27.497699999999998</v>
      </c>
      <c r="EF32">
        <v>29.936699999999998</v>
      </c>
      <c r="EG32">
        <v>30.001000000000001</v>
      </c>
      <c r="EH32">
        <v>29.917999999999999</v>
      </c>
      <c r="EI32">
        <v>29.899799999999999</v>
      </c>
      <c r="EJ32">
        <v>19.898800000000001</v>
      </c>
      <c r="EK32">
        <v>27.8445</v>
      </c>
      <c r="EL32">
        <v>100</v>
      </c>
      <c r="EM32">
        <v>27.494199999999999</v>
      </c>
      <c r="EN32">
        <v>403.83499999999998</v>
      </c>
      <c r="EO32">
        <v>15.2933</v>
      </c>
      <c r="EP32">
        <v>100.16800000000001</v>
      </c>
      <c r="EQ32">
        <v>90.4101</v>
      </c>
    </row>
    <row r="33" spans="1:147" x14ac:dyDescent="0.3">
      <c r="A33">
        <v>17</v>
      </c>
      <c r="B33">
        <v>1675521095.5999999</v>
      </c>
      <c r="C33">
        <v>961.09999990463302</v>
      </c>
      <c r="D33" t="s">
        <v>302</v>
      </c>
      <c r="E33" t="s">
        <v>303</v>
      </c>
      <c r="F33">
        <v>1675521087.5999999</v>
      </c>
      <c r="G33">
        <f t="shared" si="0"/>
        <v>8.1046142993597536E-3</v>
      </c>
      <c r="H33">
        <f t="shared" si="1"/>
        <v>22.287769730947552</v>
      </c>
      <c r="I33">
        <f t="shared" si="2"/>
        <v>400.00554838709701</v>
      </c>
      <c r="J33">
        <f t="shared" si="3"/>
        <v>286.32626355797754</v>
      </c>
      <c r="K33">
        <f t="shared" si="4"/>
        <v>27.800309084535964</v>
      </c>
      <c r="L33">
        <f t="shared" si="5"/>
        <v>38.837785058578405</v>
      </c>
      <c r="M33">
        <f t="shared" si="6"/>
        <v>0.37106863116131494</v>
      </c>
      <c r="N33">
        <f t="shared" si="7"/>
        <v>3.4027281530042961</v>
      </c>
      <c r="O33">
        <f t="shared" si="8"/>
        <v>0.34996455694593465</v>
      </c>
      <c r="P33">
        <f t="shared" si="9"/>
        <v>0.22052388064570044</v>
      </c>
      <c r="Q33">
        <f t="shared" si="10"/>
        <v>161.85045532424132</v>
      </c>
      <c r="R33">
        <f t="shared" si="11"/>
        <v>27.946557053639552</v>
      </c>
      <c r="S33">
        <f t="shared" si="12"/>
        <v>27.995054838709699</v>
      </c>
      <c r="T33">
        <f t="shared" si="13"/>
        <v>3.7937458182512755</v>
      </c>
      <c r="U33">
        <f t="shared" si="14"/>
        <v>40.097524839926571</v>
      </c>
      <c r="V33">
        <f t="shared" si="15"/>
        <v>1.6077711697793433</v>
      </c>
      <c r="W33">
        <f t="shared" si="16"/>
        <v>4.0096519079362896</v>
      </c>
      <c r="X33">
        <f t="shared" si="17"/>
        <v>2.185974648471932</v>
      </c>
      <c r="Y33">
        <f t="shared" si="18"/>
        <v>-357.41349060176515</v>
      </c>
      <c r="Z33">
        <f t="shared" si="19"/>
        <v>174.7879567053368</v>
      </c>
      <c r="AA33">
        <f t="shared" si="20"/>
        <v>11.249549209161037</v>
      </c>
      <c r="AB33">
        <f t="shared" si="21"/>
        <v>-9.5255293630259814</v>
      </c>
      <c r="AC33">
        <v>-4.0225485780277299E-2</v>
      </c>
      <c r="AD33">
        <v>4.5156631734460502E-2</v>
      </c>
      <c r="AE33">
        <v>3.3913283856507999</v>
      </c>
      <c r="AF33">
        <v>0</v>
      </c>
      <c r="AG33">
        <v>0</v>
      </c>
      <c r="AH33">
        <f t="shared" si="22"/>
        <v>1</v>
      </c>
      <c r="AI33">
        <f t="shared" si="23"/>
        <v>0</v>
      </c>
      <c r="AJ33">
        <f t="shared" si="24"/>
        <v>50960.558370033075</v>
      </c>
      <c r="AK33">
        <v>0</v>
      </c>
      <c r="AL33">
        <v>0</v>
      </c>
      <c r="AM33">
        <v>0</v>
      </c>
      <c r="AN33">
        <f t="shared" si="25"/>
        <v>0</v>
      </c>
      <c r="AO33" t="e">
        <f t="shared" si="26"/>
        <v>#DIV/0!</v>
      </c>
      <c r="AP33">
        <v>-1</v>
      </c>
      <c r="AQ33" t="s">
        <v>304</v>
      </c>
      <c r="AR33">
        <v>2.24006538461538</v>
      </c>
      <c r="AS33">
        <v>1.72481</v>
      </c>
      <c r="AT33">
        <f t="shared" si="27"/>
        <v>-0.29873167746904294</v>
      </c>
      <c r="AU33">
        <v>0.5</v>
      </c>
      <c r="AV33">
        <f t="shared" si="28"/>
        <v>841.21590870943351</v>
      </c>
      <c r="AW33">
        <f t="shared" si="29"/>
        <v>22.287769730947552</v>
      </c>
      <c r="AX33">
        <f t="shared" si="30"/>
        <v>-125.64891976120718</v>
      </c>
      <c r="AY33">
        <f t="shared" si="31"/>
        <v>1</v>
      </c>
      <c r="AZ33">
        <f t="shared" si="32"/>
        <v>2.7683463293834875E-2</v>
      </c>
      <c r="BA33">
        <f t="shared" si="33"/>
        <v>-1</v>
      </c>
      <c r="BB33" t="s">
        <v>252</v>
      </c>
      <c r="BC33">
        <v>0</v>
      </c>
      <c r="BD33">
        <f t="shared" si="34"/>
        <v>1.72481</v>
      </c>
      <c r="BE33">
        <f t="shared" si="35"/>
        <v>-0.298731677469043</v>
      </c>
      <c r="BF33" t="e">
        <f t="shared" si="36"/>
        <v>#DIV/0!</v>
      </c>
      <c r="BG33">
        <f t="shared" si="37"/>
        <v>-0.298731677469043</v>
      </c>
      <c r="BH33" t="e">
        <f t="shared" si="38"/>
        <v>#DIV/0!</v>
      </c>
      <c r="BI33">
        <f t="shared" si="39"/>
        <v>1000.0185483871001</v>
      </c>
      <c r="BJ33">
        <f t="shared" si="40"/>
        <v>841.21590870943351</v>
      </c>
      <c r="BK33">
        <f t="shared" si="41"/>
        <v>0.84120030580053284</v>
      </c>
      <c r="BL33">
        <f t="shared" si="42"/>
        <v>0.19240061160106578</v>
      </c>
      <c r="BM33">
        <v>0.73920978418331496</v>
      </c>
      <c r="BN33">
        <v>0.5</v>
      </c>
      <c r="BO33" t="s">
        <v>253</v>
      </c>
      <c r="BP33">
        <v>1675521087.5999999</v>
      </c>
      <c r="BQ33">
        <v>400.00554838709701</v>
      </c>
      <c r="BR33">
        <v>403.77993548387099</v>
      </c>
      <c r="BS33">
        <v>16.559064516128998</v>
      </c>
      <c r="BT33">
        <v>15.3806935483871</v>
      </c>
      <c r="BU33">
        <v>499.99574193548398</v>
      </c>
      <c r="BV33">
        <v>96.893193548387103</v>
      </c>
      <c r="BW33">
        <v>0.19992232258064499</v>
      </c>
      <c r="BX33">
        <v>28.947848387096801</v>
      </c>
      <c r="BY33">
        <v>27.995054838709699</v>
      </c>
      <c r="BZ33">
        <v>999.9</v>
      </c>
      <c r="CA33">
        <v>10011.6129032258</v>
      </c>
      <c r="CB33">
        <v>0</v>
      </c>
      <c r="CC33">
        <v>387.309741935484</v>
      </c>
      <c r="CD33">
        <v>1000.0185483871001</v>
      </c>
      <c r="CE33">
        <v>0.95999377419354903</v>
      </c>
      <c r="CF33">
        <v>4.0006390322580701E-2</v>
      </c>
      <c r="CG33">
        <v>0</v>
      </c>
      <c r="CH33">
        <v>2.2330612903225799</v>
      </c>
      <c r="CI33">
        <v>0</v>
      </c>
      <c r="CJ33">
        <v>1208.39064516129</v>
      </c>
      <c r="CK33">
        <v>9334.4693548387095</v>
      </c>
      <c r="CL33">
        <v>40.75</v>
      </c>
      <c r="CM33">
        <v>43.586387096774203</v>
      </c>
      <c r="CN33">
        <v>41.927</v>
      </c>
      <c r="CO33">
        <v>41.875</v>
      </c>
      <c r="CP33">
        <v>40.668999999999997</v>
      </c>
      <c r="CQ33">
        <v>960.00838709677396</v>
      </c>
      <c r="CR33">
        <v>40.010967741935502</v>
      </c>
      <c r="CS33">
        <v>0</v>
      </c>
      <c r="CT33">
        <v>59.5</v>
      </c>
      <c r="CU33">
        <v>2.24006538461538</v>
      </c>
      <c r="CV33">
        <v>0.63105298764732598</v>
      </c>
      <c r="CW33">
        <v>0.22393161598832001</v>
      </c>
      <c r="CX33">
        <v>1208.3988461538499</v>
      </c>
      <c r="CY33">
        <v>15</v>
      </c>
      <c r="CZ33">
        <v>1675519942.0999999</v>
      </c>
      <c r="DA33" t="s">
        <v>254</v>
      </c>
      <c r="DB33">
        <v>1</v>
      </c>
      <c r="DC33">
        <v>-3.8490000000000002</v>
      </c>
      <c r="DD33">
        <v>0.44400000000000001</v>
      </c>
      <c r="DE33">
        <v>403</v>
      </c>
      <c r="DF33">
        <v>16</v>
      </c>
      <c r="DG33">
        <v>1.62</v>
      </c>
      <c r="DH33">
        <v>0.48</v>
      </c>
      <c r="DI33">
        <v>-3.78111754716981</v>
      </c>
      <c r="DJ33">
        <v>2.8317561683602499E-2</v>
      </c>
      <c r="DK33">
        <v>0.105228420866867</v>
      </c>
      <c r="DL33">
        <v>1</v>
      </c>
      <c r="DM33">
        <v>2.2995000000000001</v>
      </c>
      <c r="DN33">
        <v>0</v>
      </c>
      <c r="DO33">
        <v>0</v>
      </c>
      <c r="DP33">
        <v>0</v>
      </c>
      <c r="DQ33">
        <v>1.18214283018868</v>
      </c>
      <c r="DR33">
        <v>-3.6967585873246903E-2</v>
      </c>
      <c r="DS33">
        <v>5.8679247649092896E-3</v>
      </c>
      <c r="DT33">
        <v>1</v>
      </c>
      <c r="DU33">
        <v>2</v>
      </c>
      <c r="DV33">
        <v>3</v>
      </c>
      <c r="DW33" t="s">
        <v>255</v>
      </c>
      <c r="DX33">
        <v>100</v>
      </c>
      <c r="DY33">
        <v>100</v>
      </c>
      <c r="DZ33">
        <v>-3.8490000000000002</v>
      </c>
      <c r="EA33">
        <v>0.44400000000000001</v>
      </c>
      <c r="EB33">
        <v>2</v>
      </c>
      <c r="EC33">
        <v>514.09500000000003</v>
      </c>
      <c r="ED33">
        <v>447.98700000000002</v>
      </c>
      <c r="EE33">
        <v>27.4329</v>
      </c>
      <c r="EF33">
        <v>30.037800000000001</v>
      </c>
      <c r="EG33">
        <v>30.000900000000001</v>
      </c>
      <c r="EH33">
        <v>30.036200000000001</v>
      </c>
      <c r="EI33">
        <v>30.022400000000001</v>
      </c>
      <c r="EJ33">
        <v>19.901299999999999</v>
      </c>
      <c r="EK33">
        <v>28.3918</v>
      </c>
      <c r="EL33">
        <v>100</v>
      </c>
      <c r="EM33">
        <v>27.424600000000002</v>
      </c>
      <c r="EN33">
        <v>403.74599999999998</v>
      </c>
      <c r="EO33">
        <v>15.3161</v>
      </c>
      <c r="EP33">
        <v>100.16200000000001</v>
      </c>
      <c r="EQ33">
        <v>90.4024</v>
      </c>
    </row>
    <row r="34" spans="1:147" x14ac:dyDescent="0.3">
      <c r="A34">
        <v>18</v>
      </c>
      <c r="B34">
        <v>1675521155.5999999</v>
      </c>
      <c r="C34">
        <v>1021.09999990463</v>
      </c>
      <c r="D34" t="s">
        <v>305</v>
      </c>
      <c r="E34" t="s">
        <v>306</v>
      </c>
      <c r="F34">
        <v>1675521147.5999999</v>
      </c>
      <c r="G34">
        <f t="shared" si="0"/>
        <v>8.1353772388180253E-3</v>
      </c>
      <c r="H34">
        <f t="shared" si="1"/>
        <v>22.28062128548585</v>
      </c>
      <c r="I34">
        <f t="shared" si="2"/>
        <v>400.00564516128998</v>
      </c>
      <c r="J34">
        <f t="shared" si="3"/>
        <v>286.68604172819164</v>
      </c>
      <c r="K34">
        <f t="shared" si="4"/>
        <v>27.836055302702597</v>
      </c>
      <c r="L34">
        <f t="shared" si="5"/>
        <v>38.838930535235633</v>
      </c>
      <c r="M34">
        <f t="shared" si="6"/>
        <v>0.37241050246422142</v>
      </c>
      <c r="N34">
        <f t="shared" si="7"/>
        <v>3.3979260653764451</v>
      </c>
      <c r="O34">
        <f t="shared" si="8"/>
        <v>0.35113001729918902</v>
      </c>
      <c r="P34">
        <f t="shared" si="9"/>
        <v>0.22126682838324696</v>
      </c>
      <c r="Q34">
        <f t="shared" si="10"/>
        <v>161.8455578354064</v>
      </c>
      <c r="R34">
        <f t="shared" si="11"/>
        <v>27.931514500662619</v>
      </c>
      <c r="S34">
        <f t="shared" si="12"/>
        <v>27.992529032258101</v>
      </c>
      <c r="T34">
        <f t="shared" si="13"/>
        <v>3.793187220295458</v>
      </c>
      <c r="U34">
        <f t="shared" si="14"/>
        <v>40.071622314971648</v>
      </c>
      <c r="V34">
        <f t="shared" si="15"/>
        <v>1.6061068056651284</v>
      </c>
      <c r="W34">
        <f t="shared" si="16"/>
        <v>4.0080902965215142</v>
      </c>
      <c r="X34">
        <f t="shared" si="17"/>
        <v>2.1870804146303295</v>
      </c>
      <c r="Y34">
        <f t="shared" si="18"/>
        <v>-358.77013623187491</v>
      </c>
      <c r="Z34">
        <f t="shared" si="19"/>
        <v>173.7713031520089</v>
      </c>
      <c r="AA34">
        <f t="shared" si="20"/>
        <v>11.199406118394533</v>
      </c>
      <c r="AB34">
        <f t="shared" si="21"/>
        <v>-11.953869126065086</v>
      </c>
      <c r="AC34">
        <v>-4.01540730256192E-2</v>
      </c>
      <c r="AD34">
        <v>4.5076464661255797E-2</v>
      </c>
      <c r="AE34">
        <v>3.3865465361573901</v>
      </c>
      <c r="AF34">
        <v>0</v>
      </c>
      <c r="AG34">
        <v>0</v>
      </c>
      <c r="AH34">
        <f t="shared" si="22"/>
        <v>1</v>
      </c>
      <c r="AI34">
        <f t="shared" si="23"/>
        <v>0</v>
      </c>
      <c r="AJ34">
        <f t="shared" si="24"/>
        <v>50874.982131854071</v>
      </c>
      <c r="AK34">
        <v>0</v>
      </c>
      <c r="AL34">
        <v>0</v>
      </c>
      <c r="AM34">
        <v>0</v>
      </c>
      <c r="AN34">
        <f t="shared" si="25"/>
        <v>0</v>
      </c>
      <c r="AO34" t="e">
        <f t="shared" si="26"/>
        <v>#DIV/0!</v>
      </c>
      <c r="AP34">
        <v>-1</v>
      </c>
      <c r="AQ34" t="s">
        <v>307</v>
      </c>
      <c r="AR34">
        <v>2.1608153846153799</v>
      </c>
      <c r="AS34">
        <v>1.41</v>
      </c>
      <c r="AT34">
        <f t="shared" si="27"/>
        <v>-0.53249318057828376</v>
      </c>
      <c r="AU34">
        <v>0.5</v>
      </c>
      <c r="AV34">
        <f t="shared" si="28"/>
        <v>841.19140513558568</v>
      </c>
      <c r="AW34">
        <f t="shared" si="29"/>
        <v>22.28062128548585</v>
      </c>
      <c r="AX34">
        <f t="shared" si="30"/>
        <v>-223.96434339788183</v>
      </c>
      <c r="AY34">
        <f t="shared" si="31"/>
        <v>1</v>
      </c>
      <c r="AZ34">
        <f t="shared" si="32"/>
        <v>2.7675771701130746E-2</v>
      </c>
      <c r="BA34">
        <f t="shared" si="33"/>
        <v>-1</v>
      </c>
      <c r="BB34" t="s">
        <v>252</v>
      </c>
      <c r="BC34">
        <v>0</v>
      </c>
      <c r="BD34">
        <f t="shared" si="34"/>
        <v>1.41</v>
      </c>
      <c r="BE34">
        <f t="shared" si="35"/>
        <v>-0.53249318057828376</v>
      </c>
      <c r="BF34" t="e">
        <f t="shared" si="36"/>
        <v>#DIV/0!</v>
      </c>
      <c r="BG34">
        <f t="shared" si="37"/>
        <v>-0.53249318057828376</v>
      </c>
      <c r="BH34" t="e">
        <f t="shared" si="38"/>
        <v>#DIV/0!</v>
      </c>
      <c r="BI34">
        <f t="shared" si="39"/>
        <v>999.98954838709699</v>
      </c>
      <c r="BJ34">
        <f t="shared" si="40"/>
        <v>841.19140513558568</v>
      </c>
      <c r="BK34">
        <f t="shared" si="41"/>
        <v>0.84120019703441906</v>
      </c>
      <c r="BL34">
        <f t="shared" si="42"/>
        <v>0.19240039406883819</v>
      </c>
      <c r="BM34">
        <v>0.73920978418331496</v>
      </c>
      <c r="BN34">
        <v>0.5</v>
      </c>
      <c r="BO34" t="s">
        <v>253</v>
      </c>
      <c r="BP34">
        <v>1675521147.5999999</v>
      </c>
      <c r="BQ34">
        <v>400.00564516128998</v>
      </c>
      <c r="BR34">
        <v>403.780741935484</v>
      </c>
      <c r="BS34">
        <v>16.541438709677401</v>
      </c>
      <c r="BT34">
        <v>15.3585903225806</v>
      </c>
      <c r="BU34">
        <v>500.00274193548398</v>
      </c>
      <c r="BV34">
        <v>96.896012903225795</v>
      </c>
      <c r="BW34">
        <v>0.199943129032258</v>
      </c>
      <c r="BX34">
        <v>28.941119354838701</v>
      </c>
      <c r="BY34">
        <v>27.992529032258101</v>
      </c>
      <c r="BZ34">
        <v>999.9</v>
      </c>
      <c r="CA34">
        <v>9993.5483870967691</v>
      </c>
      <c r="CB34">
        <v>0</v>
      </c>
      <c r="CC34">
        <v>387.27477419354801</v>
      </c>
      <c r="CD34">
        <v>999.98954838709699</v>
      </c>
      <c r="CE34">
        <v>0.95999441935483898</v>
      </c>
      <c r="CF34">
        <v>4.0005732258064503E-2</v>
      </c>
      <c r="CG34">
        <v>0</v>
      </c>
      <c r="CH34">
        <v>2.16328064516129</v>
      </c>
      <c r="CI34">
        <v>0</v>
      </c>
      <c r="CJ34">
        <v>1208.08096774194</v>
      </c>
      <c r="CK34">
        <v>9334.2064516128994</v>
      </c>
      <c r="CL34">
        <v>40.875</v>
      </c>
      <c r="CM34">
        <v>43.735774193548401</v>
      </c>
      <c r="CN34">
        <v>42.061999999999998</v>
      </c>
      <c r="CO34">
        <v>42</v>
      </c>
      <c r="CP34">
        <v>40.808</v>
      </c>
      <c r="CQ34">
        <v>959.98290322580601</v>
      </c>
      <c r="CR34">
        <v>40.006129032258102</v>
      </c>
      <c r="CS34">
        <v>0</v>
      </c>
      <c r="CT34">
        <v>59.399999856948902</v>
      </c>
      <c r="CU34">
        <v>2.1608153846153799</v>
      </c>
      <c r="CV34">
        <v>0.232505983495265</v>
      </c>
      <c r="CW34">
        <v>2.7982905916942098</v>
      </c>
      <c r="CX34">
        <v>1208.0965384615399</v>
      </c>
      <c r="CY34">
        <v>15</v>
      </c>
      <c r="CZ34">
        <v>1675519942.0999999</v>
      </c>
      <c r="DA34" t="s">
        <v>254</v>
      </c>
      <c r="DB34">
        <v>1</v>
      </c>
      <c r="DC34">
        <v>-3.8490000000000002</v>
      </c>
      <c r="DD34">
        <v>0.44400000000000001</v>
      </c>
      <c r="DE34">
        <v>403</v>
      </c>
      <c r="DF34">
        <v>16</v>
      </c>
      <c r="DG34">
        <v>1.62</v>
      </c>
      <c r="DH34">
        <v>0.48</v>
      </c>
      <c r="DI34">
        <v>-3.8081235849056601</v>
      </c>
      <c r="DJ34">
        <v>0.20997145621673699</v>
      </c>
      <c r="DK34">
        <v>0.104538397172402</v>
      </c>
      <c r="DL34">
        <v>1</v>
      </c>
      <c r="DM34">
        <v>2.1465000000000001</v>
      </c>
      <c r="DN34">
        <v>0</v>
      </c>
      <c r="DO34">
        <v>0</v>
      </c>
      <c r="DP34">
        <v>0</v>
      </c>
      <c r="DQ34">
        <v>1.1856181132075501</v>
      </c>
      <c r="DR34">
        <v>-2.93522980164489E-2</v>
      </c>
      <c r="DS34">
        <v>4.3369222443135503E-3</v>
      </c>
      <c r="DT34">
        <v>1</v>
      </c>
      <c r="DU34">
        <v>2</v>
      </c>
      <c r="DV34">
        <v>3</v>
      </c>
      <c r="DW34" t="s">
        <v>255</v>
      </c>
      <c r="DX34">
        <v>100</v>
      </c>
      <c r="DY34">
        <v>100</v>
      </c>
      <c r="DZ34">
        <v>-3.8490000000000002</v>
      </c>
      <c r="EA34">
        <v>0.44400000000000001</v>
      </c>
      <c r="EB34">
        <v>2</v>
      </c>
      <c r="EC34">
        <v>514.07899999999995</v>
      </c>
      <c r="ED34">
        <v>446.75299999999999</v>
      </c>
      <c r="EE34">
        <v>27.343800000000002</v>
      </c>
      <c r="EF34">
        <v>30.128799999999998</v>
      </c>
      <c r="EG34">
        <v>30.0002</v>
      </c>
      <c r="EH34">
        <v>30.144500000000001</v>
      </c>
      <c r="EI34">
        <v>30.132899999999999</v>
      </c>
      <c r="EJ34">
        <v>19.907</v>
      </c>
      <c r="EK34">
        <v>28.3918</v>
      </c>
      <c r="EL34">
        <v>100</v>
      </c>
      <c r="EM34">
        <v>27.3386</v>
      </c>
      <c r="EN34">
        <v>403.83699999999999</v>
      </c>
      <c r="EO34">
        <v>15.3726</v>
      </c>
      <c r="EP34">
        <v>100.155</v>
      </c>
      <c r="EQ34">
        <v>90.395399999999995</v>
      </c>
    </row>
    <row r="35" spans="1:147" x14ac:dyDescent="0.3">
      <c r="A35">
        <v>19</v>
      </c>
      <c r="B35">
        <v>1675521215.5999999</v>
      </c>
      <c r="C35">
        <v>1081.0999999046301</v>
      </c>
      <c r="D35" t="s">
        <v>308</v>
      </c>
      <c r="E35" t="s">
        <v>309</v>
      </c>
      <c r="F35">
        <v>1675521207.60323</v>
      </c>
      <c r="G35">
        <f t="shared" si="0"/>
        <v>8.2555283524611712E-3</v>
      </c>
      <c r="H35">
        <f t="shared" si="1"/>
        <v>22.358052407998166</v>
      </c>
      <c r="I35">
        <f t="shared" si="2"/>
        <v>399.99848387096802</v>
      </c>
      <c r="J35">
        <f t="shared" si="3"/>
        <v>287.93887196119618</v>
      </c>
      <c r="K35">
        <f t="shared" si="4"/>
        <v>27.95689624734031</v>
      </c>
      <c r="L35">
        <f t="shared" si="5"/>
        <v>38.837118574879703</v>
      </c>
      <c r="M35">
        <f t="shared" si="6"/>
        <v>0.37877007512165672</v>
      </c>
      <c r="N35">
        <f t="shared" si="7"/>
        <v>3.3988925028360408</v>
      </c>
      <c r="O35">
        <f t="shared" si="8"/>
        <v>0.35678547596960941</v>
      </c>
      <c r="P35">
        <f t="shared" si="9"/>
        <v>0.22485974341211951</v>
      </c>
      <c r="Q35">
        <f t="shared" si="10"/>
        <v>161.84802105194325</v>
      </c>
      <c r="R35">
        <f t="shared" si="11"/>
        <v>27.883647931647779</v>
      </c>
      <c r="S35">
        <f t="shared" si="12"/>
        <v>27.9906258064516</v>
      </c>
      <c r="T35">
        <f t="shared" si="13"/>
        <v>3.7927663573665602</v>
      </c>
      <c r="U35">
        <f t="shared" si="14"/>
        <v>40.183946025264689</v>
      </c>
      <c r="V35">
        <f t="shared" si="15"/>
        <v>1.6086539560071138</v>
      </c>
      <c r="W35">
        <f t="shared" si="16"/>
        <v>4.0032254547517843</v>
      </c>
      <c r="X35">
        <f t="shared" si="17"/>
        <v>2.1841124013594464</v>
      </c>
      <c r="Y35">
        <f t="shared" si="18"/>
        <v>-364.06880034353765</v>
      </c>
      <c r="Z35">
        <f t="shared" si="19"/>
        <v>170.32555108518903</v>
      </c>
      <c r="AA35">
        <f t="shared" si="20"/>
        <v>10.972958768187285</v>
      </c>
      <c r="AB35">
        <f t="shared" si="21"/>
        <v>-20.92226943821808</v>
      </c>
      <c r="AC35">
        <v>-4.0168441720823997E-2</v>
      </c>
      <c r="AD35">
        <v>4.5092594780390099E-2</v>
      </c>
      <c r="AE35">
        <v>3.3875089015771001</v>
      </c>
      <c r="AF35">
        <v>0</v>
      </c>
      <c r="AG35">
        <v>0</v>
      </c>
      <c r="AH35">
        <f t="shared" si="22"/>
        <v>1</v>
      </c>
      <c r="AI35">
        <f t="shared" si="23"/>
        <v>0</v>
      </c>
      <c r="AJ35">
        <f t="shared" si="24"/>
        <v>50895.91976088439</v>
      </c>
      <c r="AK35">
        <v>0</v>
      </c>
      <c r="AL35">
        <v>0</v>
      </c>
      <c r="AM35">
        <v>0</v>
      </c>
      <c r="AN35">
        <f t="shared" si="25"/>
        <v>0</v>
      </c>
      <c r="AO35" t="e">
        <f t="shared" si="26"/>
        <v>#DIV/0!</v>
      </c>
      <c r="AP35">
        <v>-1</v>
      </c>
      <c r="AQ35" t="s">
        <v>310</v>
      </c>
      <c r="AR35">
        <v>2.1530884615384598</v>
      </c>
      <c r="AS35">
        <v>1.6823999999999999</v>
      </c>
      <c r="AT35">
        <f t="shared" si="27"/>
        <v>-0.27977202896960285</v>
      </c>
      <c r="AU35">
        <v>0.5</v>
      </c>
      <c r="AV35">
        <f t="shared" si="28"/>
        <v>841.20591708386758</v>
      </c>
      <c r="AW35">
        <f t="shared" si="29"/>
        <v>22.358052407998166</v>
      </c>
      <c r="AX35">
        <f t="shared" si="30"/>
        <v>-117.67294310189456</v>
      </c>
      <c r="AY35">
        <f t="shared" si="31"/>
        <v>1</v>
      </c>
      <c r="AZ35">
        <f t="shared" si="32"/>
        <v>2.7767342018909486E-2</v>
      </c>
      <c r="BA35">
        <f t="shared" si="33"/>
        <v>-1</v>
      </c>
      <c r="BB35" t="s">
        <v>252</v>
      </c>
      <c r="BC35">
        <v>0</v>
      </c>
      <c r="BD35">
        <f t="shared" si="34"/>
        <v>1.6823999999999999</v>
      </c>
      <c r="BE35">
        <f t="shared" si="35"/>
        <v>-0.2797720289696029</v>
      </c>
      <c r="BF35" t="e">
        <f t="shared" si="36"/>
        <v>#DIV/0!</v>
      </c>
      <c r="BG35">
        <f t="shared" si="37"/>
        <v>-0.2797720289696029</v>
      </c>
      <c r="BH35" t="e">
        <f t="shared" si="38"/>
        <v>#DIV/0!</v>
      </c>
      <c r="BI35">
        <f t="shared" si="39"/>
        <v>1000.00703225806</v>
      </c>
      <c r="BJ35">
        <f t="shared" si="40"/>
        <v>841.20591708386758</v>
      </c>
      <c r="BK35">
        <f t="shared" si="41"/>
        <v>0.8412000015483766</v>
      </c>
      <c r="BL35">
        <f t="shared" si="42"/>
        <v>0.19240000309675323</v>
      </c>
      <c r="BM35">
        <v>0.73920978418331496</v>
      </c>
      <c r="BN35">
        <v>0.5</v>
      </c>
      <c r="BO35" t="s">
        <v>253</v>
      </c>
      <c r="BP35">
        <v>1675521207.60323</v>
      </c>
      <c r="BQ35">
        <v>399.99848387096802</v>
      </c>
      <c r="BR35">
        <v>403.79216129032301</v>
      </c>
      <c r="BS35">
        <v>16.568148387096802</v>
      </c>
      <c r="BT35">
        <v>15.3678516129032</v>
      </c>
      <c r="BU35">
        <v>499.997935483871</v>
      </c>
      <c r="BV35">
        <v>96.893154838709606</v>
      </c>
      <c r="BW35">
        <v>0.200009612903226</v>
      </c>
      <c r="BX35">
        <v>28.920141935483901</v>
      </c>
      <c r="BY35">
        <v>27.9906258064516</v>
      </c>
      <c r="BZ35">
        <v>999.9</v>
      </c>
      <c r="CA35">
        <v>9997.4193548387102</v>
      </c>
      <c r="CB35">
        <v>0</v>
      </c>
      <c r="CC35">
        <v>387.16951612903199</v>
      </c>
      <c r="CD35">
        <v>1000.00703225806</v>
      </c>
      <c r="CE35">
        <v>0.95999635483871004</v>
      </c>
      <c r="CF35">
        <v>4.0003758064516101E-2</v>
      </c>
      <c r="CG35">
        <v>0</v>
      </c>
      <c r="CH35">
        <v>2.1618548387096799</v>
      </c>
      <c r="CI35">
        <v>0</v>
      </c>
      <c r="CJ35">
        <v>1208.17258064516</v>
      </c>
      <c r="CK35">
        <v>9334.3677419354808</v>
      </c>
      <c r="CL35">
        <v>41.003999999999998</v>
      </c>
      <c r="CM35">
        <v>43.852645161290297</v>
      </c>
      <c r="CN35">
        <v>42.186999999999998</v>
      </c>
      <c r="CO35">
        <v>42.118903225806498</v>
      </c>
      <c r="CP35">
        <v>40.914999999999999</v>
      </c>
      <c r="CQ35">
        <v>960.00645161290299</v>
      </c>
      <c r="CR35">
        <v>40.000322580645197</v>
      </c>
      <c r="CS35">
        <v>0</v>
      </c>
      <c r="CT35">
        <v>59.199999809265101</v>
      </c>
      <c r="CU35">
        <v>2.1530884615384598</v>
      </c>
      <c r="CV35">
        <v>6.3825620964092306E-2</v>
      </c>
      <c r="CW35">
        <v>2.3548718129344199</v>
      </c>
      <c r="CX35">
        <v>1208.1569230769201</v>
      </c>
      <c r="CY35">
        <v>15</v>
      </c>
      <c r="CZ35">
        <v>1675519942.0999999</v>
      </c>
      <c r="DA35" t="s">
        <v>254</v>
      </c>
      <c r="DB35">
        <v>1</v>
      </c>
      <c r="DC35">
        <v>-3.8490000000000002</v>
      </c>
      <c r="DD35">
        <v>0.44400000000000001</v>
      </c>
      <c r="DE35">
        <v>403</v>
      </c>
      <c r="DF35">
        <v>16</v>
      </c>
      <c r="DG35">
        <v>1.62</v>
      </c>
      <c r="DH35">
        <v>0.48</v>
      </c>
      <c r="DI35">
        <v>-3.7778547169811301</v>
      </c>
      <c r="DJ35">
        <v>-2.87811404324795E-2</v>
      </c>
      <c r="DK35">
        <v>9.1701524330528597E-2</v>
      </c>
      <c r="DL35">
        <v>1</v>
      </c>
      <c r="DM35">
        <v>2.1623000000000001</v>
      </c>
      <c r="DN35">
        <v>0</v>
      </c>
      <c r="DO35">
        <v>0</v>
      </c>
      <c r="DP35">
        <v>0</v>
      </c>
      <c r="DQ35">
        <v>1.18844905660377</v>
      </c>
      <c r="DR35">
        <v>0.11253373520599</v>
      </c>
      <c r="DS35">
        <v>1.7450913287897E-2</v>
      </c>
      <c r="DT35">
        <v>0</v>
      </c>
      <c r="DU35">
        <v>1</v>
      </c>
      <c r="DV35">
        <v>3</v>
      </c>
      <c r="DW35" t="s">
        <v>268</v>
      </c>
      <c r="DX35">
        <v>100</v>
      </c>
      <c r="DY35">
        <v>100</v>
      </c>
      <c r="DZ35">
        <v>-3.8490000000000002</v>
      </c>
      <c r="EA35">
        <v>0.44400000000000001</v>
      </c>
      <c r="EB35">
        <v>2</v>
      </c>
      <c r="EC35">
        <v>514.49099999999999</v>
      </c>
      <c r="ED35">
        <v>445.59300000000002</v>
      </c>
      <c r="EE35">
        <v>27.310700000000001</v>
      </c>
      <c r="EF35">
        <v>30.212299999999999</v>
      </c>
      <c r="EG35">
        <v>30.000599999999999</v>
      </c>
      <c r="EH35">
        <v>30.242999999999999</v>
      </c>
      <c r="EI35">
        <v>30.236000000000001</v>
      </c>
      <c r="EJ35">
        <v>19.9115</v>
      </c>
      <c r="EK35">
        <v>28.9742</v>
      </c>
      <c r="EL35">
        <v>99.628799999999998</v>
      </c>
      <c r="EM35">
        <v>27.307700000000001</v>
      </c>
      <c r="EN35">
        <v>403.84699999999998</v>
      </c>
      <c r="EO35">
        <v>15.295199999999999</v>
      </c>
      <c r="EP35">
        <v>100.15</v>
      </c>
      <c r="EQ35">
        <v>90.39</v>
      </c>
    </row>
    <row r="36" spans="1:147" x14ac:dyDescent="0.3">
      <c r="A36">
        <v>20</v>
      </c>
      <c r="B36">
        <v>1675521334.5999999</v>
      </c>
      <c r="C36">
        <v>1200.0999999046301</v>
      </c>
      <c r="D36" t="s">
        <v>311</v>
      </c>
      <c r="E36" t="s">
        <v>312</v>
      </c>
      <c r="F36">
        <v>1675521326.60323</v>
      </c>
      <c r="G36">
        <f t="shared" si="0"/>
        <v>7.839101595000118E-3</v>
      </c>
      <c r="H36">
        <f t="shared" si="1"/>
        <v>3.3106156152198203</v>
      </c>
      <c r="I36">
        <f t="shared" si="2"/>
        <v>400.14254838709701</v>
      </c>
      <c r="J36">
        <f t="shared" si="3"/>
        <v>371.774042115231</v>
      </c>
      <c r="K36">
        <f t="shared" si="4"/>
        <v>36.09839143297873</v>
      </c>
      <c r="L36">
        <f t="shared" si="5"/>
        <v>38.852907154260116</v>
      </c>
      <c r="M36">
        <f t="shared" si="6"/>
        <v>0.37610602820111277</v>
      </c>
      <c r="N36">
        <f t="shared" si="7"/>
        <v>3.3976646166843563</v>
      </c>
      <c r="O36">
        <f t="shared" si="8"/>
        <v>0.35441274096994163</v>
      </c>
      <c r="P36">
        <f t="shared" si="9"/>
        <v>0.22335267998973019</v>
      </c>
      <c r="Q36">
        <f t="shared" si="10"/>
        <v>16.523127288681472</v>
      </c>
      <c r="R36">
        <f t="shared" si="11"/>
        <v>27.525350297560152</v>
      </c>
      <c r="S36">
        <f t="shared" si="12"/>
        <v>27.5338064516129</v>
      </c>
      <c r="T36">
        <f t="shared" si="13"/>
        <v>3.6929200797897637</v>
      </c>
      <c r="U36">
        <f t="shared" si="14"/>
        <v>39.391058473844147</v>
      </c>
      <c r="V36">
        <f t="shared" si="15"/>
        <v>1.6038373067893024</v>
      </c>
      <c r="W36">
        <f t="shared" si="16"/>
        <v>4.0715770759352861</v>
      </c>
      <c r="X36">
        <f t="shared" si="17"/>
        <v>2.0890827730004613</v>
      </c>
      <c r="Y36">
        <f t="shared" si="18"/>
        <v>-345.70438033950518</v>
      </c>
      <c r="Z36">
        <f t="shared" si="19"/>
        <v>307.56069346874057</v>
      </c>
      <c r="AA36">
        <f t="shared" si="20"/>
        <v>19.80520623496086</v>
      </c>
      <c r="AB36">
        <f t="shared" si="21"/>
        <v>-1.8153533471223113</v>
      </c>
      <c r="AC36">
        <v>-4.0150186179272698E-2</v>
      </c>
      <c r="AD36">
        <v>4.5072101335725499E-2</v>
      </c>
      <c r="AE36">
        <v>3.3862861889844802</v>
      </c>
      <c r="AF36">
        <v>0</v>
      </c>
      <c r="AG36">
        <v>0</v>
      </c>
      <c r="AH36">
        <f t="shared" si="22"/>
        <v>1</v>
      </c>
      <c r="AI36">
        <f t="shared" si="23"/>
        <v>0</v>
      </c>
      <c r="AJ36">
        <f t="shared" si="24"/>
        <v>50824.550220297409</v>
      </c>
      <c r="AK36">
        <v>0</v>
      </c>
      <c r="AL36">
        <v>0</v>
      </c>
      <c r="AM36">
        <v>0</v>
      </c>
      <c r="AN36">
        <f t="shared" si="25"/>
        <v>0</v>
      </c>
      <c r="AO36" t="e">
        <f t="shared" si="26"/>
        <v>#DIV/0!</v>
      </c>
      <c r="AP36">
        <v>-1</v>
      </c>
      <c r="AQ36" t="s">
        <v>313</v>
      </c>
      <c r="AR36">
        <v>2.2207807692307702</v>
      </c>
      <c r="AS36">
        <v>1.4483999999999999</v>
      </c>
      <c r="AT36">
        <f t="shared" si="27"/>
        <v>-0.5332648227221557</v>
      </c>
      <c r="AU36">
        <v>0.5</v>
      </c>
      <c r="AV36">
        <f t="shared" si="28"/>
        <v>84.303784276768937</v>
      </c>
      <c r="AW36">
        <f t="shared" si="29"/>
        <v>3.3106156152198203</v>
      </c>
      <c r="AX36">
        <f t="shared" si="30"/>
        <v>-22.478121288579022</v>
      </c>
      <c r="AY36">
        <f t="shared" si="31"/>
        <v>1</v>
      </c>
      <c r="AZ36">
        <f t="shared" si="32"/>
        <v>5.1131934968281958E-2</v>
      </c>
      <c r="BA36">
        <f t="shared" si="33"/>
        <v>-1</v>
      </c>
      <c r="BB36" t="s">
        <v>252</v>
      </c>
      <c r="BC36">
        <v>0</v>
      </c>
      <c r="BD36">
        <f t="shared" si="34"/>
        <v>1.4483999999999999</v>
      </c>
      <c r="BE36">
        <f t="shared" si="35"/>
        <v>-0.5332648227221557</v>
      </c>
      <c r="BF36" t="e">
        <f t="shared" si="36"/>
        <v>#DIV/0!</v>
      </c>
      <c r="BG36">
        <f t="shared" si="37"/>
        <v>-0.5332648227221557</v>
      </c>
      <c r="BH36" t="e">
        <f t="shared" si="38"/>
        <v>#DIV/0!</v>
      </c>
      <c r="BI36">
        <f t="shared" si="39"/>
        <v>100.00478064516101</v>
      </c>
      <c r="BJ36">
        <f t="shared" si="40"/>
        <v>84.303784276768937</v>
      </c>
      <c r="BK36">
        <f t="shared" si="41"/>
        <v>0.84299754204648814</v>
      </c>
      <c r="BL36">
        <f t="shared" si="42"/>
        <v>0.19599508409297642</v>
      </c>
      <c r="BM36">
        <v>0.73920978418331496</v>
      </c>
      <c r="BN36">
        <v>0.5</v>
      </c>
      <c r="BO36" t="s">
        <v>253</v>
      </c>
      <c r="BP36">
        <v>1675521326.60323</v>
      </c>
      <c r="BQ36">
        <v>400.14254838709701</v>
      </c>
      <c r="BR36">
        <v>401.09570967741899</v>
      </c>
      <c r="BS36">
        <v>16.517774193548401</v>
      </c>
      <c r="BT36">
        <v>15.378006451612899</v>
      </c>
      <c r="BU36">
        <v>500.01629032258103</v>
      </c>
      <c r="BV36">
        <v>96.897580645161298</v>
      </c>
      <c r="BW36">
        <v>0.200084451612903</v>
      </c>
      <c r="BX36">
        <v>29.2128612903226</v>
      </c>
      <c r="BY36">
        <v>27.5338064516129</v>
      </c>
      <c r="BZ36">
        <v>999.9</v>
      </c>
      <c r="CA36">
        <v>9992.4193548387102</v>
      </c>
      <c r="CB36">
        <v>0</v>
      </c>
      <c r="CC36">
        <v>387.29348387096798</v>
      </c>
      <c r="CD36">
        <v>100.00478064516101</v>
      </c>
      <c r="CE36">
        <v>0.90008267741935499</v>
      </c>
      <c r="CF36">
        <v>9.9916751612903199E-2</v>
      </c>
      <c r="CG36">
        <v>0</v>
      </c>
      <c r="CH36">
        <v>2.2121032258064499</v>
      </c>
      <c r="CI36">
        <v>0</v>
      </c>
      <c r="CJ36">
        <v>116.12064516129</v>
      </c>
      <c r="CK36">
        <v>914.40764516129002</v>
      </c>
      <c r="CL36">
        <v>40.477645161290297</v>
      </c>
      <c r="CM36">
        <v>44.061999999999998</v>
      </c>
      <c r="CN36">
        <v>42.316064516129003</v>
      </c>
      <c r="CO36">
        <v>42.25</v>
      </c>
      <c r="CP36">
        <v>40.794064516128998</v>
      </c>
      <c r="CQ36">
        <v>90.012258064516104</v>
      </c>
      <c r="CR36">
        <v>9.9922580645161307</v>
      </c>
      <c r="CS36">
        <v>0</v>
      </c>
      <c r="CT36">
        <v>118.39999985694899</v>
      </c>
      <c r="CU36">
        <v>2.2207807692307702</v>
      </c>
      <c r="CV36">
        <v>0.58565813370186603</v>
      </c>
      <c r="CW36">
        <v>4.6305641076145303</v>
      </c>
      <c r="CX36">
        <v>116.164769230769</v>
      </c>
      <c r="CY36">
        <v>15</v>
      </c>
      <c r="CZ36">
        <v>1675519942.0999999</v>
      </c>
      <c r="DA36" t="s">
        <v>254</v>
      </c>
      <c r="DB36">
        <v>1</v>
      </c>
      <c r="DC36">
        <v>-3.8490000000000002</v>
      </c>
      <c r="DD36">
        <v>0.44400000000000001</v>
      </c>
      <c r="DE36">
        <v>403</v>
      </c>
      <c r="DF36">
        <v>16</v>
      </c>
      <c r="DG36">
        <v>1.62</v>
      </c>
      <c r="DH36">
        <v>0.48</v>
      </c>
      <c r="DI36">
        <v>-0.89405983018867896</v>
      </c>
      <c r="DJ36">
        <v>-0.54934239126557605</v>
      </c>
      <c r="DK36">
        <v>0.11786948015075401</v>
      </c>
      <c r="DL36">
        <v>0</v>
      </c>
      <c r="DM36">
        <v>2.0213999999999999</v>
      </c>
      <c r="DN36">
        <v>0</v>
      </c>
      <c r="DO36">
        <v>0</v>
      </c>
      <c r="DP36">
        <v>0</v>
      </c>
      <c r="DQ36">
        <v>1.1393194339622601</v>
      </c>
      <c r="DR36">
        <v>-4.0231958780457804E-3</v>
      </c>
      <c r="DS36">
        <v>1.4973284941647E-2</v>
      </c>
      <c r="DT36">
        <v>1</v>
      </c>
      <c r="DU36">
        <v>1</v>
      </c>
      <c r="DV36">
        <v>3</v>
      </c>
      <c r="DW36" t="s">
        <v>268</v>
      </c>
      <c r="DX36">
        <v>100</v>
      </c>
      <c r="DY36">
        <v>100</v>
      </c>
      <c r="DZ36">
        <v>-3.8490000000000002</v>
      </c>
      <c r="EA36">
        <v>0.44400000000000001</v>
      </c>
      <c r="EB36">
        <v>2</v>
      </c>
      <c r="EC36">
        <v>515.49</v>
      </c>
      <c r="ED36">
        <v>444.23200000000003</v>
      </c>
      <c r="EE36">
        <v>32.246400000000001</v>
      </c>
      <c r="EF36">
        <v>30.348800000000001</v>
      </c>
      <c r="EG36">
        <v>30.000699999999998</v>
      </c>
      <c r="EH36">
        <v>30.414999999999999</v>
      </c>
      <c r="EI36">
        <v>30.414999999999999</v>
      </c>
      <c r="EJ36">
        <v>19.820699999999999</v>
      </c>
      <c r="EK36">
        <v>26.980399999999999</v>
      </c>
      <c r="EL36">
        <v>99.2547</v>
      </c>
      <c r="EM36">
        <v>32.25</v>
      </c>
      <c r="EN36">
        <v>401.15699999999998</v>
      </c>
      <c r="EO36">
        <v>15.684799999999999</v>
      </c>
      <c r="EP36">
        <v>100.142</v>
      </c>
      <c r="EQ36">
        <v>90.384399999999999</v>
      </c>
    </row>
    <row r="37" spans="1:147" x14ac:dyDescent="0.3">
      <c r="A37">
        <v>21</v>
      </c>
      <c r="B37">
        <v>1675521394.5999999</v>
      </c>
      <c r="C37">
        <v>1260.0999999046301</v>
      </c>
      <c r="D37" t="s">
        <v>314</v>
      </c>
      <c r="E37" t="s">
        <v>315</v>
      </c>
      <c r="F37">
        <v>1675521386.6096799</v>
      </c>
      <c r="G37">
        <f t="shared" si="0"/>
        <v>6.7303457790604797E-3</v>
      </c>
      <c r="H37">
        <f t="shared" si="1"/>
        <v>4.9369001511141395</v>
      </c>
      <c r="I37">
        <f t="shared" si="2"/>
        <v>400.02661290322601</v>
      </c>
      <c r="J37">
        <f t="shared" si="3"/>
        <v>359.14990764314621</v>
      </c>
      <c r="K37">
        <f t="shared" si="4"/>
        <v>34.870957113434024</v>
      </c>
      <c r="L37">
        <f t="shared" si="5"/>
        <v>38.83980077934698</v>
      </c>
      <c r="M37">
        <f t="shared" si="6"/>
        <v>0.30575424867018808</v>
      </c>
      <c r="N37">
        <f t="shared" si="7"/>
        <v>3.3966673923131658</v>
      </c>
      <c r="O37">
        <f t="shared" si="8"/>
        <v>0.29124542458224262</v>
      </c>
      <c r="P37">
        <f t="shared" si="9"/>
        <v>0.18327456551986451</v>
      </c>
      <c r="Q37">
        <f t="shared" si="10"/>
        <v>16.525606048306283</v>
      </c>
      <c r="R37">
        <f t="shared" si="11"/>
        <v>28.499005987353044</v>
      </c>
      <c r="S37">
        <f t="shared" si="12"/>
        <v>28.257903225806501</v>
      </c>
      <c r="T37">
        <f t="shared" si="13"/>
        <v>3.8522701916220949</v>
      </c>
      <c r="U37">
        <f t="shared" si="14"/>
        <v>39.399470754608259</v>
      </c>
      <c r="V37">
        <f t="shared" si="15"/>
        <v>1.6723963303364056</v>
      </c>
      <c r="W37">
        <f t="shared" si="16"/>
        <v>4.2447177545926751</v>
      </c>
      <c r="X37">
        <f t="shared" si="17"/>
        <v>2.1798738612856896</v>
      </c>
      <c r="Y37">
        <f t="shared" si="18"/>
        <v>-296.80824885656716</v>
      </c>
      <c r="Z37">
        <f t="shared" si="19"/>
        <v>307.22350534538595</v>
      </c>
      <c r="AA37">
        <f t="shared" si="20"/>
        <v>19.932150673953828</v>
      </c>
      <c r="AB37">
        <f t="shared" si="21"/>
        <v>46.873013211078899</v>
      </c>
      <c r="AC37">
        <v>-4.0135362012521103E-2</v>
      </c>
      <c r="AD37">
        <v>4.5055459909878498E-2</v>
      </c>
      <c r="AE37">
        <v>3.3852931657322798</v>
      </c>
      <c r="AF37">
        <v>0</v>
      </c>
      <c r="AG37">
        <v>0</v>
      </c>
      <c r="AH37">
        <f t="shared" si="22"/>
        <v>1</v>
      </c>
      <c r="AI37">
        <f t="shared" si="23"/>
        <v>0</v>
      </c>
      <c r="AJ37">
        <f t="shared" si="24"/>
        <v>50685.236930765539</v>
      </c>
      <c r="AK37">
        <v>0</v>
      </c>
      <c r="AL37">
        <v>0</v>
      </c>
      <c r="AM37">
        <v>0</v>
      </c>
      <c r="AN37">
        <f t="shared" si="25"/>
        <v>0</v>
      </c>
      <c r="AO37" t="e">
        <f t="shared" si="26"/>
        <v>#DIV/0!</v>
      </c>
      <c r="AP37">
        <v>-1</v>
      </c>
      <c r="AQ37" t="s">
        <v>316</v>
      </c>
      <c r="AR37">
        <v>2.2186346153846199</v>
      </c>
      <c r="AS37">
        <v>1.1776</v>
      </c>
      <c r="AT37">
        <f t="shared" si="27"/>
        <v>-0.88403075355351568</v>
      </c>
      <c r="AU37">
        <v>0.5</v>
      </c>
      <c r="AV37">
        <f t="shared" si="28"/>
        <v>84.317196843588107</v>
      </c>
      <c r="AW37">
        <f t="shared" si="29"/>
        <v>4.9369001511141395</v>
      </c>
      <c r="AX37">
        <f t="shared" si="30"/>
        <v>-37.269497531578651</v>
      </c>
      <c r="AY37">
        <f t="shared" si="31"/>
        <v>1</v>
      </c>
      <c r="AZ37">
        <f t="shared" si="32"/>
        <v>7.0411498168366948E-2</v>
      </c>
      <c r="BA37">
        <f t="shared" si="33"/>
        <v>-1</v>
      </c>
      <c r="BB37" t="s">
        <v>252</v>
      </c>
      <c r="BC37">
        <v>0</v>
      </c>
      <c r="BD37">
        <f t="shared" si="34"/>
        <v>1.1776</v>
      </c>
      <c r="BE37">
        <f t="shared" si="35"/>
        <v>-0.88403075355351557</v>
      </c>
      <c r="BF37" t="e">
        <f t="shared" si="36"/>
        <v>#DIV/0!</v>
      </c>
      <c r="BG37">
        <f t="shared" si="37"/>
        <v>-0.88403075355351557</v>
      </c>
      <c r="BH37" t="e">
        <f t="shared" si="38"/>
        <v>#DIV/0!</v>
      </c>
      <c r="BI37">
        <f t="shared" si="39"/>
        <v>100.020796774194</v>
      </c>
      <c r="BJ37">
        <f t="shared" si="40"/>
        <v>84.317196843588107</v>
      </c>
      <c r="BK37">
        <f t="shared" si="41"/>
        <v>0.84299665232563392</v>
      </c>
      <c r="BL37">
        <f t="shared" si="42"/>
        <v>0.19599330465126782</v>
      </c>
      <c r="BM37">
        <v>0.73920978418331496</v>
      </c>
      <c r="BN37">
        <v>0.5</v>
      </c>
      <c r="BO37" t="s">
        <v>253</v>
      </c>
      <c r="BP37">
        <v>1675521386.6096799</v>
      </c>
      <c r="BQ37">
        <v>400.02661290322601</v>
      </c>
      <c r="BR37">
        <v>401.15454838709701</v>
      </c>
      <c r="BS37">
        <v>17.224677419354801</v>
      </c>
      <c r="BT37">
        <v>16.246774193548401</v>
      </c>
      <c r="BU37">
        <v>499.99245161290298</v>
      </c>
      <c r="BV37">
        <v>96.8930838709677</v>
      </c>
      <c r="BW37">
        <v>0.199958258064516</v>
      </c>
      <c r="BX37">
        <v>29.9356096774194</v>
      </c>
      <c r="BY37">
        <v>28.257903225806501</v>
      </c>
      <c r="BZ37">
        <v>999.9</v>
      </c>
      <c r="CA37">
        <v>9989.1935483871002</v>
      </c>
      <c r="CB37">
        <v>0</v>
      </c>
      <c r="CC37">
        <v>387.269225806451</v>
      </c>
      <c r="CD37">
        <v>100.020796774194</v>
      </c>
      <c r="CE37">
        <v>0.90011545161290296</v>
      </c>
      <c r="CF37">
        <v>9.9884067741935506E-2</v>
      </c>
      <c r="CG37">
        <v>0</v>
      </c>
      <c r="CH37">
        <v>2.2279064516128999</v>
      </c>
      <c r="CI37">
        <v>0</v>
      </c>
      <c r="CJ37">
        <v>119.860483870968</v>
      </c>
      <c r="CK37">
        <v>914.56558064516105</v>
      </c>
      <c r="CL37">
        <v>40.106645161290302</v>
      </c>
      <c r="CM37">
        <v>44.061999999999998</v>
      </c>
      <c r="CN37">
        <v>42.125</v>
      </c>
      <c r="CO37">
        <v>42.25</v>
      </c>
      <c r="CP37">
        <v>40.520000000000003</v>
      </c>
      <c r="CQ37">
        <v>90.030322580645205</v>
      </c>
      <c r="CR37">
        <v>9.9909677419354797</v>
      </c>
      <c r="CS37">
        <v>0</v>
      </c>
      <c r="CT37">
        <v>59.199999809265101</v>
      </c>
      <c r="CU37">
        <v>2.2186346153846199</v>
      </c>
      <c r="CV37">
        <v>-0.60474188419755504</v>
      </c>
      <c r="CW37">
        <v>1.65316239335876</v>
      </c>
      <c r="CX37">
        <v>119.848576923077</v>
      </c>
      <c r="CY37">
        <v>15</v>
      </c>
      <c r="CZ37">
        <v>1675519942.0999999</v>
      </c>
      <c r="DA37" t="s">
        <v>254</v>
      </c>
      <c r="DB37">
        <v>1</v>
      </c>
      <c r="DC37">
        <v>-3.8490000000000002</v>
      </c>
      <c r="DD37">
        <v>0.44400000000000001</v>
      </c>
      <c r="DE37">
        <v>403</v>
      </c>
      <c r="DF37">
        <v>16</v>
      </c>
      <c r="DG37">
        <v>1.62</v>
      </c>
      <c r="DH37">
        <v>0.48</v>
      </c>
      <c r="DI37">
        <v>-1.10789983018868</v>
      </c>
      <c r="DJ37">
        <v>-0.112746048484267</v>
      </c>
      <c r="DK37">
        <v>0.100373097317005</v>
      </c>
      <c r="DL37">
        <v>1</v>
      </c>
      <c r="DM37">
        <v>2.2212000000000001</v>
      </c>
      <c r="DN37">
        <v>0</v>
      </c>
      <c r="DO37">
        <v>0</v>
      </c>
      <c r="DP37">
        <v>0</v>
      </c>
      <c r="DQ37">
        <v>0.98728473584905696</v>
      </c>
      <c r="DR37">
        <v>-9.35216855533791E-2</v>
      </c>
      <c r="DS37">
        <v>1.8500062293776799E-2</v>
      </c>
      <c r="DT37">
        <v>1</v>
      </c>
      <c r="DU37">
        <v>2</v>
      </c>
      <c r="DV37">
        <v>3</v>
      </c>
      <c r="DW37" t="s">
        <v>255</v>
      </c>
      <c r="DX37">
        <v>100</v>
      </c>
      <c r="DY37">
        <v>100</v>
      </c>
      <c r="DZ37">
        <v>-3.8490000000000002</v>
      </c>
      <c r="EA37">
        <v>0.44400000000000001</v>
      </c>
      <c r="EB37">
        <v>2</v>
      </c>
      <c r="EC37">
        <v>515.55200000000002</v>
      </c>
      <c r="ED37">
        <v>444.04</v>
      </c>
      <c r="EE37">
        <v>32.254600000000003</v>
      </c>
      <c r="EF37">
        <v>30.396100000000001</v>
      </c>
      <c r="EG37">
        <v>30.000299999999999</v>
      </c>
      <c r="EH37">
        <v>30.485700000000001</v>
      </c>
      <c r="EI37">
        <v>30.491700000000002</v>
      </c>
      <c r="EJ37">
        <v>19.8355</v>
      </c>
      <c r="EK37">
        <v>23.132999999999999</v>
      </c>
      <c r="EL37">
        <v>99.2547</v>
      </c>
      <c r="EM37">
        <v>32.25</v>
      </c>
      <c r="EN37">
        <v>401.14499999999998</v>
      </c>
      <c r="EO37">
        <v>16.474399999999999</v>
      </c>
      <c r="EP37">
        <v>100.139</v>
      </c>
      <c r="EQ37">
        <v>90.376499999999993</v>
      </c>
    </row>
    <row r="38" spans="1:147" x14ac:dyDescent="0.3">
      <c r="A38">
        <v>22</v>
      </c>
      <c r="B38">
        <v>1675521455.0999999</v>
      </c>
      <c r="C38">
        <v>1320.5999999046301</v>
      </c>
      <c r="D38" t="s">
        <v>317</v>
      </c>
      <c r="E38" t="s">
        <v>318</v>
      </c>
      <c r="F38">
        <v>1675521447.1419301</v>
      </c>
      <c r="G38">
        <f t="shared" si="0"/>
        <v>6.2249638479993088E-3</v>
      </c>
      <c r="H38">
        <f t="shared" si="1"/>
        <v>4.9022378743799688</v>
      </c>
      <c r="I38">
        <f t="shared" si="2"/>
        <v>400.03006451612902</v>
      </c>
      <c r="J38">
        <f t="shared" si="3"/>
        <v>357.71625019661616</v>
      </c>
      <c r="K38">
        <f t="shared" si="4"/>
        <v>34.732652444997839</v>
      </c>
      <c r="L38">
        <f t="shared" si="5"/>
        <v>38.841135091715785</v>
      </c>
      <c r="M38">
        <f t="shared" si="6"/>
        <v>0.28548532465907189</v>
      </c>
      <c r="N38">
        <f t="shared" si="7"/>
        <v>3.3980879298417759</v>
      </c>
      <c r="O38">
        <f t="shared" si="8"/>
        <v>0.27279851019933904</v>
      </c>
      <c r="P38">
        <f t="shared" si="9"/>
        <v>0.17159194222186902</v>
      </c>
      <c r="Q38">
        <f t="shared" si="10"/>
        <v>16.525431543386336</v>
      </c>
      <c r="R38">
        <f t="shared" si="11"/>
        <v>28.312901466284533</v>
      </c>
      <c r="S38">
        <f t="shared" si="12"/>
        <v>28.202748387096801</v>
      </c>
      <c r="T38">
        <f t="shared" si="13"/>
        <v>3.8399248521274711</v>
      </c>
      <c r="U38">
        <f t="shared" si="14"/>
        <v>40.445807956891308</v>
      </c>
      <c r="V38">
        <f t="shared" si="15"/>
        <v>1.6873742137853716</v>
      </c>
      <c r="W38">
        <f t="shared" si="16"/>
        <v>4.1719384505406341</v>
      </c>
      <c r="X38">
        <f t="shared" si="17"/>
        <v>2.1525506383420998</v>
      </c>
      <c r="Y38">
        <f t="shared" si="18"/>
        <v>-274.52090569676955</v>
      </c>
      <c r="Z38">
        <f t="shared" si="19"/>
        <v>262.38404297878867</v>
      </c>
      <c r="AA38">
        <f t="shared" si="20"/>
        <v>16.985848041439056</v>
      </c>
      <c r="AB38">
        <f t="shared" si="21"/>
        <v>21.374416866844513</v>
      </c>
      <c r="AC38">
        <v>-4.0156479458101101E-2</v>
      </c>
      <c r="AD38">
        <v>4.5079166092531903E-2</v>
      </c>
      <c r="AE38">
        <v>3.38670771864785</v>
      </c>
      <c r="AF38">
        <v>0</v>
      </c>
      <c r="AG38">
        <v>0</v>
      </c>
      <c r="AH38">
        <f t="shared" si="22"/>
        <v>1</v>
      </c>
      <c r="AI38">
        <f t="shared" si="23"/>
        <v>0</v>
      </c>
      <c r="AJ38">
        <f t="shared" si="24"/>
        <v>50761.245695704958</v>
      </c>
      <c r="AK38">
        <v>0</v>
      </c>
      <c r="AL38">
        <v>0</v>
      </c>
      <c r="AM38">
        <v>0</v>
      </c>
      <c r="AN38">
        <f t="shared" si="25"/>
        <v>0</v>
      </c>
      <c r="AO38" t="e">
        <f t="shared" si="26"/>
        <v>#DIV/0!</v>
      </c>
      <c r="AP38">
        <v>-1</v>
      </c>
      <c r="AQ38" t="s">
        <v>319</v>
      </c>
      <c r="AR38">
        <v>2.13849615384615</v>
      </c>
      <c r="AS38">
        <v>1.62</v>
      </c>
      <c r="AT38">
        <f t="shared" si="27"/>
        <v>-0.32005935422601839</v>
      </c>
      <c r="AU38">
        <v>0.5</v>
      </c>
      <c r="AV38">
        <f t="shared" si="28"/>
        <v>84.31591528009443</v>
      </c>
      <c r="AW38">
        <f t="shared" si="29"/>
        <v>4.9022378743799688</v>
      </c>
      <c r="AX38">
        <f t="shared" si="30"/>
        <v>-13.493048697761349</v>
      </c>
      <c r="AY38">
        <f t="shared" si="31"/>
        <v>1</v>
      </c>
      <c r="AZ38">
        <f t="shared" si="32"/>
        <v>7.0001468344059931E-2</v>
      </c>
      <c r="BA38">
        <f t="shared" si="33"/>
        <v>-1</v>
      </c>
      <c r="BB38" t="s">
        <v>252</v>
      </c>
      <c r="BC38">
        <v>0</v>
      </c>
      <c r="BD38">
        <f t="shared" si="34"/>
        <v>1.62</v>
      </c>
      <c r="BE38">
        <f t="shared" si="35"/>
        <v>-0.32005935422601844</v>
      </c>
      <c r="BF38" t="e">
        <f t="shared" si="36"/>
        <v>#DIV/0!</v>
      </c>
      <c r="BG38">
        <f t="shared" si="37"/>
        <v>-0.32005935422601844</v>
      </c>
      <c r="BH38" t="e">
        <f t="shared" si="38"/>
        <v>#DIV/0!</v>
      </c>
      <c r="BI38">
        <f t="shared" si="39"/>
        <v>100.01922258064501</v>
      </c>
      <c r="BJ38">
        <f t="shared" si="40"/>
        <v>84.31591528009443</v>
      </c>
      <c r="BK38">
        <f t="shared" si="41"/>
        <v>0.84299710700221575</v>
      </c>
      <c r="BL38">
        <f t="shared" si="42"/>
        <v>0.19599421400443143</v>
      </c>
      <c r="BM38">
        <v>0.73920978418331496</v>
      </c>
      <c r="BN38">
        <v>0.5</v>
      </c>
      <c r="BO38" t="s">
        <v>253</v>
      </c>
      <c r="BP38">
        <v>1675521447.1419301</v>
      </c>
      <c r="BQ38">
        <v>400.03006451612902</v>
      </c>
      <c r="BR38">
        <v>401.12296774193499</v>
      </c>
      <c r="BS38">
        <v>17.378493548387102</v>
      </c>
      <c r="BT38">
        <v>16.474180645161301</v>
      </c>
      <c r="BU38">
        <v>500.00238709677399</v>
      </c>
      <c r="BV38">
        <v>96.895564516128999</v>
      </c>
      <c r="BW38">
        <v>0.19997538709677401</v>
      </c>
      <c r="BX38">
        <v>29.634993548387101</v>
      </c>
      <c r="BY38">
        <v>28.202748387096801</v>
      </c>
      <c r="BZ38">
        <v>999.9</v>
      </c>
      <c r="CA38">
        <v>9994.1935483871002</v>
      </c>
      <c r="CB38">
        <v>0</v>
      </c>
      <c r="CC38">
        <v>387.286580645161</v>
      </c>
      <c r="CD38">
        <v>100.01922258064501</v>
      </c>
      <c r="CE38">
        <v>0.90009906451612898</v>
      </c>
      <c r="CF38">
        <v>9.9900409677419394E-2</v>
      </c>
      <c r="CG38">
        <v>0</v>
      </c>
      <c r="CH38">
        <v>2.12637096774194</v>
      </c>
      <c r="CI38">
        <v>0</v>
      </c>
      <c r="CJ38">
        <v>120.134935483871</v>
      </c>
      <c r="CK38">
        <v>914.54670967741902</v>
      </c>
      <c r="CL38">
        <v>39.832354838709698</v>
      </c>
      <c r="CM38">
        <v>44</v>
      </c>
      <c r="CN38">
        <v>41.927</v>
      </c>
      <c r="CO38">
        <v>42.189032258064501</v>
      </c>
      <c r="CP38">
        <v>40.332322580645098</v>
      </c>
      <c r="CQ38">
        <v>90.026774193548405</v>
      </c>
      <c r="CR38">
        <v>9.9922580645161307</v>
      </c>
      <c r="CS38">
        <v>0</v>
      </c>
      <c r="CT38">
        <v>59.599999904632597</v>
      </c>
      <c r="CU38">
        <v>2.13849615384615</v>
      </c>
      <c r="CV38">
        <v>-2.3976050021086302E-2</v>
      </c>
      <c r="CW38">
        <v>0.88174357046955498</v>
      </c>
      <c r="CX38">
        <v>120.140884615385</v>
      </c>
      <c r="CY38">
        <v>15</v>
      </c>
      <c r="CZ38">
        <v>1675519942.0999999</v>
      </c>
      <c r="DA38" t="s">
        <v>254</v>
      </c>
      <c r="DB38">
        <v>1</v>
      </c>
      <c r="DC38">
        <v>-3.8490000000000002</v>
      </c>
      <c r="DD38">
        <v>0.44400000000000001</v>
      </c>
      <c r="DE38">
        <v>403</v>
      </c>
      <c r="DF38">
        <v>16</v>
      </c>
      <c r="DG38">
        <v>1.62</v>
      </c>
      <c r="DH38">
        <v>0.48</v>
      </c>
      <c r="DI38">
        <v>-1.11577677358491</v>
      </c>
      <c r="DJ38">
        <v>0.30997089049542098</v>
      </c>
      <c r="DK38">
        <v>0.103249426626146</v>
      </c>
      <c r="DL38">
        <v>1</v>
      </c>
      <c r="DM38">
        <v>1.8648</v>
      </c>
      <c r="DN38">
        <v>0</v>
      </c>
      <c r="DO38">
        <v>0</v>
      </c>
      <c r="DP38">
        <v>0</v>
      </c>
      <c r="DQ38">
        <v>0.91263660377358502</v>
      </c>
      <c r="DR38">
        <v>-5.98844962126781E-2</v>
      </c>
      <c r="DS38">
        <v>2.3377129403433901E-2</v>
      </c>
      <c r="DT38">
        <v>1</v>
      </c>
      <c r="DU38">
        <v>2</v>
      </c>
      <c r="DV38">
        <v>3</v>
      </c>
      <c r="DW38" t="s">
        <v>255</v>
      </c>
      <c r="DX38">
        <v>100</v>
      </c>
      <c r="DY38">
        <v>100</v>
      </c>
      <c r="DZ38">
        <v>-3.8490000000000002</v>
      </c>
      <c r="EA38">
        <v>0.44400000000000001</v>
      </c>
      <c r="EB38">
        <v>2</v>
      </c>
      <c r="EC38">
        <v>514.572</v>
      </c>
      <c r="ED38">
        <v>443.66699999999997</v>
      </c>
      <c r="EE38">
        <v>27.000900000000001</v>
      </c>
      <c r="EF38">
        <v>30.4648</v>
      </c>
      <c r="EG38">
        <v>29.9999</v>
      </c>
      <c r="EH38">
        <v>30.554099999999998</v>
      </c>
      <c r="EI38">
        <v>30.5623</v>
      </c>
      <c r="EJ38">
        <v>19.843800000000002</v>
      </c>
      <c r="EK38">
        <v>23.853000000000002</v>
      </c>
      <c r="EL38">
        <v>100</v>
      </c>
      <c r="EM38">
        <v>26.920300000000001</v>
      </c>
      <c r="EN38">
        <v>401.05399999999997</v>
      </c>
      <c r="EO38">
        <v>16.287299999999998</v>
      </c>
      <c r="EP38">
        <v>100.139</v>
      </c>
      <c r="EQ38">
        <v>90.365399999999994</v>
      </c>
    </row>
    <row r="39" spans="1:147" x14ac:dyDescent="0.3">
      <c r="A39">
        <v>23</v>
      </c>
      <c r="B39">
        <v>1675521515.2</v>
      </c>
      <c r="C39">
        <v>1380.7000000476801</v>
      </c>
      <c r="D39" t="s">
        <v>320</v>
      </c>
      <c r="E39" t="s">
        <v>321</v>
      </c>
      <c r="F39">
        <v>1675521507.1322601</v>
      </c>
      <c r="G39">
        <f t="shared" si="0"/>
        <v>5.5980302961830134E-3</v>
      </c>
      <c r="H39">
        <f t="shared" si="1"/>
        <v>5.1865755574426169</v>
      </c>
      <c r="I39">
        <f t="shared" si="2"/>
        <v>400.01883870967703</v>
      </c>
      <c r="J39">
        <f t="shared" si="3"/>
        <v>352.91072277428111</v>
      </c>
      <c r="K39">
        <f t="shared" si="4"/>
        <v>34.266652115963986</v>
      </c>
      <c r="L39">
        <f t="shared" si="5"/>
        <v>38.84071948322039</v>
      </c>
      <c r="M39">
        <f t="shared" si="6"/>
        <v>0.25660364063818447</v>
      </c>
      <c r="N39">
        <f t="shared" si="7"/>
        <v>3.4013178159324524</v>
      </c>
      <c r="O39">
        <f t="shared" si="8"/>
        <v>0.24631352812496576</v>
      </c>
      <c r="P39">
        <f t="shared" si="9"/>
        <v>0.15483609693678155</v>
      </c>
      <c r="Q39">
        <f t="shared" si="10"/>
        <v>16.520887524161019</v>
      </c>
      <c r="R39">
        <f t="shared" si="11"/>
        <v>27.922598439119369</v>
      </c>
      <c r="S39">
        <f t="shared" si="12"/>
        <v>27.935458064516101</v>
      </c>
      <c r="T39">
        <f t="shared" si="13"/>
        <v>3.7805847313629948</v>
      </c>
      <c r="U39">
        <f t="shared" si="14"/>
        <v>40.42301857034689</v>
      </c>
      <c r="V39">
        <f t="shared" si="15"/>
        <v>1.6353763118351261</v>
      </c>
      <c r="W39">
        <f t="shared" si="16"/>
        <v>4.0456560882239234</v>
      </c>
      <c r="X39">
        <f t="shared" si="17"/>
        <v>2.1452084195278687</v>
      </c>
      <c r="Y39">
        <f t="shared" si="18"/>
        <v>-246.87313606167089</v>
      </c>
      <c r="Z39">
        <f t="shared" si="19"/>
        <v>213.97719872749013</v>
      </c>
      <c r="AA39">
        <f t="shared" si="20"/>
        <v>13.784048093543602</v>
      </c>
      <c r="AB39">
        <f t="shared" si="21"/>
        <v>-2.5910017164761427</v>
      </c>
      <c r="AC39">
        <v>-4.0204508028504601E-2</v>
      </c>
      <c r="AD39">
        <v>4.5133082370343601E-2</v>
      </c>
      <c r="AE39">
        <v>3.3899239936032401</v>
      </c>
      <c r="AF39">
        <v>0</v>
      </c>
      <c r="AG39">
        <v>0</v>
      </c>
      <c r="AH39">
        <f t="shared" si="22"/>
        <v>1</v>
      </c>
      <c r="AI39">
        <f t="shared" si="23"/>
        <v>0</v>
      </c>
      <c r="AJ39">
        <f t="shared" si="24"/>
        <v>50909.111273029586</v>
      </c>
      <c r="AK39">
        <v>0</v>
      </c>
      <c r="AL39">
        <v>0</v>
      </c>
      <c r="AM39">
        <v>0</v>
      </c>
      <c r="AN39">
        <f t="shared" si="25"/>
        <v>0</v>
      </c>
      <c r="AO39" t="e">
        <f t="shared" si="26"/>
        <v>#DIV/0!</v>
      </c>
      <c r="AP39">
        <v>-1</v>
      </c>
      <c r="AQ39" t="s">
        <v>322</v>
      </c>
      <c r="AR39">
        <v>2.2792576923076902</v>
      </c>
      <c r="AS39">
        <v>1.7248000000000001</v>
      </c>
      <c r="AT39">
        <f t="shared" si="27"/>
        <v>-0.32146202012273317</v>
      </c>
      <c r="AU39">
        <v>0.5</v>
      </c>
      <c r="AV39">
        <f t="shared" si="28"/>
        <v>84.292082196311924</v>
      </c>
      <c r="AW39">
        <f t="shared" si="29"/>
        <v>5.1865755574426169</v>
      </c>
      <c r="AX39">
        <f t="shared" si="30"/>
        <v>-13.548351511588951</v>
      </c>
      <c r="AY39">
        <f t="shared" si="31"/>
        <v>1</v>
      </c>
      <c r="AZ39">
        <f t="shared" si="32"/>
        <v>7.3394503923089729E-2</v>
      </c>
      <c r="BA39">
        <f t="shared" si="33"/>
        <v>-1</v>
      </c>
      <c r="BB39" t="s">
        <v>252</v>
      </c>
      <c r="BC39">
        <v>0</v>
      </c>
      <c r="BD39">
        <f t="shared" si="34"/>
        <v>1.7248000000000001</v>
      </c>
      <c r="BE39">
        <f t="shared" si="35"/>
        <v>-0.32146202012273306</v>
      </c>
      <c r="BF39" t="e">
        <f t="shared" si="36"/>
        <v>#DIV/0!</v>
      </c>
      <c r="BG39">
        <f t="shared" si="37"/>
        <v>-0.32146202012273306</v>
      </c>
      <c r="BH39" t="e">
        <f t="shared" si="38"/>
        <v>#DIV/0!</v>
      </c>
      <c r="BI39">
        <f t="shared" si="39"/>
        <v>99.990861290322599</v>
      </c>
      <c r="BJ39">
        <f t="shared" si="40"/>
        <v>84.292082196311924</v>
      </c>
      <c r="BK39">
        <f t="shared" si="41"/>
        <v>0.842997861090231</v>
      </c>
      <c r="BL39">
        <f t="shared" si="42"/>
        <v>0.19599572218046202</v>
      </c>
      <c r="BM39">
        <v>0.73920978418331496</v>
      </c>
      <c r="BN39">
        <v>0.5</v>
      </c>
      <c r="BO39" t="s">
        <v>253</v>
      </c>
      <c r="BP39">
        <v>1675521507.1322601</v>
      </c>
      <c r="BQ39">
        <v>400.01883870967703</v>
      </c>
      <c r="BR39">
        <v>401.11670967741901</v>
      </c>
      <c r="BS39">
        <v>16.8426677419355</v>
      </c>
      <c r="BT39">
        <v>16.0289741935484</v>
      </c>
      <c r="BU39">
        <v>499.99435483871002</v>
      </c>
      <c r="BV39">
        <v>96.897300000000001</v>
      </c>
      <c r="BW39">
        <v>0.19992574193548401</v>
      </c>
      <c r="BX39">
        <v>29.102361290322602</v>
      </c>
      <c r="BY39">
        <v>27.935458064516101</v>
      </c>
      <c r="BZ39">
        <v>999.9</v>
      </c>
      <c r="CA39">
        <v>10005.967741935499</v>
      </c>
      <c r="CB39">
        <v>0</v>
      </c>
      <c r="CC39">
        <v>387.30290322580601</v>
      </c>
      <c r="CD39">
        <v>99.990861290322599</v>
      </c>
      <c r="CE39">
        <v>0.900074483870968</v>
      </c>
      <c r="CF39">
        <v>9.9924922580645198E-2</v>
      </c>
      <c r="CG39">
        <v>0</v>
      </c>
      <c r="CH39">
        <v>2.2903290322580601</v>
      </c>
      <c r="CI39">
        <v>0</v>
      </c>
      <c r="CJ39">
        <v>118.403161290323</v>
      </c>
      <c r="CK39">
        <v>914.27816129032203</v>
      </c>
      <c r="CL39">
        <v>39.606709677419303</v>
      </c>
      <c r="CM39">
        <v>43.914999999999999</v>
      </c>
      <c r="CN39">
        <v>41.723580645161299</v>
      </c>
      <c r="CO39">
        <v>42.125</v>
      </c>
      <c r="CP39">
        <v>40.126967741935502</v>
      </c>
      <c r="CQ39">
        <v>89.998709677419299</v>
      </c>
      <c r="CR39">
        <v>9.9919354838709697</v>
      </c>
      <c r="CS39">
        <v>0</v>
      </c>
      <c r="CT39">
        <v>59.599999904632597</v>
      </c>
      <c r="CU39">
        <v>2.2792576923076902</v>
      </c>
      <c r="CV39">
        <v>3.9367519543419903E-2</v>
      </c>
      <c r="CW39">
        <v>-1.87357266186021</v>
      </c>
      <c r="CX39">
        <v>118.39138461538499</v>
      </c>
      <c r="CY39">
        <v>15</v>
      </c>
      <c r="CZ39">
        <v>1675519942.0999999</v>
      </c>
      <c r="DA39" t="s">
        <v>254</v>
      </c>
      <c r="DB39">
        <v>1</v>
      </c>
      <c r="DC39">
        <v>-3.8490000000000002</v>
      </c>
      <c r="DD39">
        <v>0.44400000000000001</v>
      </c>
      <c r="DE39">
        <v>403</v>
      </c>
      <c r="DF39">
        <v>16</v>
      </c>
      <c r="DG39">
        <v>1.62</v>
      </c>
      <c r="DH39">
        <v>0.48</v>
      </c>
      <c r="DI39">
        <v>-1.1031573207547201</v>
      </c>
      <c r="DJ39">
        <v>4.3911602354314898E-2</v>
      </c>
      <c r="DK39">
        <v>0.11164780343677</v>
      </c>
      <c r="DL39">
        <v>1</v>
      </c>
      <c r="DM39">
        <v>2.2233999999999998</v>
      </c>
      <c r="DN39">
        <v>0</v>
      </c>
      <c r="DO39">
        <v>0</v>
      </c>
      <c r="DP39">
        <v>0</v>
      </c>
      <c r="DQ39">
        <v>0.81757564150943396</v>
      </c>
      <c r="DR39">
        <v>-5.2297288706387203E-3</v>
      </c>
      <c r="DS39">
        <v>2.0924351776072801E-2</v>
      </c>
      <c r="DT39">
        <v>1</v>
      </c>
      <c r="DU39">
        <v>2</v>
      </c>
      <c r="DV39">
        <v>3</v>
      </c>
      <c r="DW39" t="s">
        <v>255</v>
      </c>
      <c r="DX39">
        <v>100</v>
      </c>
      <c r="DY39">
        <v>100</v>
      </c>
      <c r="DZ39">
        <v>-3.8490000000000002</v>
      </c>
      <c r="EA39">
        <v>0.44400000000000001</v>
      </c>
      <c r="EB39">
        <v>2</v>
      </c>
      <c r="EC39">
        <v>515.69200000000001</v>
      </c>
      <c r="ED39">
        <v>441.36799999999999</v>
      </c>
      <c r="EE39">
        <v>26.862100000000002</v>
      </c>
      <c r="EF39">
        <v>30.557400000000001</v>
      </c>
      <c r="EG39">
        <v>30.0001</v>
      </c>
      <c r="EH39">
        <v>30.630500000000001</v>
      </c>
      <c r="EI39">
        <v>30.6358</v>
      </c>
      <c r="EJ39">
        <v>19.842700000000001</v>
      </c>
      <c r="EK39">
        <v>26.849799999999998</v>
      </c>
      <c r="EL39">
        <v>100</v>
      </c>
      <c r="EM39">
        <v>26.857099999999999</v>
      </c>
      <c r="EN39">
        <v>401.029</v>
      </c>
      <c r="EO39">
        <v>15.9472</v>
      </c>
      <c r="EP39">
        <v>100.13800000000001</v>
      </c>
      <c r="EQ39">
        <v>90.36</v>
      </c>
    </row>
    <row r="40" spans="1:147" x14ac:dyDescent="0.3">
      <c r="A40">
        <v>24</v>
      </c>
      <c r="B40">
        <v>1675521575.7</v>
      </c>
      <c r="C40">
        <v>1441.2000000476801</v>
      </c>
      <c r="D40" t="s">
        <v>323</v>
      </c>
      <c r="E40" t="s">
        <v>324</v>
      </c>
      <c r="F40">
        <v>1675521567.6419401</v>
      </c>
      <c r="G40">
        <f t="shared" si="0"/>
        <v>4.8267885540133658E-3</v>
      </c>
      <c r="H40">
        <f t="shared" si="1"/>
        <v>5.319353518856099</v>
      </c>
      <c r="I40">
        <f t="shared" si="2"/>
        <v>400.00429032258103</v>
      </c>
      <c r="J40">
        <f t="shared" si="3"/>
        <v>346.42992068747873</v>
      </c>
      <c r="K40">
        <f t="shared" si="4"/>
        <v>33.637208449856388</v>
      </c>
      <c r="L40">
        <f t="shared" si="5"/>
        <v>38.839103931082136</v>
      </c>
      <c r="M40">
        <f t="shared" si="6"/>
        <v>0.21916694381157154</v>
      </c>
      <c r="N40">
        <f t="shared" si="7"/>
        <v>3.4006053092197557</v>
      </c>
      <c r="O40">
        <f t="shared" si="8"/>
        <v>0.2116112554778207</v>
      </c>
      <c r="P40">
        <f t="shared" si="9"/>
        <v>0.13291418303882724</v>
      </c>
      <c r="Q40">
        <f t="shared" si="10"/>
        <v>16.521859485648729</v>
      </c>
      <c r="R40">
        <f t="shared" si="11"/>
        <v>27.842428391676584</v>
      </c>
      <c r="S40">
        <f t="shared" si="12"/>
        <v>27.828748387096802</v>
      </c>
      <c r="T40">
        <f t="shared" si="13"/>
        <v>3.7571189367067044</v>
      </c>
      <c r="U40">
        <f t="shared" si="14"/>
        <v>40.222337688641694</v>
      </c>
      <c r="V40">
        <f t="shared" si="15"/>
        <v>1.603509393677677</v>
      </c>
      <c r="W40">
        <f t="shared" si="16"/>
        <v>3.9866141199706768</v>
      </c>
      <c r="X40">
        <f t="shared" si="17"/>
        <v>2.1536095430290274</v>
      </c>
      <c r="Y40">
        <f t="shared" si="18"/>
        <v>-212.86137523198943</v>
      </c>
      <c r="Z40">
        <f t="shared" si="19"/>
        <v>186.92617732771487</v>
      </c>
      <c r="AA40">
        <f t="shared" si="20"/>
        <v>12.022379020488673</v>
      </c>
      <c r="AB40">
        <f t="shared" si="21"/>
        <v>2.60904060186283</v>
      </c>
      <c r="AC40">
        <v>-4.0193911382233501E-2</v>
      </c>
      <c r="AD40">
        <v>4.5121186706587199E-2</v>
      </c>
      <c r="AE40">
        <v>3.3892144899444498</v>
      </c>
      <c r="AF40">
        <v>0</v>
      </c>
      <c r="AG40">
        <v>0</v>
      </c>
      <c r="AH40">
        <f t="shared" si="22"/>
        <v>1</v>
      </c>
      <c r="AI40">
        <f t="shared" si="23"/>
        <v>0</v>
      </c>
      <c r="AJ40">
        <f t="shared" si="24"/>
        <v>50939.062287496228</v>
      </c>
      <c r="AK40">
        <v>0</v>
      </c>
      <c r="AL40">
        <v>0</v>
      </c>
      <c r="AM40">
        <v>0</v>
      </c>
      <c r="AN40">
        <f t="shared" si="25"/>
        <v>0</v>
      </c>
      <c r="AO40" t="e">
        <f t="shared" si="26"/>
        <v>#DIV/0!</v>
      </c>
      <c r="AP40">
        <v>-1</v>
      </c>
      <c r="AQ40" t="s">
        <v>325</v>
      </c>
      <c r="AR40">
        <v>2.2630884615384601</v>
      </c>
      <c r="AS40">
        <v>1.4863999999999999</v>
      </c>
      <c r="AT40">
        <f t="shared" si="27"/>
        <v>-0.52252991222985745</v>
      </c>
      <c r="AU40">
        <v>0.5</v>
      </c>
      <c r="AV40">
        <f t="shared" si="28"/>
        <v>84.297049491750272</v>
      </c>
      <c r="AW40">
        <f t="shared" si="29"/>
        <v>5.319353518856099</v>
      </c>
      <c r="AX40">
        <f t="shared" si="30"/>
        <v>-22.023864936080109</v>
      </c>
      <c r="AY40">
        <f t="shared" si="31"/>
        <v>1</v>
      </c>
      <c r="AZ40">
        <f t="shared" si="32"/>
        <v>7.4965298986823289E-2</v>
      </c>
      <c r="BA40">
        <f t="shared" si="33"/>
        <v>-1</v>
      </c>
      <c r="BB40" t="s">
        <v>252</v>
      </c>
      <c r="BC40">
        <v>0</v>
      </c>
      <c r="BD40">
        <f t="shared" si="34"/>
        <v>1.4863999999999999</v>
      </c>
      <c r="BE40">
        <f t="shared" si="35"/>
        <v>-0.52252991222985745</v>
      </c>
      <c r="BF40" t="e">
        <f t="shared" si="36"/>
        <v>#DIV/0!</v>
      </c>
      <c r="BG40">
        <f t="shared" si="37"/>
        <v>-0.52252991222985745</v>
      </c>
      <c r="BH40" t="e">
        <f t="shared" si="38"/>
        <v>#DIV/0!</v>
      </c>
      <c r="BI40">
        <f t="shared" si="39"/>
        <v>99.996754838709705</v>
      </c>
      <c r="BJ40">
        <f t="shared" si="40"/>
        <v>84.297049491750272</v>
      </c>
      <c r="BK40">
        <f t="shared" si="41"/>
        <v>0.84299785155745954</v>
      </c>
      <c r="BL40">
        <f t="shared" si="42"/>
        <v>0.1959957031149191</v>
      </c>
      <c r="BM40">
        <v>0.73920978418331496</v>
      </c>
      <c r="BN40">
        <v>0.5</v>
      </c>
      <c r="BO40" t="s">
        <v>253</v>
      </c>
      <c r="BP40">
        <v>1675521567.6419401</v>
      </c>
      <c r="BQ40">
        <v>400.00429032258103</v>
      </c>
      <c r="BR40">
        <v>401.076161290323</v>
      </c>
      <c r="BS40">
        <v>16.514558064516098</v>
      </c>
      <c r="BT40">
        <v>15.812738709677401</v>
      </c>
      <c r="BU40">
        <v>499.99835483870999</v>
      </c>
      <c r="BV40">
        <v>96.896751612903202</v>
      </c>
      <c r="BW40">
        <v>0.199966774193548</v>
      </c>
      <c r="BX40">
        <v>28.8483451612903</v>
      </c>
      <c r="BY40">
        <v>27.828748387096802</v>
      </c>
      <c r="BZ40">
        <v>999.9</v>
      </c>
      <c r="CA40">
        <v>10003.3870967742</v>
      </c>
      <c r="CB40">
        <v>0</v>
      </c>
      <c r="CC40">
        <v>387.31580645161301</v>
      </c>
      <c r="CD40">
        <v>99.996754838709705</v>
      </c>
      <c r="CE40">
        <v>0.90008267741935499</v>
      </c>
      <c r="CF40">
        <v>9.9916751612903199E-2</v>
      </c>
      <c r="CG40">
        <v>0</v>
      </c>
      <c r="CH40">
        <v>2.2417225806451602</v>
      </c>
      <c r="CI40">
        <v>0</v>
      </c>
      <c r="CJ40">
        <v>116.838516129032</v>
      </c>
      <c r="CK40">
        <v>914.33464516129004</v>
      </c>
      <c r="CL40">
        <v>39.393000000000001</v>
      </c>
      <c r="CM40">
        <v>43.76</v>
      </c>
      <c r="CN40">
        <v>41.53</v>
      </c>
      <c r="CO40">
        <v>42.037999999999997</v>
      </c>
      <c r="CP40">
        <v>39.908999999999999</v>
      </c>
      <c r="CQ40">
        <v>90.004838709677401</v>
      </c>
      <c r="CR40">
        <v>9.99258064516129</v>
      </c>
      <c r="CS40">
        <v>0</v>
      </c>
      <c r="CT40">
        <v>60</v>
      </c>
      <c r="CU40">
        <v>2.2630884615384601</v>
      </c>
      <c r="CV40">
        <v>-0.38457094481880799</v>
      </c>
      <c r="CW40">
        <v>-0.33275212928125297</v>
      </c>
      <c r="CX40">
        <v>116.821038461538</v>
      </c>
      <c r="CY40">
        <v>15</v>
      </c>
      <c r="CZ40">
        <v>1675519942.0999999</v>
      </c>
      <c r="DA40" t="s">
        <v>254</v>
      </c>
      <c r="DB40">
        <v>1</v>
      </c>
      <c r="DC40">
        <v>-3.8490000000000002</v>
      </c>
      <c r="DD40">
        <v>0.44400000000000001</v>
      </c>
      <c r="DE40">
        <v>403</v>
      </c>
      <c r="DF40">
        <v>16</v>
      </c>
      <c r="DG40">
        <v>1.62</v>
      </c>
      <c r="DH40">
        <v>0.48</v>
      </c>
      <c r="DI40">
        <v>-1.0811781698113201</v>
      </c>
      <c r="DJ40">
        <v>3.9912051888963103E-3</v>
      </c>
      <c r="DK40">
        <v>0.106416980044546</v>
      </c>
      <c r="DL40">
        <v>1</v>
      </c>
      <c r="DM40">
        <v>2.3027000000000002</v>
      </c>
      <c r="DN40">
        <v>0</v>
      </c>
      <c r="DO40">
        <v>0</v>
      </c>
      <c r="DP40">
        <v>0</v>
      </c>
      <c r="DQ40">
        <v>0.72582273584905699</v>
      </c>
      <c r="DR40">
        <v>-0.23600001315814201</v>
      </c>
      <c r="DS40">
        <v>3.1128208467896001E-2</v>
      </c>
      <c r="DT40">
        <v>0</v>
      </c>
      <c r="DU40">
        <v>1</v>
      </c>
      <c r="DV40">
        <v>3</v>
      </c>
      <c r="DW40" t="s">
        <v>268</v>
      </c>
      <c r="DX40">
        <v>100</v>
      </c>
      <c r="DY40">
        <v>100</v>
      </c>
      <c r="DZ40">
        <v>-3.8490000000000002</v>
      </c>
      <c r="EA40">
        <v>0.44400000000000001</v>
      </c>
      <c r="EB40">
        <v>2</v>
      </c>
      <c r="EC40">
        <v>515.64200000000005</v>
      </c>
      <c r="ED40">
        <v>440.49900000000002</v>
      </c>
      <c r="EE40">
        <v>27.771999999999998</v>
      </c>
      <c r="EF40">
        <v>30.631799999999998</v>
      </c>
      <c r="EG40">
        <v>30.000499999999999</v>
      </c>
      <c r="EH40">
        <v>30.704499999999999</v>
      </c>
      <c r="EI40">
        <v>30.709499999999998</v>
      </c>
      <c r="EJ40">
        <v>19.842700000000001</v>
      </c>
      <c r="EK40">
        <v>27.8155</v>
      </c>
      <c r="EL40">
        <v>100</v>
      </c>
      <c r="EM40">
        <v>27.7423</v>
      </c>
      <c r="EN40">
        <v>401.06700000000001</v>
      </c>
      <c r="EO40">
        <v>15.7974</v>
      </c>
      <c r="EP40">
        <v>100.133</v>
      </c>
      <c r="EQ40">
        <v>90.357600000000005</v>
      </c>
    </row>
    <row r="41" spans="1:147" x14ac:dyDescent="0.3">
      <c r="A41">
        <v>25</v>
      </c>
      <c r="B41">
        <v>1675521635.5999999</v>
      </c>
      <c r="C41">
        <v>1501.0999999046301</v>
      </c>
      <c r="D41" t="s">
        <v>326</v>
      </c>
      <c r="E41" t="s">
        <v>327</v>
      </c>
      <c r="F41">
        <v>1675521627.6483901</v>
      </c>
      <c r="G41">
        <f t="shared" si="0"/>
        <v>4.391284277792137E-3</v>
      </c>
      <c r="H41">
        <f t="shared" si="1"/>
        <v>5.3390182501105024</v>
      </c>
      <c r="I41">
        <f t="shared" si="2"/>
        <v>400.01767741935498</v>
      </c>
      <c r="J41">
        <f t="shared" si="3"/>
        <v>341.81875248960358</v>
      </c>
      <c r="K41">
        <f t="shared" si="4"/>
        <v>33.189688695833468</v>
      </c>
      <c r="L41">
        <f t="shared" si="5"/>
        <v>38.840648997987685</v>
      </c>
      <c r="M41">
        <f t="shared" si="6"/>
        <v>0.19681997882992719</v>
      </c>
      <c r="N41">
        <f t="shared" si="7"/>
        <v>3.4016252568416432</v>
      </c>
      <c r="O41">
        <f t="shared" si="8"/>
        <v>0.19070517545108934</v>
      </c>
      <c r="P41">
        <f t="shared" si="9"/>
        <v>0.11972430047801209</v>
      </c>
      <c r="Q41">
        <f t="shared" si="10"/>
        <v>16.522133567002719</v>
      </c>
      <c r="R41">
        <f t="shared" si="11"/>
        <v>27.943481266149604</v>
      </c>
      <c r="S41">
        <f t="shared" si="12"/>
        <v>27.890877419354801</v>
      </c>
      <c r="T41">
        <f t="shared" si="13"/>
        <v>3.7707658012791159</v>
      </c>
      <c r="U41">
        <f t="shared" si="14"/>
        <v>40.047121424365997</v>
      </c>
      <c r="V41">
        <f t="shared" si="15"/>
        <v>1.5967458825078036</v>
      </c>
      <c r="W41">
        <f t="shared" si="16"/>
        <v>3.9871676807619196</v>
      </c>
      <c r="X41">
        <f t="shared" si="17"/>
        <v>2.1740199187713123</v>
      </c>
      <c r="Y41">
        <f t="shared" si="18"/>
        <v>-193.65563665063326</v>
      </c>
      <c r="Z41">
        <f t="shared" si="19"/>
        <v>176.02803783983791</v>
      </c>
      <c r="AA41">
        <f t="shared" si="20"/>
        <v>11.321689613509266</v>
      </c>
      <c r="AB41">
        <f t="shared" si="21"/>
        <v>10.216224369716628</v>
      </c>
      <c r="AC41">
        <v>-4.0209080682043701E-2</v>
      </c>
      <c r="AD41">
        <v>4.5138215574527699E-2</v>
      </c>
      <c r="AE41">
        <v>3.3902301386378002</v>
      </c>
      <c r="AF41">
        <v>0</v>
      </c>
      <c r="AG41">
        <v>0</v>
      </c>
      <c r="AH41">
        <f t="shared" si="22"/>
        <v>1</v>
      </c>
      <c r="AI41">
        <f t="shared" si="23"/>
        <v>0</v>
      </c>
      <c r="AJ41">
        <f t="shared" si="24"/>
        <v>50957.107596517009</v>
      </c>
      <c r="AK41">
        <v>0</v>
      </c>
      <c r="AL41">
        <v>0</v>
      </c>
      <c r="AM41">
        <v>0</v>
      </c>
      <c r="AN41">
        <f t="shared" si="25"/>
        <v>0</v>
      </c>
      <c r="AO41" t="e">
        <f t="shared" si="26"/>
        <v>#DIV/0!</v>
      </c>
      <c r="AP41">
        <v>-1</v>
      </c>
      <c r="AQ41" t="s">
        <v>328</v>
      </c>
      <c r="AR41">
        <v>2.1989038461538502</v>
      </c>
      <c r="AS41">
        <v>1.6272</v>
      </c>
      <c r="AT41">
        <f t="shared" si="27"/>
        <v>-0.35134208834430325</v>
      </c>
      <c r="AU41">
        <v>0.5</v>
      </c>
      <c r="AV41">
        <f t="shared" si="28"/>
        <v>84.299222000176059</v>
      </c>
      <c r="AW41">
        <f t="shared" si="29"/>
        <v>5.3390182501105024</v>
      </c>
      <c r="AX41">
        <f t="shared" si="30"/>
        <v>-14.808932351670945</v>
      </c>
      <c r="AY41">
        <f t="shared" si="31"/>
        <v>1</v>
      </c>
      <c r="AZ41">
        <f t="shared" si="32"/>
        <v>7.5196640012849272E-2</v>
      </c>
      <c r="BA41">
        <f t="shared" si="33"/>
        <v>-1</v>
      </c>
      <c r="BB41" t="s">
        <v>252</v>
      </c>
      <c r="BC41">
        <v>0</v>
      </c>
      <c r="BD41">
        <f t="shared" si="34"/>
        <v>1.6272</v>
      </c>
      <c r="BE41">
        <f t="shared" si="35"/>
        <v>-0.35134208834430319</v>
      </c>
      <c r="BF41" t="e">
        <f t="shared" si="36"/>
        <v>#DIV/0!</v>
      </c>
      <c r="BG41">
        <f t="shared" si="37"/>
        <v>-0.35134208834430319</v>
      </c>
      <c r="BH41" t="e">
        <f t="shared" si="38"/>
        <v>#DIV/0!</v>
      </c>
      <c r="BI41">
        <f t="shared" si="39"/>
        <v>99.999438709677406</v>
      </c>
      <c r="BJ41">
        <f t="shared" si="40"/>
        <v>84.299222000176059</v>
      </c>
      <c r="BK41">
        <f t="shared" si="41"/>
        <v>0.84299695166207</v>
      </c>
      <c r="BL41">
        <f t="shared" si="42"/>
        <v>0.19599390332413996</v>
      </c>
      <c r="BM41">
        <v>0.73920978418331496</v>
      </c>
      <c r="BN41">
        <v>0.5</v>
      </c>
      <c r="BO41" t="s">
        <v>253</v>
      </c>
      <c r="BP41">
        <v>1675521627.6483901</v>
      </c>
      <c r="BQ41">
        <v>400.01767741935498</v>
      </c>
      <c r="BR41">
        <v>401.066709677419</v>
      </c>
      <c r="BS41">
        <v>16.444796774193499</v>
      </c>
      <c r="BT41">
        <v>15.8062548387097</v>
      </c>
      <c r="BU41">
        <v>499.99835483870999</v>
      </c>
      <c r="BV41">
        <v>96.897387096774196</v>
      </c>
      <c r="BW41">
        <v>0.19994432258064501</v>
      </c>
      <c r="BX41">
        <v>28.850741935483899</v>
      </c>
      <c r="BY41">
        <v>27.890877419354801</v>
      </c>
      <c r="BZ41">
        <v>999.9</v>
      </c>
      <c r="CA41">
        <v>10007.0967741935</v>
      </c>
      <c r="CB41">
        <v>0</v>
      </c>
      <c r="CC41">
        <v>387.26400000000001</v>
      </c>
      <c r="CD41">
        <v>99.999438709677406</v>
      </c>
      <c r="CE41">
        <v>0.90012364516128995</v>
      </c>
      <c r="CF41">
        <v>9.9875896774193604E-2</v>
      </c>
      <c r="CG41">
        <v>0</v>
      </c>
      <c r="CH41">
        <v>2.20806451612903</v>
      </c>
      <c r="CI41">
        <v>0</v>
      </c>
      <c r="CJ41">
        <v>115.45241935483899</v>
      </c>
      <c r="CK41">
        <v>914.37187096774198</v>
      </c>
      <c r="CL41">
        <v>39.191129032257997</v>
      </c>
      <c r="CM41">
        <v>43.634999999999998</v>
      </c>
      <c r="CN41">
        <v>41.358741935483899</v>
      </c>
      <c r="CO41">
        <v>41.924999999999997</v>
      </c>
      <c r="CP41">
        <v>39.717483870967698</v>
      </c>
      <c r="CQ41">
        <v>90.011612903225796</v>
      </c>
      <c r="CR41">
        <v>9.99</v>
      </c>
      <c r="CS41">
        <v>0</v>
      </c>
      <c r="CT41">
        <v>59.399999856948902</v>
      </c>
      <c r="CU41">
        <v>2.1989038461538502</v>
      </c>
      <c r="CV41">
        <v>-0.22319657985111299</v>
      </c>
      <c r="CW41">
        <v>1.50598291465627</v>
      </c>
      <c r="CX41">
        <v>115.46261538461501</v>
      </c>
      <c r="CY41">
        <v>15</v>
      </c>
      <c r="CZ41">
        <v>1675519942.0999999</v>
      </c>
      <c r="DA41" t="s">
        <v>254</v>
      </c>
      <c r="DB41">
        <v>1</v>
      </c>
      <c r="DC41">
        <v>-3.8490000000000002</v>
      </c>
      <c r="DD41">
        <v>0.44400000000000001</v>
      </c>
      <c r="DE41">
        <v>403</v>
      </c>
      <c r="DF41">
        <v>16</v>
      </c>
      <c r="DG41">
        <v>1.62</v>
      </c>
      <c r="DH41">
        <v>0.48</v>
      </c>
      <c r="DI41">
        <v>-1.0572334528301901</v>
      </c>
      <c r="DJ41">
        <v>7.6988173415009895E-2</v>
      </c>
      <c r="DK41">
        <v>0.109533102559905</v>
      </c>
      <c r="DL41">
        <v>1</v>
      </c>
      <c r="DM41">
        <v>2.3371</v>
      </c>
      <c r="DN41">
        <v>0</v>
      </c>
      <c r="DO41">
        <v>0</v>
      </c>
      <c r="DP41">
        <v>0</v>
      </c>
      <c r="DQ41">
        <v>0.64209103773584897</v>
      </c>
      <c r="DR41">
        <v>-4.1898936524297797E-2</v>
      </c>
      <c r="DS41">
        <v>5.8153048427120602E-3</v>
      </c>
      <c r="DT41">
        <v>1</v>
      </c>
      <c r="DU41">
        <v>2</v>
      </c>
      <c r="DV41">
        <v>3</v>
      </c>
      <c r="DW41" t="s">
        <v>255</v>
      </c>
      <c r="DX41">
        <v>100</v>
      </c>
      <c r="DY41">
        <v>100</v>
      </c>
      <c r="DZ41">
        <v>-3.8490000000000002</v>
      </c>
      <c r="EA41">
        <v>0.44400000000000001</v>
      </c>
      <c r="EB41">
        <v>2</v>
      </c>
      <c r="EC41">
        <v>515.25699999999995</v>
      </c>
      <c r="ED41">
        <v>439.572</v>
      </c>
      <c r="EE41">
        <v>28.533799999999999</v>
      </c>
      <c r="EF41">
        <v>30.685199999999998</v>
      </c>
      <c r="EG41">
        <v>30.000599999999999</v>
      </c>
      <c r="EH41">
        <v>30.7681</v>
      </c>
      <c r="EI41">
        <v>30.775500000000001</v>
      </c>
      <c r="EJ41">
        <v>19.8461</v>
      </c>
      <c r="EK41">
        <v>28.099</v>
      </c>
      <c r="EL41">
        <v>99.627300000000005</v>
      </c>
      <c r="EM41">
        <v>28.5595</v>
      </c>
      <c r="EN41">
        <v>401.15499999999997</v>
      </c>
      <c r="EO41">
        <v>15.7767</v>
      </c>
      <c r="EP41">
        <v>100.131</v>
      </c>
      <c r="EQ41">
        <v>90.355699999999999</v>
      </c>
    </row>
    <row r="42" spans="1:147" x14ac:dyDescent="0.3">
      <c r="A42">
        <v>26</v>
      </c>
      <c r="B42">
        <v>1675521695.7</v>
      </c>
      <c r="C42">
        <v>1561.2000000476801</v>
      </c>
      <c r="D42" t="s">
        <v>329</v>
      </c>
      <c r="E42" t="s">
        <v>330</v>
      </c>
      <c r="F42">
        <v>1675521687.7</v>
      </c>
      <c r="G42">
        <f t="shared" si="0"/>
        <v>3.849270863033015E-3</v>
      </c>
      <c r="H42">
        <f t="shared" si="1"/>
        <v>5.4083186311613956</v>
      </c>
      <c r="I42">
        <f t="shared" si="2"/>
        <v>400.01516129032302</v>
      </c>
      <c r="J42">
        <f t="shared" si="3"/>
        <v>334.13727459660748</v>
      </c>
      <c r="K42">
        <f t="shared" si="4"/>
        <v>32.445202706505235</v>
      </c>
      <c r="L42">
        <f t="shared" si="5"/>
        <v>38.842038827929343</v>
      </c>
      <c r="M42">
        <f t="shared" si="6"/>
        <v>0.16960038478968456</v>
      </c>
      <c r="N42">
        <f t="shared" si="7"/>
        <v>3.3954155432340958</v>
      </c>
      <c r="O42">
        <f t="shared" si="8"/>
        <v>0.16503074426815559</v>
      </c>
      <c r="P42">
        <f t="shared" si="9"/>
        <v>0.10354452402393548</v>
      </c>
      <c r="Q42">
        <f t="shared" si="10"/>
        <v>16.523763992519907</v>
      </c>
      <c r="R42">
        <f t="shared" si="11"/>
        <v>28.155677145406489</v>
      </c>
      <c r="S42">
        <f t="shared" si="12"/>
        <v>28.026383870967699</v>
      </c>
      <c r="T42">
        <f t="shared" si="13"/>
        <v>3.8006803986524744</v>
      </c>
      <c r="U42">
        <f t="shared" si="14"/>
        <v>39.887786050428069</v>
      </c>
      <c r="V42">
        <f t="shared" si="15"/>
        <v>1.5988020755741794</v>
      </c>
      <c r="W42">
        <f t="shared" si="16"/>
        <v>4.0082497272545945</v>
      </c>
      <c r="X42">
        <f t="shared" si="17"/>
        <v>2.201878323078295</v>
      </c>
      <c r="Y42">
        <f t="shared" si="18"/>
        <v>-169.75284505975597</v>
      </c>
      <c r="Z42">
        <f t="shared" si="19"/>
        <v>167.57143805812257</v>
      </c>
      <c r="AA42">
        <f t="shared" si="20"/>
        <v>10.809671359530563</v>
      </c>
      <c r="AB42">
        <f t="shared" si="21"/>
        <v>25.152028350417083</v>
      </c>
      <c r="AC42">
        <v>-4.0116755304184903E-2</v>
      </c>
      <c r="AD42">
        <v>4.5034572249733902E-2</v>
      </c>
      <c r="AE42">
        <v>3.38404658973176</v>
      </c>
      <c r="AF42">
        <v>0</v>
      </c>
      <c r="AG42">
        <v>0</v>
      </c>
      <c r="AH42">
        <f t="shared" si="22"/>
        <v>1</v>
      </c>
      <c r="AI42">
        <f t="shared" si="23"/>
        <v>0</v>
      </c>
      <c r="AJ42">
        <f t="shared" si="24"/>
        <v>50829.617731416452</v>
      </c>
      <c r="AK42">
        <v>0</v>
      </c>
      <c r="AL42">
        <v>0</v>
      </c>
      <c r="AM42">
        <v>0</v>
      </c>
      <c r="AN42">
        <f t="shared" si="25"/>
        <v>0</v>
      </c>
      <c r="AO42" t="e">
        <f t="shared" si="26"/>
        <v>#DIV/0!</v>
      </c>
      <c r="AP42">
        <v>-1</v>
      </c>
      <c r="AQ42" t="s">
        <v>331</v>
      </c>
      <c r="AR42">
        <v>2.2263961538461499</v>
      </c>
      <c r="AS42">
        <v>2.5957400000000002</v>
      </c>
      <c r="AT42">
        <f t="shared" si="27"/>
        <v>0.14228845961223013</v>
      </c>
      <c r="AU42">
        <v>0.5</v>
      </c>
      <c r="AV42">
        <f t="shared" si="28"/>
        <v>84.307440623667304</v>
      </c>
      <c r="AW42">
        <f t="shared" si="29"/>
        <v>5.4083186311613956</v>
      </c>
      <c r="AX42">
        <f t="shared" si="30"/>
        <v>5.9979879300955874</v>
      </c>
      <c r="AY42">
        <f t="shared" si="31"/>
        <v>1</v>
      </c>
      <c r="AZ42">
        <f t="shared" si="32"/>
        <v>7.6011305571081628E-2</v>
      </c>
      <c r="BA42">
        <f t="shared" si="33"/>
        <v>-1</v>
      </c>
      <c r="BB42" t="s">
        <v>252</v>
      </c>
      <c r="BC42">
        <v>0</v>
      </c>
      <c r="BD42">
        <f t="shared" si="34"/>
        <v>2.5957400000000002</v>
      </c>
      <c r="BE42">
        <f t="shared" si="35"/>
        <v>0.14228845961223013</v>
      </c>
      <c r="BF42" t="e">
        <f t="shared" si="36"/>
        <v>#DIV/0!</v>
      </c>
      <c r="BG42">
        <f t="shared" si="37"/>
        <v>0.14228845961223013</v>
      </c>
      <c r="BH42" t="e">
        <f t="shared" si="38"/>
        <v>#DIV/0!</v>
      </c>
      <c r="BI42">
        <f t="shared" si="39"/>
        <v>100.00917419354801</v>
      </c>
      <c r="BJ42">
        <f t="shared" si="40"/>
        <v>84.307440623667304</v>
      </c>
      <c r="BK42">
        <f t="shared" si="41"/>
        <v>0.84299706805404573</v>
      </c>
      <c r="BL42">
        <f t="shared" si="42"/>
        <v>0.19599413610809169</v>
      </c>
      <c r="BM42">
        <v>0.73920978418331496</v>
      </c>
      <c r="BN42">
        <v>0.5</v>
      </c>
      <c r="BO42" t="s">
        <v>253</v>
      </c>
      <c r="BP42">
        <v>1675521687.7</v>
      </c>
      <c r="BQ42">
        <v>400.01516129032302</v>
      </c>
      <c r="BR42">
        <v>401.04235483871003</v>
      </c>
      <c r="BS42">
        <v>16.4652806451613</v>
      </c>
      <c r="BT42">
        <v>15.905580645161301</v>
      </c>
      <c r="BU42">
        <v>500.01216129032298</v>
      </c>
      <c r="BV42">
        <v>96.901361290322598</v>
      </c>
      <c r="BW42">
        <v>0.20005532258064501</v>
      </c>
      <c r="BX42">
        <v>28.941806451612901</v>
      </c>
      <c r="BY42">
        <v>28.026383870967699</v>
      </c>
      <c r="BZ42">
        <v>999.9</v>
      </c>
      <c r="CA42">
        <v>9983.7096774193506</v>
      </c>
      <c r="CB42">
        <v>0</v>
      </c>
      <c r="CC42">
        <v>387.27516129032301</v>
      </c>
      <c r="CD42">
        <v>100.00917419354801</v>
      </c>
      <c r="CE42">
        <v>0.90012364516129095</v>
      </c>
      <c r="CF42">
        <v>9.9875896774193604E-2</v>
      </c>
      <c r="CG42">
        <v>0</v>
      </c>
      <c r="CH42">
        <v>2.2104838709677401</v>
      </c>
      <c r="CI42">
        <v>0</v>
      </c>
      <c r="CJ42">
        <v>114.359516129032</v>
      </c>
      <c r="CK42">
        <v>914.46206451612898</v>
      </c>
      <c r="CL42">
        <v>39.015999999999998</v>
      </c>
      <c r="CM42">
        <v>43.524000000000001</v>
      </c>
      <c r="CN42">
        <v>41.186999999999998</v>
      </c>
      <c r="CO42">
        <v>41.808</v>
      </c>
      <c r="CP42">
        <v>39.56</v>
      </c>
      <c r="CQ42">
        <v>90.019354838709702</v>
      </c>
      <c r="CR42">
        <v>9.9912903225806495</v>
      </c>
      <c r="CS42">
        <v>0</v>
      </c>
      <c r="CT42">
        <v>59.399999856948902</v>
      </c>
      <c r="CU42">
        <v>2.2263961538461499</v>
      </c>
      <c r="CV42">
        <v>5.26051263089111E-2</v>
      </c>
      <c r="CW42">
        <v>0.50649575009549297</v>
      </c>
      <c r="CX42">
        <v>114.347346153846</v>
      </c>
      <c r="CY42">
        <v>15</v>
      </c>
      <c r="CZ42">
        <v>1675519942.0999999</v>
      </c>
      <c r="DA42" t="s">
        <v>254</v>
      </c>
      <c r="DB42">
        <v>1</v>
      </c>
      <c r="DC42">
        <v>-3.8490000000000002</v>
      </c>
      <c r="DD42">
        <v>0.44400000000000001</v>
      </c>
      <c r="DE42">
        <v>403</v>
      </c>
      <c r="DF42">
        <v>16</v>
      </c>
      <c r="DG42">
        <v>1.62</v>
      </c>
      <c r="DH42">
        <v>0.48</v>
      </c>
      <c r="DI42">
        <v>-1.01482288679245</v>
      </c>
      <c r="DJ42">
        <v>-0.14978595065311601</v>
      </c>
      <c r="DK42">
        <v>0.117014877222765</v>
      </c>
      <c r="DL42">
        <v>1</v>
      </c>
      <c r="DM42">
        <v>2.0249000000000001</v>
      </c>
      <c r="DN42">
        <v>0</v>
      </c>
      <c r="DO42">
        <v>0</v>
      </c>
      <c r="DP42">
        <v>0</v>
      </c>
      <c r="DQ42">
        <v>0.57788535849056599</v>
      </c>
      <c r="DR42">
        <v>-0.174640638606677</v>
      </c>
      <c r="DS42">
        <v>2.36663383725879E-2</v>
      </c>
      <c r="DT42">
        <v>0</v>
      </c>
      <c r="DU42">
        <v>1</v>
      </c>
      <c r="DV42">
        <v>3</v>
      </c>
      <c r="DW42" t="s">
        <v>268</v>
      </c>
      <c r="DX42">
        <v>100</v>
      </c>
      <c r="DY42">
        <v>100</v>
      </c>
      <c r="DZ42">
        <v>-3.8490000000000002</v>
      </c>
      <c r="EA42">
        <v>0.44400000000000001</v>
      </c>
      <c r="EB42">
        <v>2</v>
      </c>
      <c r="EC42">
        <v>515.42999999999995</v>
      </c>
      <c r="ED42">
        <v>439.10399999999998</v>
      </c>
      <c r="EE42">
        <v>28.4587</v>
      </c>
      <c r="EF42">
        <v>30.722000000000001</v>
      </c>
      <c r="EG42">
        <v>30.000299999999999</v>
      </c>
      <c r="EH42">
        <v>30.821300000000001</v>
      </c>
      <c r="EI42">
        <v>30.8337</v>
      </c>
      <c r="EJ42">
        <v>19.850000000000001</v>
      </c>
      <c r="EK42">
        <v>27.272300000000001</v>
      </c>
      <c r="EL42">
        <v>99.627300000000005</v>
      </c>
      <c r="EM42">
        <v>28.4589</v>
      </c>
      <c r="EN42">
        <v>401.142</v>
      </c>
      <c r="EO42">
        <v>15.9534</v>
      </c>
      <c r="EP42">
        <v>100.13</v>
      </c>
      <c r="EQ42">
        <v>90.355800000000002</v>
      </c>
    </row>
    <row r="43" spans="1:147" x14ac:dyDescent="0.3">
      <c r="A43">
        <v>27</v>
      </c>
      <c r="B43">
        <v>1675521755.7</v>
      </c>
      <c r="C43">
        <v>1621.2000000476801</v>
      </c>
      <c r="D43" t="s">
        <v>332</v>
      </c>
      <c r="E43" t="s">
        <v>333</v>
      </c>
      <c r="F43">
        <v>1675521747.7</v>
      </c>
      <c r="G43">
        <f t="shared" si="0"/>
        <v>3.642185744006707E-3</v>
      </c>
      <c r="H43">
        <f t="shared" si="1"/>
        <v>4.7909183830701689</v>
      </c>
      <c r="I43">
        <f t="shared" si="2"/>
        <v>400.03461290322599</v>
      </c>
      <c r="J43">
        <f t="shared" si="3"/>
        <v>337.51303067780907</v>
      </c>
      <c r="K43">
        <f t="shared" si="4"/>
        <v>32.773136760067423</v>
      </c>
      <c r="L43">
        <f t="shared" si="5"/>
        <v>38.844097518573363</v>
      </c>
      <c r="M43">
        <f t="shared" si="6"/>
        <v>0.1605026188085486</v>
      </c>
      <c r="N43">
        <f t="shared" si="7"/>
        <v>3.3942044222743735</v>
      </c>
      <c r="O43">
        <f t="shared" si="8"/>
        <v>0.15640227919207644</v>
      </c>
      <c r="P43">
        <f t="shared" si="9"/>
        <v>9.811109893928413E-2</v>
      </c>
      <c r="Q43">
        <f t="shared" si="10"/>
        <v>16.524335596845567</v>
      </c>
      <c r="R43">
        <f t="shared" si="11"/>
        <v>28.167892863237885</v>
      </c>
      <c r="S43">
        <f t="shared" si="12"/>
        <v>28.030645161290298</v>
      </c>
      <c r="T43">
        <f t="shared" si="13"/>
        <v>3.8016244754011956</v>
      </c>
      <c r="U43">
        <f t="shared" si="14"/>
        <v>40.080163747706322</v>
      </c>
      <c r="V43">
        <f t="shared" si="15"/>
        <v>1.6033186665209178</v>
      </c>
      <c r="W43">
        <f t="shared" si="16"/>
        <v>4.0002797309246807</v>
      </c>
      <c r="X43">
        <f t="shared" si="17"/>
        <v>2.1983058088802778</v>
      </c>
      <c r="Y43">
        <f t="shared" si="18"/>
        <v>-160.62039131069577</v>
      </c>
      <c r="Z43">
        <f t="shared" si="19"/>
        <v>160.44123281484383</v>
      </c>
      <c r="AA43">
        <f t="shared" si="20"/>
        <v>10.351856975382868</v>
      </c>
      <c r="AB43">
        <f t="shared" si="21"/>
        <v>26.697034076376497</v>
      </c>
      <c r="AC43">
        <v>-4.0098756668267503E-2</v>
      </c>
      <c r="AD43">
        <v>4.50143672041496E-2</v>
      </c>
      <c r="AE43">
        <v>3.3828405695249102</v>
      </c>
      <c r="AF43">
        <v>0</v>
      </c>
      <c r="AG43">
        <v>0</v>
      </c>
      <c r="AH43">
        <f t="shared" si="22"/>
        <v>1</v>
      </c>
      <c r="AI43">
        <f t="shared" si="23"/>
        <v>0</v>
      </c>
      <c r="AJ43">
        <f t="shared" si="24"/>
        <v>50813.527346527073</v>
      </c>
      <c r="AK43">
        <v>0</v>
      </c>
      <c r="AL43">
        <v>0</v>
      </c>
      <c r="AM43">
        <v>0</v>
      </c>
      <c r="AN43">
        <f t="shared" si="25"/>
        <v>0</v>
      </c>
      <c r="AO43" t="e">
        <f t="shared" si="26"/>
        <v>#DIV/0!</v>
      </c>
      <c r="AP43">
        <v>-1</v>
      </c>
      <c r="AQ43" t="s">
        <v>334</v>
      </c>
      <c r="AR43">
        <v>2.2086000000000001</v>
      </c>
      <c r="AS43">
        <v>2.0552000000000001</v>
      </c>
      <c r="AT43">
        <f t="shared" si="27"/>
        <v>-7.4639937718956828E-2</v>
      </c>
      <c r="AU43">
        <v>0.5</v>
      </c>
      <c r="AV43">
        <f t="shared" si="28"/>
        <v>84.310148824537052</v>
      </c>
      <c r="AW43">
        <f t="shared" si="29"/>
        <v>4.7909183830701689</v>
      </c>
      <c r="AX43">
        <f t="shared" si="30"/>
        <v>-3.1464521286697136</v>
      </c>
      <c r="AY43">
        <f t="shared" si="31"/>
        <v>1</v>
      </c>
      <c r="AZ43">
        <f t="shared" si="32"/>
        <v>6.8685899192539673E-2</v>
      </c>
      <c r="BA43">
        <f t="shared" si="33"/>
        <v>-1</v>
      </c>
      <c r="BB43" t="s">
        <v>252</v>
      </c>
      <c r="BC43">
        <v>0</v>
      </c>
      <c r="BD43">
        <f t="shared" si="34"/>
        <v>2.0552000000000001</v>
      </c>
      <c r="BE43">
        <f t="shared" si="35"/>
        <v>-7.4639937718956773E-2</v>
      </c>
      <c r="BF43" t="e">
        <f t="shared" si="36"/>
        <v>#DIV/0!</v>
      </c>
      <c r="BG43">
        <f t="shared" si="37"/>
        <v>-7.4639937718956773E-2</v>
      </c>
      <c r="BH43" t="e">
        <f t="shared" si="38"/>
        <v>#DIV/0!</v>
      </c>
      <c r="BI43">
        <f t="shared" si="39"/>
        <v>100.01235806451599</v>
      </c>
      <c r="BJ43">
        <f t="shared" si="40"/>
        <v>84.310148824537052</v>
      </c>
      <c r="BK43">
        <f t="shared" si="41"/>
        <v>0.84299731009392098</v>
      </c>
      <c r="BL43">
        <f t="shared" si="42"/>
        <v>0.19599462018784192</v>
      </c>
      <c r="BM43">
        <v>0.73920978418331496</v>
      </c>
      <c r="BN43">
        <v>0.5</v>
      </c>
      <c r="BO43" t="s">
        <v>253</v>
      </c>
      <c r="BP43">
        <v>1675521747.7</v>
      </c>
      <c r="BQ43">
        <v>400.03461290322599</v>
      </c>
      <c r="BR43">
        <v>400.95829032258098</v>
      </c>
      <c r="BS43">
        <v>16.511722580645198</v>
      </c>
      <c r="BT43">
        <v>15.982161290322599</v>
      </c>
      <c r="BU43">
        <v>500.014677419355</v>
      </c>
      <c r="BV43">
        <v>96.901719354838704</v>
      </c>
      <c r="BW43">
        <v>0.20012199999999999</v>
      </c>
      <c r="BX43">
        <v>28.907429032258101</v>
      </c>
      <c r="BY43">
        <v>28.030645161290298</v>
      </c>
      <c r="BZ43">
        <v>999.9</v>
      </c>
      <c r="CA43">
        <v>9979.1935483871002</v>
      </c>
      <c r="CB43">
        <v>0</v>
      </c>
      <c r="CC43">
        <v>387.28206451612903</v>
      </c>
      <c r="CD43">
        <v>100.01235806451599</v>
      </c>
      <c r="CE43">
        <v>0.90011545161290296</v>
      </c>
      <c r="CF43">
        <v>9.9884067741935506E-2</v>
      </c>
      <c r="CG43">
        <v>0</v>
      </c>
      <c r="CH43">
        <v>2.2151967741935499</v>
      </c>
      <c r="CI43">
        <v>0</v>
      </c>
      <c r="CJ43">
        <v>113.794193548387</v>
      </c>
      <c r="CK43">
        <v>914.48829032258095</v>
      </c>
      <c r="CL43">
        <v>38.875</v>
      </c>
      <c r="CM43">
        <v>43.399000000000001</v>
      </c>
      <c r="CN43">
        <v>41.04</v>
      </c>
      <c r="CO43">
        <v>41.691064516129003</v>
      </c>
      <c r="CP43">
        <v>39.435000000000002</v>
      </c>
      <c r="CQ43">
        <v>90.022903225806502</v>
      </c>
      <c r="CR43">
        <v>9.99258064516129</v>
      </c>
      <c r="CS43">
        <v>0</v>
      </c>
      <c r="CT43">
        <v>59.199999809265101</v>
      </c>
      <c r="CU43">
        <v>2.2086000000000001</v>
      </c>
      <c r="CV43">
        <v>-0.59451623679976395</v>
      </c>
      <c r="CW43">
        <v>-0.233777789292093</v>
      </c>
      <c r="CX43">
        <v>113.78153846153801</v>
      </c>
      <c r="CY43">
        <v>15</v>
      </c>
      <c r="CZ43">
        <v>1675519942.0999999</v>
      </c>
      <c r="DA43" t="s">
        <v>254</v>
      </c>
      <c r="DB43">
        <v>1</v>
      </c>
      <c r="DC43">
        <v>-3.8490000000000002</v>
      </c>
      <c r="DD43">
        <v>0.44400000000000001</v>
      </c>
      <c r="DE43">
        <v>403</v>
      </c>
      <c r="DF43">
        <v>16</v>
      </c>
      <c r="DG43">
        <v>1.62</v>
      </c>
      <c r="DH43">
        <v>0.48</v>
      </c>
      <c r="DI43">
        <v>-0.95509618867924495</v>
      </c>
      <c r="DJ43">
        <v>0.20338883405900701</v>
      </c>
      <c r="DK43">
        <v>9.3468311230821693E-2</v>
      </c>
      <c r="DL43">
        <v>1</v>
      </c>
      <c r="DM43">
        <v>2.2658999999999998</v>
      </c>
      <c r="DN43">
        <v>0</v>
      </c>
      <c r="DO43">
        <v>0</v>
      </c>
      <c r="DP43">
        <v>0</v>
      </c>
      <c r="DQ43">
        <v>0.53538766037735896</v>
      </c>
      <c r="DR43">
        <v>-5.8213023705852802E-2</v>
      </c>
      <c r="DS43">
        <v>7.8313668677142106E-3</v>
      </c>
      <c r="DT43">
        <v>1</v>
      </c>
      <c r="DU43">
        <v>2</v>
      </c>
      <c r="DV43">
        <v>3</v>
      </c>
      <c r="DW43" t="s">
        <v>255</v>
      </c>
      <c r="DX43">
        <v>100</v>
      </c>
      <c r="DY43">
        <v>100</v>
      </c>
      <c r="DZ43">
        <v>-3.8490000000000002</v>
      </c>
      <c r="EA43">
        <v>0.44400000000000001</v>
      </c>
      <c r="EB43">
        <v>2</v>
      </c>
      <c r="EC43">
        <v>515.41999999999996</v>
      </c>
      <c r="ED43">
        <v>438.68599999999998</v>
      </c>
      <c r="EE43">
        <v>27.911200000000001</v>
      </c>
      <c r="EF43">
        <v>30.7546</v>
      </c>
      <c r="EG43">
        <v>30</v>
      </c>
      <c r="EH43">
        <v>30.868600000000001</v>
      </c>
      <c r="EI43">
        <v>30.881499999999999</v>
      </c>
      <c r="EJ43">
        <v>19.854099999999999</v>
      </c>
      <c r="EK43">
        <v>27.272300000000001</v>
      </c>
      <c r="EL43">
        <v>99.256399999999999</v>
      </c>
      <c r="EM43">
        <v>27.914999999999999</v>
      </c>
      <c r="EN43">
        <v>400.99900000000002</v>
      </c>
      <c r="EO43">
        <v>15.9489</v>
      </c>
      <c r="EP43">
        <v>100.131</v>
      </c>
      <c r="EQ43">
        <v>90.353700000000003</v>
      </c>
    </row>
    <row r="44" spans="1:147" x14ac:dyDescent="0.3">
      <c r="A44">
        <v>28</v>
      </c>
      <c r="B44">
        <v>1675521815.8</v>
      </c>
      <c r="C44">
        <v>1681.2999999523199</v>
      </c>
      <c r="D44" t="s">
        <v>335</v>
      </c>
      <c r="E44" t="s">
        <v>336</v>
      </c>
      <c r="F44">
        <v>1675521807.8</v>
      </c>
      <c r="G44">
        <f t="shared" si="0"/>
        <v>3.4730047791078854E-3</v>
      </c>
      <c r="H44">
        <f t="shared" si="1"/>
        <v>5.0620224884567371</v>
      </c>
      <c r="I44">
        <f t="shared" si="2"/>
        <v>400.02948387096802</v>
      </c>
      <c r="J44">
        <f t="shared" si="3"/>
        <v>332.58770686395383</v>
      </c>
      <c r="K44">
        <f t="shared" si="4"/>
        <v>32.2959466017709</v>
      </c>
      <c r="L44">
        <f t="shared" si="5"/>
        <v>38.844883871536048</v>
      </c>
      <c r="M44">
        <f t="shared" si="6"/>
        <v>0.15349736271313186</v>
      </c>
      <c r="N44">
        <f t="shared" si="7"/>
        <v>3.3983068132581109</v>
      </c>
      <c r="O44">
        <f t="shared" si="8"/>
        <v>0.14974704082264434</v>
      </c>
      <c r="P44">
        <f t="shared" si="9"/>
        <v>9.3921220227299845E-2</v>
      </c>
      <c r="Q44">
        <f t="shared" si="10"/>
        <v>16.521998414078475</v>
      </c>
      <c r="R44">
        <f t="shared" si="11"/>
        <v>28.103729817361415</v>
      </c>
      <c r="S44">
        <f t="shared" si="12"/>
        <v>27.971519354838701</v>
      </c>
      <c r="T44">
        <f t="shared" si="13"/>
        <v>3.7885435784320793</v>
      </c>
      <c r="U44">
        <f t="shared" si="14"/>
        <v>40.209627884378193</v>
      </c>
      <c r="V44">
        <f t="shared" si="15"/>
        <v>1.598911113846651</v>
      </c>
      <c r="W44">
        <f t="shared" si="16"/>
        <v>3.9764384749947976</v>
      </c>
      <c r="X44">
        <f t="shared" si="17"/>
        <v>2.1896324645854284</v>
      </c>
      <c r="Y44">
        <f t="shared" si="18"/>
        <v>-153.15951075865775</v>
      </c>
      <c r="Z44">
        <f t="shared" si="19"/>
        <v>152.5615197284782</v>
      </c>
      <c r="AA44">
        <f t="shared" si="20"/>
        <v>9.8236254690900022</v>
      </c>
      <c r="AB44">
        <f t="shared" si="21"/>
        <v>25.747632852988943</v>
      </c>
      <c r="AC44">
        <v>-4.01597336649549E-2</v>
      </c>
      <c r="AD44">
        <v>4.5082819224809403E-2</v>
      </c>
      <c r="AE44">
        <v>3.3869256798329102</v>
      </c>
      <c r="AF44">
        <v>0</v>
      </c>
      <c r="AG44">
        <v>0</v>
      </c>
      <c r="AH44">
        <f t="shared" si="22"/>
        <v>1</v>
      </c>
      <c r="AI44">
        <f t="shared" si="23"/>
        <v>0</v>
      </c>
      <c r="AJ44">
        <f t="shared" si="24"/>
        <v>50905.131455402567</v>
      </c>
      <c r="AK44">
        <v>0</v>
      </c>
      <c r="AL44">
        <v>0</v>
      </c>
      <c r="AM44">
        <v>0</v>
      </c>
      <c r="AN44">
        <f t="shared" si="25"/>
        <v>0</v>
      </c>
      <c r="AO44" t="e">
        <f t="shared" si="26"/>
        <v>#DIV/0!</v>
      </c>
      <c r="AP44">
        <v>-1</v>
      </c>
      <c r="AQ44" t="s">
        <v>337</v>
      </c>
      <c r="AR44">
        <v>2.2620153846153799</v>
      </c>
      <c r="AS44">
        <v>1.6928000000000001</v>
      </c>
      <c r="AT44">
        <f t="shared" si="27"/>
        <v>-0.33625672531626871</v>
      </c>
      <c r="AU44">
        <v>0.5</v>
      </c>
      <c r="AV44">
        <f t="shared" si="28"/>
        <v>84.298723860510464</v>
      </c>
      <c r="AW44">
        <f t="shared" si="29"/>
        <v>5.0620224884567371</v>
      </c>
      <c r="AX44">
        <f t="shared" si="30"/>
        <v>-14.173006416837827</v>
      </c>
      <c r="AY44">
        <f t="shared" si="31"/>
        <v>1</v>
      </c>
      <c r="AZ44">
        <f t="shared" si="32"/>
        <v>7.1911201152790843E-2</v>
      </c>
      <c r="BA44">
        <f t="shared" si="33"/>
        <v>-1</v>
      </c>
      <c r="BB44" t="s">
        <v>252</v>
      </c>
      <c r="BC44">
        <v>0</v>
      </c>
      <c r="BD44">
        <f t="shared" si="34"/>
        <v>1.6928000000000001</v>
      </c>
      <c r="BE44">
        <f t="shared" si="35"/>
        <v>-0.33625672531626877</v>
      </c>
      <c r="BF44" t="e">
        <f t="shared" si="36"/>
        <v>#DIV/0!</v>
      </c>
      <c r="BG44">
        <f t="shared" si="37"/>
        <v>-0.33625672531626877</v>
      </c>
      <c r="BH44" t="e">
        <f t="shared" si="38"/>
        <v>#DIV/0!</v>
      </c>
      <c r="BI44">
        <f t="shared" si="39"/>
        <v>99.998874193548403</v>
      </c>
      <c r="BJ44">
        <f t="shared" si="40"/>
        <v>84.298723860510464</v>
      </c>
      <c r="BK44">
        <f t="shared" si="41"/>
        <v>0.84299672911666779</v>
      </c>
      <c r="BL44">
        <f t="shared" si="42"/>
        <v>0.19599345823333589</v>
      </c>
      <c r="BM44">
        <v>0.73920978418331496</v>
      </c>
      <c r="BN44">
        <v>0.5</v>
      </c>
      <c r="BO44" t="s">
        <v>253</v>
      </c>
      <c r="BP44">
        <v>1675521807.8</v>
      </c>
      <c r="BQ44">
        <v>400.02948387096802</v>
      </c>
      <c r="BR44">
        <v>400.98325806451601</v>
      </c>
      <c r="BS44">
        <v>16.4657870967742</v>
      </c>
      <c r="BT44">
        <v>15.960787096774199</v>
      </c>
      <c r="BU44">
        <v>500.00135483870997</v>
      </c>
      <c r="BV44">
        <v>96.904980645161302</v>
      </c>
      <c r="BW44">
        <v>0.20007145161290299</v>
      </c>
      <c r="BX44">
        <v>28.804235483871</v>
      </c>
      <c r="BY44">
        <v>27.971519354838701</v>
      </c>
      <c r="BZ44">
        <v>999.9</v>
      </c>
      <c r="CA44">
        <v>9994.0322580645206</v>
      </c>
      <c r="CB44">
        <v>0</v>
      </c>
      <c r="CC44">
        <v>387.20499999999998</v>
      </c>
      <c r="CD44">
        <v>99.998874193548403</v>
      </c>
      <c r="CE44">
        <v>0.90014003225806505</v>
      </c>
      <c r="CF44">
        <v>9.9859554838709702E-2</v>
      </c>
      <c r="CG44">
        <v>0</v>
      </c>
      <c r="CH44">
        <v>2.2657903225806399</v>
      </c>
      <c r="CI44">
        <v>0</v>
      </c>
      <c r="CJ44">
        <v>112.956709677419</v>
      </c>
      <c r="CK44">
        <v>914.37393548387104</v>
      </c>
      <c r="CL44">
        <v>38.735774193548401</v>
      </c>
      <c r="CM44">
        <v>43.293999999999997</v>
      </c>
      <c r="CN44">
        <v>40.906999999999996</v>
      </c>
      <c r="CO44">
        <v>41.622967741935497</v>
      </c>
      <c r="CP44">
        <v>39.308</v>
      </c>
      <c r="CQ44">
        <v>90.013225806451601</v>
      </c>
      <c r="CR44">
        <v>9.98935483870968</v>
      </c>
      <c r="CS44">
        <v>0</v>
      </c>
      <c r="CT44">
        <v>59.599999904632597</v>
      </c>
      <c r="CU44">
        <v>2.2620153846153799</v>
      </c>
      <c r="CV44">
        <v>3.48717891530614E-3</v>
      </c>
      <c r="CW44">
        <v>0.89818804154516196</v>
      </c>
      <c r="CX44">
        <v>112.955153846154</v>
      </c>
      <c r="CY44">
        <v>15</v>
      </c>
      <c r="CZ44">
        <v>1675519942.0999999</v>
      </c>
      <c r="DA44" t="s">
        <v>254</v>
      </c>
      <c r="DB44">
        <v>1</v>
      </c>
      <c r="DC44">
        <v>-3.8490000000000002</v>
      </c>
      <c r="DD44">
        <v>0.44400000000000001</v>
      </c>
      <c r="DE44">
        <v>403</v>
      </c>
      <c r="DF44">
        <v>16</v>
      </c>
      <c r="DG44">
        <v>1.62</v>
      </c>
      <c r="DH44">
        <v>0.48</v>
      </c>
      <c r="DI44">
        <v>-0.96101866037735895</v>
      </c>
      <c r="DJ44">
        <v>6.9569809079964004E-2</v>
      </c>
      <c r="DK44">
        <v>0.11306859479311</v>
      </c>
      <c r="DL44">
        <v>1</v>
      </c>
      <c r="DM44">
        <v>2.3237000000000001</v>
      </c>
      <c r="DN44">
        <v>0</v>
      </c>
      <c r="DO44">
        <v>0</v>
      </c>
      <c r="DP44">
        <v>0</v>
      </c>
      <c r="DQ44">
        <v>0.51372360377358495</v>
      </c>
      <c r="DR44">
        <v>-8.7573924200955403E-2</v>
      </c>
      <c r="DS44">
        <v>1.2484789366355E-2</v>
      </c>
      <c r="DT44">
        <v>1</v>
      </c>
      <c r="DU44">
        <v>2</v>
      </c>
      <c r="DV44">
        <v>3</v>
      </c>
      <c r="DW44" t="s">
        <v>255</v>
      </c>
      <c r="DX44">
        <v>100</v>
      </c>
      <c r="DY44">
        <v>100</v>
      </c>
      <c r="DZ44">
        <v>-3.8490000000000002</v>
      </c>
      <c r="EA44">
        <v>0.44400000000000001</v>
      </c>
      <c r="EB44">
        <v>2</v>
      </c>
      <c r="EC44">
        <v>516.02300000000002</v>
      </c>
      <c r="ED44">
        <v>438.13900000000001</v>
      </c>
      <c r="EE44">
        <v>27.9041</v>
      </c>
      <c r="EF44">
        <v>30.7895</v>
      </c>
      <c r="EG44">
        <v>30.0001</v>
      </c>
      <c r="EH44">
        <v>30.911899999999999</v>
      </c>
      <c r="EI44">
        <v>30.929300000000001</v>
      </c>
      <c r="EJ44">
        <v>19.856000000000002</v>
      </c>
      <c r="EK44">
        <v>28.156600000000001</v>
      </c>
      <c r="EL44">
        <v>98.885199999999998</v>
      </c>
      <c r="EM44">
        <v>27.9099</v>
      </c>
      <c r="EN44">
        <v>400.95800000000003</v>
      </c>
      <c r="EO44">
        <v>15.9031</v>
      </c>
      <c r="EP44">
        <v>100.129</v>
      </c>
      <c r="EQ44">
        <v>90.353499999999997</v>
      </c>
    </row>
    <row r="45" spans="1:147" x14ac:dyDescent="0.3">
      <c r="A45">
        <v>29</v>
      </c>
      <c r="B45">
        <v>1675521875.8</v>
      </c>
      <c r="C45">
        <v>1741.2999999523199</v>
      </c>
      <c r="D45" t="s">
        <v>338</v>
      </c>
      <c r="E45" t="s">
        <v>339</v>
      </c>
      <c r="F45">
        <v>1675521867.8</v>
      </c>
      <c r="G45">
        <f t="shared" si="0"/>
        <v>3.2023770393580626E-3</v>
      </c>
      <c r="H45">
        <f t="shared" si="1"/>
        <v>4.6310678791905726</v>
      </c>
      <c r="I45">
        <f t="shared" si="2"/>
        <v>400.01161290322602</v>
      </c>
      <c r="J45">
        <f t="shared" si="3"/>
        <v>332.75262656292171</v>
      </c>
      <c r="K45">
        <f t="shared" si="4"/>
        <v>32.312072019493293</v>
      </c>
      <c r="L45">
        <f t="shared" si="5"/>
        <v>38.843281804474728</v>
      </c>
      <c r="M45">
        <f t="shared" si="6"/>
        <v>0.14079264785702852</v>
      </c>
      <c r="N45">
        <f t="shared" si="7"/>
        <v>3.401151946514497</v>
      </c>
      <c r="O45">
        <f t="shared" si="8"/>
        <v>0.13763314196113144</v>
      </c>
      <c r="P45">
        <f t="shared" si="9"/>
        <v>8.6298677438986185E-2</v>
      </c>
      <c r="Q45">
        <f t="shared" si="10"/>
        <v>16.522999028608847</v>
      </c>
      <c r="R45">
        <f t="shared" si="11"/>
        <v>28.126763318612486</v>
      </c>
      <c r="S45">
        <f t="shared" si="12"/>
        <v>27.9737774193548</v>
      </c>
      <c r="T45">
        <f t="shared" si="13"/>
        <v>3.7890424267669109</v>
      </c>
      <c r="U45">
        <f t="shared" si="14"/>
        <v>40.131872137617869</v>
      </c>
      <c r="V45">
        <f t="shared" si="15"/>
        <v>1.5922489063751397</v>
      </c>
      <c r="W45">
        <f t="shared" si="16"/>
        <v>3.9675420596255586</v>
      </c>
      <c r="X45">
        <f t="shared" si="17"/>
        <v>2.196793520391771</v>
      </c>
      <c r="Y45">
        <f t="shared" si="18"/>
        <v>-141.22482743569057</v>
      </c>
      <c r="Z45">
        <f t="shared" si="19"/>
        <v>145.18911315466997</v>
      </c>
      <c r="AA45">
        <f t="shared" si="20"/>
        <v>9.3393932609445134</v>
      </c>
      <c r="AB45">
        <f t="shared" si="21"/>
        <v>29.826678008532753</v>
      </c>
      <c r="AC45">
        <v>-4.0202041078457297E-2</v>
      </c>
      <c r="AD45">
        <v>4.5130313002798898E-2</v>
      </c>
      <c r="AE45">
        <v>3.3897588233106299</v>
      </c>
      <c r="AF45">
        <v>0</v>
      </c>
      <c r="AG45">
        <v>0</v>
      </c>
      <c r="AH45">
        <f t="shared" si="22"/>
        <v>1</v>
      </c>
      <c r="AI45">
        <f t="shared" si="23"/>
        <v>0</v>
      </c>
      <c r="AJ45">
        <f t="shared" si="24"/>
        <v>50963.101810811349</v>
      </c>
      <c r="AK45">
        <v>0</v>
      </c>
      <c r="AL45">
        <v>0</v>
      </c>
      <c r="AM45">
        <v>0</v>
      </c>
      <c r="AN45">
        <f t="shared" si="25"/>
        <v>0</v>
      </c>
      <c r="AO45" t="e">
        <f t="shared" si="26"/>
        <v>#DIV/0!</v>
      </c>
      <c r="AP45">
        <v>-1</v>
      </c>
      <c r="AQ45" t="s">
        <v>340</v>
      </c>
      <c r="AR45">
        <v>2.1488730769230799</v>
      </c>
      <c r="AS45">
        <v>2.0114000000000001</v>
      </c>
      <c r="AT45">
        <f t="shared" si="27"/>
        <v>-6.8346960785065081E-2</v>
      </c>
      <c r="AU45">
        <v>0.5</v>
      </c>
      <c r="AV45">
        <f t="shared" si="28"/>
        <v>84.30376241221515</v>
      </c>
      <c r="AW45">
        <f t="shared" si="29"/>
        <v>4.6310678791905726</v>
      </c>
      <c r="AX45">
        <f t="shared" si="30"/>
        <v>-2.8809529718105562</v>
      </c>
      <c r="AY45">
        <f t="shared" si="31"/>
        <v>1</v>
      </c>
      <c r="AZ45">
        <f t="shared" si="32"/>
        <v>6.6794977093153574E-2</v>
      </c>
      <c r="BA45">
        <f t="shared" si="33"/>
        <v>-1</v>
      </c>
      <c r="BB45" t="s">
        <v>252</v>
      </c>
      <c r="BC45">
        <v>0</v>
      </c>
      <c r="BD45">
        <f t="shared" si="34"/>
        <v>2.0114000000000001</v>
      </c>
      <c r="BE45">
        <f t="shared" si="35"/>
        <v>-6.8346960785065053E-2</v>
      </c>
      <c r="BF45" t="e">
        <f t="shared" si="36"/>
        <v>#DIV/0!</v>
      </c>
      <c r="BG45">
        <f t="shared" si="37"/>
        <v>-6.8346960785065053E-2</v>
      </c>
      <c r="BH45" t="e">
        <f t="shared" si="38"/>
        <v>#DIV/0!</v>
      </c>
      <c r="BI45">
        <f t="shared" si="39"/>
        <v>100.004841935484</v>
      </c>
      <c r="BJ45">
        <f t="shared" si="40"/>
        <v>84.30376241221515</v>
      </c>
      <c r="BK45">
        <f t="shared" si="41"/>
        <v>0.84299680676063604</v>
      </c>
      <c r="BL45">
        <f t="shared" si="42"/>
        <v>0.19599361352127215</v>
      </c>
      <c r="BM45">
        <v>0.73920978418331496</v>
      </c>
      <c r="BN45">
        <v>0.5</v>
      </c>
      <c r="BO45" t="s">
        <v>253</v>
      </c>
      <c r="BP45">
        <v>1675521867.8</v>
      </c>
      <c r="BQ45">
        <v>400.01161290322602</v>
      </c>
      <c r="BR45">
        <v>400.88567741935498</v>
      </c>
      <c r="BS45">
        <v>16.397122580645199</v>
      </c>
      <c r="BT45">
        <v>15.9314322580645</v>
      </c>
      <c r="BU45">
        <v>499.99164516129002</v>
      </c>
      <c r="BV45">
        <v>96.905412903225795</v>
      </c>
      <c r="BW45">
        <v>0.199972419354839</v>
      </c>
      <c r="BX45">
        <v>28.7655903225806</v>
      </c>
      <c r="BY45">
        <v>27.9737774193548</v>
      </c>
      <c r="BZ45">
        <v>999.9</v>
      </c>
      <c r="CA45">
        <v>10004.516129032299</v>
      </c>
      <c r="CB45">
        <v>0</v>
      </c>
      <c r="CC45">
        <v>387.04961290322598</v>
      </c>
      <c r="CD45">
        <v>100.004841935484</v>
      </c>
      <c r="CE45">
        <v>0.90014003225806505</v>
      </c>
      <c r="CF45">
        <v>9.9859554838709702E-2</v>
      </c>
      <c r="CG45">
        <v>0</v>
      </c>
      <c r="CH45">
        <v>2.1631096774193499</v>
      </c>
      <c r="CI45">
        <v>0</v>
      </c>
      <c r="CJ45">
        <v>112.625967741935</v>
      </c>
      <c r="CK45">
        <v>914.42703225806497</v>
      </c>
      <c r="CL45">
        <v>38.622967741935497</v>
      </c>
      <c r="CM45">
        <v>43.186999999999998</v>
      </c>
      <c r="CN45">
        <v>40.79</v>
      </c>
      <c r="CO45">
        <v>41.52</v>
      </c>
      <c r="CP45">
        <v>39.191064516129003</v>
      </c>
      <c r="CQ45">
        <v>90.019354838709702</v>
      </c>
      <c r="CR45">
        <v>9.9903225806451594</v>
      </c>
      <c r="CS45">
        <v>0</v>
      </c>
      <c r="CT45">
        <v>59.400000095367403</v>
      </c>
      <c r="CU45">
        <v>2.1488730769230799</v>
      </c>
      <c r="CV45">
        <v>0.82625300274357605</v>
      </c>
      <c r="CW45">
        <v>2.2009914415143501</v>
      </c>
      <c r="CX45">
        <v>112.682038461538</v>
      </c>
      <c r="CY45">
        <v>15</v>
      </c>
      <c r="CZ45">
        <v>1675519942.0999999</v>
      </c>
      <c r="DA45" t="s">
        <v>254</v>
      </c>
      <c r="DB45">
        <v>1</v>
      </c>
      <c r="DC45">
        <v>-3.8490000000000002</v>
      </c>
      <c r="DD45">
        <v>0.44400000000000001</v>
      </c>
      <c r="DE45">
        <v>403</v>
      </c>
      <c r="DF45">
        <v>16</v>
      </c>
      <c r="DG45">
        <v>1.62</v>
      </c>
      <c r="DH45">
        <v>0.48</v>
      </c>
      <c r="DI45">
        <v>-0.86861264150943396</v>
      </c>
      <c r="DJ45">
        <v>-8.7232791485233704E-2</v>
      </c>
      <c r="DK45">
        <v>9.9883983322935202E-2</v>
      </c>
      <c r="DL45">
        <v>1</v>
      </c>
      <c r="DM45">
        <v>2.073</v>
      </c>
      <c r="DN45">
        <v>0</v>
      </c>
      <c r="DO45">
        <v>0</v>
      </c>
      <c r="DP45">
        <v>0</v>
      </c>
      <c r="DQ45">
        <v>0.47008979245283</v>
      </c>
      <c r="DR45">
        <v>-4.2105940977261801E-2</v>
      </c>
      <c r="DS45">
        <v>5.9381100047592797E-3</v>
      </c>
      <c r="DT45">
        <v>1</v>
      </c>
      <c r="DU45">
        <v>2</v>
      </c>
      <c r="DV45">
        <v>3</v>
      </c>
      <c r="DW45" t="s">
        <v>255</v>
      </c>
      <c r="DX45">
        <v>100</v>
      </c>
      <c r="DY45">
        <v>100</v>
      </c>
      <c r="DZ45">
        <v>-3.8490000000000002</v>
      </c>
      <c r="EA45">
        <v>0.44400000000000001</v>
      </c>
      <c r="EB45">
        <v>2</v>
      </c>
      <c r="EC45">
        <v>515.83100000000002</v>
      </c>
      <c r="ED45">
        <v>437.03699999999998</v>
      </c>
      <c r="EE45">
        <v>27.950700000000001</v>
      </c>
      <c r="EF45">
        <v>30.8217</v>
      </c>
      <c r="EG45">
        <v>30.0001</v>
      </c>
      <c r="EH45">
        <v>30.952000000000002</v>
      </c>
      <c r="EI45">
        <v>30.971900000000002</v>
      </c>
      <c r="EJ45">
        <v>19.8569</v>
      </c>
      <c r="EK45">
        <v>28.156600000000001</v>
      </c>
      <c r="EL45">
        <v>98.885199999999998</v>
      </c>
      <c r="EM45">
        <v>27.9635</v>
      </c>
      <c r="EN45">
        <v>400.9</v>
      </c>
      <c r="EO45">
        <v>15.885300000000001</v>
      </c>
      <c r="EP45">
        <v>100.13</v>
      </c>
      <c r="EQ45">
        <v>90.354399999999998</v>
      </c>
    </row>
    <row r="46" spans="1:147" x14ac:dyDescent="0.3">
      <c r="A46">
        <v>30</v>
      </c>
      <c r="B46">
        <v>1675521935.8</v>
      </c>
      <c r="C46">
        <v>1801.2999999523199</v>
      </c>
      <c r="D46" t="s">
        <v>341</v>
      </c>
      <c r="E46" t="s">
        <v>342</v>
      </c>
      <c r="F46">
        <v>1675521927.8</v>
      </c>
      <c r="G46">
        <f t="shared" si="0"/>
        <v>3.0565522412286869E-3</v>
      </c>
      <c r="H46">
        <f t="shared" si="1"/>
        <v>4.8349215599407058</v>
      </c>
      <c r="I46">
        <f t="shared" si="2"/>
        <v>400.003774193548</v>
      </c>
      <c r="J46">
        <f t="shared" si="3"/>
        <v>327.65321941376101</v>
      </c>
      <c r="K46">
        <f t="shared" si="4"/>
        <v>31.815785670143732</v>
      </c>
      <c r="L46">
        <f t="shared" si="5"/>
        <v>38.841169849515602</v>
      </c>
      <c r="M46">
        <f t="shared" si="6"/>
        <v>0.13397719422199345</v>
      </c>
      <c r="N46">
        <f t="shared" si="7"/>
        <v>3.39892243748201</v>
      </c>
      <c r="O46">
        <f t="shared" si="8"/>
        <v>0.13111098546021577</v>
      </c>
      <c r="P46">
        <f t="shared" si="9"/>
        <v>8.2196776311800029E-2</v>
      </c>
      <c r="Q46">
        <f t="shared" si="10"/>
        <v>16.523855174168634</v>
      </c>
      <c r="R46">
        <f t="shared" si="11"/>
        <v>28.120866582187599</v>
      </c>
      <c r="S46">
        <f t="shared" si="12"/>
        <v>27.98</v>
      </c>
      <c r="T46">
        <f t="shared" si="13"/>
        <v>3.7904174068182352</v>
      </c>
      <c r="U46">
        <f t="shared" si="14"/>
        <v>40.149882565461773</v>
      </c>
      <c r="V46">
        <f t="shared" si="15"/>
        <v>1.5894157909736395</v>
      </c>
      <c r="W46">
        <f t="shared" si="16"/>
        <v>3.9587059523329873</v>
      </c>
      <c r="X46">
        <f t="shared" si="17"/>
        <v>2.2010016158445955</v>
      </c>
      <c r="Y46">
        <f t="shared" si="18"/>
        <v>-134.7939538381851</v>
      </c>
      <c r="Z46">
        <f t="shared" si="19"/>
        <v>136.90653704348779</v>
      </c>
      <c r="AA46">
        <f t="shared" si="20"/>
        <v>8.8109718114910542</v>
      </c>
      <c r="AB46">
        <f t="shared" si="21"/>
        <v>27.447410190962373</v>
      </c>
      <c r="AC46">
        <v>-4.0168886807119997E-2</v>
      </c>
      <c r="AD46">
        <v>4.5093094428749099E-2</v>
      </c>
      <c r="AE46">
        <v>3.3875387100871102</v>
      </c>
      <c r="AF46">
        <v>0</v>
      </c>
      <c r="AG46">
        <v>0</v>
      </c>
      <c r="AH46">
        <f t="shared" si="22"/>
        <v>1</v>
      </c>
      <c r="AI46">
        <f t="shared" si="23"/>
        <v>0</v>
      </c>
      <c r="AJ46">
        <f t="shared" si="24"/>
        <v>50929.208948458705</v>
      </c>
      <c r="AK46">
        <v>0</v>
      </c>
      <c r="AL46">
        <v>0</v>
      </c>
      <c r="AM46">
        <v>0</v>
      </c>
      <c r="AN46">
        <f t="shared" si="25"/>
        <v>0</v>
      </c>
      <c r="AO46" t="e">
        <f t="shared" si="26"/>
        <v>#DIV/0!</v>
      </c>
      <c r="AP46">
        <v>-1</v>
      </c>
      <c r="AQ46" t="s">
        <v>343</v>
      </c>
      <c r="AR46">
        <v>2.22108461538462</v>
      </c>
      <c r="AS46">
        <v>1.4807999999999999</v>
      </c>
      <c r="AT46">
        <f t="shared" si="27"/>
        <v>-0.4999220795412076</v>
      </c>
      <c r="AU46">
        <v>0.5</v>
      </c>
      <c r="AV46">
        <f t="shared" si="28"/>
        <v>84.308563414136145</v>
      </c>
      <c r="AW46">
        <f t="shared" si="29"/>
        <v>4.8349215599407058</v>
      </c>
      <c r="AX46">
        <f t="shared" si="30"/>
        <v>-21.073856172563357</v>
      </c>
      <c r="AY46">
        <f t="shared" si="31"/>
        <v>1</v>
      </c>
      <c r="AZ46">
        <f t="shared" si="32"/>
        <v>6.9209120920240425E-2</v>
      </c>
      <c r="BA46">
        <f t="shared" si="33"/>
        <v>-1</v>
      </c>
      <c r="BB46" t="s">
        <v>252</v>
      </c>
      <c r="BC46">
        <v>0</v>
      </c>
      <c r="BD46">
        <f t="shared" si="34"/>
        <v>1.4807999999999999</v>
      </c>
      <c r="BE46">
        <f t="shared" si="35"/>
        <v>-0.49992207954120754</v>
      </c>
      <c r="BF46" t="e">
        <f t="shared" si="36"/>
        <v>#DIV/0!</v>
      </c>
      <c r="BG46">
        <f t="shared" si="37"/>
        <v>-0.49992207954120754</v>
      </c>
      <c r="BH46" t="e">
        <f t="shared" si="38"/>
        <v>#DIV/0!</v>
      </c>
      <c r="BI46">
        <f t="shared" si="39"/>
        <v>100.010596774194</v>
      </c>
      <c r="BJ46">
        <f t="shared" si="40"/>
        <v>84.308563414136145</v>
      </c>
      <c r="BK46">
        <f t="shared" si="41"/>
        <v>0.84299630372659173</v>
      </c>
      <c r="BL46">
        <f t="shared" si="42"/>
        <v>0.19599260745318375</v>
      </c>
      <c r="BM46">
        <v>0.73920978418331496</v>
      </c>
      <c r="BN46">
        <v>0.5</v>
      </c>
      <c r="BO46" t="s">
        <v>253</v>
      </c>
      <c r="BP46">
        <v>1675521927.8</v>
      </c>
      <c r="BQ46">
        <v>400.003774193548</v>
      </c>
      <c r="BR46">
        <v>400.89932258064499</v>
      </c>
      <c r="BS46">
        <v>16.368516129032301</v>
      </c>
      <c r="BT46">
        <v>15.9240322580645</v>
      </c>
      <c r="BU46">
        <v>500.00683870967703</v>
      </c>
      <c r="BV46">
        <v>96.902045161290303</v>
      </c>
      <c r="BW46">
        <v>0.19996325806451601</v>
      </c>
      <c r="BX46">
        <v>28.727132258064501</v>
      </c>
      <c r="BY46">
        <v>27.98</v>
      </c>
      <c r="BZ46">
        <v>999.9</v>
      </c>
      <c r="CA46">
        <v>9996.6129032258104</v>
      </c>
      <c r="CB46">
        <v>0</v>
      </c>
      <c r="CC46">
        <v>387.09054838709699</v>
      </c>
      <c r="CD46">
        <v>100.010596774194</v>
      </c>
      <c r="CE46">
        <v>0.90014822580645204</v>
      </c>
      <c r="CF46">
        <v>9.98513838709678E-2</v>
      </c>
      <c r="CG46">
        <v>0</v>
      </c>
      <c r="CH46">
        <v>2.2232419354838702</v>
      </c>
      <c r="CI46">
        <v>0</v>
      </c>
      <c r="CJ46">
        <v>112.369032258065</v>
      </c>
      <c r="CK46">
        <v>914.48322580645197</v>
      </c>
      <c r="CL46">
        <v>38.5</v>
      </c>
      <c r="CM46">
        <v>43.070129032258002</v>
      </c>
      <c r="CN46">
        <v>40.673000000000002</v>
      </c>
      <c r="CO46">
        <v>41.436999999999998</v>
      </c>
      <c r="CP46">
        <v>39.086387096774203</v>
      </c>
      <c r="CQ46">
        <v>90.024516129032307</v>
      </c>
      <c r="CR46">
        <v>9.9890322580645208</v>
      </c>
      <c r="CS46">
        <v>0</v>
      </c>
      <c r="CT46">
        <v>59.400000095367403</v>
      </c>
      <c r="CU46">
        <v>2.22108461538462</v>
      </c>
      <c r="CV46">
        <v>0.91753846301239705</v>
      </c>
      <c r="CW46">
        <v>-3.13066667309297</v>
      </c>
      <c r="CX46">
        <v>112.36230769230799</v>
      </c>
      <c r="CY46">
        <v>15</v>
      </c>
      <c r="CZ46">
        <v>1675519942.0999999</v>
      </c>
      <c r="DA46" t="s">
        <v>254</v>
      </c>
      <c r="DB46">
        <v>1</v>
      </c>
      <c r="DC46">
        <v>-3.8490000000000002</v>
      </c>
      <c r="DD46">
        <v>0.44400000000000001</v>
      </c>
      <c r="DE46">
        <v>403</v>
      </c>
      <c r="DF46">
        <v>16</v>
      </c>
      <c r="DG46">
        <v>1.62</v>
      </c>
      <c r="DH46">
        <v>0.48</v>
      </c>
      <c r="DI46">
        <v>-0.88017358490566</v>
      </c>
      <c r="DJ46">
        <v>-0.121788940493472</v>
      </c>
      <c r="DK46">
        <v>0.11208066220570399</v>
      </c>
      <c r="DL46">
        <v>1</v>
      </c>
      <c r="DM46">
        <v>2.4477000000000002</v>
      </c>
      <c r="DN46">
        <v>0</v>
      </c>
      <c r="DO46">
        <v>0</v>
      </c>
      <c r="DP46">
        <v>0</v>
      </c>
      <c r="DQ46">
        <v>0.44996367924528302</v>
      </c>
      <c r="DR46">
        <v>-4.3123502660860902E-2</v>
      </c>
      <c r="DS46">
        <v>9.9321981753904606E-3</v>
      </c>
      <c r="DT46">
        <v>1</v>
      </c>
      <c r="DU46">
        <v>2</v>
      </c>
      <c r="DV46">
        <v>3</v>
      </c>
      <c r="DW46" t="s">
        <v>255</v>
      </c>
      <c r="DX46">
        <v>100</v>
      </c>
      <c r="DY46">
        <v>100</v>
      </c>
      <c r="DZ46">
        <v>-3.8490000000000002</v>
      </c>
      <c r="EA46">
        <v>0.44400000000000001</v>
      </c>
      <c r="EB46">
        <v>2</v>
      </c>
      <c r="EC46">
        <v>515.49099999999999</v>
      </c>
      <c r="ED46">
        <v>437.05700000000002</v>
      </c>
      <c r="EE46">
        <v>27.932600000000001</v>
      </c>
      <c r="EF46">
        <v>30.851099999999999</v>
      </c>
      <c r="EG46">
        <v>30.0001</v>
      </c>
      <c r="EH46">
        <v>30.9895</v>
      </c>
      <c r="EI46">
        <v>31.0093</v>
      </c>
      <c r="EJ46">
        <v>19.861499999999999</v>
      </c>
      <c r="EK46">
        <v>28.4377</v>
      </c>
      <c r="EL46">
        <v>98.512799999999999</v>
      </c>
      <c r="EM46">
        <v>27.935199999999998</v>
      </c>
      <c r="EN46">
        <v>400.887</v>
      </c>
      <c r="EO46">
        <v>15.890700000000001</v>
      </c>
      <c r="EP46">
        <v>100.13</v>
      </c>
      <c r="EQ46">
        <v>90.353999999999999</v>
      </c>
    </row>
    <row r="47" spans="1:147" x14ac:dyDescent="0.3">
      <c r="A47">
        <v>31</v>
      </c>
      <c r="B47">
        <v>1675521995.8</v>
      </c>
      <c r="C47">
        <v>1861.2999999523199</v>
      </c>
      <c r="D47" t="s">
        <v>344</v>
      </c>
      <c r="E47" t="s">
        <v>345</v>
      </c>
      <c r="F47">
        <v>1675521987.8</v>
      </c>
      <c r="G47">
        <f t="shared" si="0"/>
        <v>2.9164326297146962E-3</v>
      </c>
      <c r="H47">
        <f t="shared" si="1"/>
        <v>4.5458198988858642</v>
      </c>
      <c r="I47">
        <f t="shared" si="2"/>
        <v>400.03609677419303</v>
      </c>
      <c r="J47">
        <f t="shared" si="3"/>
        <v>328.45469054184468</v>
      </c>
      <c r="K47">
        <f t="shared" si="4"/>
        <v>31.894089257001777</v>
      </c>
      <c r="L47">
        <f t="shared" si="5"/>
        <v>38.844891986443592</v>
      </c>
      <c r="M47">
        <f t="shared" si="6"/>
        <v>0.12758875997291322</v>
      </c>
      <c r="N47">
        <f t="shared" si="7"/>
        <v>3.3990495459935897</v>
      </c>
      <c r="O47">
        <f t="shared" si="8"/>
        <v>0.12498660791549313</v>
      </c>
      <c r="P47">
        <f t="shared" si="9"/>
        <v>7.8346002759010047E-2</v>
      </c>
      <c r="Q47">
        <f t="shared" si="10"/>
        <v>16.524193474418226</v>
      </c>
      <c r="R47">
        <f t="shared" si="11"/>
        <v>28.126981091952164</v>
      </c>
      <c r="S47">
        <f t="shared" si="12"/>
        <v>27.9809032258065</v>
      </c>
      <c r="T47">
        <f t="shared" si="13"/>
        <v>3.7906170253754663</v>
      </c>
      <c r="U47">
        <f t="shared" si="14"/>
        <v>40.162408080889193</v>
      </c>
      <c r="V47">
        <f t="shared" si="15"/>
        <v>1.587555547914614</v>
      </c>
      <c r="W47">
        <f t="shared" si="16"/>
        <v>3.9528395426817879</v>
      </c>
      <c r="X47">
        <f t="shared" si="17"/>
        <v>2.2030614774608521</v>
      </c>
      <c r="Y47">
        <f t="shared" si="18"/>
        <v>-128.61467897041811</v>
      </c>
      <c r="Z47">
        <f t="shared" si="19"/>
        <v>132.05968147382774</v>
      </c>
      <c r="AA47">
        <f t="shared" si="20"/>
        <v>8.4976776337002491</v>
      </c>
      <c r="AB47">
        <f t="shared" si="21"/>
        <v>28.466873611528101</v>
      </c>
      <c r="AC47">
        <v>-4.0170776751007303E-2</v>
      </c>
      <c r="AD47">
        <v>4.5095216056330802E-2</v>
      </c>
      <c r="AE47">
        <v>3.3876652829949498</v>
      </c>
      <c r="AF47">
        <v>0</v>
      </c>
      <c r="AG47">
        <v>0</v>
      </c>
      <c r="AH47">
        <f t="shared" si="22"/>
        <v>1</v>
      </c>
      <c r="AI47">
        <f t="shared" si="23"/>
        <v>0</v>
      </c>
      <c r="AJ47">
        <f t="shared" si="24"/>
        <v>50935.855408565272</v>
      </c>
      <c r="AK47">
        <v>0</v>
      </c>
      <c r="AL47">
        <v>0</v>
      </c>
      <c r="AM47">
        <v>0</v>
      </c>
      <c r="AN47">
        <f t="shared" si="25"/>
        <v>0</v>
      </c>
      <c r="AO47" t="e">
        <f t="shared" si="26"/>
        <v>#DIV/0!</v>
      </c>
      <c r="AP47">
        <v>-1</v>
      </c>
      <c r="AQ47" t="s">
        <v>346</v>
      </c>
      <c r="AR47">
        <v>2.17511153846154</v>
      </c>
      <c r="AS47">
        <v>1.7352000000000001</v>
      </c>
      <c r="AT47">
        <f t="shared" si="27"/>
        <v>-0.25352209454906638</v>
      </c>
      <c r="AU47">
        <v>0.5</v>
      </c>
      <c r="AV47">
        <f t="shared" si="28"/>
        <v>84.310772481419392</v>
      </c>
      <c r="AW47">
        <f t="shared" si="29"/>
        <v>4.5458198988858642</v>
      </c>
      <c r="AX47">
        <f t="shared" si="30"/>
        <v>-10.687321816269616</v>
      </c>
      <c r="AY47">
        <f t="shared" si="31"/>
        <v>1</v>
      </c>
      <c r="AZ47">
        <f t="shared" si="32"/>
        <v>6.577830727512389E-2</v>
      </c>
      <c r="BA47">
        <f t="shared" si="33"/>
        <v>-1</v>
      </c>
      <c r="BB47" t="s">
        <v>252</v>
      </c>
      <c r="BC47">
        <v>0</v>
      </c>
      <c r="BD47">
        <f t="shared" si="34"/>
        <v>1.7352000000000001</v>
      </c>
      <c r="BE47">
        <f t="shared" si="35"/>
        <v>-0.25352209454906638</v>
      </c>
      <c r="BF47" t="e">
        <f t="shared" si="36"/>
        <v>#DIV/0!</v>
      </c>
      <c r="BG47">
        <f t="shared" si="37"/>
        <v>-0.25352209454906638</v>
      </c>
      <c r="BH47" t="e">
        <f t="shared" si="38"/>
        <v>#DIV/0!</v>
      </c>
      <c r="BI47">
        <f t="shared" si="39"/>
        <v>100.013283870968</v>
      </c>
      <c r="BJ47">
        <f t="shared" si="40"/>
        <v>84.310772481419392</v>
      </c>
      <c r="BK47">
        <f t="shared" si="41"/>
        <v>0.84299574234751473</v>
      </c>
      <c r="BL47">
        <f t="shared" si="42"/>
        <v>0.19599148469502953</v>
      </c>
      <c r="BM47">
        <v>0.73920978418331496</v>
      </c>
      <c r="BN47">
        <v>0.5</v>
      </c>
      <c r="BO47" t="s">
        <v>253</v>
      </c>
      <c r="BP47">
        <v>1675521987.8</v>
      </c>
      <c r="BQ47">
        <v>400.03609677419303</v>
      </c>
      <c r="BR47">
        <v>400.88064516128998</v>
      </c>
      <c r="BS47">
        <v>16.349112903225802</v>
      </c>
      <c r="BT47">
        <v>15.9249903225806</v>
      </c>
      <c r="BU47">
        <v>499.999129032258</v>
      </c>
      <c r="BV47">
        <v>96.9034774193548</v>
      </c>
      <c r="BW47">
        <v>0.19998974193548399</v>
      </c>
      <c r="BX47">
        <v>28.701558064516099</v>
      </c>
      <c r="BY47">
        <v>27.9809032258065</v>
      </c>
      <c r="BZ47">
        <v>999.9</v>
      </c>
      <c r="CA47">
        <v>9996.9354838709696</v>
      </c>
      <c r="CB47">
        <v>0</v>
      </c>
      <c r="CC47">
        <v>387.13032258064499</v>
      </c>
      <c r="CD47">
        <v>100.013283870968</v>
      </c>
      <c r="CE47">
        <v>0.90011041935483904</v>
      </c>
      <c r="CF47">
        <v>9.9889241935483902E-2</v>
      </c>
      <c r="CG47">
        <v>0</v>
      </c>
      <c r="CH47">
        <v>2.15475161290323</v>
      </c>
      <c r="CI47">
        <v>0</v>
      </c>
      <c r="CJ47">
        <v>112.32458064516101</v>
      </c>
      <c r="CK47">
        <v>914.49483870967799</v>
      </c>
      <c r="CL47">
        <v>38.401000000000003</v>
      </c>
      <c r="CM47">
        <v>42.995935483871001</v>
      </c>
      <c r="CN47">
        <v>40.561999999999998</v>
      </c>
      <c r="CO47">
        <v>41.342483870967698</v>
      </c>
      <c r="CP47">
        <v>39</v>
      </c>
      <c r="CQ47">
        <v>90.022903225806502</v>
      </c>
      <c r="CR47">
        <v>9.9867741935483902</v>
      </c>
      <c r="CS47">
        <v>0</v>
      </c>
      <c r="CT47">
        <v>59.400000095367403</v>
      </c>
      <c r="CU47">
        <v>2.17511153846154</v>
      </c>
      <c r="CV47">
        <v>0.86913162790102505</v>
      </c>
      <c r="CW47">
        <v>1.7426324788807399</v>
      </c>
      <c r="CX47">
        <v>112.321153846154</v>
      </c>
      <c r="CY47">
        <v>15</v>
      </c>
      <c r="CZ47">
        <v>1675519942.0999999</v>
      </c>
      <c r="DA47" t="s">
        <v>254</v>
      </c>
      <c r="DB47">
        <v>1</v>
      </c>
      <c r="DC47">
        <v>-3.8490000000000002</v>
      </c>
      <c r="DD47">
        <v>0.44400000000000001</v>
      </c>
      <c r="DE47">
        <v>403</v>
      </c>
      <c r="DF47">
        <v>16</v>
      </c>
      <c r="DG47">
        <v>1.62</v>
      </c>
      <c r="DH47">
        <v>0.48</v>
      </c>
      <c r="DI47">
        <v>-0.86829298113207598</v>
      </c>
      <c r="DJ47">
        <v>0.25872166424770998</v>
      </c>
      <c r="DK47">
        <v>0.10041000311430499</v>
      </c>
      <c r="DL47">
        <v>1</v>
      </c>
      <c r="DM47">
        <v>2.1497999999999999</v>
      </c>
      <c r="DN47">
        <v>0</v>
      </c>
      <c r="DO47">
        <v>0</v>
      </c>
      <c r="DP47">
        <v>0</v>
      </c>
      <c r="DQ47">
        <v>0.42041824528301902</v>
      </c>
      <c r="DR47">
        <v>4.0743483309144499E-2</v>
      </c>
      <c r="DS47">
        <v>8.8437600662640992E-3</v>
      </c>
      <c r="DT47">
        <v>1</v>
      </c>
      <c r="DU47">
        <v>2</v>
      </c>
      <c r="DV47">
        <v>3</v>
      </c>
      <c r="DW47" t="s">
        <v>255</v>
      </c>
      <c r="DX47">
        <v>100</v>
      </c>
      <c r="DY47">
        <v>100</v>
      </c>
      <c r="DZ47">
        <v>-3.8490000000000002</v>
      </c>
      <c r="EA47">
        <v>0.44400000000000001</v>
      </c>
      <c r="EB47">
        <v>2</v>
      </c>
      <c r="EC47">
        <v>516.13</v>
      </c>
      <c r="ED47">
        <v>435.89800000000002</v>
      </c>
      <c r="EE47">
        <v>27.950199999999999</v>
      </c>
      <c r="EF47">
        <v>30.872699999999998</v>
      </c>
      <c r="EG47">
        <v>30.0001</v>
      </c>
      <c r="EH47">
        <v>31.021699999999999</v>
      </c>
      <c r="EI47">
        <v>31.044</v>
      </c>
      <c r="EJ47">
        <v>19.8642</v>
      </c>
      <c r="EK47">
        <v>28.722300000000001</v>
      </c>
      <c r="EL47">
        <v>98.140299999999996</v>
      </c>
      <c r="EM47">
        <v>27.957999999999998</v>
      </c>
      <c r="EN47">
        <v>400.95400000000001</v>
      </c>
      <c r="EO47">
        <v>15.8483</v>
      </c>
      <c r="EP47">
        <v>100.13</v>
      </c>
      <c r="EQ47">
        <v>90.357100000000003</v>
      </c>
    </row>
    <row r="48" spans="1:147" x14ac:dyDescent="0.3">
      <c r="A48">
        <v>32</v>
      </c>
      <c r="B48">
        <v>1675522055.8</v>
      </c>
      <c r="C48">
        <v>1921.2999999523199</v>
      </c>
      <c r="D48" t="s">
        <v>347</v>
      </c>
      <c r="E48" t="s">
        <v>348</v>
      </c>
      <c r="F48">
        <v>1675522047.8</v>
      </c>
      <c r="G48">
        <f t="shared" si="0"/>
        <v>2.7262785568382543E-3</v>
      </c>
      <c r="H48">
        <f t="shared" si="1"/>
        <v>4.903912981470687</v>
      </c>
      <c r="I48">
        <f t="shared" si="2"/>
        <v>399.99709677419401</v>
      </c>
      <c r="J48">
        <f t="shared" si="3"/>
        <v>319.43636509472526</v>
      </c>
      <c r="K48">
        <f t="shared" si="4"/>
        <v>31.018660135188021</v>
      </c>
      <c r="L48">
        <f t="shared" si="5"/>
        <v>38.841457503504245</v>
      </c>
      <c r="M48">
        <f t="shared" si="6"/>
        <v>0.11881337043469423</v>
      </c>
      <c r="N48">
        <f t="shared" si="7"/>
        <v>3.3995101563359436</v>
      </c>
      <c r="O48">
        <f t="shared" si="8"/>
        <v>0.11655373760497231</v>
      </c>
      <c r="P48">
        <f t="shared" si="9"/>
        <v>7.3045525641036002E-2</v>
      </c>
      <c r="Q48">
        <f t="shared" si="10"/>
        <v>16.524215382730805</v>
      </c>
      <c r="R48">
        <f t="shared" si="11"/>
        <v>28.145087827645447</v>
      </c>
      <c r="S48">
        <f t="shared" si="12"/>
        <v>27.974932258064499</v>
      </c>
      <c r="T48">
        <f t="shared" si="13"/>
        <v>3.7892975742064174</v>
      </c>
      <c r="U48">
        <f t="shared" si="14"/>
        <v>40.048364657133369</v>
      </c>
      <c r="V48">
        <f t="shared" si="15"/>
        <v>1.5807594973403507</v>
      </c>
      <c r="W48">
        <f t="shared" si="16"/>
        <v>3.9471262082078242</v>
      </c>
      <c r="X48">
        <f t="shared" si="17"/>
        <v>2.2085380768660667</v>
      </c>
      <c r="Y48">
        <f t="shared" si="18"/>
        <v>-120.22888435656701</v>
      </c>
      <c r="Z48">
        <f t="shared" si="19"/>
        <v>128.60127571864328</v>
      </c>
      <c r="AA48">
        <f t="shared" si="20"/>
        <v>8.2727439090365582</v>
      </c>
      <c r="AB48">
        <f t="shared" si="21"/>
        <v>33.169350653843637</v>
      </c>
      <c r="AC48">
        <v>-4.0177625694879003E-2</v>
      </c>
      <c r="AD48">
        <v>4.5102904595827102E-2</v>
      </c>
      <c r="AE48">
        <v>3.38812395236965</v>
      </c>
      <c r="AF48">
        <v>0</v>
      </c>
      <c r="AG48">
        <v>0</v>
      </c>
      <c r="AH48">
        <f t="shared" si="22"/>
        <v>1</v>
      </c>
      <c r="AI48">
        <f t="shared" si="23"/>
        <v>0</v>
      </c>
      <c r="AJ48">
        <f t="shared" si="24"/>
        <v>50948.415684528831</v>
      </c>
      <c r="AK48">
        <v>0</v>
      </c>
      <c r="AL48">
        <v>0</v>
      </c>
      <c r="AM48">
        <v>0</v>
      </c>
      <c r="AN48">
        <f t="shared" si="25"/>
        <v>0</v>
      </c>
      <c r="AO48" t="e">
        <f t="shared" si="26"/>
        <v>#DIV/0!</v>
      </c>
      <c r="AP48">
        <v>-1</v>
      </c>
      <c r="AQ48" t="s">
        <v>349</v>
      </c>
      <c r="AR48">
        <v>2.2234076923076902</v>
      </c>
      <c r="AS48">
        <v>1.7532000000000001</v>
      </c>
      <c r="AT48">
        <f t="shared" si="27"/>
        <v>-0.26819968760420387</v>
      </c>
      <c r="AU48">
        <v>0.5</v>
      </c>
      <c r="AV48">
        <f t="shared" si="28"/>
        <v>84.310443061981374</v>
      </c>
      <c r="AW48">
        <f t="shared" si="29"/>
        <v>4.903912981470687</v>
      </c>
      <c r="AX48">
        <f t="shared" si="30"/>
        <v>-11.306017245497712</v>
      </c>
      <c r="AY48">
        <f t="shared" si="31"/>
        <v>1</v>
      </c>
      <c r="AZ48">
        <f t="shared" si="32"/>
        <v>7.0025880152597308E-2</v>
      </c>
      <c r="BA48">
        <f t="shared" si="33"/>
        <v>-1</v>
      </c>
      <c r="BB48" t="s">
        <v>252</v>
      </c>
      <c r="BC48">
        <v>0</v>
      </c>
      <c r="BD48">
        <f t="shared" si="34"/>
        <v>1.7532000000000001</v>
      </c>
      <c r="BE48">
        <f t="shared" si="35"/>
        <v>-0.26819968760420376</v>
      </c>
      <c r="BF48" t="e">
        <f t="shared" si="36"/>
        <v>#DIV/0!</v>
      </c>
      <c r="BG48">
        <f t="shared" si="37"/>
        <v>-0.26819968760420376</v>
      </c>
      <c r="BH48" t="e">
        <f t="shared" si="38"/>
        <v>#DIV/0!</v>
      </c>
      <c r="BI48">
        <f t="shared" si="39"/>
        <v>100.012832258065</v>
      </c>
      <c r="BJ48">
        <f t="shared" si="40"/>
        <v>84.310443061981374</v>
      </c>
      <c r="BK48">
        <f t="shared" si="41"/>
        <v>0.84299625516487264</v>
      </c>
      <c r="BL48">
        <f t="shared" si="42"/>
        <v>0.19599251032974549</v>
      </c>
      <c r="BM48">
        <v>0.73920978418331496</v>
      </c>
      <c r="BN48">
        <v>0.5</v>
      </c>
      <c r="BO48" t="s">
        <v>253</v>
      </c>
      <c r="BP48">
        <v>1675522047.8</v>
      </c>
      <c r="BQ48">
        <v>399.99709677419401</v>
      </c>
      <c r="BR48">
        <v>400.88332258064497</v>
      </c>
      <c r="BS48">
        <v>16.278977419354799</v>
      </c>
      <c r="BT48">
        <v>15.8824806451613</v>
      </c>
      <c r="BU48">
        <v>500.000258064516</v>
      </c>
      <c r="BV48">
        <v>96.904364516128993</v>
      </c>
      <c r="BW48">
        <v>0.19998403225806499</v>
      </c>
      <c r="BX48">
        <v>28.676619354838699</v>
      </c>
      <c r="BY48">
        <v>27.974932258064499</v>
      </c>
      <c r="BZ48">
        <v>999.9</v>
      </c>
      <c r="CA48">
        <v>9998.5483870967691</v>
      </c>
      <c r="CB48">
        <v>0</v>
      </c>
      <c r="CC48">
        <v>387.20132258064501</v>
      </c>
      <c r="CD48">
        <v>100.012832258065</v>
      </c>
      <c r="CE48">
        <v>0.90009090322580698</v>
      </c>
      <c r="CF48">
        <v>9.9908800000000006E-2</v>
      </c>
      <c r="CG48">
        <v>0</v>
      </c>
      <c r="CH48">
        <v>2.2375064516129002</v>
      </c>
      <c r="CI48">
        <v>0</v>
      </c>
      <c r="CJ48">
        <v>111.910225806452</v>
      </c>
      <c r="CK48">
        <v>914.48577419354797</v>
      </c>
      <c r="CL48">
        <v>38.295999999999999</v>
      </c>
      <c r="CM48">
        <v>42.881</v>
      </c>
      <c r="CN48">
        <v>40.441064516129003</v>
      </c>
      <c r="CO48">
        <v>41.25</v>
      </c>
      <c r="CP48">
        <v>38.896999999999998</v>
      </c>
      <c r="CQ48">
        <v>90.0203225806452</v>
      </c>
      <c r="CR48">
        <v>9.9883870967742006</v>
      </c>
      <c r="CS48">
        <v>0</v>
      </c>
      <c r="CT48">
        <v>59.200000047683702</v>
      </c>
      <c r="CU48">
        <v>2.2234076923076902</v>
      </c>
      <c r="CV48">
        <v>0.303610247702158</v>
      </c>
      <c r="CW48">
        <v>1.16567520488904</v>
      </c>
      <c r="CX48">
        <v>111.903307692308</v>
      </c>
      <c r="CY48">
        <v>15</v>
      </c>
      <c r="CZ48">
        <v>1675519942.0999999</v>
      </c>
      <c r="DA48" t="s">
        <v>254</v>
      </c>
      <c r="DB48">
        <v>1</v>
      </c>
      <c r="DC48">
        <v>-3.8490000000000002</v>
      </c>
      <c r="DD48">
        <v>0.44400000000000001</v>
      </c>
      <c r="DE48">
        <v>403</v>
      </c>
      <c r="DF48">
        <v>16</v>
      </c>
      <c r="DG48">
        <v>1.62</v>
      </c>
      <c r="DH48">
        <v>0.48</v>
      </c>
      <c r="DI48">
        <v>-0.85850549056603798</v>
      </c>
      <c r="DJ48">
        <v>-0.103906647314949</v>
      </c>
      <c r="DK48">
        <v>0.11737264473391899</v>
      </c>
      <c r="DL48">
        <v>1</v>
      </c>
      <c r="DM48">
        <v>2.5196999999999998</v>
      </c>
      <c r="DN48">
        <v>0</v>
      </c>
      <c r="DO48">
        <v>0</v>
      </c>
      <c r="DP48">
        <v>0</v>
      </c>
      <c r="DQ48">
        <v>0.39682411320754701</v>
      </c>
      <c r="DR48">
        <v>-1.5964489598454699E-3</v>
      </c>
      <c r="DS48">
        <v>2.6953600078820101E-3</v>
      </c>
      <c r="DT48">
        <v>1</v>
      </c>
      <c r="DU48">
        <v>2</v>
      </c>
      <c r="DV48">
        <v>3</v>
      </c>
      <c r="DW48" t="s">
        <v>255</v>
      </c>
      <c r="DX48">
        <v>100</v>
      </c>
      <c r="DY48">
        <v>100</v>
      </c>
      <c r="DZ48">
        <v>-3.8490000000000002</v>
      </c>
      <c r="EA48">
        <v>0.44400000000000001</v>
      </c>
      <c r="EB48">
        <v>2</v>
      </c>
      <c r="EC48">
        <v>516.08699999999999</v>
      </c>
      <c r="ED48">
        <v>434.83</v>
      </c>
      <c r="EE48">
        <v>27.981100000000001</v>
      </c>
      <c r="EF48">
        <v>30.891500000000001</v>
      </c>
      <c r="EG48">
        <v>30.000299999999999</v>
      </c>
      <c r="EH48">
        <v>31.048500000000001</v>
      </c>
      <c r="EI48">
        <v>31.073499999999999</v>
      </c>
      <c r="EJ48">
        <v>19.8673</v>
      </c>
      <c r="EK48">
        <v>28.6983</v>
      </c>
      <c r="EL48">
        <v>97.768199999999993</v>
      </c>
      <c r="EM48">
        <v>27.983799999999999</v>
      </c>
      <c r="EN48">
        <v>400.9</v>
      </c>
      <c r="EO48">
        <v>15.914300000000001</v>
      </c>
      <c r="EP48">
        <v>100.133</v>
      </c>
      <c r="EQ48">
        <v>90.358099999999993</v>
      </c>
    </row>
    <row r="49" spans="1:147" x14ac:dyDescent="0.3">
      <c r="A49">
        <v>33</v>
      </c>
      <c r="B49">
        <v>1675522115.8</v>
      </c>
      <c r="C49">
        <v>1981.2999999523199</v>
      </c>
      <c r="D49" t="s">
        <v>350</v>
      </c>
      <c r="E49" t="s">
        <v>351</v>
      </c>
      <c r="F49">
        <v>1675522107.8</v>
      </c>
      <c r="G49">
        <f t="shared" ref="G49:G80" si="43">BU49*AH49*(BS49-BT49)/(100*BM49*(1000-AH49*BS49))</f>
        <v>2.5916998062449743E-3</v>
      </c>
      <c r="H49">
        <f t="shared" ref="H49:H80" si="44">BU49*AH49*(BR49-BQ49*(1000-AH49*BT49)/(1000-AH49*BS49))/(100*BM49)</f>
        <v>4.9216130237823679</v>
      </c>
      <c r="I49">
        <f t="shared" ref="I49:I80" si="45">BQ49 - IF(AH49&gt;1, H49*BM49*100/(AJ49*CA49), 0)</f>
        <v>400.00400000000002</v>
      </c>
      <c r="J49">
        <f t="shared" ref="J49:J80" si="46">((P49-G49/2)*I49-H49)/(P49+G49/2)</f>
        <v>315.91130225562472</v>
      </c>
      <c r="K49">
        <f t="shared" ref="K49:K80" si="47">J49*(BV49+BW49)/1000</f>
        <v>30.676404178732852</v>
      </c>
      <c r="L49">
        <f t="shared" ref="L49:L80" si="48">(BQ49 - IF(AH49&gt;1, H49*BM49*100/(AJ49*CA49), 0))*(BV49+BW49)/1000</f>
        <v>38.842182250196394</v>
      </c>
      <c r="M49">
        <f t="shared" ref="M49:M80" si="49">2/((1/O49-1/N49)+SIGN(O49)*SQRT((1/O49-1/N49)*(1/O49-1/N49) + 4*BN49/((BN49+1)*(BN49+1))*(2*1/O49*1/N49-1/N49*1/N49)))</f>
        <v>0.11305085497547653</v>
      </c>
      <c r="N49">
        <f t="shared" ref="N49:N80" si="50">AE49+AD49*BM49+AC49*BM49*BM49</f>
        <v>3.4005611169939165</v>
      </c>
      <c r="O49">
        <f t="shared" ref="O49:O80" si="51">G49*(1000-(1000*0.61365*EXP(17.502*S49/(240.97+S49))/(BV49+BW49)+BS49)/2)/(1000*0.61365*EXP(17.502*S49/(240.97+S49))/(BV49+BW49)-BS49)</f>
        <v>0.11100367830250084</v>
      </c>
      <c r="P49">
        <f t="shared" ref="P49:P80" si="52">1/((BN49+1)/(M49/1.6)+1/(N49/1.37)) + BN49/((BN49+1)/(M49/1.6) + BN49/(N49/1.37))</f>
        <v>6.9558141857156253E-2</v>
      </c>
      <c r="Q49">
        <f t="shared" ref="Q49:Q80" si="53">(BJ49*BL49)</f>
        <v>16.522533386674844</v>
      </c>
      <c r="R49">
        <f t="shared" ref="R49:R80" si="54">(BX49+(Q49+2*0.95*0.0000000567*(((BX49+$B$7)+273)^4-(BX49+273)^4)-44100*G49)/(1.84*29.3*N49+8*0.95*0.0000000567*(BX49+273)^3))</f>
        <v>28.15973572429359</v>
      </c>
      <c r="S49">
        <f t="shared" ref="S49:S80" si="55">($C$7*BY49+$D$7*BZ49+$E$7*R49)</f>
        <v>27.972877419354798</v>
      </c>
      <c r="T49">
        <f t="shared" ref="T49:T80" si="56">0.61365*EXP(17.502*S49/(240.97+S49))</f>
        <v>3.7888435932052307</v>
      </c>
      <c r="U49">
        <f t="shared" ref="U49:U80" si="57">(V49/W49*100)</f>
        <v>40.177317875907121</v>
      </c>
      <c r="V49">
        <f t="shared" ref="V49:V80" si="58">BS49*(BV49+BW49)/1000</f>
        <v>1.5843871547242718</v>
      </c>
      <c r="W49">
        <f t="shared" ref="W49:W80" si="59">0.61365*EXP(17.502*BX49/(240.97+BX49))</f>
        <v>3.9434866200323726</v>
      </c>
      <c r="X49">
        <f t="shared" ref="X49:X80" si="60">(T49-BS49*(BV49+BW49)/1000)</f>
        <v>2.2044564384809586</v>
      </c>
      <c r="Y49">
        <f t="shared" ref="Y49:Y80" si="61">(-G49*44100)</f>
        <v>-114.29396145540336</v>
      </c>
      <c r="Z49">
        <f t="shared" ref="Z49:Z80" si="62">2*29.3*N49*0.92*(BX49-S49)</f>
        <v>126.10219352196044</v>
      </c>
      <c r="AA49">
        <f t="shared" ref="AA49:AA80" si="63">2*0.95*0.0000000567*(((BX49+$B$7)+273)^4-(S49+273)^4)</f>
        <v>8.1087489696090671</v>
      </c>
      <c r="AB49">
        <f t="shared" ref="AB49:AB80" si="64">Q49+AA49+Y49+Z49</f>
        <v>36.439514422840986</v>
      </c>
      <c r="AC49">
        <v>-4.0193254170661601E-2</v>
      </c>
      <c r="AD49">
        <v>4.51204489290227E-2</v>
      </c>
      <c r="AE49">
        <v>3.38917048397016</v>
      </c>
      <c r="AF49">
        <v>0</v>
      </c>
      <c r="AG49">
        <v>0</v>
      </c>
      <c r="AH49">
        <f t="shared" ref="AH49:AH80" si="65">IF(AF49*$H$13&gt;=AJ49,1,(AJ49/(AJ49-AF49*$H$13)))</f>
        <v>1</v>
      </c>
      <c r="AI49">
        <f t="shared" ref="AI49:AI80" si="66">(AH49-1)*100</f>
        <v>0</v>
      </c>
      <c r="AJ49">
        <f t="shared" ref="AJ49:AJ80" si="67">MAX(0,($B$13+$C$13*CA49)/(1+$D$13*CA49)*BV49/(BX49+273)*$E$13)</f>
        <v>50970.114190397333</v>
      </c>
      <c r="AK49">
        <v>0</v>
      </c>
      <c r="AL49">
        <v>0</v>
      </c>
      <c r="AM49">
        <v>0</v>
      </c>
      <c r="AN49">
        <f t="shared" ref="AN49:AN80" si="68">AM49-AL49</f>
        <v>0</v>
      </c>
      <c r="AO49" t="e">
        <f t="shared" ref="AO49:AO80" si="69">AN49/AM49</f>
        <v>#DIV/0!</v>
      </c>
      <c r="AP49">
        <v>-1</v>
      </c>
      <c r="AQ49" t="s">
        <v>352</v>
      </c>
      <c r="AR49">
        <v>2.2506153846153798</v>
      </c>
      <c r="AS49">
        <v>1.3996</v>
      </c>
      <c r="AT49">
        <f t="shared" ref="AT49:AT80" si="70">1-AR49/AS49</f>
        <v>-0.6080418581133038</v>
      </c>
      <c r="AU49">
        <v>0.5</v>
      </c>
      <c r="AV49">
        <f t="shared" ref="AV49:AV80" si="71">BJ49</f>
        <v>84.30203625058229</v>
      </c>
      <c r="AW49">
        <f t="shared" ref="AW49:AW80" si="72">H49</f>
        <v>4.9216130237823679</v>
      </c>
      <c r="AX49">
        <f t="shared" ref="AX49:AX80" si="73">AT49*AU49*AV49</f>
        <v>-25.629583382269576</v>
      </c>
      <c r="AY49">
        <f t="shared" ref="AY49:AY80" si="74">BD49/AS49</f>
        <v>1</v>
      </c>
      <c r="AZ49">
        <f t="shared" ref="AZ49:AZ80" si="75">(AW49-AP49)/AV49</f>
        <v>7.0242823152939754E-2</v>
      </c>
      <c r="BA49">
        <f t="shared" ref="BA49:BA80" si="76">(AM49-AS49)/AS49</f>
        <v>-1</v>
      </c>
      <c r="BB49" t="s">
        <v>252</v>
      </c>
      <c r="BC49">
        <v>0</v>
      </c>
      <c r="BD49">
        <f t="shared" ref="BD49:BD80" si="77">AS49-BC49</f>
        <v>1.3996</v>
      </c>
      <c r="BE49">
        <f t="shared" ref="BE49:BE80" si="78">(AS49-AR49)/(AS49-BC49)</f>
        <v>-0.60804185811330369</v>
      </c>
      <c r="BF49" t="e">
        <f t="shared" ref="BF49:BF80" si="79">(AM49-AS49)/(AM49-BC49)</f>
        <v>#DIV/0!</v>
      </c>
      <c r="BG49">
        <f t="shared" ref="BG49:BG80" si="80">(AS49-AR49)/(AS49-AL49)</f>
        <v>-0.60804185811330369</v>
      </c>
      <c r="BH49" t="e">
        <f t="shared" ref="BH49:BH80" si="81">(AM49-AS49)/(AM49-AL49)</f>
        <v>#DIV/0!</v>
      </c>
      <c r="BI49">
        <f t="shared" ref="BI49:BI80" si="82">$B$11*CB49+$C$11*CC49+$F$11*CD49</f>
        <v>100.00288387096801</v>
      </c>
      <c r="BJ49">
        <f t="shared" ref="BJ49:BJ80" si="83">BI49*BK49</f>
        <v>84.30203625058229</v>
      </c>
      <c r="BK49">
        <f t="shared" ref="BK49:BK80" si="84">($B$11*$D$9+$C$11*$D$9+$F$11*((CQ49+CI49)/MAX(CQ49+CI49+CR49, 0.1)*$I$9+CR49/MAX(CQ49+CI49+CR49, 0.1)*$J$9))/($B$11+$C$11+$F$11)</f>
        <v>0.84299605158742974</v>
      </c>
      <c r="BL49">
        <f t="shared" ref="BL49:BL80" si="85">($B$11*$K$9+$C$11*$K$9+$F$11*((CQ49+CI49)/MAX(CQ49+CI49+CR49, 0.1)*$P$9+CR49/MAX(CQ49+CI49+CR49, 0.1)*$Q$9))/($B$11+$C$11+$F$11)</f>
        <v>0.19599210317485921</v>
      </c>
      <c r="BM49">
        <v>0.73920978418331496</v>
      </c>
      <c r="BN49">
        <v>0.5</v>
      </c>
      <c r="BO49" t="s">
        <v>253</v>
      </c>
      <c r="BP49">
        <v>1675522107.8</v>
      </c>
      <c r="BQ49">
        <v>400.00400000000002</v>
      </c>
      <c r="BR49">
        <v>400.88487096774202</v>
      </c>
      <c r="BS49">
        <v>16.3163129032258</v>
      </c>
      <c r="BT49">
        <v>15.9394096774194</v>
      </c>
      <c r="BU49">
        <v>500.00922580645198</v>
      </c>
      <c r="BV49">
        <v>96.904541935483905</v>
      </c>
      <c r="BW49">
        <v>0.19994264516129001</v>
      </c>
      <c r="BX49">
        <v>28.660716129032298</v>
      </c>
      <c r="BY49">
        <v>27.972877419354798</v>
      </c>
      <c r="BZ49">
        <v>999.9</v>
      </c>
      <c r="CA49">
        <v>10002.419354838699</v>
      </c>
      <c r="CB49">
        <v>0</v>
      </c>
      <c r="CC49">
        <v>387.17822580645202</v>
      </c>
      <c r="CD49">
        <v>100.00288387096801</v>
      </c>
      <c r="CE49">
        <v>0.90010067741935496</v>
      </c>
      <c r="CF49">
        <v>9.9898993548387105E-2</v>
      </c>
      <c r="CG49">
        <v>0</v>
      </c>
      <c r="CH49">
        <v>2.25611612903226</v>
      </c>
      <c r="CI49">
        <v>0</v>
      </c>
      <c r="CJ49">
        <v>111.575774193548</v>
      </c>
      <c r="CK49">
        <v>914.39661290322601</v>
      </c>
      <c r="CL49">
        <v>38.195129032258102</v>
      </c>
      <c r="CM49">
        <v>42.804000000000002</v>
      </c>
      <c r="CN49">
        <v>40.3546774193548</v>
      </c>
      <c r="CO49">
        <v>41.186999999999998</v>
      </c>
      <c r="CP49">
        <v>38.811999999999998</v>
      </c>
      <c r="CQ49">
        <v>90.012580645161293</v>
      </c>
      <c r="CR49">
        <v>9.9867741935483902</v>
      </c>
      <c r="CS49">
        <v>0</v>
      </c>
      <c r="CT49">
        <v>59.599999904632597</v>
      </c>
      <c r="CU49">
        <v>2.2506153846153798</v>
      </c>
      <c r="CV49">
        <v>-0.61678632225278096</v>
      </c>
      <c r="CW49">
        <v>-0.18413676275067101</v>
      </c>
      <c r="CX49">
        <v>111.580384615385</v>
      </c>
      <c r="CY49">
        <v>15</v>
      </c>
      <c r="CZ49">
        <v>1675519942.0999999</v>
      </c>
      <c r="DA49" t="s">
        <v>254</v>
      </c>
      <c r="DB49">
        <v>1</v>
      </c>
      <c r="DC49">
        <v>-3.8490000000000002</v>
      </c>
      <c r="DD49">
        <v>0.44400000000000001</v>
      </c>
      <c r="DE49">
        <v>403</v>
      </c>
      <c r="DF49">
        <v>16</v>
      </c>
      <c r="DG49">
        <v>1.62</v>
      </c>
      <c r="DH49">
        <v>0.48</v>
      </c>
      <c r="DI49">
        <v>-0.86824071698113203</v>
      </c>
      <c r="DJ49">
        <v>9.6811572327040393E-2</v>
      </c>
      <c r="DK49">
        <v>0.13422339838442199</v>
      </c>
      <c r="DL49">
        <v>1</v>
      </c>
      <c r="DM49">
        <v>1.8258000000000001</v>
      </c>
      <c r="DN49">
        <v>0</v>
      </c>
      <c r="DO49">
        <v>0</v>
      </c>
      <c r="DP49">
        <v>0</v>
      </c>
      <c r="DQ49">
        <v>0.37724767924528302</v>
      </c>
      <c r="DR49">
        <v>-4.7259119496854502E-3</v>
      </c>
      <c r="DS49">
        <v>2.5760020199041699E-3</v>
      </c>
      <c r="DT49">
        <v>1</v>
      </c>
      <c r="DU49">
        <v>2</v>
      </c>
      <c r="DV49">
        <v>3</v>
      </c>
      <c r="DW49" t="s">
        <v>255</v>
      </c>
      <c r="DX49">
        <v>100</v>
      </c>
      <c r="DY49">
        <v>100</v>
      </c>
      <c r="DZ49">
        <v>-3.8490000000000002</v>
      </c>
      <c r="EA49">
        <v>0.44400000000000001</v>
      </c>
      <c r="EB49">
        <v>2</v>
      </c>
      <c r="EC49">
        <v>516.02300000000002</v>
      </c>
      <c r="ED49">
        <v>434.75799999999998</v>
      </c>
      <c r="EE49">
        <v>28.025400000000001</v>
      </c>
      <c r="EF49">
        <v>30.907599999999999</v>
      </c>
      <c r="EG49">
        <v>30.0001</v>
      </c>
      <c r="EH49">
        <v>31.072700000000001</v>
      </c>
      <c r="EI49">
        <v>31.0992</v>
      </c>
      <c r="EJ49">
        <v>19.872299999999999</v>
      </c>
      <c r="EK49">
        <v>28.412299999999998</v>
      </c>
      <c r="EL49">
        <v>97.397499999999994</v>
      </c>
      <c r="EM49">
        <v>28.0366</v>
      </c>
      <c r="EN49">
        <v>400.85899999999998</v>
      </c>
      <c r="EO49">
        <v>15.943300000000001</v>
      </c>
      <c r="EP49">
        <v>100.131</v>
      </c>
      <c r="EQ49">
        <v>90.361099999999993</v>
      </c>
    </row>
    <row r="50" spans="1:147" x14ac:dyDescent="0.3">
      <c r="A50">
        <v>34</v>
      </c>
      <c r="B50">
        <v>1675522175.8</v>
      </c>
      <c r="C50">
        <v>2041.2999999523199</v>
      </c>
      <c r="D50" t="s">
        <v>353</v>
      </c>
      <c r="E50" t="s">
        <v>354</v>
      </c>
      <c r="F50">
        <v>1675522167.8</v>
      </c>
      <c r="G50">
        <f t="shared" si="43"/>
        <v>2.5598349007593339E-3</v>
      </c>
      <c r="H50">
        <f t="shared" si="44"/>
        <v>4.8305064428431725</v>
      </c>
      <c r="I50">
        <f t="shared" si="45"/>
        <v>399.995</v>
      </c>
      <c r="J50">
        <f t="shared" si="46"/>
        <v>316.279416572689</v>
      </c>
      <c r="K50">
        <f t="shared" si="47"/>
        <v>30.711665781440537</v>
      </c>
      <c r="L50">
        <f t="shared" si="48"/>
        <v>38.840696265872914</v>
      </c>
      <c r="M50">
        <f t="shared" si="49"/>
        <v>0.11155329676247486</v>
      </c>
      <c r="N50">
        <f t="shared" si="50"/>
        <v>3.405705622564541</v>
      </c>
      <c r="O50">
        <f t="shared" si="51"/>
        <v>0.1095624360807563</v>
      </c>
      <c r="P50">
        <f t="shared" si="52"/>
        <v>6.8652434022219419E-2</v>
      </c>
      <c r="Q50">
        <f t="shared" si="53"/>
        <v>16.520174586870311</v>
      </c>
      <c r="R50">
        <f t="shared" si="54"/>
        <v>28.166053413224351</v>
      </c>
      <c r="S50">
        <f t="shared" si="55"/>
        <v>27.982158064516099</v>
      </c>
      <c r="T50">
        <f t="shared" si="56"/>
        <v>3.790894367807887</v>
      </c>
      <c r="U50">
        <f t="shared" si="57"/>
        <v>40.195662124240116</v>
      </c>
      <c r="V50">
        <f t="shared" si="58"/>
        <v>1.5849661063898199</v>
      </c>
      <c r="W50">
        <f t="shared" si="59"/>
        <v>3.9431272496292613</v>
      </c>
      <c r="X50">
        <f t="shared" si="60"/>
        <v>2.2059282614180669</v>
      </c>
      <c r="Y50">
        <f t="shared" si="61"/>
        <v>-112.88871912348662</v>
      </c>
      <c r="Z50">
        <f t="shared" si="62"/>
        <v>124.30051869088123</v>
      </c>
      <c r="AA50">
        <f t="shared" si="63"/>
        <v>7.9811281512858487</v>
      </c>
      <c r="AB50">
        <f t="shared" si="64"/>
        <v>35.913102305550765</v>
      </c>
      <c r="AC50">
        <v>-4.0269785427972098E-2</v>
      </c>
      <c r="AD50">
        <v>4.52063619698602E-2</v>
      </c>
      <c r="AE50">
        <v>3.3942933008399101</v>
      </c>
      <c r="AF50">
        <v>0</v>
      </c>
      <c r="AG50">
        <v>0</v>
      </c>
      <c r="AH50">
        <f t="shared" si="65"/>
        <v>1</v>
      </c>
      <c r="AI50">
        <f t="shared" si="66"/>
        <v>0</v>
      </c>
      <c r="AJ50">
        <f t="shared" si="67"/>
        <v>51063.401891867485</v>
      </c>
      <c r="AK50">
        <v>0</v>
      </c>
      <c r="AL50">
        <v>0</v>
      </c>
      <c r="AM50">
        <v>0</v>
      </c>
      <c r="AN50">
        <f t="shared" si="68"/>
        <v>0</v>
      </c>
      <c r="AO50" t="e">
        <f t="shared" si="69"/>
        <v>#DIV/0!</v>
      </c>
      <c r="AP50">
        <v>-1</v>
      </c>
      <c r="AQ50" t="s">
        <v>355</v>
      </c>
      <c r="AR50">
        <v>2.23554230769231</v>
      </c>
      <c r="AS50">
        <v>1.5024</v>
      </c>
      <c r="AT50">
        <f t="shared" si="70"/>
        <v>-0.48798076923077072</v>
      </c>
      <c r="AU50">
        <v>0.5</v>
      </c>
      <c r="AV50">
        <f t="shared" si="71"/>
        <v>84.28989331763681</v>
      </c>
      <c r="AW50">
        <f t="shared" si="72"/>
        <v>4.8305064428431725</v>
      </c>
      <c r="AX50">
        <f t="shared" si="73"/>
        <v>-20.565923489760007</v>
      </c>
      <c r="AY50">
        <f t="shared" si="74"/>
        <v>1</v>
      </c>
      <c r="AZ50">
        <f t="shared" si="75"/>
        <v>6.9172070498079483E-2</v>
      </c>
      <c r="BA50">
        <f t="shared" si="76"/>
        <v>-1</v>
      </c>
      <c r="BB50" t="s">
        <v>252</v>
      </c>
      <c r="BC50">
        <v>0</v>
      </c>
      <c r="BD50">
        <f t="shared" si="77"/>
        <v>1.5024</v>
      </c>
      <c r="BE50">
        <f t="shared" si="78"/>
        <v>-0.48798076923077083</v>
      </c>
      <c r="BF50" t="e">
        <f t="shared" si="79"/>
        <v>#DIV/0!</v>
      </c>
      <c r="BG50">
        <f t="shared" si="80"/>
        <v>-0.48798076923077083</v>
      </c>
      <c r="BH50" t="e">
        <f t="shared" si="81"/>
        <v>#DIV/0!</v>
      </c>
      <c r="BI50">
        <f t="shared" si="82"/>
        <v>99.988464516129</v>
      </c>
      <c r="BJ50">
        <f t="shared" si="83"/>
        <v>84.28989331763681</v>
      </c>
      <c r="BK50">
        <f t="shared" si="84"/>
        <v>0.84299617686438344</v>
      </c>
      <c r="BL50">
        <f t="shared" si="85"/>
        <v>0.19599235372876705</v>
      </c>
      <c r="BM50">
        <v>0.73920978418331496</v>
      </c>
      <c r="BN50">
        <v>0.5</v>
      </c>
      <c r="BO50" t="s">
        <v>253</v>
      </c>
      <c r="BP50">
        <v>1675522167.8</v>
      </c>
      <c r="BQ50">
        <v>399.995</v>
      </c>
      <c r="BR50">
        <v>400.86051612903202</v>
      </c>
      <c r="BS50">
        <v>16.322532258064498</v>
      </c>
      <c r="BT50">
        <v>15.950264516129</v>
      </c>
      <c r="BU50">
        <v>500.00803225806402</v>
      </c>
      <c r="BV50">
        <v>96.903109677419394</v>
      </c>
      <c r="BW50">
        <v>0.19984477419354801</v>
      </c>
      <c r="BX50">
        <v>28.659145161290301</v>
      </c>
      <c r="BY50">
        <v>27.982158064516099</v>
      </c>
      <c r="BZ50">
        <v>999.9</v>
      </c>
      <c r="CA50">
        <v>10021.6129032258</v>
      </c>
      <c r="CB50">
        <v>0</v>
      </c>
      <c r="CC50">
        <v>387.16448387096801</v>
      </c>
      <c r="CD50">
        <v>99.988464516129</v>
      </c>
      <c r="CE50">
        <v>0.90010058064516196</v>
      </c>
      <c r="CF50">
        <v>9.9899067741935493E-2</v>
      </c>
      <c r="CG50">
        <v>0</v>
      </c>
      <c r="CH50">
        <v>2.2290032258064501</v>
      </c>
      <c r="CI50">
        <v>0</v>
      </c>
      <c r="CJ50">
        <v>111.76535483871</v>
      </c>
      <c r="CK50">
        <v>914.26541935483897</v>
      </c>
      <c r="CL50">
        <v>38.120935483871001</v>
      </c>
      <c r="CM50">
        <v>42.695129032258002</v>
      </c>
      <c r="CN50">
        <v>40.253999999999998</v>
      </c>
      <c r="CO50">
        <v>41.070129032258002</v>
      </c>
      <c r="CP50">
        <v>38.711387096774203</v>
      </c>
      <c r="CQ50">
        <v>89.999677419354896</v>
      </c>
      <c r="CR50">
        <v>9.9858064516129108</v>
      </c>
      <c r="CS50">
        <v>0</v>
      </c>
      <c r="CT50">
        <v>59.400000095367403</v>
      </c>
      <c r="CU50">
        <v>2.23554230769231</v>
      </c>
      <c r="CV50">
        <v>0.164461530256619</v>
      </c>
      <c r="CW50">
        <v>0.80355555172592996</v>
      </c>
      <c r="CX50">
        <v>111.765384615385</v>
      </c>
      <c r="CY50">
        <v>15</v>
      </c>
      <c r="CZ50">
        <v>1675519942.0999999</v>
      </c>
      <c r="DA50" t="s">
        <v>254</v>
      </c>
      <c r="DB50">
        <v>1</v>
      </c>
      <c r="DC50">
        <v>-3.8490000000000002</v>
      </c>
      <c r="DD50">
        <v>0.44400000000000001</v>
      </c>
      <c r="DE50">
        <v>403</v>
      </c>
      <c r="DF50">
        <v>16</v>
      </c>
      <c r="DG50">
        <v>1.62</v>
      </c>
      <c r="DH50">
        <v>0.48</v>
      </c>
      <c r="DI50">
        <v>-0.85926111320754694</v>
      </c>
      <c r="DJ50">
        <v>-0.21378078450131999</v>
      </c>
      <c r="DK50">
        <v>0.122908995210778</v>
      </c>
      <c r="DL50">
        <v>1</v>
      </c>
      <c r="DM50">
        <v>2.1385999999999998</v>
      </c>
      <c r="DN50">
        <v>0</v>
      </c>
      <c r="DO50">
        <v>0</v>
      </c>
      <c r="DP50">
        <v>0</v>
      </c>
      <c r="DQ50">
        <v>0.37277154716981098</v>
      </c>
      <c r="DR50">
        <v>-3.9925152051720003E-3</v>
      </c>
      <c r="DS50">
        <v>2.9648281350554799E-3</v>
      </c>
      <c r="DT50">
        <v>1</v>
      </c>
      <c r="DU50">
        <v>2</v>
      </c>
      <c r="DV50">
        <v>3</v>
      </c>
      <c r="DW50" t="s">
        <v>255</v>
      </c>
      <c r="DX50">
        <v>100</v>
      </c>
      <c r="DY50">
        <v>100</v>
      </c>
      <c r="DZ50">
        <v>-3.8490000000000002</v>
      </c>
      <c r="EA50">
        <v>0.44400000000000001</v>
      </c>
      <c r="EB50">
        <v>2</v>
      </c>
      <c r="EC50">
        <v>515.79</v>
      </c>
      <c r="ED50">
        <v>434.01</v>
      </c>
      <c r="EE50">
        <v>28.023399999999999</v>
      </c>
      <c r="EF50">
        <v>30.918500000000002</v>
      </c>
      <c r="EG50">
        <v>30.000399999999999</v>
      </c>
      <c r="EH50">
        <v>31.0915</v>
      </c>
      <c r="EI50">
        <v>31.119</v>
      </c>
      <c r="EJ50">
        <v>19.876899999999999</v>
      </c>
      <c r="EK50">
        <v>28.412299999999998</v>
      </c>
      <c r="EL50">
        <v>96.649600000000007</v>
      </c>
      <c r="EM50">
        <v>28.022099999999998</v>
      </c>
      <c r="EN50">
        <v>400.87700000000001</v>
      </c>
      <c r="EO50">
        <v>15.9229</v>
      </c>
      <c r="EP50">
        <v>100.134</v>
      </c>
      <c r="EQ50">
        <v>90.364099999999993</v>
      </c>
    </row>
    <row r="51" spans="1:147" x14ac:dyDescent="0.3">
      <c r="A51">
        <v>35</v>
      </c>
      <c r="B51">
        <v>1675522235.8</v>
      </c>
      <c r="C51">
        <v>2101.2999999523199</v>
      </c>
      <c r="D51" t="s">
        <v>356</v>
      </c>
      <c r="E51" t="s">
        <v>357</v>
      </c>
      <c r="F51">
        <v>1675522227.8</v>
      </c>
      <c r="G51">
        <f t="shared" si="43"/>
        <v>2.5480037194116727E-3</v>
      </c>
      <c r="H51">
        <f t="shared" si="44"/>
        <v>4.6499147283749052</v>
      </c>
      <c r="I51">
        <f t="shared" si="45"/>
        <v>400.02932258064499</v>
      </c>
      <c r="J51">
        <f t="shared" si="46"/>
        <v>318.73463391426611</v>
      </c>
      <c r="K51">
        <f t="shared" si="47"/>
        <v>30.950848259493824</v>
      </c>
      <c r="L51">
        <f t="shared" si="48"/>
        <v>38.845000025544699</v>
      </c>
      <c r="M51">
        <f t="shared" si="49"/>
        <v>0.11124466133210213</v>
      </c>
      <c r="N51">
        <f t="shared" si="50"/>
        <v>3.3956576090050654</v>
      </c>
      <c r="O51">
        <f t="shared" si="51"/>
        <v>0.10925895015045746</v>
      </c>
      <c r="P51">
        <f t="shared" si="52"/>
        <v>6.8462299775566088E-2</v>
      </c>
      <c r="Q51">
        <f t="shared" si="53"/>
        <v>16.522861074984064</v>
      </c>
      <c r="R51">
        <f t="shared" si="54"/>
        <v>28.15321471859351</v>
      </c>
      <c r="S51">
        <f t="shared" si="55"/>
        <v>27.9656548387097</v>
      </c>
      <c r="T51">
        <f t="shared" si="56"/>
        <v>3.7872482656897786</v>
      </c>
      <c r="U51">
        <f t="shared" si="57"/>
        <v>40.237703743150938</v>
      </c>
      <c r="V51">
        <f t="shared" si="58"/>
        <v>1.5853214729200993</v>
      </c>
      <c r="W51">
        <f t="shared" si="59"/>
        <v>3.9398905142293188</v>
      </c>
      <c r="X51">
        <f t="shared" si="60"/>
        <v>2.2019267927696795</v>
      </c>
      <c r="Y51">
        <f t="shared" si="61"/>
        <v>-112.36696402605476</v>
      </c>
      <c r="Z51">
        <f t="shared" si="62"/>
        <v>124.36370048113271</v>
      </c>
      <c r="AA51">
        <f t="shared" si="63"/>
        <v>8.0075915687926607</v>
      </c>
      <c r="AB51">
        <f t="shared" si="64"/>
        <v>36.527189098854677</v>
      </c>
      <c r="AC51">
        <v>-4.0120352997170497E-2</v>
      </c>
      <c r="AD51">
        <v>4.5038610975285498E-2</v>
      </c>
      <c r="AE51">
        <v>3.38428763592864</v>
      </c>
      <c r="AF51">
        <v>0</v>
      </c>
      <c r="AG51">
        <v>0</v>
      </c>
      <c r="AH51">
        <f t="shared" si="65"/>
        <v>1</v>
      </c>
      <c r="AI51">
        <f t="shared" si="66"/>
        <v>0</v>
      </c>
      <c r="AJ51">
        <f t="shared" si="67"/>
        <v>50884.096718827292</v>
      </c>
      <c r="AK51">
        <v>0</v>
      </c>
      <c r="AL51">
        <v>0</v>
      </c>
      <c r="AM51">
        <v>0</v>
      </c>
      <c r="AN51">
        <f t="shared" si="68"/>
        <v>0</v>
      </c>
      <c r="AO51" t="e">
        <f t="shared" si="69"/>
        <v>#DIV/0!</v>
      </c>
      <c r="AP51">
        <v>-1</v>
      </c>
      <c r="AQ51" t="s">
        <v>358</v>
      </c>
      <c r="AR51">
        <v>2.3093461538461502</v>
      </c>
      <c r="AS51">
        <v>2.012</v>
      </c>
      <c r="AT51">
        <f t="shared" si="70"/>
        <v>-0.14778635877045243</v>
      </c>
      <c r="AU51">
        <v>0.5</v>
      </c>
      <c r="AV51">
        <f t="shared" si="71"/>
        <v>84.304390720189517</v>
      </c>
      <c r="AW51">
        <f t="shared" si="72"/>
        <v>4.6499147283749052</v>
      </c>
      <c r="AX51">
        <f t="shared" si="73"/>
        <v>-6.2295194664491644</v>
      </c>
      <c r="AY51">
        <f t="shared" si="74"/>
        <v>1</v>
      </c>
      <c r="AZ51">
        <f t="shared" si="75"/>
        <v>6.7018036428580036E-2</v>
      </c>
      <c r="BA51">
        <f t="shared" si="76"/>
        <v>-1</v>
      </c>
      <c r="BB51" t="s">
        <v>252</v>
      </c>
      <c r="BC51">
        <v>0</v>
      </c>
      <c r="BD51">
        <f t="shared" si="77"/>
        <v>2.012</v>
      </c>
      <c r="BE51">
        <f t="shared" si="78"/>
        <v>-0.14778635877045235</v>
      </c>
      <c r="BF51" t="e">
        <f t="shared" si="79"/>
        <v>#DIV/0!</v>
      </c>
      <c r="BG51">
        <f t="shared" si="80"/>
        <v>-0.14778635877045235</v>
      </c>
      <c r="BH51" t="e">
        <f t="shared" si="81"/>
        <v>#DIV/0!</v>
      </c>
      <c r="BI51">
        <f t="shared" si="82"/>
        <v>100.005770967742</v>
      </c>
      <c r="BJ51">
        <f t="shared" si="83"/>
        <v>84.304390720189517</v>
      </c>
      <c r="BK51">
        <f t="shared" si="84"/>
        <v>0.84299525821747689</v>
      </c>
      <c r="BL51">
        <f t="shared" si="85"/>
        <v>0.19599051643495372</v>
      </c>
      <c r="BM51">
        <v>0.73920978418331496</v>
      </c>
      <c r="BN51">
        <v>0.5</v>
      </c>
      <c r="BO51" t="s">
        <v>253</v>
      </c>
      <c r="BP51">
        <v>1675522227.8</v>
      </c>
      <c r="BQ51">
        <v>400.02932258064499</v>
      </c>
      <c r="BR51">
        <v>400.86745161290298</v>
      </c>
      <c r="BS51">
        <v>16.325783870967701</v>
      </c>
      <c r="BT51">
        <v>15.955238709677401</v>
      </c>
      <c r="BU51">
        <v>500.00909677419298</v>
      </c>
      <c r="BV51">
        <v>96.905354838709698</v>
      </c>
      <c r="BW51">
        <v>0.200026774193548</v>
      </c>
      <c r="BX51">
        <v>28.6449903225806</v>
      </c>
      <c r="BY51">
        <v>27.9656548387097</v>
      </c>
      <c r="BZ51">
        <v>999.9</v>
      </c>
      <c r="CA51">
        <v>9984.1935483871002</v>
      </c>
      <c r="CB51">
        <v>0</v>
      </c>
      <c r="CC51">
        <v>387.17890322580598</v>
      </c>
      <c r="CD51">
        <v>100.005770967742</v>
      </c>
      <c r="CE51">
        <v>0.90012658064516105</v>
      </c>
      <c r="CF51">
        <v>9.9873103225806503E-2</v>
      </c>
      <c r="CG51">
        <v>0</v>
      </c>
      <c r="CH51">
        <v>2.31132903225806</v>
      </c>
      <c r="CI51">
        <v>0</v>
      </c>
      <c r="CJ51">
        <v>111.487935483871</v>
      </c>
      <c r="CK51">
        <v>914.43232258064495</v>
      </c>
      <c r="CL51">
        <v>38.015999999999998</v>
      </c>
      <c r="CM51">
        <v>42.628999999999998</v>
      </c>
      <c r="CN51">
        <v>40.186999999999998</v>
      </c>
      <c r="CO51">
        <v>41.027999999999999</v>
      </c>
      <c r="CP51">
        <v>38.656999999999996</v>
      </c>
      <c r="CQ51">
        <v>90.018709677419395</v>
      </c>
      <c r="CR51">
        <v>9.9845161290322597</v>
      </c>
      <c r="CS51">
        <v>0</v>
      </c>
      <c r="CT51">
        <v>59.400000095367403</v>
      </c>
      <c r="CU51">
        <v>2.3093461538461502</v>
      </c>
      <c r="CV51">
        <v>-0.73390769424434998</v>
      </c>
      <c r="CW51">
        <v>0.42194873697163998</v>
      </c>
      <c r="CX51">
        <v>111.529153846154</v>
      </c>
      <c r="CY51">
        <v>15</v>
      </c>
      <c r="CZ51">
        <v>1675519942.0999999</v>
      </c>
      <c r="DA51" t="s">
        <v>254</v>
      </c>
      <c r="DB51">
        <v>1</v>
      </c>
      <c r="DC51">
        <v>-3.8490000000000002</v>
      </c>
      <c r="DD51">
        <v>0.44400000000000001</v>
      </c>
      <c r="DE51">
        <v>403</v>
      </c>
      <c r="DF51">
        <v>16</v>
      </c>
      <c r="DG51">
        <v>1.62</v>
      </c>
      <c r="DH51">
        <v>0.48</v>
      </c>
      <c r="DI51">
        <v>-0.86721000000000004</v>
      </c>
      <c r="DJ51">
        <v>0.219008785679706</v>
      </c>
      <c r="DK51">
        <v>0.126807954951944</v>
      </c>
      <c r="DL51">
        <v>1</v>
      </c>
      <c r="DM51">
        <v>2.4921000000000002</v>
      </c>
      <c r="DN51">
        <v>0</v>
      </c>
      <c r="DO51">
        <v>0</v>
      </c>
      <c r="DP51">
        <v>0</v>
      </c>
      <c r="DQ51">
        <v>0.36794467924528301</v>
      </c>
      <c r="DR51">
        <v>2.35992646347358E-2</v>
      </c>
      <c r="DS51">
        <v>4.8694827038173998E-3</v>
      </c>
      <c r="DT51">
        <v>1</v>
      </c>
      <c r="DU51">
        <v>2</v>
      </c>
      <c r="DV51">
        <v>3</v>
      </c>
      <c r="DW51" t="s">
        <v>255</v>
      </c>
      <c r="DX51">
        <v>100</v>
      </c>
      <c r="DY51">
        <v>100</v>
      </c>
      <c r="DZ51">
        <v>-3.8490000000000002</v>
      </c>
      <c r="EA51">
        <v>0.44400000000000001</v>
      </c>
      <c r="EB51">
        <v>2</v>
      </c>
      <c r="EC51">
        <v>516.42899999999997</v>
      </c>
      <c r="ED51">
        <v>433.37900000000002</v>
      </c>
      <c r="EE51">
        <v>28.1281</v>
      </c>
      <c r="EF51">
        <v>30.926500000000001</v>
      </c>
      <c r="EG51">
        <v>30.0002</v>
      </c>
      <c r="EH51">
        <v>31.107600000000001</v>
      </c>
      <c r="EI51">
        <v>31.137799999999999</v>
      </c>
      <c r="EJ51">
        <v>19.878399999999999</v>
      </c>
      <c r="EK51">
        <v>28.6829</v>
      </c>
      <c r="EL51">
        <v>96.278300000000002</v>
      </c>
      <c r="EM51">
        <v>28.130800000000001</v>
      </c>
      <c r="EN51">
        <v>400.83800000000002</v>
      </c>
      <c r="EO51">
        <v>15.899699999999999</v>
      </c>
      <c r="EP51">
        <v>100.13800000000001</v>
      </c>
      <c r="EQ51">
        <v>90.368600000000001</v>
      </c>
    </row>
    <row r="52" spans="1:147" x14ac:dyDescent="0.3">
      <c r="A52">
        <v>36</v>
      </c>
      <c r="B52">
        <v>1675522295.8</v>
      </c>
      <c r="C52">
        <v>2161.2999999523199</v>
      </c>
      <c r="D52" t="s">
        <v>359</v>
      </c>
      <c r="E52" t="s">
        <v>360</v>
      </c>
      <c r="F52">
        <v>1675522287.80323</v>
      </c>
      <c r="G52">
        <f t="shared" si="43"/>
        <v>2.558776845434253E-3</v>
      </c>
      <c r="H52">
        <f t="shared" si="44"/>
        <v>4.7639452449117696</v>
      </c>
      <c r="I52">
        <f t="shared" si="45"/>
        <v>400.01148387096799</v>
      </c>
      <c r="J52">
        <f t="shared" si="46"/>
        <v>317.18108151208554</v>
      </c>
      <c r="K52">
        <f t="shared" si="47"/>
        <v>30.801410952332891</v>
      </c>
      <c r="L52">
        <f t="shared" si="48"/>
        <v>38.845059868088953</v>
      </c>
      <c r="M52">
        <f t="shared" si="49"/>
        <v>0.1114580973901428</v>
      </c>
      <c r="N52">
        <f t="shared" si="50"/>
        <v>3.3972214819987472</v>
      </c>
      <c r="O52">
        <f t="shared" si="51"/>
        <v>0.10946573273574267</v>
      </c>
      <c r="P52">
        <f t="shared" si="52"/>
        <v>6.8592122555497667E-2</v>
      </c>
      <c r="Q52">
        <f t="shared" si="53"/>
        <v>16.522785478382811</v>
      </c>
      <c r="R52">
        <f t="shared" si="54"/>
        <v>28.164342692168685</v>
      </c>
      <c r="S52">
        <f t="shared" si="55"/>
        <v>27.971254838709701</v>
      </c>
      <c r="T52">
        <f t="shared" si="56"/>
        <v>3.7884851456623228</v>
      </c>
      <c r="U52">
        <f t="shared" si="57"/>
        <v>40.104262425249892</v>
      </c>
      <c r="V52">
        <f t="shared" si="58"/>
        <v>1.5812881193666348</v>
      </c>
      <c r="W52">
        <f t="shared" si="59"/>
        <v>3.9429427789975913</v>
      </c>
      <c r="X52">
        <f t="shared" si="60"/>
        <v>2.2071970262956881</v>
      </c>
      <c r="Y52">
        <f t="shared" si="61"/>
        <v>-112.84205888365055</v>
      </c>
      <c r="Z52">
        <f t="shared" si="62"/>
        <v>125.84010116925911</v>
      </c>
      <c r="AA52">
        <f t="shared" si="63"/>
        <v>8.0996890643309882</v>
      </c>
      <c r="AB52">
        <f t="shared" si="64"/>
        <v>37.620516828322366</v>
      </c>
      <c r="AC52">
        <v>-4.0143598569042697E-2</v>
      </c>
      <c r="AD52">
        <v>4.50647061661359E-2</v>
      </c>
      <c r="AE52">
        <v>3.3858449212054502</v>
      </c>
      <c r="AF52">
        <v>0</v>
      </c>
      <c r="AG52">
        <v>0</v>
      </c>
      <c r="AH52">
        <f t="shared" si="65"/>
        <v>1</v>
      </c>
      <c r="AI52">
        <f t="shared" si="66"/>
        <v>0</v>
      </c>
      <c r="AJ52">
        <f t="shared" si="67"/>
        <v>50910.225415621389</v>
      </c>
      <c r="AK52">
        <v>0</v>
      </c>
      <c r="AL52">
        <v>0</v>
      </c>
      <c r="AM52">
        <v>0</v>
      </c>
      <c r="AN52">
        <f t="shared" si="68"/>
        <v>0</v>
      </c>
      <c r="AO52" t="e">
        <f t="shared" si="69"/>
        <v>#DIV/0!</v>
      </c>
      <c r="AP52">
        <v>-1</v>
      </c>
      <c r="AQ52" t="s">
        <v>361</v>
      </c>
      <c r="AR52">
        <v>2.37897692307692</v>
      </c>
      <c r="AS52">
        <v>1.4112</v>
      </c>
      <c r="AT52">
        <f t="shared" si="70"/>
        <v>-0.68578296703296493</v>
      </c>
      <c r="AU52">
        <v>0.5</v>
      </c>
      <c r="AV52">
        <f t="shared" si="71"/>
        <v>84.305178841021146</v>
      </c>
      <c r="AW52">
        <f t="shared" si="72"/>
        <v>4.7639452449117696</v>
      </c>
      <c r="AX52">
        <f t="shared" si="73"/>
        <v>-28.907527840920107</v>
      </c>
      <c r="AY52">
        <f t="shared" si="74"/>
        <v>1</v>
      </c>
      <c r="AZ52">
        <f t="shared" si="75"/>
        <v>6.8370001987436077E-2</v>
      </c>
      <c r="BA52">
        <f t="shared" si="76"/>
        <v>-1</v>
      </c>
      <c r="BB52" t="s">
        <v>252</v>
      </c>
      <c r="BC52">
        <v>0</v>
      </c>
      <c r="BD52">
        <f t="shared" si="77"/>
        <v>1.4112</v>
      </c>
      <c r="BE52">
        <f t="shared" si="78"/>
        <v>-0.68578296703296482</v>
      </c>
      <c r="BF52" t="e">
        <f t="shared" si="79"/>
        <v>#DIV/0!</v>
      </c>
      <c r="BG52">
        <f t="shared" si="80"/>
        <v>-0.68578296703296482</v>
      </c>
      <c r="BH52" t="e">
        <f t="shared" si="81"/>
        <v>#DIV/0!</v>
      </c>
      <c r="BI52">
        <f t="shared" si="82"/>
        <v>100.006867741935</v>
      </c>
      <c r="BJ52">
        <f t="shared" si="83"/>
        <v>84.305178841021146</v>
      </c>
      <c r="BK52">
        <f t="shared" si="84"/>
        <v>0.84299389376505984</v>
      </c>
      <c r="BL52">
        <f t="shared" si="85"/>
        <v>0.19598778753011989</v>
      </c>
      <c r="BM52">
        <v>0.73920978418331496</v>
      </c>
      <c r="BN52">
        <v>0.5</v>
      </c>
      <c r="BO52" t="s">
        <v>253</v>
      </c>
      <c r="BP52">
        <v>1675522287.80323</v>
      </c>
      <c r="BQ52">
        <v>400.01148387096799</v>
      </c>
      <c r="BR52">
        <v>400.86709677419401</v>
      </c>
      <c r="BS52">
        <v>16.283496774193502</v>
      </c>
      <c r="BT52">
        <v>15.911370967741901</v>
      </c>
      <c r="BU52">
        <v>500.01183870967702</v>
      </c>
      <c r="BV52">
        <v>96.909838709677402</v>
      </c>
      <c r="BW52">
        <v>0.20002296774193501</v>
      </c>
      <c r="BX52">
        <v>28.658338709677398</v>
      </c>
      <c r="BY52">
        <v>27.971254838709701</v>
      </c>
      <c r="BZ52">
        <v>999.9</v>
      </c>
      <c r="CA52">
        <v>9989.5161290322594</v>
      </c>
      <c r="CB52">
        <v>0</v>
      </c>
      <c r="CC52">
        <v>387.19716129032201</v>
      </c>
      <c r="CD52">
        <v>100.006867741935</v>
      </c>
      <c r="CE52">
        <v>0.90018100000000001</v>
      </c>
      <c r="CF52">
        <v>9.9818699999999996E-2</v>
      </c>
      <c r="CG52">
        <v>0</v>
      </c>
      <c r="CH52">
        <v>2.3861161290322599</v>
      </c>
      <c r="CI52">
        <v>0</v>
      </c>
      <c r="CJ52">
        <v>111.476967741935</v>
      </c>
      <c r="CK52">
        <v>914.45945161290297</v>
      </c>
      <c r="CL52">
        <v>37.9593548387097</v>
      </c>
      <c r="CM52">
        <v>42.561999999999998</v>
      </c>
      <c r="CN52">
        <v>40.118903225806498</v>
      </c>
      <c r="CO52">
        <v>40.967483870967698</v>
      </c>
      <c r="CP52">
        <v>38.576225806451603</v>
      </c>
      <c r="CQ52">
        <v>90.023548387096795</v>
      </c>
      <c r="CR52">
        <v>9.98</v>
      </c>
      <c r="CS52">
        <v>0</v>
      </c>
      <c r="CT52">
        <v>59.400000095367403</v>
      </c>
      <c r="CU52">
        <v>2.37897692307692</v>
      </c>
      <c r="CV52">
        <v>-1.0642871827951601</v>
      </c>
      <c r="CW52">
        <v>2.5335384622979999</v>
      </c>
      <c r="CX52">
        <v>111.484615384615</v>
      </c>
      <c r="CY52">
        <v>15</v>
      </c>
      <c r="CZ52">
        <v>1675519942.0999999</v>
      </c>
      <c r="DA52" t="s">
        <v>254</v>
      </c>
      <c r="DB52">
        <v>1</v>
      </c>
      <c r="DC52">
        <v>-3.8490000000000002</v>
      </c>
      <c r="DD52">
        <v>0.44400000000000001</v>
      </c>
      <c r="DE52">
        <v>403</v>
      </c>
      <c r="DF52">
        <v>16</v>
      </c>
      <c r="DG52">
        <v>1.62</v>
      </c>
      <c r="DH52">
        <v>0.48</v>
      </c>
      <c r="DI52">
        <v>-0.85851833962264101</v>
      </c>
      <c r="DJ52">
        <v>-1.6077088796040501E-2</v>
      </c>
      <c r="DK52">
        <v>0.10126215420847599</v>
      </c>
      <c r="DL52">
        <v>1</v>
      </c>
      <c r="DM52">
        <v>2.1699000000000002</v>
      </c>
      <c r="DN52">
        <v>0</v>
      </c>
      <c r="DO52">
        <v>0</v>
      </c>
      <c r="DP52">
        <v>0</v>
      </c>
      <c r="DQ52">
        <v>0.373604320754717</v>
      </c>
      <c r="DR52">
        <v>-1.3278510122785501E-2</v>
      </c>
      <c r="DS52">
        <v>3.1803182632571501E-3</v>
      </c>
      <c r="DT52">
        <v>1</v>
      </c>
      <c r="DU52">
        <v>2</v>
      </c>
      <c r="DV52">
        <v>3</v>
      </c>
      <c r="DW52" t="s">
        <v>255</v>
      </c>
      <c r="DX52">
        <v>100</v>
      </c>
      <c r="DY52">
        <v>100</v>
      </c>
      <c r="DZ52">
        <v>-3.8490000000000002</v>
      </c>
      <c r="EA52">
        <v>0.44400000000000001</v>
      </c>
      <c r="EB52">
        <v>2</v>
      </c>
      <c r="EC52">
        <v>516.53599999999994</v>
      </c>
      <c r="ED52">
        <v>432.85700000000003</v>
      </c>
      <c r="EE52">
        <v>28.185099999999998</v>
      </c>
      <c r="EF52">
        <v>30.9346</v>
      </c>
      <c r="EG52">
        <v>30.0001</v>
      </c>
      <c r="EH52">
        <v>31.121099999999998</v>
      </c>
      <c r="EI52">
        <v>31.1539</v>
      </c>
      <c r="EJ52">
        <v>19.880500000000001</v>
      </c>
      <c r="EK52">
        <v>28.958100000000002</v>
      </c>
      <c r="EL52">
        <v>95.9071</v>
      </c>
      <c r="EM52">
        <v>28.195699999999999</v>
      </c>
      <c r="EN52">
        <v>400.85399999999998</v>
      </c>
      <c r="EO52">
        <v>15.882999999999999</v>
      </c>
      <c r="EP52">
        <v>100.14100000000001</v>
      </c>
      <c r="EQ52">
        <v>90.370999999999995</v>
      </c>
    </row>
    <row r="53" spans="1:147" x14ac:dyDescent="0.3">
      <c r="A53">
        <v>37</v>
      </c>
      <c r="B53">
        <v>1675522355.8</v>
      </c>
      <c r="C53">
        <v>2221.2999999523199</v>
      </c>
      <c r="D53" t="s">
        <v>362</v>
      </c>
      <c r="E53" t="s">
        <v>363</v>
      </c>
      <c r="F53">
        <v>1675522347.8</v>
      </c>
      <c r="G53">
        <f t="shared" si="43"/>
        <v>2.5695209197184959E-3</v>
      </c>
      <c r="H53">
        <f t="shared" si="44"/>
        <v>4.7700492549792015</v>
      </c>
      <c r="I53">
        <f t="shared" si="45"/>
        <v>400.010290322581</v>
      </c>
      <c r="J53">
        <f t="shared" si="46"/>
        <v>317.21737357170775</v>
      </c>
      <c r="K53">
        <f t="shared" si="47"/>
        <v>30.805114353779409</v>
      </c>
      <c r="L53">
        <f t="shared" si="48"/>
        <v>38.845169787934424</v>
      </c>
      <c r="M53">
        <f t="shared" si="49"/>
        <v>0.11170743249034724</v>
      </c>
      <c r="N53">
        <f t="shared" si="50"/>
        <v>3.3997222099375484</v>
      </c>
      <c r="O53">
        <f t="shared" si="51"/>
        <v>0.10970767378320517</v>
      </c>
      <c r="P53">
        <f t="shared" si="52"/>
        <v>6.8743984650205828E-2</v>
      </c>
      <c r="Q53">
        <f t="shared" si="53"/>
        <v>16.521334118778494</v>
      </c>
      <c r="R53">
        <f t="shared" si="54"/>
        <v>28.194473972441148</v>
      </c>
      <c r="S53">
        <f t="shared" si="55"/>
        <v>28.001419354838699</v>
      </c>
      <c r="T53">
        <f t="shared" si="56"/>
        <v>3.7951536892309692</v>
      </c>
      <c r="U53">
        <f t="shared" si="57"/>
        <v>40.089675770228027</v>
      </c>
      <c r="V53">
        <f t="shared" si="58"/>
        <v>1.5836696259233431</v>
      </c>
      <c r="W53">
        <f t="shared" si="59"/>
        <v>3.9503178698677095</v>
      </c>
      <c r="X53">
        <f t="shared" si="60"/>
        <v>2.2114840633076263</v>
      </c>
      <c r="Y53">
        <f t="shared" si="61"/>
        <v>-113.31587255958567</v>
      </c>
      <c r="Z53">
        <f t="shared" si="62"/>
        <v>126.30876485880934</v>
      </c>
      <c r="AA53">
        <f t="shared" si="63"/>
        <v>8.1263976337924113</v>
      </c>
      <c r="AB53">
        <f t="shared" si="64"/>
        <v>37.640624051794575</v>
      </c>
      <c r="AC53">
        <v>-4.0180778909141797E-2</v>
      </c>
      <c r="AD53">
        <v>4.5106444355073903E-2</v>
      </c>
      <c r="AE53">
        <v>3.3883351123609402</v>
      </c>
      <c r="AF53">
        <v>0</v>
      </c>
      <c r="AG53">
        <v>0</v>
      </c>
      <c r="AH53">
        <f t="shared" si="65"/>
        <v>1</v>
      </c>
      <c r="AI53">
        <f t="shared" si="66"/>
        <v>0</v>
      </c>
      <c r="AJ53">
        <f t="shared" si="67"/>
        <v>50950.027085548441</v>
      </c>
      <c r="AK53">
        <v>0</v>
      </c>
      <c r="AL53">
        <v>0</v>
      </c>
      <c r="AM53">
        <v>0</v>
      </c>
      <c r="AN53">
        <f t="shared" si="68"/>
        <v>0</v>
      </c>
      <c r="AO53" t="e">
        <f t="shared" si="69"/>
        <v>#DIV/0!</v>
      </c>
      <c r="AP53">
        <v>-1</v>
      </c>
      <c r="AQ53" t="s">
        <v>364</v>
      </c>
      <c r="AR53">
        <v>2.3265038461538499</v>
      </c>
      <c r="AS53">
        <v>1.5851999999999999</v>
      </c>
      <c r="AT53">
        <f t="shared" si="70"/>
        <v>-0.46764057920379121</v>
      </c>
      <c r="AU53">
        <v>0.5</v>
      </c>
      <c r="AV53">
        <f t="shared" si="71"/>
        <v>84.297216150835027</v>
      </c>
      <c r="AW53">
        <f t="shared" si="72"/>
        <v>4.7700492549792015</v>
      </c>
      <c r="AX53">
        <f t="shared" si="73"/>
        <v>-19.710399493021836</v>
      </c>
      <c r="AY53">
        <f t="shared" si="74"/>
        <v>1</v>
      </c>
      <c r="AZ53">
        <f t="shared" si="75"/>
        <v>6.8448870774744375E-2</v>
      </c>
      <c r="BA53">
        <f t="shared" si="76"/>
        <v>-1</v>
      </c>
      <c r="BB53" t="s">
        <v>252</v>
      </c>
      <c r="BC53">
        <v>0</v>
      </c>
      <c r="BD53">
        <f t="shared" si="77"/>
        <v>1.5851999999999999</v>
      </c>
      <c r="BE53">
        <f t="shared" si="78"/>
        <v>-0.46764057920379126</v>
      </c>
      <c r="BF53" t="e">
        <f t="shared" si="79"/>
        <v>#DIV/0!</v>
      </c>
      <c r="BG53">
        <f t="shared" si="80"/>
        <v>-0.46764057920379126</v>
      </c>
      <c r="BH53" t="e">
        <f t="shared" si="81"/>
        <v>#DIV/0!</v>
      </c>
      <c r="BI53">
        <f t="shared" si="82"/>
        <v>99.997345161290298</v>
      </c>
      <c r="BJ53">
        <f t="shared" si="83"/>
        <v>84.297216150835027</v>
      </c>
      <c r="BK53">
        <f t="shared" si="84"/>
        <v>0.84299454165376275</v>
      </c>
      <c r="BL53">
        <f t="shared" si="85"/>
        <v>0.19598908330752554</v>
      </c>
      <c r="BM53">
        <v>0.73920978418331496</v>
      </c>
      <c r="BN53">
        <v>0.5</v>
      </c>
      <c r="BO53" t="s">
        <v>253</v>
      </c>
      <c r="BP53">
        <v>1675522347.8</v>
      </c>
      <c r="BQ53">
        <v>400.010290322581</v>
      </c>
      <c r="BR53">
        <v>400.86745161290298</v>
      </c>
      <c r="BS53">
        <v>16.3079258064516</v>
      </c>
      <c r="BT53">
        <v>15.9342419354839</v>
      </c>
      <c r="BU53">
        <v>500.00538709677397</v>
      </c>
      <c r="BV53">
        <v>96.9104064516129</v>
      </c>
      <c r="BW53">
        <v>0.20001977419354799</v>
      </c>
      <c r="BX53">
        <v>28.690554838709701</v>
      </c>
      <c r="BY53">
        <v>28.001419354838699</v>
      </c>
      <c r="BZ53">
        <v>999.9</v>
      </c>
      <c r="CA53">
        <v>9998.7096774193506</v>
      </c>
      <c r="CB53">
        <v>0</v>
      </c>
      <c r="CC53">
        <v>387.275483870968</v>
      </c>
      <c r="CD53">
        <v>99.997345161290298</v>
      </c>
      <c r="CE53">
        <v>0.90016248387096798</v>
      </c>
      <c r="CF53">
        <v>9.9837203225806498E-2</v>
      </c>
      <c r="CG53">
        <v>0</v>
      </c>
      <c r="CH53">
        <v>2.34108387096774</v>
      </c>
      <c r="CI53">
        <v>0</v>
      </c>
      <c r="CJ53">
        <v>111.255</v>
      </c>
      <c r="CK53">
        <v>914.36541935483899</v>
      </c>
      <c r="CL53">
        <v>37.889000000000003</v>
      </c>
      <c r="CM53">
        <v>42.5</v>
      </c>
      <c r="CN53">
        <v>40.049999999999997</v>
      </c>
      <c r="CO53">
        <v>40.905000000000001</v>
      </c>
      <c r="CP53">
        <v>38.518000000000001</v>
      </c>
      <c r="CQ53">
        <v>90.013548387096805</v>
      </c>
      <c r="CR53">
        <v>9.9812903225806497</v>
      </c>
      <c r="CS53">
        <v>0</v>
      </c>
      <c r="CT53">
        <v>59.200000047683702</v>
      </c>
      <c r="CU53">
        <v>2.3265038461538499</v>
      </c>
      <c r="CV53">
        <v>-0.36170598835322298</v>
      </c>
      <c r="CW53">
        <v>-0.30629059892860599</v>
      </c>
      <c r="CX53">
        <v>111.26980769230801</v>
      </c>
      <c r="CY53">
        <v>15</v>
      </c>
      <c r="CZ53">
        <v>1675519942.0999999</v>
      </c>
      <c r="DA53" t="s">
        <v>254</v>
      </c>
      <c r="DB53">
        <v>1</v>
      </c>
      <c r="DC53">
        <v>-3.8490000000000002</v>
      </c>
      <c r="DD53">
        <v>0.44400000000000001</v>
      </c>
      <c r="DE53">
        <v>403</v>
      </c>
      <c r="DF53">
        <v>16</v>
      </c>
      <c r="DG53">
        <v>1.62</v>
      </c>
      <c r="DH53">
        <v>0.48</v>
      </c>
      <c r="DI53">
        <v>-0.84915722641509395</v>
      </c>
      <c r="DJ53">
        <v>-9.5658635703710602E-3</v>
      </c>
      <c r="DK53">
        <v>0.10609035086361</v>
      </c>
      <c r="DL53">
        <v>1</v>
      </c>
      <c r="DM53">
        <v>2.4779</v>
      </c>
      <c r="DN53">
        <v>0</v>
      </c>
      <c r="DO53">
        <v>0</v>
      </c>
      <c r="DP53">
        <v>0</v>
      </c>
      <c r="DQ53">
        <v>0.37215867924528301</v>
      </c>
      <c r="DR53">
        <v>1.3771852926946999E-2</v>
      </c>
      <c r="DS53">
        <v>3.3081309023265302E-3</v>
      </c>
      <c r="DT53">
        <v>1</v>
      </c>
      <c r="DU53">
        <v>2</v>
      </c>
      <c r="DV53">
        <v>3</v>
      </c>
      <c r="DW53" t="s">
        <v>255</v>
      </c>
      <c r="DX53">
        <v>100</v>
      </c>
      <c r="DY53">
        <v>100</v>
      </c>
      <c r="DZ53">
        <v>-3.8490000000000002</v>
      </c>
      <c r="EA53">
        <v>0.44400000000000001</v>
      </c>
      <c r="EB53">
        <v>2</v>
      </c>
      <c r="EC53">
        <v>516.23800000000006</v>
      </c>
      <c r="ED53">
        <v>432.29599999999999</v>
      </c>
      <c r="EE53">
        <v>28.158200000000001</v>
      </c>
      <c r="EF53">
        <v>30.939900000000002</v>
      </c>
      <c r="EG53">
        <v>29.9999</v>
      </c>
      <c r="EH53">
        <v>31.131900000000002</v>
      </c>
      <c r="EI53">
        <v>31.1647</v>
      </c>
      <c r="EJ53">
        <v>19.888200000000001</v>
      </c>
      <c r="EK53">
        <v>28.958100000000002</v>
      </c>
      <c r="EL53">
        <v>95.162199999999999</v>
      </c>
      <c r="EM53">
        <v>28.156300000000002</v>
      </c>
      <c r="EN53">
        <v>400.99099999999999</v>
      </c>
      <c r="EO53">
        <v>15.882999999999999</v>
      </c>
      <c r="EP53">
        <v>100.143</v>
      </c>
      <c r="EQ53">
        <v>90.376099999999994</v>
      </c>
    </row>
    <row r="54" spans="1:147" x14ac:dyDescent="0.3">
      <c r="A54">
        <v>38</v>
      </c>
      <c r="B54">
        <v>1675522415.8</v>
      </c>
      <c r="C54">
        <v>2281.2999999523199</v>
      </c>
      <c r="D54" t="s">
        <v>365</v>
      </c>
      <c r="E54" t="s">
        <v>366</v>
      </c>
      <c r="F54">
        <v>1675522407.8</v>
      </c>
      <c r="G54">
        <f t="shared" si="43"/>
        <v>2.6205639060616925E-3</v>
      </c>
      <c r="H54">
        <f t="shared" si="44"/>
        <v>5.0160533682440009</v>
      </c>
      <c r="I54">
        <f t="shared" si="45"/>
        <v>399.99780645161297</v>
      </c>
      <c r="J54">
        <f t="shared" si="46"/>
        <v>314.93635521169523</v>
      </c>
      <c r="K54">
        <f t="shared" si="47"/>
        <v>30.584494541966237</v>
      </c>
      <c r="L54">
        <f t="shared" si="48"/>
        <v>38.845088938666684</v>
      </c>
      <c r="M54">
        <f t="shared" si="49"/>
        <v>0.11375182816425504</v>
      </c>
      <c r="N54">
        <f t="shared" si="50"/>
        <v>3.4001496158338846</v>
      </c>
      <c r="O54">
        <f t="shared" si="51"/>
        <v>0.11167919063362279</v>
      </c>
      <c r="P54">
        <f t="shared" si="52"/>
        <v>6.9982566851423816E-2</v>
      </c>
      <c r="Q54">
        <f t="shared" si="53"/>
        <v>16.521837964999651</v>
      </c>
      <c r="R54">
        <f t="shared" si="54"/>
        <v>28.188934008521468</v>
      </c>
      <c r="S54">
        <f t="shared" si="55"/>
        <v>28.0183580645161</v>
      </c>
      <c r="T54">
        <f t="shared" si="56"/>
        <v>3.7989028594510645</v>
      </c>
      <c r="U54">
        <f t="shared" si="57"/>
        <v>40.065946083976669</v>
      </c>
      <c r="V54">
        <f t="shared" si="58"/>
        <v>1.5832768665263801</v>
      </c>
      <c r="W54">
        <f t="shared" si="59"/>
        <v>3.9516772253621402</v>
      </c>
      <c r="X54">
        <f t="shared" si="60"/>
        <v>2.2156259929246844</v>
      </c>
      <c r="Y54">
        <f t="shared" si="61"/>
        <v>-115.56686825732064</v>
      </c>
      <c r="Z54">
        <f t="shared" si="62"/>
        <v>124.30706396515201</v>
      </c>
      <c r="AA54">
        <f t="shared" si="63"/>
        <v>7.9975178362158754</v>
      </c>
      <c r="AB54">
        <f t="shared" si="64"/>
        <v>33.259551509046901</v>
      </c>
      <c r="AC54">
        <v>-4.01871346380289E-2</v>
      </c>
      <c r="AD54">
        <v>4.5113579217542103E-2</v>
      </c>
      <c r="AE54">
        <v>3.38876071706509</v>
      </c>
      <c r="AF54">
        <v>0</v>
      </c>
      <c r="AG54">
        <v>0</v>
      </c>
      <c r="AH54">
        <f t="shared" si="65"/>
        <v>1</v>
      </c>
      <c r="AI54">
        <f t="shared" si="66"/>
        <v>0</v>
      </c>
      <c r="AJ54">
        <f t="shared" si="67"/>
        <v>50956.815630369187</v>
      </c>
      <c r="AK54">
        <v>0</v>
      </c>
      <c r="AL54">
        <v>0</v>
      </c>
      <c r="AM54">
        <v>0</v>
      </c>
      <c r="AN54">
        <f t="shared" si="68"/>
        <v>0</v>
      </c>
      <c r="AO54" t="e">
        <f t="shared" si="69"/>
        <v>#DIV/0!</v>
      </c>
      <c r="AP54">
        <v>-1</v>
      </c>
      <c r="AQ54" t="s">
        <v>367</v>
      </c>
      <c r="AR54">
        <v>2.2813576923076901</v>
      </c>
      <c r="AS54">
        <v>1.3124</v>
      </c>
      <c r="AT54">
        <f t="shared" si="70"/>
        <v>-0.73830973202353722</v>
      </c>
      <c r="AU54">
        <v>0.5</v>
      </c>
      <c r="AV54">
        <f t="shared" si="71"/>
        <v>84.300219663958629</v>
      </c>
      <c r="AW54">
        <f t="shared" si="72"/>
        <v>5.0160533682440009</v>
      </c>
      <c r="AX54">
        <f t="shared" si="73"/>
        <v>-31.119836294811311</v>
      </c>
      <c r="AY54">
        <f t="shared" si="74"/>
        <v>1</v>
      </c>
      <c r="AZ54">
        <f t="shared" si="75"/>
        <v>7.1364622681002091E-2</v>
      </c>
      <c r="BA54">
        <f t="shared" si="76"/>
        <v>-1</v>
      </c>
      <c r="BB54" t="s">
        <v>252</v>
      </c>
      <c r="BC54">
        <v>0</v>
      </c>
      <c r="BD54">
        <f t="shared" si="77"/>
        <v>1.3124</v>
      </c>
      <c r="BE54">
        <f t="shared" si="78"/>
        <v>-0.73830973202353711</v>
      </c>
      <c r="BF54" t="e">
        <f t="shared" si="79"/>
        <v>#DIV/0!</v>
      </c>
      <c r="BG54">
        <f t="shared" si="80"/>
        <v>-0.73830973202353711</v>
      </c>
      <c r="BH54" t="e">
        <f t="shared" si="81"/>
        <v>#DIV/0!</v>
      </c>
      <c r="BI54">
        <f t="shared" si="82"/>
        <v>100.00096774193599</v>
      </c>
      <c r="BJ54">
        <f t="shared" si="83"/>
        <v>84.300219663958629</v>
      </c>
      <c r="BK54">
        <f t="shared" si="84"/>
        <v>0.84299403863275657</v>
      </c>
      <c r="BL54">
        <f t="shared" si="85"/>
        <v>0.19598807726551309</v>
      </c>
      <c r="BM54">
        <v>0.73920978418331496</v>
      </c>
      <c r="BN54">
        <v>0.5</v>
      </c>
      <c r="BO54" t="s">
        <v>253</v>
      </c>
      <c r="BP54">
        <v>1675522407.8</v>
      </c>
      <c r="BQ54">
        <v>399.99780645161297</v>
      </c>
      <c r="BR54">
        <v>400.894322580645</v>
      </c>
      <c r="BS54">
        <v>16.303406451612901</v>
      </c>
      <c r="BT54">
        <v>15.922309677419401</v>
      </c>
      <c r="BU54">
        <v>500.02112903225799</v>
      </c>
      <c r="BV54">
        <v>96.913229032258101</v>
      </c>
      <c r="BW54">
        <v>0.20002587096774199</v>
      </c>
      <c r="BX54">
        <v>28.696487096774199</v>
      </c>
      <c r="BY54">
        <v>28.0183580645161</v>
      </c>
      <c r="BZ54">
        <v>999.9</v>
      </c>
      <c r="CA54">
        <v>10000</v>
      </c>
      <c r="CB54">
        <v>0</v>
      </c>
      <c r="CC54">
        <v>387.23929032258002</v>
      </c>
      <c r="CD54">
        <v>100.00096774193599</v>
      </c>
      <c r="CE54">
        <v>0.90018100000000001</v>
      </c>
      <c r="CF54">
        <v>9.9818699999999996E-2</v>
      </c>
      <c r="CG54">
        <v>0</v>
      </c>
      <c r="CH54">
        <v>2.2929806451612902</v>
      </c>
      <c r="CI54">
        <v>0</v>
      </c>
      <c r="CJ54">
        <v>111.44206451612899</v>
      </c>
      <c r="CK54">
        <v>914.40590322580704</v>
      </c>
      <c r="CL54">
        <v>37.850612903225802</v>
      </c>
      <c r="CM54">
        <v>42.5</v>
      </c>
      <c r="CN54">
        <v>39.963419354838699</v>
      </c>
      <c r="CO54">
        <v>40.875</v>
      </c>
      <c r="CP54">
        <v>38.483741935483899</v>
      </c>
      <c r="CQ54">
        <v>90.018709677419395</v>
      </c>
      <c r="CR54">
        <v>9.98</v>
      </c>
      <c r="CS54">
        <v>0</v>
      </c>
      <c r="CT54">
        <v>59.599999904632597</v>
      </c>
      <c r="CU54">
        <v>2.2813576923076901</v>
      </c>
      <c r="CV54">
        <v>9.2495716864475802E-2</v>
      </c>
      <c r="CW54">
        <v>0.88321366425907399</v>
      </c>
      <c r="CX54">
        <v>111.43353846153801</v>
      </c>
      <c r="CY54">
        <v>15</v>
      </c>
      <c r="CZ54">
        <v>1675519942.0999999</v>
      </c>
      <c r="DA54" t="s">
        <v>254</v>
      </c>
      <c r="DB54">
        <v>1</v>
      </c>
      <c r="DC54">
        <v>-3.8490000000000002</v>
      </c>
      <c r="DD54">
        <v>0.44400000000000001</v>
      </c>
      <c r="DE54">
        <v>403</v>
      </c>
      <c r="DF54">
        <v>16</v>
      </c>
      <c r="DG54">
        <v>1.62</v>
      </c>
      <c r="DH54">
        <v>0.48</v>
      </c>
      <c r="DI54">
        <v>-0.88255609433962301</v>
      </c>
      <c r="DJ54">
        <v>2.8767982583451999E-2</v>
      </c>
      <c r="DK54">
        <v>0.107301795021695</v>
      </c>
      <c r="DL54">
        <v>1</v>
      </c>
      <c r="DM54">
        <v>2.2772000000000001</v>
      </c>
      <c r="DN54">
        <v>0</v>
      </c>
      <c r="DO54">
        <v>0</v>
      </c>
      <c r="DP54">
        <v>0</v>
      </c>
      <c r="DQ54">
        <v>0.38217232075471702</v>
      </c>
      <c r="DR54">
        <v>-1.12510111272377E-2</v>
      </c>
      <c r="DS54">
        <v>2.9705054444033002E-3</v>
      </c>
      <c r="DT54">
        <v>1</v>
      </c>
      <c r="DU54">
        <v>2</v>
      </c>
      <c r="DV54">
        <v>3</v>
      </c>
      <c r="DW54" t="s">
        <v>255</v>
      </c>
      <c r="DX54">
        <v>100</v>
      </c>
      <c r="DY54">
        <v>100</v>
      </c>
      <c r="DZ54">
        <v>-3.8490000000000002</v>
      </c>
      <c r="EA54">
        <v>0.44400000000000001</v>
      </c>
      <c r="EB54">
        <v>2</v>
      </c>
      <c r="EC54">
        <v>516.21699999999998</v>
      </c>
      <c r="ED54">
        <v>432.13799999999998</v>
      </c>
      <c r="EE54">
        <v>27.861000000000001</v>
      </c>
      <c r="EF54">
        <v>30.950700000000001</v>
      </c>
      <c r="EG54">
        <v>30.0001</v>
      </c>
      <c r="EH54">
        <v>31.145399999999999</v>
      </c>
      <c r="EI54">
        <v>31.178100000000001</v>
      </c>
      <c r="EJ54">
        <v>19.8918</v>
      </c>
      <c r="EK54">
        <v>29.236899999999999</v>
      </c>
      <c r="EL54">
        <v>94.791300000000007</v>
      </c>
      <c r="EM54">
        <v>27.858699999999999</v>
      </c>
      <c r="EN54">
        <v>400.928</v>
      </c>
      <c r="EO54">
        <v>15.8721</v>
      </c>
      <c r="EP54">
        <v>100.14400000000001</v>
      </c>
      <c r="EQ54">
        <v>90.376400000000004</v>
      </c>
    </row>
    <row r="55" spans="1:147" x14ac:dyDescent="0.3">
      <c r="A55">
        <v>39</v>
      </c>
      <c r="B55">
        <v>1675522534.8</v>
      </c>
      <c r="C55">
        <v>2400.2999999523199</v>
      </c>
      <c r="D55" t="s">
        <v>368</v>
      </c>
      <c r="E55" t="s">
        <v>369</v>
      </c>
      <c r="F55">
        <v>1675522526.8322599</v>
      </c>
      <c r="G55">
        <f t="shared" si="43"/>
        <v>3.4175243711484023E-3</v>
      </c>
      <c r="H55">
        <f t="shared" si="44"/>
        <v>11.361610560987822</v>
      </c>
      <c r="I55">
        <f t="shared" si="45"/>
        <v>399.87674193548401</v>
      </c>
      <c r="J55">
        <f t="shared" si="46"/>
        <v>258.2483164362726</v>
      </c>
      <c r="K55">
        <f t="shared" si="47"/>
        <v>25.07980884294189</v>
      </c>
      <c r="L55">
        <f t="shared" si="48"/>
        <v>38.834066323739769</v>
      </c>
      <c r="M55">
        <f t="shared" si="49"/>
        <v>0.14389357307487025</v>
      </c>
      <c r="N55">
        <f t="shared" si="50"/>
        <v>3.4003771259968194</v>
      </c>
      <c r="O55">
        <f t="shared" si="51"/>
        <v>0.14059438318131245</v>
      </c>
      <c r="P55">
        <f t="shared" si="52"/>
        <v>8.8161608307802675E-2</v>
      </c>
      <c r="Q55">
        <f t="shared" si="53"/>
        <v>161.8452339973324</v>
      </c>
      <c r="R55">
        <f t="shared" si="54"/>
        <v>28.133833110519806</v>
      </c>
      <c r="S55">
        <f t="shared" si="55"/>
        <v>28.282509677419402</v>
      </c>
      <c r="T55">
        <f t="shared" si="56"/>
        <v>3.8577890272936557</v>
      </c>
      <c r="U55">
        <f t="shared" si="57"/>
        <v>41.004422253217811</v>
      </c>
      <c r="V55">
        <f t="shared" si="58"/>
        <v>1.563029489143055</v>
      </c>
      <c r="W55">
        <f t="shared" si="59"/>
        <v>3.8118559005434998</v>
      </c>
      <c r="X55">
        <f t="shared" si="60"/>
        <v>2.2947595381506005</v>
      </c>
      <c r="Y55">
        <f t="shared" si="61"/>
        <v>-150.71282476764455</v>
      </c>
      <c r="Z55">
        <f t="shared" si="62"/>
        <v>-37.716844433926951</v>
      </c>
      <c r="AA55">
        <f t="shared" si="63"/>
        <v>-2.4221238544149948</v>
      </c>
      <c r="AB55">
        <f t="shared" si="64"/>
        <v>-29.006559058654091</v>
      </c>
      <c r="AC55">
        <v>-4.0190517958164002E-2</v>
      </c>
      <c r="AD55">
        <v>4.51173772907889E-2</v>
      </c>
      <c r="AE55">
        <v>3.3889872684064799</v>
      </c>
      <c r="AF55">
        <v>0</v>
      </c>
      <c r="AG55">
        <v>0</v>
      </c>
      <c r="AH55">
        <f t="shared" si="65"/>
        <v>1</v>
      </c>
      <c r="AI55">
        <f t="shared" si="66"/>
        <v>0</v>
      </c>
      <c r="AJ55">
        <f t="shared" si="67"/>
        <v>51065.86641267284</v>
      </c>
      <c r="AK55">
        <v>0</v>
      </c>
      <c r="AL55">
        <v>0</v>
      </c>
      <c r="AM55">
        <v>0</v>
      </c>
      <c r="AN55">
        <f t="shared" si="68"/>
        <v>0</v>
      </c>
      <c r="AO55" t="e">
        <f t="shared" si="69"/>
        <v>#DIV/0!</v>
      </c>
      <c r="AP55">
        <v>-1</v>
      </c>
      <c r="AQ55" t="s">
        <v>370</v>
      </c>
      <c r="AR55">
        <v>2.3587846153846201</v>
      </c>
      <c r="AS55">
        <v>1.2836000000000001</v>
      </c>
      <c r="AT55">
        <f t="shared" si="70"/>
        <v>-0.83763214037443134</v>
      </c>
      <c r="AU55">
        <v>0.5</v>
      </c>
      <c r="AV55">
        <f t="shared" si="71"/>
        <v>841.19132980646009</v>
      </c>
      <c r="AW55">
        <f t="shared" si="72"/>
        <v>11.361610560987822</v>
      </c>
      <c r="AX55">
        <f t="shared" si="73"/>
        <v>-352.30444702509965</v>
      </c>
      <c r="AY55">
        <f t="shared" si="74"/>
        <v>1</v>
      </c>
      <c r="AZ55">
        <f t="shared" si="75"/>
        <v>1.4695361355937847E-2</v>
      </c>
      <c r="BA55">
        <f t="shared" si="76"/>
        <v>-1</v>
      </c>
      <c r="BB55" t="s">
        <v>252</v>
      </c>
      <c r="BC55">
        <v>0</v>
      </c>
      <c r="BD55">
        <f t="shared" si="77"/>
        <v>1.2836000000000001</v>
      </c>
      <c r="BE55">
        <f t="shared" si="78"/>
        <v>-0.83763214037443134</v>
      </c>
      <c r="BF55" t="e">
        <f t="shared" si="79"/>
        <v>#DIV/0!</v>
      </c>
      <c r="BG55">
        <f t="shared" si="80"/>
        <v>-0.83763214037443134</v>
      </c>
      <c r="BH55" t="e">
        <f t="shared" si="81"/>
        <v>#DIV/0!</v>
      </c>
      <c r="BI55">
        <f t="shared" si="82"/>
        <v>999.98967741935496</v>
      </c>
      <c r="BJ55">
        <f t="shared" si="83"/>
        <v>841.19132980646009</v>
      </c>
      <c r="BK55">
        <f t="shared" si="84"/>
        <v>0.84120001316143456</v>
      </c>
      <c r="BL55">
        <f t="shared" si="85"/>
        <v>0.19240002632286934</v>
      </c>
      <c r="BM55">
        <v>0.73920978418331496</v>
      </c>
      <c r="BN55">
        <v>0.5</v>
      </c>
      <c r="BO55" t="s">
        <v>253</v>
      </c>
      <c r="BP55">
        <v>1675522526.8322599</v>
      </c>
      <c r="BQ55">
        <v>399.87674193548401</v>
      </c>
      <c r="BR55">
        <v>401.75858064516098</v>
      </c>
      <c r="BS55">
        <v>16.094609677419399</v>
      </c>
      <c r="BT55">
        <v>15.5974677419355</v>
      </c>
      <c r="BU55">
        <v>499.97958064516098</v>
      </c>
      <c r="BV55">
        <v>96.915135483870898</v>
      </c>
      <c r="BW55">
        <v>0.19995587096774201</v>
      </c>
      <c r="BX55">
        <v>28.076767741935502</v>
      </c>
      <c r="BY55">
        <v>28.282509677419402</v>
      </c>
      <c r="BZ55">
        <v>999.9</v>
      </c>
      <c r="CA55">
        <v>10000.6451612903</v>
      </c>
      <c r="CB55">
        <v>0</v>
      </c>
      <c r="CC55">
        <v>387.22193548387099</v>
      </c>
      <c r="CD55">
        <v>999.98967741935496</v>
      </c>
      <c r="CE55">
        <v>0.95999900000000005</v>
      </c>
      <c r="CF55">
        <v>4.0000599999999997E-2</v>
      </c>
      <c r="CG55">
        <v>0</v>
      </c>
      <c r="CH55">
        <v>2.3526612903225801</v>
      </c>
      <c r="CI55">
        <v>0</v>
      </c>
      <c r="CJ55">
        <v>1246.17258064516</v>
      </c>
      <c r="CK55">
        <v>9334.2277419354796</v>
      </c>
      <c r="CL55">
        <v>38.400967741935503</v>
      </c>
      <c r="CM55">
        <v>42.436999999999998</v>
      </c>
      <c r="CN55">
        <v>39.977645161290297</v>
      </c>
      <c r="CO55">
        <v>40.883000000000003</v>
      </c>
      <c r="CP55">
        <v>38.652999999999999</v>
      </c>
      <c r="CQ55">
        <v>959.98903225806498</v>
      </c>
      <c r="CR55">
        <v>40</v>
      </c>
      <c r="CS55">
        <v>0</v>
      </c>
      <c r="CT55">
        <v>118.200000047684</v>
      </c>
      <c r="CU55">
        <v>2.3587846153846201</v>
      </c>
      <c r="CV55">
        <v>-8.1982848088959209E-3</v>
      </c>
      <c r="CW55">
        <v>-36.3894017450856</v>
      </c>
      <c r="CX55">
        <v>1245.9296153846201</v>
      </c>
      <c r="CY55">
        <v>15</v>
      </c>
      <c r="CZ55">
        <v>1675519942.0999999</v>
      </c>
      <c r="DA55" t="s">
        <v>254</v>
      </c>
      <c r="DB55">
        <v>1</v>
      </c>
      <c r="DC55">
        <v>-3.8490000000000002</v>
      </c>
      <c r="DD55">
        <v>0.44400000000000001</v>
      </c>
      <c r="DE55">
        <v>403</v>
      </c>
      <c r="DF55">
        <v>16</v>
      </c>
      <c r="DG55">
        <v>1.62</v>
      </c>
      <c r="DH55">
        <v>0.48</v>
      </c>
      <c r="DI55">
        <v>-1.83444396226415</v>
      </c>
      <c r="DJ55">
        <v>-0.441736765389662</v>
      </c>
      <c r="DK55">
        <v>0.12900655764141999</v>
      </c>
      <c r="DL55">
        <v>1</v>
      </c>
      <c r="DM55">
        <v>2.2805</v>
      </c>
      <c r="DN55">
        <v>0</v>
      </c>
      <c r="DO55">
        <v>0</v>
      </c>
      <c r="DP55">
        <v>0</v>
      </c>
      <c r="DQ55">
        <v>0.440084886792453</v>
      </c>
      <c r="DR55">
        <v>0.51610411436710801</v>
      </c>
      <c r="DS55">
        <v>6.8808012099200996E-2</v>
      </c>
      <c r="DT55">
        <v>0</v>
      </c>
      <c r="DU55">
        <v>1</v>
      </c>
      <c r="DV55">
        <v>3</v>
      </c>
      <c r="DW55" t="s">
        <v>268</v>
      </c>
      <c r="DX55">
        <v>100</v>
      </c>
      <c r="DY55">
        <v>100</v>
      </c>
      <c r="DZ55">
        <v>-3.8490000000000002</v>
      </c>
      <c r="EA55">
        <v>0.44400000000000001</v>
      </c>
      <c r="EB55">
        <v>2</v>
      </c>
      <c r="EC55">
        <v>515.83399999999995</v>
      </c>
      <c r="ED55">
        <v>429.81099999999998</v>
      </c>
      <c r="EE55">
        <v>20.5794</v>
      </c>
      <c r="EF55">
        <v>31.0291</v>
      </c>
      <c r="EG55">
        <v>29.9971</v>
      </c>
      <c r="EH55">
        <v>31.193999999999999</v>
      </c>
      <c r="EI55">
        <v>31.226600000000001</v>
      </c>
      <c r="EJ55">
        <v>19.923100000000002</v>
      </c>
      <c r="EK55">
        <v>33.111600000000003</v>
      </c>
      <c r="EL55">
        <v>93.2744</v>
      </c>
      <c r="EM55">
        <v>20.795500000000001</v>
      </c>
      <c r="EN55">
        <v>401.83100000000002</v>
      </c>
      <c r="EO55">
        <v>15.205</v>
      </c>
      <c r="EP55">
        <v>100.13800000000001</v>
      </c>
      <c r="EQ55">
        <v>90.370199999999997</v>
      </c>
    </row>
    <row r="56" spans="1:147" x14ac:dyDescent="0.3">
      <c r="A56">
        <v>40</v>
      </c>
      <c r="B56">
        <v>1675522594.8</v>
      </c>
      <c r="C56">
        <v>2460.2999999523199</v>
      </c>
      <c r="D56" t="s">
        <v>371</v>
      </c>
      <c r="E56" t="s">
        <v>372</v>
      </c>
      <c r="F56">
        <v>1675522586.8419399</v>
      </c>
      <c r="G56">
        <f t="shared" si="43"/>
        <v>4.3348496123265167E-3</v>
      </c>
      <c r="H56">
        <f t="shared" si="44"/>
        <v>12.571208198708073</v>
      </c>
      <c r="I56">
        <f t="shared" si="45"/>
        <v>399.96012903225801</v>
      </c>
      <c r="J56">
        <f t="shared" si="46"/>
        <v>280.43947653254565</v>
      </c>
      <c r="K56">
        <f t="shared" si="47"/>
        <v>27.234860802130999</v>
      </c>
      <c r="L56">
        <f t="shared" si="48"/>
        <v>38.842100888502259</v>
      </c>
      <c r="M56">
        <f t="shared" si="49"/>
        <v>0.19310147759615576</v>
      </c>
      <c r="N56">
        <f t="shared" si="50"/>
        <v>3.3985418667951279</v>
      </c>
      <c r="O56">
        <f t="shared" si="51"/>
        <v>0.18720665516667567</v>
      </c>
      <c r="P56">
        <f t="shared" si="52"/>
        <v>0.1175187960252035</v>
      </c>
      <c r="Q56">
        <f t="shared" si="53"/>
        <v>161.84767420047515</v>
      </c>
      <c r="R56">
        <f t="shared" si="54"/>
        <v>27.017791899516919</v>
      </c>
      <c r="S56">
        <f t="shared" si="55"/>
        <v>27.3730451612903</v>
      </c>
      <c r="T56">
        <f t="shared" si="56"/>
        <v>3.658332553883727</v>
      </c>
      <c r="U56">
        <f t="shared" si="57"/>
        <v>40.638663781579275</v>
      </c>
      <c r="V56">
        <f t="shared" si="58"/>
        <v>1.468957334547474</v>
      </c>
      <c r="W56">
        <f t="shared" si="59"/>
        <v>3.6146792188903714</v>
      </c>
      <c r="X56">
        <f t="shared" si="60"/>
        <v>2.1893752193362532</v>
      </c>
      <c r="Y56">
        <f t="shared" si="61"/>
        <v>-191.16686790359938</v>
      </c>
      <c r="Z56">
        <f t="shared" si="62"/>
        <v>-37.524495371631062</v>
      </c>
      <c r="AA56">
        <f t="shared" si="63"/>
        <v>-2.3893078986131697</v>
      </c>
      <c r="AB56">
        <f t="shared" si="64"/>
        <v>-69.232996973368458</v>
      </c>
      <c r="AC56">
        <v>-4.0163228375164603E-2</v>
      </c>
      <c r="AD56">
        <v>4.5086742343173301E-2</v>
      </c>
      <c r="AE56">
        <v>3.3871597429808098</v>
      </c>
      <c r="AF56">
        <v>0</v>
      </c>
      <c r="AG56">
        <v>0</v>
      </c>
      <c r="AH56">
        <f t="shared" si="65"/>
        <v>1</v>
      </c>
      <c r="AI56">
        <f t="shared" si="66"/>
        <v>0</v>
      </c>
      <c r="AJ56">
        <f t="shared" si="67"/>
        <v>51187.064982743381</v>
      </c>
      <c r="AK56">
        <v>0</v>
      </c>
      <c r="AL56">
        <v>0</v>
      </c>
      <c r="AM56">
        <v>0</v>
      </c>
      <c r="AN56">
        <f t="shared" si="68"/>
        <v>0</v>
      </c>
      <c r="AO56" t="e">
        <f t="shared" si="69"/>
        <v>#DIV/0!</v>
      </c>
      <c r="AP56">
        <v>-1</v>
      </c>
      <c r="AQ56" t="s">
        <v>373</v>
      </c>
      <c r="AR56">
        <v>2.3614000000000002</v>
      </c>
      <c r="AS56">
        <v>2.3423400000000001</v>
      </c>
      <c r="AT56">
        <f t="shared" si="70"/>
        <v>-8.1371619833159325E-3</v>
      </c>
      <c r="AU56">
        <v>0.5</v>
      </c>
      <c r="AV56">
        <f t="shared" si="71"/>
        <v>841.20385707091145</v>
      </c>
      <c r="AW56">
        <f t="shared" si="72"/>
        <v>12.571208198708073</v>
      </c>
      <c r="AX56">
        <f t="shared" si="73"/>
        <v>-3.4225060229880748</v>
      </c>
      <c r="AY56">
        <f t="shared" si="74"/>
        <v>1</v>
      </c>
      <c r="AZ56">
        <f t="shared" si="75"/>
        <v>1.6133078901900532E-2</v>
      </c>
      <c r="BA56">
        <f t="shared" si="76"/>
        <v>-1</v>
      </c>
      <c r="BB56" t="s">
        <v>252</v>
      </c>
      <c r="BC56">
        <v>0</v>
      </c>
      <c r="BD56">
        <f t="shared" si="77"/>
        <v>2.3423400000000001</v>
      </c>
      <c r="BE56">
        <f t="shared" si="78"/>
        <v>-8.1371619833158614E-3</v>
      </c>
      <c r="BF56" t="e">
        <f t="shared" si="79"/>
        <v>#DIV/0!</v>
      </c>
      <c r="BG56">
        <f t="shared" si="80"/>
        <v>-8.1371619833158614E-3</v>
      </c>
      <c r="BH56" t="e">
        <f t="shared" si="81"/>
        <v>#DIV/0!</v>
      </c>
      <c r="BI56">
        <f t="shared" si="82"/>
        <v>1000.0045483871</v>
      </c>
      <c r="BJ56">
        <f t="shared" si="83"/>
        <v>841.20385707091145</v>
      </c>
      <c r="BK56">
        <f t="shared" si="84"/>
        <v>0.84120003096754203</v>
      </c>
      <c r="BL56">
        <f t="shared" si="85"/>
        <v>0.19240006193508427</v>
      </c>
      <c r="BM56">
        <v>0.73920978418331496</v>
      </c>
      <c r="BN56">
        <v>0.5</v>
      </c>
      <c r="BO56" t="s">
        <v>253</v>
      </c>
      <c r="BP56">
        <v>1675522586.8419399</v>
      </c>
      <c r="BQ56">
        <v>399.96012903225801</v>
      </c>
      <c r="BR56">
        <v>402.07503225806499</v>
      </c>
      <c r="BS56">
        <v>15.125967741935501</v>
      </c>
      <c r="BT56">
        <v>14.494780645161301</v>
      </c>
      <c r="BU56">
        <v>499.99345161290302</v>
      </c>
      <c r="BV56">
        <v>96.914977419354898</v>
      </c>
      <c r="BW56">
        <v>0.199954967741935</v>
      </c>
      <c r="BX56">
        <v>27.168241935483898</v>
      </c>
      <c r="BY56">
        <v>27.3730451612903</v>
      </c>
      <c r="BZ56">
        <v>999.9</v>
      </c>
      <c r="CA56">
        <v>9993.8709677419392</v>
      </c>
      <c r="CB56">
        <v>0</v>
      </c>
      <c r="CC56">
        <v>387.21158064516101</v>
      </c>
      <c r="CD56">
        <v>1000.0045483871</v>
      </c>
      <c r="CE56">
        <v>0.96000219354838701</v>
      </c>
      <c r="CF56">
        <v>3.9997638709677402E-2</v>
      </c>
      <c r="CG56">
        <v>0</v>
      </c>
      <c r="CH56">
        <v>2.37997741935484</v>
      </c>
      <c r="CI56">
        <v>0</v>
      </c>
      <c r="CJ56">
        <v>1224.3932258064499</v>
      </c>
      <c r="CK56">
        <v>9334.3722580645208</v>
      </c>
      <c r="CL56">
        <v>38.902999999999999</v>
      </c>
      <c r="CM56">
        <v>42.542000000000002</v>
      </c>
      <c r="CN56">
        <v>40.247903225806397</v>
      </c>
      <c r="CO56">
        <v>40.985774193548401</v>
      </c>
      <c r="CP56">
        <v>39.008000000000003</v>
      </c>
      <c r="CQ56">
        <v>960.00516129032303</v>
      </c>
      <c r="CR56">
        <v>40.001290322580601</v>
      </c>
      <c r="CS56">
        <v>0</v>
      </c>
      <c r="CT56">
        <v>59.599999904632597</v>
      </c>
      <c r="CU56">
        <v>2.3614000000000002</v>
      </c>
      <c r="CV56">
        <v>-0.40019829002064899</v>
      </c>
      <c r="CW56">
        <v>-16.208888896820302</v>
      </c>
      <c r="CX56">
        <v>1224.19038461538</v>
      </c>
      <c r="CY56">
        <v>15</v>
      </c>
      <c r="CZ56">
        <v>1675519942.0999999</v>
      </c>
      <c r="DA56" t="s">
        <v>254</v>
      </c>
      <c r="DB56">
        <v>1</v>
      </c>
      <c r="DC56">
        <v>-3.8490000000000002</v>
      </c>
      <c r="DD56">
        <v>0.44400000000000001</v>
      </c>
      <c r="DE56">
        <v>403</v>
      </c>
      <c r="DF56">
        <v>16</v>
      </c>
      <c r="DG56">
        <v>1.62</v>
      </c>
      <c r="DH56">
        <v>0.48</v>
      </c>
      <c r="DI56">
        <v>-2.09488547169811</v>
      </c>
      <c r="DJ56">
        <v>-0.268960058496651</v>
      </c>
      <c r="DK56">
        <v>0.138678627777088</v>
      </c>
      <c r="DL56">
        <v>1</v>
      </c>
      <c r="DM56">
        <v>2.2671999999999999</v>
      </c>
      <c r="DN56">
        <v>0</v>
      </c>
      <c r="DO56">
        <v>0</v>
      </c>
      <c r="DP56">
        <v>0</v>
      </c>
      <c r="DQ56">
        <v>0.62910371698113199</v>
      </c>
      <c r="DR56">
        <v>6.6339411978759297E-2</v>
      </c>
      <c r="DS56">
        <v>1.7929012036863999E-2</v>
      </c>
      <c r="DT56">
        <v>1</v>
      </c>
      <c r="DU56">
        <v>2</v>
      </c>
      <c r="DV56">
        <v>3</v>
      </c>
      <c r="DW56" t="s">
        <v>255</v>
      </c>
      <c r="DX56">
        <v>100</v>
      </c>
      <c r="DY56">
        <v>100</v>
      </c>
      <c r="DZ56">
        <v>-3.8490000000000002</v>
      </c>
      <c r="EA56">
        <v>0.44400000000000001</v>
      </c>
      <c r="EB56">
        <v>2</v>
      </c>
      <c r="EC56">
        <v>516.6</v>
      </c>
      <c r="ED56">
        <v>427.12</v>
      </c>
      <c r="EE56">
        <v>23.2044</v>
      </c>
      <c r="EF56">
        <v>31.156700000000001</v>
      </c>
      <c r="EG56">
        <v>30.0001</v>
      </c>
      <c r="EH56">
        <v>31.258900000000001</v>
      </c>
      <c r="EI56">
        <v>31.276700000000002</v>
      </c>
      <c r="EJ56">
        <v>19.933499999999999</v>
      </c>
      <c r="EK56">
        <v>36.875599999999999</v>
      </c>
      <c r="EL56">
        <v>91.782200000000003</v>
      </c>
      <c r="EM56">
        <v>23.528600000000001</v>
      </c>
      <c r="EN56">
        <v>402.101</v>
      </c>
      <c r="EO56">
        <v>14.3407</v>
      </c>
      <c r="EP56">
        <v>100.143</v>
      </c>
      <c r="EQ56">
        <v>90.380600000000001</v>
      </c>
    </row>
    <row r="57" spans="1:147" x14ac:dyDescent="0.3">
      <c r="A57">
        <v>41</v>
      </c>
      <c r="B57">
        <v>1675522654.8</v>
      </c>
      <c r="C57">
        <v>2520.2999999523199</v>
      </c>
      <c r="D57" t="s">
        <v>374</v>
      </c>
      <c r="E57" t="s">
        <v>375</v>
      </c>
      <c r="F57">
        <v>1675522646.86129</v>
      </c>
      <c r="G57">
        <f t="shared" si="43"/>
        <v>4.6390538137412521E-3</v>
      </c>
      <c r="H57">
        <f t="shared" si="44"/>
        <v>14.727664421142254</v>
      </c>
      <c r="I57">
        <f t="shared" si="45"/>
        <v>399.94116129032301</v>
      </c>
      <c r="J57">
        <f t="shared" si="46"/>
        <v>268.39288161022711</v>
      </c>
      <c r="K57">
        <f t="shared" si="47"/>
        <v>26.063674334065784</v>
      </c>
      <c r="L57">
        <f t="shared" si="48"/>
        <v>38.838348163783245</v>
      </c>
      <c r="M57">
        <f t="shared" si="49"/>
        <v>0.20361655729367714</v>
      </c>
      <c r="N57">
        <f t="shared" si="50"/>
        <v>3.3977529521153778</v>
      </c>
      <c r="O57">
        <f t="shared" si="51"/>
        <v>0.19707250644682536</v>
      </c>
      <c r="P57">
        <f t="shared" si="52"/>
        <v>0.12374075325053949</v>
      </c>
      <c r="Q57">
        <f t="shared" si="53"/>
        <v>161.84291287210058</v>
      </c>
      <c r="R57">
        <f t="shared" si="54"/>
        <v>27.177825250843124</v>
      </c>
      <c r="S57">
        <f t="shared" si="55"/>
        <v>27.476770967741899</v>
      </c>
      <c r="T57">
        <f t="shared" si="56"/>
        <v>3.6806164687032292</v>
      </c>
      <c r="U57">
        <f t="shared" si="57"/>
        <v>39.719006101410521</v>
      </c>
      <c r="V57">
        <f t="shared" si="58"/>
        <v>1.4551067072426724</v>
      </c>
      <c r="W57">
        <f t="shared" si="59"/>
        <v>3.6635023130425157</v>
      </c>
      <c r="X57">
        <f t="shared" si="60"/>
        <v>2.2255097614605566</v>
      </c>
      <c r="Y57">
        <f t="shared" si="61"/>
        <v>-204.58227318598921</v>
      </c>
      <c r="Z57">
        <f t="shared" si="62"/>
        <v>-14.583464317972146</v>
      </c>
      <c r="AA57">
        <f t="shared" si="63"/>
        <v>-0.93033683532266886</v>
      </c>
      <c r="AB57">
        <f t="shared" si="64"/>
        <v>-58.253161467183432</v>
      </c>
      <c r="AC57">
        <v>-4.0151499410571001E-2</v>
      </c>
      <c r="AD57">
        <v>4.50735755529032E-2</v>
      </c>
      <c r="AE57">
        <v>3.3863741522501698</v>
      </c>
      <c r="AF57">
        <v>0</v>
      </c>
      <c r="AG57">
        <v>0</v>
      </c>
      <c r="AH57">
        <f t="shared" si="65"/>
        <v>1</v>
      </c>
      <c r="AI57">
        <f t="shared" si="66"/>
        <v>0</v>
      </c>
      <c r="AJ57">
        <f t="shared" si="67"/>
        <v>51133.625067071167</v>
      </c>
      <c r="AK57">
        <v>0</v>
      </c>
      <c r="AL57">
        <v>0</v>
      </c>
      <c r="AM57">
        <v>0</v>
      </c>
      <c r="AN57">
        <f t="shared" si="68"/>
        <v>0</v>
      </c>
      <c r="AO57" t="e">
        <f t="shared" si="69"/>
        <v>#DIV/0!</v>
      </c>
      <c r="AP57">
        <v>-1</v>
      </c>
      <c r="AQ57" t="s">
        <v>376</v>
      </c>
      <c r="AR57">
        <v>2.3213461538461502</v>
      </c>
      <c r="AS57">
        <v>1.6148</v>
      </c>
      <c r="AT57">
        <f t="shared" si="70"/>
        <v>-0.43754406356585962</v>
      </c>
      <c r="AU57">
        <v>0.5</v>
      </c>
      <c r="AV57">
        <f t="shared" si="71"/>
        <v>841.18176379312615</v>
      </c>
      <c r="AW57">
        <f t="shared" si="72"/>
        <v>14.727664421142254</v>
      </c>
      <c r="AX57">
        <f t="shared" si="73"/>
        <v>-184.02704356377075</v>
      </c>
      <c r="AY57">
        <f t="shared" si="74"/>
        <v>1</v>
      </c>
      <c r="AZ57">
        <f t="shared" si="75"/>
        <v>1.8697105783917346E-2</v>
      </c>
      <c r="BA57">
        <f t="shared" si="76"/>
        <v>-1</v>
      </c>
      <c r="BB57" t="s">
        <v>252</v>
      </c>
      <c r="BC57">
        <v>0</v>
      </c>
      <c r="BD57">
        <f t="shared" si="77"/>
        <v>1.6148</v>
      </c>
      <c r="BE57">
        <f t="shared" si="78"/>
        <v>-0.43754406356585962</v>
      </c>
      <c r="BF57" t="e">
        <f t="shared" si="79"/>
        <v>#DIV/0!</v>
      </c>
      <c r="BG57">
        <f t="shared" si="80"/>
        <v>-0.43754406356585962</v>
      </c>
      <c r="BH57" t="e">
        <f t="shared" si="81"/>
        <v>#DIV/0!</v>
      </c>
      <c r="BI57">
        <f t="shared" si="82"/>
        <v>999.97864516129005</v>
      </c>
      <c r="BJ57">
        <f t="shared" si="83"/>
        <v>841.18176379312615</v>
      </c>
      <c r="BK57">
        <f t="shared" si="84"/>
        <v>0.84119972747762928</v>
      </c>
      <c r="BL57">
        <f t="shared" si="85"/>
        <v>0.19239945495525865</v>
      </c>
      <c r="BM57">
        <v>0.73920978418331496</v>
      </c>
      <c r="BN57">
        <v>0.5</v>
      </c>
      <c r="BO57" t="s">
        <v>253</v>
      </c>
      <c r="BP57">
        <v>1675522646.86129</v>
      </c>
      <c r="BQ57">
        <v>399.94116129032301</v>
      </c>
      <c r="BR57">
        <v>402.39280645161301</v>
      </c>
      <c r="BS57">
        <v>14.9840838709677</v>
      </c>
      <c r="BT57">
        <v>14.308519354838699</v>
      </c>
      <c r="BU57">
        <v>500.00406451612901</v>
      </c>
      <c r="BV57">
        <v>96.910135483870903</v>
      </c>
      <c r="BW57">
        <v>0.20001951612903199</v>
      </c>
      <c r="BX57">
        <v>27.397158064516098</v>
      </c>
      <c r="BY57">
        <v>27.476770967741899</v>
      </c>
      <c r="BZ57">
        <v>999.9</v>
      </c>
      <c r="CA57">
        <v>9991.4516129032309</v>
      </c>
      <c r="CB57">
        <v>0</v>
      </c>
      <c r="CC57">
        <v>387.23599999999999</v>
      </c>
      <c r="CD57">
        <v>999.97864516129005</v>
      </c>
      <c r="CE57">
        <v>0.96000503225806499</v>
      </c>
      <c r="CF57">
        <v>3.9995006451612899E-2</v>
      </c>
      <c r="CG57">
        <v>0</v>
      </c>
      <c r="CH57">
        <v>2.32732580645161</v>
      </c>
      <c r="CI57">
        <v>0</v>
      </c>
      <c r="CJ57">
        <v>1211.75870967742</v>
      </c>
      <c r="CK57">
        <v>9334.13516129032</v>
      </c>
      <c r="CL57">
        <v>39.287999999999997</v>
      </c>
      <c r="CM57">
        <v>42.686999999999998</v>
      </c>
      <c r="CN57">
        <v>40.537999999999997</v>
      </c>
      <c r="CO57">
        <v>41.125</v>
      </c>
      <c r="CP57">
        <v>39.287999999999997</v>
      </c>
      <c r="CQ57">
        <v>959.98709677419299</v>
      </c>
      <c r="CR57">
        <v>39.99</v>
      </c>
      <c r="CS57">
        <v>0</v>
      </c>
      <c r="CT57">
        <v>59.400000095367403</v>
      </c>
      <c r="CU57">
        <v>2.3213461538461502</v>
      </c>
      <c r="CV57">
        <v>1.32981880798132</v>
      </c>
      <c r="CW57">
        <v>-15.712820506362</v>
      </c>
      <c r="CX57">
        <v>1211.67076923077</v>
      </c>
      <c r="CY57">
        <v>15</v>
      </c>
      <c r="CZ57">
        <v>1675519942.0999999</v>
      </c>
      <c r="DA57" t="s">
        <v>254</v>
      </c>
      <c r="DB57">
        <v>1</v>
      </c>
      <c r="DC57">
        <v>-3.8490000000000002</v>
      </c>
      <c r="DD57">
        <v>0.44400000000000001</v>
      </c>
      <c r="DE57">
        <v>403</v>
      </c>
      <c r="DF57">
        <v>16</v>
      </c>
      <c r="DG57">
        <v>1.62</v>
      </c>
      <c r="DH57">
        <v>0.48</v>
      </c>
      <c r="DI57">
        <v>-2.41450396226415</v>
      </c>
      <c r="DJ57">
        <v>-0.33884731565660697</v>
      </c>
      <c r="DK57">
        <v>0.117820631555554</v>
      </c>
      <c r="DL57">
        <v>1</v>
      </c>
      <c r="DM57">
        <v>2.2934000000000001</v>
      </c>
      <c r="DN57">
        <v>0</v>
      </c>
      <c r="DO57">
        <v>0</v>
      </c>
      <c r="DP57">
        <v>0</v>
      </c>
      <c r="DQ57">
        <v>0.663018037735849</v>
      </c>
      <c r="DR57">
        <v>0.135317333221948</v>
      </c>
      <c r="DS57">
        <v>1.7430427202206101E-2</v>
      </c>
      <c r="DT57">
        <v>0</v>
      </c>
      <c r="DU57">
        <v>1</v>
      </c>
      <c r="DV57">
        <v>3</v>
      </c>
      <c r="DW57" t="s">
        <v>268</v>
      </c>
      <c r="DX57">
        <v>100</v>
      </c>
      <c r="DY57">
        <v>100</v>
      </c>
      <c r="DZ57">
        <v>-3.8490000000000002</v>
      </c>
      <c r="EA57">
        <v>0.44400000000000001</v>
      </c>
      <c r="EB57">
        <v>2</v>
      </c>
      <c r="EC57">
        <v>517.54899999999998</v>
      </c>
      <c r="ED57">
        <v>425.68599999999998</v>
      </c>
      <c r="EE57">
        <v>27.238900000000001</v>
      </c>
      <c r="EF57">
        <v>31.2439</v>
      </c>
      <c r="EG57">
        <v>30.001100000000001</v>
      </c>
      <c r="EH57">
        <v>31.329499999999999</v>
      </c>
      <c r="EI57">
        <v>31.3416</v>
      </c>
      <c r="EJ57">
        <v>19.940999999999999</v>
      </c>
      <c r="EK57">
        <v>37.155999999999999</v>
      </c>
      <c r="EL57">
        <v>90.648899999999998</v>
      </c>
      <c r="EM57">
        <v>27.170400000000001</v>
      </c>
      <c r="EN57">
        <v>402.40100000000001</v>
      </c>
      <c r="EO57">
        <v>14.364000000000001</v>
      </c>
      <c r="EP57">
        <v>100.126</v>
      </c>
      <c r="EQ57">
        <v>90.375</v>
      </c>
    </row>
    <row r="58" spans="1:147" x14ac:dyDescent="0.3">
      <c r="A58">
        <v>42</v>
      </c>
      <c r="B58">
        <v>1675522714.9000001</v>
      </c>
      <c r="C58">
        <v>2580.4000000953702</v>
      </c>
      <c r="D58" t="s">
        <v>377</v>
      </c>
      <c r="E58" t="s">
        <v>378</v>
      </c>
      <c r="F58">
        <v>1675522706.8645201</v>
      </c>
      <c r="G58">
        <f t="shared" si="43"/>
        <v>4.4158625125972073E-3</v>
      </c>
      <c r="H58">
        <f t="shared" si="44"/>
        <v>15.770064064129311</v>
      </c>
      <c r="I58">
        <f t="shared" si="45"/>
        <v>399.95835483871002</v>
      </c>
      <c r="J58">
        <f t="shared" si="46"/>
        <v>251.26152965451351</v>
      </c>
      <c r="K58">
        <f t="shared" si="47"/>
        <v>24.400650171635469</v>
      </c>
      <c r="L58">
        <f t="shared" si="48"/>
        <v>38.840979409228481</v>
      </c>
      <c r="M58">
        <f t="shared" si="49"/>
        <v>0.19007001844721932</v>
      </c>
      <c r="N58">
        <f t="shared" si="50"/>
        <v>3.4023114054552059</v>
      </c>
      <c r="O58">
        <f t="shared" si="51"/>
        <v>0.18436200462766314</v>
      </c>
      <c r="P58">
        <f t="shared" si="52"/>
        <v>0.11572481645461466</v>
      </c>
      <c r="Q58">
        <f t="shared" si="53"/>
        <v>161.84513665872805</v>
      </c>
      <c r="R58">
        <f t="shared" si="54"/>
        <v>27.74640675141416</v>
      </c>
      <c r="S58">
        <f t="shared" si="55"/>
        <v>27.833670967741899</v>
      </c>
      <c r="T58">
        <f t="shared" si="56"/>
        <v>3.7581986250117385</v>
      </c>
      <c r="U58">
        <f t="shared" si="57"/>
        <v>39.593049427179544</v>
      </c>
      <c r="V58">
        <f t="shared" si="58"/>
        <v>1.4950594396385166</v>
      </c>
      <c r="W58">
        <f t="shared" si="59"/>
        <v>3.7760653985196688</v>
      </c>
      <c r="X58">
        <f t="shared" si="60"/>
        <v>2.2631391853732219</v>
      </c>
      <c r="Y58">
        <f t="shared" si="61"/>
        <v>-194.73953680553683</v>
      </c>
      <c r="Z58">
        <f t="shared" si="62"/>
        <v>14.908935866238007</v>
      </c>
      <c r="AA58">
        <f t="shared" si="63"/>
        <v>0.95397968996199189</v>
      </c>
      <c r="AB58">
        <f t="shared" si="64"/>
        <v>-17.031484590608787</v>
      </c>
      <c r="AC58">
        <v>-4.0219286581779902E-2</v>
      </c>
      <c r="AD58">
        <v>4.5149672591067599E-2</v>
      </c>
      <c r="AE58">
        <v>3.39091339493371</v>
      </c>
      <c r="AF58">
        <v>0</v>
      </c>
      <c r="AG58">
        <v>0</v>
      </c>
      <c r="AH58">
        <f t="shared" si="65"/>
        <v>1</v>
      </c>
      <c r="AI58">
        <f t="shared" si="66"/>
        <v>0</v>
      </c>
      <c r="AJ58">
        <f t="shared" si="67"/>
        <v>51128.346068373998</v>
      </c>
      <c r="AK58">
        <v>0</v>
      </c>
      <c r="AL58">
        <v>0</v>
      </c>
      <c r="AM58">
        <v>0</v>
      </c>
      <c r="AN58">
        <f t="shared" si="68"/>
        <v>0</v>
      </c>
      <c r="AO58" t="e">
        <f t="shared" si="69"/>
        <v>#DIV/0!</v>
      </c>
      <c r="AP58">
        <v>-1</v>
      </c>
      <c r="AQ58" t="s">
        <v>379</v>
      </c>
      <c r="AR58">
        <v>2.3123499999999999</v>
      </c>
      <c r="AS58">
        <v>2.3656999999999999</v>
      </c>
      <c r="AT58">
        <f t="shared" si="70"/>
        <v>2.2551464682757705E-2</v>
      </c>
      <c r="AU58">
        <v>0.5</v>
      </c>
      <c r="AV58">
        <f t="shared" si="71"/>
        <v>841.19339639993677</v>
      </c>
      <c r="AW58">
        <f t="shared" si="72"/>
        <v>15.770064064129311</v>
      </c>
      <c r="AX58">
        <f t="shared" si="73"/>
        <v>9.4850715851410889</v>
      </c>
      <c r="AY58">
        <f t="shared" si="74"/>
        <v>1</v>
      </c>
      <c r="AZ58">
        <f t="shared" si="75"/>
        <v>1.9936038651635058E-2</v>
      </c>
      <c r="BA58">
        <f t="shared" si="76"/>
        <v>-1</v>
      </c>
      <c r="BB58" t="s">
        <v>252</v>
      </c>
      <c r="BC58">
        <v>0</v>
      </c>
      <c r="BD58">
        <f t="shared" si="77"/>
        <v>2.3656999999999999</v>
      </c>
      <c r="BE58">
        <f t="shared" si="78"/>
        <v>2.255146468275775E-2</v>
      </c>
      <c r="BF58" t="e">
        <f t="shared" si="79"/>
        <v>#DIV/0!</v>
      </c>
      <c r="BG58">
        <f t="shared" si="80"/>
        <v>2.255146468275775E-2</v>
      </c>
      <c r="BH58" t="e">
        <f t="shared" si="81"/>
        <v>#DIV/0!</v>
      </c>
      <c r="BI58">
        <f t="shared" si="82"/>
        <v>999.99248387096804</v>
      </c>
      <c r="BJ58">
        <f t="shared" si="83"/>
        <v>841.19339639993677</v>
      </c>
      <c r="BK58">
        <f t="shared" si="84"/>
        <v>0.84119971896556611</v>
      </c>
      <c r="BL58">
        <f t="shared" si="85"/>
        <v>0.19239943793113237</v>
      </c>
      <c r="BM58">
        <v>0.73920978418331496</v>
      </c>
      <c r="BN58">
        <v>0.5</v>
      </c>
      <c r="BO58" t="s">
        <v>253</v>
      </c>
      <c r="BP58">
        <v>1675522706.8645201</v>
      </c>
      <c r="BQ58">
        <v>399.95835483871002</v>
      </c>
      <c r="BR58">
        <v>402.550935483871</v>
      </c>
      <c r="BS58">
        <v>15.3951193548387</v>
      </c>
      <c r="BT58">
        <v>14.752322580645201</v>
      </c>
      <c r="BU58">
        <v>500.00177419354799</v>
      </c>
      <c r="BV58">
        <v>96.912609677419397</v>
      </c>
      <c r="BW58">
        <v>0.199949516129032</v>
      </c>
      <c r="BX58">
        <v>27.914951612903199</v>
      </c>
      <c r="BY58">
        <v>27.833670967741899</v>
      </c>
      <c r="BZ58">
        <v>999.9</v>
      </c>
      <c r="CA58">
        <v>10008.064516128999</v>
      </c>
      <c r="CB58">
        <v>0</v>
      </c>
      <c r="CC58">
        <v>387.148741935484</v>
      </c>
      <c r="CD58">
        <v>999.99248387096804</v>
      </c>
      <c r="CE58">
        <v>0.96000787096774198</v>
      </c>
      <c r="CF58">
        <v>3.9992374193548397E-2</v>
      </c>
      <c r="CG58">
        <v>0</v>
      </c>
      <c r="CH58">
        <v>2.31952903225806</v>
      </c>
      <c r="CI58">
        <v>0</v>
      </c>
      <c r="CJ58">
        <v>1203.28967741936</v>
      </c>
      <c r="CK58">
        <v>9334.2783870967796</v>
      </c>
      <c r="CL58">
        <v>39.588419354838699</v>
      </c>
      <c r="CM58">
        <v>42.850612903225802</v>
      </c>
      <c r="CN58">
        <v>40.818096774193499</v>
      </c>
      <c r="CO58">
        <v>41.25</v>
      </c>
      <c r="CP58">
        <v>39.558</v>
      </c>
      <c r="CQ58">
        <v>960.00193548387097</v>
      </c>
      <c r="CR58">
        <v>39.990322580645199</v>
      </c>
      <c r="CS58">
        <v>0</v>
      </c>
      <c r="CT58">
        <v>59.400000095367403</v>
      </c>
      <c r="CU58">
        <v>2.3123499999999999</v>
      </c>
      <c r="CV58">
        <v>0.35767178624312301</v>
      </c>
      <c r="CW58">
        <v>-4.91282052339802</v>
      </c>
      <c r="CX58">
        <v>1203.26307692308</v>
      </c>
      <c r="CY58">
        <v>15</v>
      </c>
      <c r="CZ58">
        <v>1675519942.0999999</v>
      </c>
      <c r="DA58" t="s">
        <v>254</v>
      </c>
      <c r="DB58">
        <v>1</v>
      </c>
      <c r="DC58">
        <v>-3.8490000000000002</v>
      </c>
      <c r="DD58">
        <v>0.44400000000000001</v>
      </c>
      <c r="DE58">
        <v>403</v>
      </c>
      <c r="DF58">
        <v>16</v>
      </c>
      <c r="DG58">
        <v>1.62</v>
      </c>
      <c r="DH58">
        <v>0.48</v>
      </c>
      <c r="DI58">
        <v>-2.5928267924528301</v>
      </c>
      <c r="DJ58">
        <v>-0.100739900629099</v>
      </c>
      <c r="DK58">
        <v>0.15796272713897799</v>
      </c>
      <c r="DL58">
        <v>1</v>
      </c>
      <c r="DM58">
        <v>2.2806999999999999</v>
      </c>
      <c r="DN58">
        <v>0</v>
      </c>
      <c r="DO58">
        <v>0</v>
      </c>
      <c r="DP58">
        <v>0</v>
      </c>
      <c r="DQ58">
        <v>0.63875147169811297</v>
      </c>
      <c r="DR58">
        <v>6.0031515990491502E-2</v>
      </c>
      <c r="DS58">
        <v>1.3081420545739001E-2</v>
      </c>
      <c r="DT58">
        <v>1</v>
      </c>
      <c r="DU58">
        <v>2</v>
      </c>
      <c r="DV58">
        <v>3</v>
      </c>
      <c r="DW58" t="s">
        <v>255</v>
      </c>
      <c r="DX58">
        <v>100</v>
      </c>
      <c r="DY58">
        <v>100</v>
      </c>
      <c r="DZ58">
        <v>-3.8490000000000002</v>
      </c>
      <c r="EA58">
        <v>0.44400000000000001</v>
      </c>
      <c r="EB58">
        <v>2</v>
      </c>
      <c r="EC58">
        <v>516.44000000000005</v>
      </c>
      <c r="ED58">
        <v>426.71899999999999</v>
      </c>
      <c r="EE58">
        <v>27.2408</v>
      </c>
      <c r="EF58">
        <v>31.279399999999999</v>
      </c>
      <c r="EG58">
        <v>30.000299999999999</v>
      </c>
      <c r="EH58">
        <v>31.383900000000001</v>
      </c>
      <c r="EI58">
        <v>31.396899999999999</v>
      </c>
      <c r="EJ58">
        <v>19.9635</v>
      </c>
      <c r="EK58">
        <v>34.224499999999999</v>
      </c>
      <c r="EL58">
        <v>89.139700000000005</v>
      </c>
      <c r="EM58">
        <v>27.24</v>
      </c>
      <c r="EN58">
        <v>402.73700000000002</v>
      </c>
      <c r="EO58">
        <v>14.8902</v>
      </c>
      <c r="EP58">
        <v>100.117</v>
      </c>
      <c r="EQ58">
        <v>90.370699999999999</v>
      </c>
    </row>
    <row r="59" spans="1:147" x14ac:dyDescent="0.3">
      <c r="A59">
        <v>43</v>
      </c>
      <c r="B59">
        <v>1675522774.9000001</v>
      </c>
      <c r="C59">
        <v>2640.4000000953702</v>
      </c>
      <c r="D59" t="s">
        <v>380</v>
      </c>
      <c r="E59" t="s">
        <v>381</v>
      </c>
      <c r="F59">
        <v>1675522766.89677</v>
      </c>
      <c r="G59">
        <f t="shared" si="43"/>
        <v>4.8791735952496175E-3</v>
      </c>
      <c r="H59">
        <f t="shared" si="44"/>
        <v>17.268897469905856</v>
      </c>
      <c r="I59">
        <f t="shared" si="45"/>
        <v>399.93403225806497</v>
      </c>
      <c r="J59">
        <f t="shared" si="46"/>
        <v>252.5945141476945</v>
      </c>
      <c r="K59">
        <f t="shared" si="47"/>
        <v>24.530108213864956</v>
      </c>
      <c r="L59">
        <f t="shared" si="48"/>
        <v>38.838630849921941</v>
      </c>
      <c r="M59">
        <f t="shared" si="49"/>
        <v>0.21084179683871096</v>
      </c>
      <c r="N59">
        <f t="shared" si="50"/>
        <v>3.4003509071444316</v>
      </c>
      <c r="O59">
        <f t="shared" si="51"/>
        <v>0.20383884541247102</v>
      </c>
      <c r="P59">
        <f t="shared" si="52"/>
        <v>0.12800908906639857</v>
      </c>
      <c r="Q59">
        <f t="shared" si="53"/>
        <v>161.84496565976971</v>
      </c>
      <c r="R59">
        <f t="shared" si="54"/>
        <v>27.928269817069797</v>
      </c>
      <c r="S59">
        <f t="shared" si="55"/>
        <v>27.994541935483898</v>
      </c>
      <c r="T59">
        <f t="shared" si="56"/>
        <v>3.7936323806756693</v>
      </c>
      <c r="U59">
        <f t="shared" si="57"/>
        <v>39.921466503422508</v>
      </c>
      <c r="V59">
        <f t="shared" si="58"/>
        <v>1.5328524200546452</v>
      </c>
      <c r="W59">
        <f t="shared" si="59"/>
        <v>3.8396696171550517</v>
      </c>
      <c r="X59">
        <f t="shared" si="60"/>
        <v>2.2607799606210239</v>
      </c>
      <c r="Y59">
        <f t="shared" si="61"/>
        <v>-215.17155555050815</v>
      </c>
      <c r="Z59">
        <f t="shared" si="62"/>
        <v>37.959008726517794</v>
      </c>
      <c r="AA59">
        <f t="shared" si="63"/>
        <v>2.4357141424310722</v>
      </c>
      <c r="AB59">
        <f t="shared" si="64"/>
        <v>-12.931867021789571</v>
      </c>
      <c r="AC59">
        <v>-4.01901280508963E-2</v>
      </c>
      <c r="AD59">
        <v>4.5116939585723097E-2</v>
      </c>
      <c r="AE59">
        <v>3.3889611600524998</v>
      </c>
      <c r="AF59">
        <v>0</v>
      </c>
      <c r="AG59">
        <v>0</v>
      </c>
      <c r="AH59">
        <f t="shared" si="65"/>
        <v>1</v>
      </c>
      <c r="AI59">
        <f t="shared" si="66"/>
        <v>0</v>
      </c>
      <c r="AJ59">
        <f t="shared" si="67"/>
        <v>51044.17232627183</v>
      </c>
      <c r="AK59">
        <v>0</v>
      </c>
      <c r="AL59">
        <v>0</v>
      </c>
      <c r="AM59">
        <v>0</v>
      </c>
      <c r="AN59">
        <f t="shared" si="68"/>
        <v>0</v>
      </c>
      <c r="AO59" t="e">
        <f t="shared" si="69"/>
        <v>#DIV/0!</v>
      </c>
      <c r="AP59">
        <v>-1</v>
      </c>
      <c r="AQ59" t="s">
        <v>382</v>
      </c>
      <c r="AR59">
        <v>2.2478461538461501</v>
      </c>
      <c r="AS59">
        <v>1.6235999999999999</v>
      </c>
      <c r="AT59">
        <f t="shared" si="70"/>
        <v>-0.3844827259461383</v>
      </c>
      <c r="AU59">
        <v>0.5</v>
      </c>
      <c r="AV59">
        <f t="shared" si="71"/>
        <v>841.19259901974988</v>
      </c>
      <c r="AW59">
        <f t="shared" si="72"/>
        <v>17.268897469905856</v>
      </c>
      <c r="AX59">
        <f t="shared" si="73"/>
        <v>-161.71201175841514</v>
      </c>
      <c r="AY59">
        <f t="shared" si="74"/>
        <v>1</v>
      </c>
      <c r="AZ59">
        <f t="shared" si="75"/>
        <v>2.171785330873665E-2</v>
      </c>
      <c r="BA59">
        <f t="shared" si="76"/>
        <v>-1</v>
      </c>
      <c r="BB59" t="s">
        <v>252</v>
      </c>
      <c r="BC59">
        <v>0</v>
      </c>
      <c r="BD59">
        <f t="shared" si="77"/>
        <v>1.6235999999999999</v>
      </c>
      <c r="BE59">
        <f t="shared" si="78"/>
        <v>-0.3844827259461383</v>
      </c>
      <c r="BF59" t="e">
        <f t="shared" si="79"/>
        <v>#DIV/0!</v>
      </c>
      <c r="BG59">
        <f t="shared" si="80"/>
        <v>-0.3844827259461383</v>
      </c>
      <c r="BH59" t="e">
        <f t="shared" si="81"/>
        <v>#DIV/0!</v>
      </c>
      <c r="BI59">
        <f t="shared" si="82"/>
        <v>999.99154838709705</v>
      </c>
      <c r="BJ59">
        <f t="shared" si="83"/>
        <v>841.19259901974988</v>
      </c>
      <c r="BK59">
        <f t="shared" si="84"/>
        <v>0.84119970851406034</v>
      </c>
      <c r="BL59">
        <f t="shared" si="85"/>
        <v>0.19239941702812086</v>
      </c>
      <c r="BM59">
        <v>0.73920978418331496</v>
      </c>
      <c r="BN59">
        <v>0.5</v>
      </c>
      <c r="BO59" t="s">
        <v>253</v>
      </c>
      <c r="BP59">
        <v>1675522766.89677</v>
      </c>
      <c r="BQ59">
        <v>399.93403225806497</v>
      </c>
      <c r="BR59">
        <v>402.77564516129002</v>
      </c>
      <c r="BS59">
        <v>15.784280645161299</v>
      </c>
      <c r="BT59">
        <v>15.0743064516129</v>
      </c>
      <c r="BU59">
        <v>499.99045161290297</v>
      </c>
      <c r="BV59">
        <v>96.912632258064505</v>
      </c>
      <c r="BW59">
        <v>0.199960612903226</v>
      </c>
      <c r="BX59">
        <v>28.2016064516129</v>
      </c>
      <c r="BY59">
        <v>27.994541935483898</v>
      </c>
      <c r="BZ59">
        <v>999.9</v>
      </c>
      <c r="CA59">
        <v>10000.8064516129</v>
      </c>
      <c r="CB59">
        <v>0</v>
      </c>
      <c r="CC59">
        <v>387.17983870967703</v>
      </c>
      <c r="CD59">
        <v>999.99154838709705</v>
      </c>
      <c r="CE59">
        <v>0.96001064516129098</v>
      </c>
      <c r="CF59">
        <v>3.9989741935483901E-2</v>
      </c>
      <c r="CG59">
        <v>0</v>
      </c>
      <c r="CH59">
        <v>2.2478612903225801</v>
      </c>
      <c r="CI59">
        <v>0</v>
      </c>
      <c r="CJ59">
        <v>1200.6996774193501</v>
      </c>
      <c r="CK59">
        <v>9334.2774193548394</v>
      </c>
      <c r="CL59">
        <v>39.846548387096803</v>
      </c>
      <c r="CM59">
        <v>43.01</v>
      </c>
      <c r="CN59">
        <v>41.072161290322597</v>
      </c>
      <c r="CO59">
        <v>41.375</v>
      </c>
      <c r="CP59">
        <v>39.808</v>
      </c>
      <c r="CQ59">
        <v>960.00290322580599</v>
      </c>
      <c r="CR59">
        <v>39.99</v>
      </c>
      <c r="CS59">
        <v>0</v>
      </c>
      <c r="CT59">
        <v>59.200000047683702</v>
      </c>
      <c r="CU59">
        <v>2.2478461538461501</v>
      </c>
      <c r="CV59">
        <v>7.1760696976753302E-2</v>
      </c>
      <c r="CW59">
        <v>-1.1083760700226899</v>
      </c>
      <c r="CX59">
        <v>1200.6761538461501</v>
      </c>
      <c r="CY59">
        <v>15</v>
      </c>
      <c r="CZ59">
        <v>1675519942.0999999</v>
      </c>
      <c r="DA59" t="s">
        <v>254</v>
      </c>
      <c r="DB59">
        <v>1</v>
      </c>
      <c r="DC59">
        <v>-3.8490000000000002</v>
      </c>
      <c r="DD59">
        <v>0.44400000000000001</v>
      </c>
      <c r="DE59">
        <v>403</v>
      </c>
      <c r="DF59">
        <v>16</v>
      </c>
      <c r="DG59">
        <v>1.62</v>
      </c>
      <c r="DH59">
        <v>0.48</v>
      </c>
      <c r="DI59">
        <v>-2.7988837735849099</v>
      </c>
      <c r="DJ59">
        <v>-0.36082681702200498</v>
      </c>
      <c r="DK59">
        <v>0.10429977044108001</v>
      </c>
      <c r="DL59">
        <v>1</v>
      </c>
      <c r="DM59">
        <v>2.052</v>
      </c>
      <c r="DN59">
        <v>0</v>
      </c>
      <c r="DO59">
        <v>0</v>
      </c>
      <c r="DP59">
        <v>0</v>
      </c>
      <c r="DQ59">
        <v>0.69932567924528299</v>
      </c>
      <c r="DR59">
        <v>0.11347818702453399</v>
      </c>
      <c r="DS59">
        <v>1.47691887869787E-2</v>
      </c>
      <c r="DT59">
        <v>0</v>
      </c>
      <c r="DU59">
        <v>1</v>
      </c>
      <c r="DV59">
        <v>3</v>
      </c>
      <c r="DW59" t="s">
        <v>268</v>
      </c>
      <c r="DX59">
        <v>100</v>
      </c>
      <c r="DY59">
        <v>100</v>
      </c>
      <c r="DZ59">
        <v>-3.8490000000000002</v>
      </c>
      <c r="EA59">
        <v>0.44400000000000001</v>
      </c>
      <c r="EB59">
        <v>2</v>
      </c>
      <c r="EC59">
        <v>516.48099999999999</v>
      </c>
      <c r="ED59">
        <v>426.25099999999998</v>
      </c>
      <c r="EE59">
        <v>27.2544</v>
      </c>
      <c r="EF59">
        <v>31.290400000000002</v>
      </c>
      <c r="EG59">
        <v>30.000299999999999</v>
      </c>
      <c r="EH59">
        <v>31.4221</v>
      </c>
      <c r="EI59">
        <v>31.4376</v>
      </c>
      <c r="EJ59">
        <v>19.973500000000001</v>
      </c>
      <c r="EK59">
        <v>33.105800000000002</v>
      </c>
      <c r="EL59">
        <v>88.022800000000004</v>
      </c>
      <c r="EM59">
        <v>27.248200000000001</v>
      </c>
      <c r="EN59">
        <v>402.88400000000001</v>
      </c>
      <c r="EO59">
        <v>15.039199999999999</v>
      </c>
      <c r="EP59">
        <v>100.11499999999999</v>
      </c>
      <c r="EQ59">
        <v>90.369900000000001</v>
      </c>
    </row>
    <row r="60" spans="1:147" x14ac:dyDescent="0.3">
      <c r="A60">
        <v>44</v>
      </c>
      <c r="B60">
        <v>1675522834.9000001</v>
      </c>
      <c r="C60">
        <v>2700.4000000953702</v>
      </c>
      <c r="D60" t="s">
        <v>383</v>
      </c>
      <c r="E60" t="s">
        <v>384</v>
      </c>
      <c r="F60">
        <v>1675522826.9000001</v>
      </c>
      <c r="G60">
        <f t="shared" si="43"/>
        <v>5.1784630483659184E-3</v>
      </c>
      <c r="H60">
        <f t="shared" si="44"/>
        <v>17.95612235504224</v>
      </c>
      <c r="I60">
        <f t="shared" si="45"/>
        <v>399.98929032258098</v>
      </c>
      <c r="J60">
        <f t="shared" si="46"/>
        <v>255.68796885693786</v>
      </c>
      <c r="K60">
        <f t="shared" si="47"/>
        <v>24.83049538472369</v>
      </c>
      <c r="L60">
        <f t="shared" si="48"/>
        <v>38.843956059781796</v>
      </c>
      <c r="M60">
        <f t="shared" si="49"/>
        <v>0.22475317557233718</v>
      </c>
      <c r="N60">
        <f t="shared" si="50"/>
        <v>3.4011761174528505</v>
      </c>
      <c r="O60">
        <f t="shared" si="51"/>
        <v>0.21681619961398663</v>
      </c>
      <c r="P60">
        <f t="shared" si="52"/>
        <v>0.13619987942299711</v>
      </c>
      <c r="Q60">
        <f t="shared" si="53"/>
        <v>161.844018950915</v>
      </c>
      <c r="R60">
        <f t="shared" si="54"/>
        <v>28.008723740780066</v>
      </c>
      <c r="S60">
        <f t="shared" si="55"/>
        <v>28.037280645161299</v>
      </c>
      <c r="T60">
        <f t="shared" si="56"/>
        <v>3.8030949553057201</v>
      </c>
      <c r="U60">
        <f t="shared" si="57"/>
        <v>39.95861778171745</v>
      </c>
      <c r="V60">
        <f t="shared" si="58"/>
        <v>1.5475467395547107</v>
      </c>
      <c r="W60">
        <f t="shared" si="59"/>
        <v>3.8728735513538473</v>
      </c>
      <c r="X60">
        <f t="shared" si="60"/>
        <v>2.2555482157510092</v>
      </c>
      <c r="Y60">
        <f t="shared" si="61"/>
        <v>-228.370220432937</v>
      </c>
      <c r="Z60">
        <f t="shared" si="62"/>
        <v>57.269965274397855</v>
      </c>
      <c r="AA60">
        <f t="shared" si="63"/>
        <v>3.6774406454467243</v>
      </c>
      <c r="AB60">
        <f t="shared" si="64"/>
        <v>-5.5787955621774259</v>
      </c>
      <c r="AC60">
        <v>-4.02024005659391E-2</v>
      </c>
      <c r="AD60">
        <v>4.5130716558990001E-2</v>
      </c>
      <c r="AE60">
        <v>3.3897828923714401</v>
      </c>
      <c r="AF60">
        <v>0</v>
      </c>
      <c r="AG60">
        <v>0</v>
      </c>
      <c r="AH60">
        <f t="shared" si="65"/>
        <v>1</v>
      </c>
      <c r="AI60">
        <f t="shared" si="66"/>
        <v>0</v>
      </c>
      <c r="AJ60">
        <f t="shared" si="67"/>
        <v>51034.042070112584</v>
      </c>
      <c r="AK60">
        <v>0</v>
      </c>
      <c r="AL60">
        <v>0</v>
      </c>
      <c r="AM60">
        <v>0</v>
      </c>
      <c r="AN60">
        <f t="shared" si="68"/>
        <v>0</v>
      </c>
      <c r="AO60" t="e">
        <f t="shared" si="69"/>
        <v>#DIV/0!</v>
      </c>
      <c r="AP60">
        <v>-1</v>
      </c>
      <c r="AQ60" t="s">
        <v>385</v>
      </c>
      <c r="AR60">
        <v>2.3487153846153799</v>
      </c>
      <c r="AS60">
        <v>1.2612000000000001</v>
      </c>
      <c r="AT60">
        <f t="shared" si="70"/>
        <v>-0.86228622313303172</v>
      </c>
      <c r="AU60">
        <v>0.5</v>
      </c>
      <c r="AV60">
        <f t="shared" si="71"/>
        <v>841.18763787193893</v>
      </c>
      <c r="AW60">
        <f t="shared" si="72"/>
        <v>17.95612235504224</v>
      </c>
      <c r="AX60">
        <f t="shared" si="73"/>
        <v>-362.67225560339529</v>
      </c>
      <c r="AY60">
        <f t="shared" si="74"/>
        <v>1</v>
      </c>
      <c r="AZ60">
        <f t="shared" si="75"/>
        <v>2.2534951182827643E-2</v>
      </c>
      <c r="BA60">
        <f t="shared" si="76"/>
        <v>-1</v>
      </c>
      <c r="BB60" t="s">
        <v>252</v>
      </c>
      <c r="BC60">
        <v>0</v>
      </c>
      <c r="BD60">
        <f t="shared" si="77"/>
        <v>1.2612000000000001</v>
      </c>
      <c r="BE60">
        <f t="shared" si="78"/>
        <v>-0.86228622313303183</v>
      </c>
      <c r="BF60" t="e">
        <f t="shared" si="79"/>
        <v>#DIV/0!</v>
      </c>
      <c r="BG60">
        <f t="shared" si="80"/>
        <v>-0.86228622313303183</v>
      </c>
      <c r="BH60" t="e">
        <f t="shared" si="81"/>
        <v>#DIV/0!</v>
      </c>
      <c r="BI60">
        <f t="shared" si="82"/>
        <v>999.98564516128999</v>
      </c>
      <c r="BJ60">
        <f t="shared" si="83"/>
        <v>841.18763787193893</v>
      </c>
      <c r="BK60">
        <f t="shared" si="84"/>
        <v>0.84119971315814424</v>
      </c>
      <c r="BL60">
        <f t="shared" si="85"/>
        <v>0.19239942631628865</v>
      </c>
      <c r="BM60">
        <v>0.73920978418331496</v>
      </c>
      <c r="BN60">
        <v>0.5</v>
      </c>
      <c r="BO60" t="s">
        <v>253</v>
      </c>
      <c r="BP60">
        <v>1675522826.9000001</v>
      </c>
      <c r="BQ60">
        <v>399.98929032258098</v>
      </c>
      <c r="BR60">
        <v>402.95016129032302</v>
      </c>
      <c r="BS60">
        <v>15.9356096774194</v>
      </c>
      <c r="BT60">
        <v>15.182222580645201</v>
      </c>
      <c r="BU60">
        <v>500.00451612903203</v>
      </c>
      <c r="BV60">
        <v>96.912529032258107</v>
      </c>
      <c r="BW60">
        <v>0.19996122580645201</v>
      </c>
      <c r="BX60">
        <v>28.349609677419402</v>
      </c>
      <c r="BY60">
        <v>28.037280645161299</v>
      </c>
      <c r="BZ60">
        <v>999.9</v>
      </c>
      <c r="CA60">
        <v>10003.870967741899</v>
      </c>
      <c r="CB60">
        <v>0</v>
      </c>
      <c r="CC60">
        <v>387.22809677419298</v>
      </c>
      <c r="CD60">
        <v>999.98564516128999</v>
      </c>
      <c r="CE60">
        <v>0.96001258064516104</v>
      </c>
      <c r="CF60">
        <v>3.99877677419355E-2</v>
      </c>
      <c r="CG60">
        <v>0</v>
      </c>
      <c r="CH60">
        <v>2.3663548387096802</v>
      </c>
      <c r="CI60">
        <v>0</v>
      </c>
      <c r="CJ60">
        <v>1201.5425806451599</v>
      </c>
      <c r="CK60">
        <v>9334.2358064516102</v>
      </c>
      <c r="CL60">
        <v>40.068096774193499</v>
      </c>
      <c r="CM60">
        <v>43.167000000000002</v>
      </c>
      <c r="CN60">
        <v>41.277999999999999</v>
      </c>
      <c r="CO60">
        <v>41.5</v>
      </c>
      <c r="CP60">
        <v>40.014000000000003</v>
      </c>
      <c r="CQ60">
        <v>959.99903225806395</v>
      </c>
      <c r="CR60">
        <v>39.99</v>
      </c>
      <c r="CS60">
        <v>0</v>
      </c>
      <c r="CT60">
        <v>59.599999904632597</v>
      </c>
      <c r="CU60">
        <v>2.3487153846153799</v>
      </c>
      <c r="CV60">
        <v>-0.10500513632012901</v>
      </c>
      <c r="CW60">
        <v>2.8748718002346498</v>
      </c>
      <c r="CX60">
        <v>1201.5634615384599</v>
      </c>
      <c r="CY60">
        <v>15</v>
      </c>
      <c r="CZ60">
        <v>1675519942.0999999</v>
      </c>
      <c r="DA60" t="s">
        <v>254</v>
      </c>
      <c r="DB60">
        <v>1</v>
      </c>
      <c r="DC60">
        <v>-3.8490000000000002</v>
      </c>
      <c r="DD60">
        <v>0.44400000000000001</v>
      </c>
      <c r="DE60">
        <v>403</v>
      </c>
      <c r="DF60">
        <v>16</v>
      </c>
      <c r="DG60">
        <v>1.62</v>
      </c>
      <c r="DH60">
        <v>0.48</v>
      </c>
      <c r="DI60">
        <v>-2.9496783018867898</v>
      </c>
      <c r="DJ60">
        <v>-0.20297484276730601</v>
      </c>
      <c r="DK60">
        <v>0.122712478086984</v>
      </c>
      <c r="DL60">
        <v>1</v>
      </c>
      <c r="DM60">
        <v>2.2940999999999998</v>
      </c>
      <c r="DN60">
        <v>0</v>
      </c>
      <c r="DO60">
        <v>0</v>
      </c>
      <c r="DP60">
        <v>0</v>
      </c>
      <c r="DQ60">
        <v>0.74435371698113195</v>
      </c>
      <c r="DR60">
        <v>8.9275016932751694E-2</v>
      </c>
      <c r="DS60">
        <v>1.1821561376262E-2</v>
      </c>
      <c r="DT60">
        <v>1</v>
      </c>
      <c r="DU60">
        <v>2</v>
      </c>
      <c r="DV60">
        <v>3</v>
      </c>
      <c r="DW60" t="s">
        <v>255</v>
      </c>
      <c r="DX60">
        <v>100</v>
      </c>
      <c r="DY60">
        <v>100</v>
      </c>
      <c r="DZ60">
        <v>-3.8490000000000002</v>
      </c>
      <c r="EA60">
        <v>0.44400000000000001</v>
      </c>
      <c r="EB60">
        <v>2</v>
      </c>
      <c r="EC60">
        <v>516.63599999999997</v>
      </c>
      <c r="ED60">
        <v>426.04599999999999</v>
      </c>
      <c r="EE60">
        <v>26.7224</v>
      </c>
      <c r="EF60">
        <v>31.287700000000001</v>
      </c>
      <c r="EG60">
        <v>30</v>
      </c>
      <c r="EH60">
        <v>31.441199999999998</v>
      </c>
      <c r="EI60">
        <v>31.4621</v>
      </c>
      <c r="EJ60">
        <v>19.976900000000001</v>
      </c>
      <c r="EK60">
        <v>32.539900000000003</v>
      </c>
      <c r="EL60">
        <v>86.891800000000003</v>
      </c>
      <c r="EM60">
        <v>26.7257</v>
      </c>
      <c r="EN60">
        <v>402.91300000000001</v>
      </c>
      <c r="EO60">
        <v>15.2271</v>
      </c>
      <c r="EP60">
        <v>100.117</v>
      </c>
      <c r="EQ60">
        <v>90.374300000000005</v>
      </c>
    </row>
    <row r="61" spans="1:147" x14ac:dyDescent="0.3">
      <c r="A61">
        <v>45</v>
      </c>
      <c r="B61">
        <v>1675522894.9000001</v>
      </c>
      <c r="C61">
        <v>2760.4000000953702</v>
      </c>
      <c r="D61" t="s">
        <v>386</v>
      </c>
      <c r="E61" t="s">
        <v>387</v>
      </c>
      <c r="F61">
        <v>1675522886.9000001</v>
      </c>
      <c r="G61">
        <f t="shared" si="43"/>
        <v>5.4890684306912567E-3</v>
      </c>
      <c r="H61">
        <f t="shared" si="44"/>
        <v>19.022269728365234</v>
      </c>
      <c r="I61">
        <f t="shared" si="45"/>
        <v>399.96751612903199</v>
      </c>
      <c r="J61">
        <f t="shared" si="46"/>
        <v>257.27030150911378</v>
      </c>
      <c r="K61">
        <f t="shared" si="47"/>
        <v>24.984390760714305</v>
      </c>
      <c r="L61">
        <f t="shared" si="48"/>
        <v>38.842200813474143</v>
      </c>
      <c r="M61">
        <f t="shared" si="49"/>
        <v>0.24138577048447582</v>
      </c>
      <c r="N61">
        <f t="shared" si="50"/>
        <v>3.3971009960806997</v>
      </c>
      <c r="O61">
        <f t="shared" si="51"/>
        <v>0.23224575552577126</v>
      </c>
      <c r="P61">
        <f t="shared" si="52"/>
        <v>0.14594595600175947</v>
      </c>
      <c r="Q61">
        <f t="shared" si="53"/>
        <v>161.84443950111091</v>
      </c>
      <c r="R61">
        <f t="shared" si="54"/>
        <v>27.954513996092459</v>
      </c>
      <c r="S61">
        <f t="shared" si="55"/>
        <v>27.978645161290299</v>
      </c>
      <c r="T61">
        <f t="shared" si="56"/>
        <v>3.7901179961788225</v>
      </c>
      <c r="U61">
        <f t="shared" si="57"/>
        <v>40.191900952283696</v>
      </c>
      <c r="V61">
        <f t="shared" si="58"/>
        <v>1.5580696633241262</v>
      </c>
      <c r="W61">
        <f t="shared" si="59"/>
        <v>3.8765761917404333</v>
      </c>
      <c r="X61">
        <f t="shared" si="60"/>
        <v>2.2320483328546965</v>
      </c>
      <c r="Y61">
        <f t="shared" si="61"/>
        <v>-242.06791779348441</v>
      </c>
      <c r="Z61">
        <f t="shared" si="62"/>
        <v>70.950182748132775</v>
      </c>
      <c r="AA61">
        <f t="shared" si="63"/>
        <v>4.5603872138863855</v>
      </c>
      <c r="AB61">
        <f t="shared" si="64"/>
        <v>-4.7129083303543524</v>
      </c>
      <c r="AC61">
        <v>-4.0141807495392999E-2</v>
      </c>
      <c r="AD61">
        <v>4.5062695529057499E-2</v>
      </c>
      <c r="AE61">
        <v>3.3857249428716498</v>
      </c>
      <c r="AF61">
        <v>0</v>
      </c>
      <c r="AG61">
        <v>0</v>
      </c>
      <c r="AH61">
        <f t="shared" si="65"/>
        <v>1</v>
      </c>
      <c r="AI61">
        <f t="shared" si="66"/>
        <v>0</v>
      </c>
      <c r="AJ61">
        <f t="shared" si="67"/>
        <v>50957.496431673593</v>
      </c>
      <c r="AK61">
        <v>0</v>
      </c>
      <c r="AL61">
        <v>0</v>
      </c>
      <c r="AM61">
        <v>0</v>
      </c>
      <c r="AN61">
        <f t="shared" si="68"/>
        <v>0</v>
      </c>
      <c r="AO61" t="e">
        <f t="shared" si="69"/>
        <v>#DIV/0!</v>
      </c>
      <c r="AP61">
        <v>-1</v>
      </c>
      <c r="AQ61" t="s">
        <v>388</v>
      </c>
      <c r="AR61">
        <v>2.2794884615384601</v>
      </c>
      <c r="AS61">
        <v>2.1343899999999998</v>
      </c>
      <c r="AT61">
        <f t="shared" si="70"/>
        <v>-6.7981231892231708E-2</v>
      </c>
      <c r="AU61">
        <v>0.5</v>
      </c>
      <c r="AV61">
        <f t="shared" si="71"/>
        <v>841.18993200086845</v>
      </c>
      <c r="AW61">
        <f t="shared" si="72"/>
        <v>19.022269728365234</v>
      </c>
      <c r="AX61">
        <f t="shared" si="73"/>
        <v>-28.592563916380829</v>
      </c>
      <c r="AY61">
        <f t="shared" si="74"/>
        <v>1</v>
      </c>
      <c r="AZ61">
        <f t="shared" si="75"/>
        <v>2.3802317368135789E-2</v>
      </c>
      <c r="BA61">
        <f t="shared" si="76"/>
        <v>-1</v>
      </c>
      <c r="BB61" t="s">
        <v>252</v>
      </c>
      <c r="BC61">
        <v>0</v>
      </c>
      <c r="BD61">
        <f t="shared" si="77"/>
        <v>2.1343899999999998</v>
      </c>
      <c r="BE61">
        <f t="shared" si="78"/>
        <v>-6.7981231892231653E-2</v>
      </c>
      <c r="BF61" t="e">
        <f t="shared" si="79"/>
        <v>#DIV/0!</v>
      </c>
      <c r="BG61">
        <f t="shared" si="80"/>
        <v>-6.7981231892231653E-2</v>
      </c>
      <c r="BH61" t="e">
        <f t="shared" si="81"/>
        <v>#DIV/0!</v>
      </c>
      <c r="BI61">
        <f t="shared" si="82"/>
        <v>999.98838709677398</v>
      </c>
      <c r="BJ61">
        <f t="shared" si="83"/>
        <v>841.18993200086845</v>
      </c>
      <c r="BK61">
        <f t="shared" si="84"/>
        <v>0.84119970077158723</v>
      </c>
      <c r="BL61">
        <f t="shared" si="85"/>
        <v>0.1923994015431747</v>
      </c>
      <c r="BM61">
        <v>0.73920978418331496</v>
      </c>
      <c r="BN61">
        <v>0.5</v>
      </c>
      <c r="BO61" t="s">
        <v>253</v>
      </c>
      <c r="BP61">
        <v>1675522886.9000001</v>
      </c>
      <c r="BQ61">
        <v>399.96751612903199</v>
      </c>
      <c r="BR61">
        <v>403.10435483870998</v>
      </c>
      <c r="BS61">
        <v>16.0438193548387</v>
      </c>
      <c r="BT61">
        <v>15.245332258064501</v>
      </c>
      <c r="BU61">
        <v>500.00483870967702</v>
      </c>
      <c r="BV61">
        <v>96.913338709677404</v>
      </c>
      <c r="BW61">
        <v>0.20004987096774199</v>
      </c>
      <c r="BX61">
        <v>28.366045161290302</v>
      </c>
      <c r="BY61">
        <v>27.978645161290299</v>
      </c>
      <c r="BZ61">
        <v>999.9</v>
      </c>
      <c r="CA61">
        <v>9988.7096774193506</v>
      </c>
      <c r="CB61">
        <v>0</v>
      </c>
      <c r="CC61">
        <v>387.25432258064501</v>
      </c>
      <c r="CD61">
        <v>999.98838709677398</v>
      </c>
      <c r="CE61">
        <v>0.96001354838709696</v>
      </c>
      <c r="CF61">
        <v>3.9986780645161299E-2</v>
      </c>
      <c r="CG61">
        <v>0</v>
      </c>
      <c r="CH61">
        <v>2.29007096774194</v>
      </c>
      <c r="CI61">
        <v>0</v>
      </c>
      <c r="CJ61">
        <v>1205.03548387097</v>
      </c>
      <c r="CK61">
        <v>9334.2580645161306</v>
      </c>
      <c r="CL61">
        <v>40.258000000000003</v>
      </c>
      <c r="CM61">
        <v>43.274000000000001</v>
      </c>
      <c r="CN61">
        <v>41.461387096774203</v>
      </c>
      <c r="CO61">
        <v>41.6148387096774</v>
      </c>
      <c r="CP61">
        <v>40.186999999999998</v>
      </c>
      <c r="CQ61">
        <v>960.00161290322603</v>
      </c>
      <c r="CR61">
        <v>39.989677419354798</v>
      </c>
      <c r="CS61">
        <v>0</v>
      </c>
      <c r="CT61">
        <v>59.400000095367403</v>
      </c>
      <c r="CU61">
        <v>2.2794884615384601</v>
      </c>
      <c r="CV61">
        <v>0.10828376203755399</v>
      </c>
      <c r="CW61">
        <v>4.4605128085538404</v>
      </c>
      <c r="CX61">
        <v>1205.0703846153799</v>
      </c>
      <c r="CY61">
        <v>15</v>
      </c>
      <c r="CZ61">
        <v>1675519942.0999999</v>
      </c>
      <c r="DA61" t="s">
        <v>254</v>
      </c>
      <c r="DB61">
        <v>1</v>
      </c>
      <c r="DC61">
        <v>-3.8490000000000002</v>
      </c>
      <c r="DD61">
        <v>0.44400000000000001</v>
      </c>
      <c r="DE61">
        <v>403</v>
      </c>
      <c r="DF61">
        <v>16</v>
      </c>
      <c r="DG61">
        <v>1.62</v>
      </c>
      <c r="DH61">
        <v>0.48</v>
      </c>
      <c r="DI61">
        <v>-3.1221392452830199</v>
      </c>
      <c r="DJ61">
        <v>-0.132252636671507</v>
      </c>
      <c r="DK61">
        <v>0.108571235459682</v>
      </c>
      <c r="DL61">
        <v>1</v>
      </c>
      <c r="DM61">
        <v>2.3306</v>
      </c>
      <c r="DN61">
        <v>0</v>
      </c>
      <c r="DO61">
        <v>0</v>
      </c>
      <c r="DP61">
        <v>0</v>
      </c>
      <c r="DQ61">
        <v>0.79306118867924502</v>
      </c>
      <c r="DR61">
        <v>5.3826279632317502E-2</v>
      </c>
      <c r="DS61">
        <v>7.3654248850955704E-3</v>
      </c>
      <c r="DT61">
        <v>1</v>
      </c>
      <c r="DU61">
        <v>2</v>
      </c>
      <c r="DV61">
        <v>3</v>
      </c>
      <c r="DW61" t="s">
        <v>255</v>
      </c>
      <c r="DX61">
        <v>100</v>
      </c>
      <c r="DY61">
        <v>100</v>
      </c>
      <c r="DZ61">
        <v>-3.8490000000000002</v>
      </c>
      <c r="EA61">
        <v>0.44400000000000001</v>
      </c>
      <c r="EB61">
        <v>2</v>
      </c>
      <c r="EC61">
        <v>516.57299999999998</v>
      </c>
      <c r="ED61">
        <v>426.14299999999997</v>
      </c>
      <c r="EE61">
        <v>26.6938</v>
      </c>
      <c r="EF61">
        <v>31.274000000000001</v>
      </c>
      <c r="EG61">
        <v>30</v>
      </c>
      <c r="EH61">
        <v>31.449400000000001</v>
      </c>
      <c r="EI61">
        <v>31.4757</v>
      </c>
      <c r="EJ61">
        <v>19.986499999999999</v>
      </c>
      <c r="EK61">
        <v>32.214500000000001</v>
      </c>
      <c r="EL61">
        <v>86.149600000000007</v>
      </c>
      <c r="EM61">
        <v>26.6935</v>
      </c>
      <c r="EN61">
        <v>403.036</v>
      </c>
      <c r="EO61">
        <v>15.238</v>
      </c>
      <c r="EP61">
        <v>100.125</v>
      </c>
      <c r="EQ61">
        <v>90.381200000000007</v>
      </c>
    </row>
    <row r="62" spans="1:147" x14ac:dyDescent="0.3">
      <c r="A62">
        <v>46</v>
      </c>
      <c r="B62">
        <v>1675522954.9000001</v>
      </c>
      <c r="C62">
        <v>2820.4000000953702</v>
      </c>
      <c r="D62" t="s">
        <v>389</v>
      </c>
      <c r="E62" t="s">
        <v>390</v>
      </c>
      <c r="F62">
        <v>1675522946.9000001</v>
      </c>
      <c r="G62">
        <f t="shared" si="43"/>
        <v>6.164897544676912E-3</v>
      </c>
      <c r="H62">
        <f t="shared" si="44"/>
        <v>19.483792322520319</v>
      </c>
      <c r="I62">
        <f t="shared" si="45"/>
        <v>399.99270967741899</v>
      </c>
      <c r="J62">
        <f t="shared" si="46"/>
        <v>268.9098870481796</v>
      </c>
      <c r="K62">
        <f t="shared" si="47"/>
        <v>26.114885459619224</v>
      </c>
      <c r="L62">
        <f t="shared" si="48"/>
        <v>38.844848408407508</v>
      </c>
      <c r="M62">
        <f t="shared" si="49"/>
        <v>0.27299819411399512</v>
      </c>
      <c r="N62">
        <f t="shared" si="50"/>
        <v>3.4012152562681108</v>
      </c>
      <c r="O62">
        <f t="shared" si="51"/>
        <v>0.26138285846360337</v>
      </c>
      <c r="P62">
        <f t="shared" si="52"/>
        <v>0.16436669487619923</v>
      </c>
      <c r="Q62">
        <f t="shared" si="53"/>
        <v>161.84708687313375</v>
      </c>
      <c r="R62">
        <f t="shared" si="54"/>
        <v>27.837798370774102</v>
      </c>
      <c r="S62">
        <f t="shared" si="55"/>
        <v>27.951029032258099</v>
      </c>
      <c r="T62">
        <f t="shared" si="56"/>
        <v>3.7840195045695788</v>
      </c>
      <c r="U62">
        <f t="shared" si="57"/>
        <v>40.068633014916742</v>
      </c>
      <c r="V62">
        <f t="shared" si="58"/>
        <v>1.5565004064972832</v>
      </c>
      <c r="W62">
        <f t="shared" si="59"/>
        <v>3.8845857454578736</v>
      </c>
      <c r="X62">
        <f t="shared" si="60"/>
        <v>2.2275190980722956</v>
      </c>
      <c r="Y62">
        <f t="shared" si="61"/>
        <v>-271.87198172025182</v>
      </c>
      <c r="Z62">
        <f t="shared" si="62"/>
        <v>82.610666291340522</v>
      </c>
      <c r="AA62">
        <f t="shared" si="63"/>
        <v>5.3036614790402901</v>
      </c>
      <c r="AB62">
        <f t="shared" si="64"/>
        <v>-22.110567076737254</v>
      </c>
      <c r="AC62">
        <v>-4.0202982668650897E-2</v>
      </c>
      <c r="AD62">
        <v>4.5131370020278998E-2</v>
      </c>
      <c r="AE62">
        <v>3.3898218662207502</v>
      </c>
      <c r="AF62">
        <v>0</v>
      </c>
      <c r="AG62">
        <v>0</v>
      </c>
      <c r="AH62">
        <f t="shared" si="65"/>
        <v>1</v>
      </c>
      <c r="AI62">
        <f t="shared" si="66"/>
        <v>0</v>
      </c>
      <c r="AJ62">
        <f t="shared" si="67"/>
        <v>51025.98594553853</v>
      </c>
      <c r="AK62">
        <v>0</v>
      </c>
      <c r="AL62">
        <v>0</v>
      </c>
      <c r="AM62">
        <v>0</v>
      </c>
      <c r="AN62">
        <f t="shared" si="68"/>
        <v>0</v>
      </c>
      <c r="AO62" t="e">
        <f t="shared" si="69"/>
        <v>#DIV/0!</v>
      </c>
      <c r="AP62">
        <v>-1</v>
      </c>
      <c r="AQ62" t="s">
        <v>391</v>
      </c>
      <c r="AR62">
        <v>2.2710730769230798</v>
      </c>
      <c r="AS62">
        <v>1.3804000000000001</v>
      </c>
      <c r="AT62">
        <f t="shared" si="70"/>
        <v>-0.64522825045137622</v>
      </c>
      <c r="AU62">
        <v>0.5</v>
      </c>
      <c r="AV62">
        <f t="shared" si="71"/>
        <v>841.20149833539699</v>
      </c>
      <c r="AW62">
        <f t="shared" si="72"/>
        <v>19.483792322520319</v>
      </c>
      <c r="AX62">
        <f t="shared" si="73"/>
        <v>-271.38348552401226</v>
      </c>
      <c r="AY62">
        <f t="shared" si="74"/>
        <v>1</v>
      </c>
      <c r="AZ62">
        <f t="shared" si="75"/>
        <v>2.4350636991320704E-2</v>
      </c>
      <c r="BA62">
        <f t="shared" si="76"/>
        <v>-1</v>
      </c>
      <c r="BB62" t="s">
        <v>252</v>
      </c>
      <c r="BC62">
        <v>0</v>
      </c>
      <c r="BD62">
        <f t="shared" si="77"/>
        <v>1.3804000000000001</v>
      </c>
      <c r="BE62">
        <f t="shared" si="78"/>
        <v>-0.64522825045137622</v>
      </c>
      <c r="BF62" t="e">
        <f t="shared" si="79"/>
        <v>#DIV/0!</v>
      </c>
      <c r="BG62">
        <f t="shared" si="80"/>
        <v>-0.64522825045137622</v>
      </c>
      <c r="BH62" t="e">
        <f t="shared" si="81"/>
        <v>#DIV/0!</v>
      </c>
      <c r="BI62">
        <f t="shared" si="82"/>
        <v>1000.00183870968</v>
      </c>
      <c r="BJ62">
        <f t="shared" si="83"/>
        <v>841.20149833539699</v>
      </c>
      <c r="BK62">
        <f t="shared" si="84"/>
        <v>0.84119995161290317</v>
      </c>
      <c r="BL62">
        <f t="shared" si="85"/>
        <v>0.19239990322580644</v>
      </c>
      <c r="BM62">
        <v>0.73920978418331496</v>
      </c>
      <c r="BN62">
        <v>0.5</v>
      </c>
      <c r="BO62" t="s">
        <v>253</v>
      </c>
      <c r="BP62">
        <v>1675522946.9000001</v>
      </c>
      <c r="BQ62">
        <v>399.99270967741899</v>
      </c>
      <c r="BR62">
        <v>403.23777419354798</v>
      </c>
      <c r="BS62">
        <v>16.027577419354799</v>
      </c>
      <c r="BT62">
        <v>15.130761290322599</v>
      </c>
      <c r="BU62">
        <v>500.003548387097</v>
      </c>
      <c r="BV62">
        <v>96.913932258064506</v>
      </c>
      <c r="BW62">
        <v>0.19995874193548399</v>
      </c>
      <c r="BX62">
        <v>28.401551612903202</v>
      </c>
      <c r="BY62">
        <v>27.951029032258099</v>
      </c>
      <c r="BZ62">
        <v>999.9</v>
      </c>
      <c r="CA62">
        <v>10003.870967741899</v>
      </c>
      <c r="CB62">
        <v>0</v>
      </c>
      <c r="CC62">
        <v>387.29280645161299</v>
      </c>
      <c r="CD62">
        <v>1000.00183870968</v>
      </c>
      <c r="CE62">
        <v>0.960000935483871</v>
      </c>
      <c r="CF62">
        <v>3.9999296774193602E-2</v>
      </c>
      <c r="CG62">
        <v>0</v>
      </c>
      <c r="CH62">
        <v>2.2545193548387101</v>
      </c>
      <c r="CI62">
        <v>0</v>
      </c>
      <c r="CJ62">
        <v>1208.8158064516099</v>
      </c>
      <c r="CK62">
        <v>9334.3390322580599</v>
      </c>
      <c r="CL62">
        <v>40.436999999999998</v>
      </c>
      <c r="CM62">
        <v>43.383000000000003</v>
      </c>
      <c r="CN62">
        <v>41.625</v>
      </c>
      <c r="CO62">
        <v>41.691064516129003</v>
      </c>
      <c r="CP62">
        <v>40.3648387096774</v>
      </c>
      <c r="CQ62">
        <v>960.00161290322603</v>
      </c>
      <c r="CR62">
        <v>39.998387096774202</v>
      </c>
      <c r="CS62">
        <v>0</v>
      </c>
      <c r="CT62">
        <v>59.200000047683702</v>
      </c>
      <c r="CU62">
        <v>2.2710730769230798</v>
      </c>
      <c r="CV62">
        <v>0.173241020844629</v>
      </c>
      <c r="CW62">
        <v>2.1729914685339899</v>
      </c>
      <c r="CX62">
        <v>1208.81307692308</v>
      </c>
      <c r="CY62">
        <v>15</v>
      </c>
      <c r="CZ62">
        <v>1675519942.0999999</v>
      </c>
      <c r="DA62" t="s">
        <v>254</v>
      </c>
      <c r="DB62">
        <v>1</v>
      </c>
      <c r="DC62">
        <v>-3.8490000000000002</v>
      </c>
      <c r="DD62">
        <v>0.44400000000000001</v>
      </c>
      <c r="DE62">
        <v>403</v>
      </c>
      <c r="DF62">
        <v>16</v>
      </c>
      <c r="DG62">
        <v>1.62</v>
      </c>
      <c r="DH62">
        <v>0.48</v>
      </c>
      <c r="DI62">
        <v>-3.2455692452830198</v>
      </c>
      <c r="DJ62">
        <v>-3.2769134010640098E-2</v>
      </c>
      <c r="DK62">
        <v>0.11423946342312701</v>
      </c>
      <c r="DL62">
        <v>1</v>
      </c>
      <c r="DM62">
        <v>2.1436999999999999</v>
      </c>
      <c r="DN62">
        <v>0</v>
      </c>
      <c r="DO62">
        <v>0</v>
      </c>
      <c r="DP62">
        <v>0</v>
      </c>
      <c r="DQ62">
        <v>0.88220401886792499</v>
      </c>
      <c r="DR62">
        <v>0.12164352201258299</v>
      </c>
      <c r="DS62">
        <v>2.3897227365415399E-2</v>
      </c>
      <c r="DT62">
        <v>0</v>
      </c>
      <c r="DU62">
        <v>1</v>
      </c>
      <c r="DV62">
        <v>3</v>
      </c>
      <c r="DW62" t="s">
        <v>268</v>
      </c>
      <c r="DX62">
        <v>100</v>
      </c>
      <c r="DY62">
        <v>100</v>
      </c>
      <c r="DZ62">
        <v>-3.8490000000000002</v>
      </c>
      <c r="EA62">
        <v>0.44400000000000001</v>
      </c>
      <c r="EB62">
        <v>2</v>
      </c>
      <c r="EC62">
        <v>516.93600000000004</v>
      </c>
      <c r="ED62">
        <v>425.51</v>
      </c>
      <c r="EE62">
        <v>26.882999999999999</v>
      </c>
      <c r="EF62">
        <v>31.252099999999999</v>
      </c>
      <c r="EG62">
        <v>29.9999</v>
      </c>
      <c r="EH62">
        <v>31.4467</v>
      </c>
      <c r="EI62">
        <v>31.4757</v>
      </c>
      <c r="EJ62">
        <v>19.9938</v>
      </c>
      <c r="EK62">
        <v>33.645699999999998</v>
      </c>
      <c r="EL62">
        <v>84.651799999999994</v>
      </c>
      <c r="EM62">
        <v>26.890899999999998</v>
      </c>
      <c r="EN62">
        <v>403.34300000000002</v>
      </c>
      <c r="EO62">
        <v>15.1205</v>
      </c>
      <c r="EP62">
        <v>100.13</v>
      </c>
      <c r="EQ62">
        <v>90.389899999999997</v>
      </c>
    </row>
    <row r="63" spans="1:147" x14ac:dyDescent="0.3">
      <c r="A63">
        <v>47</v>
      </c>
      <c r="B63">
        <v>1675523014.9000001</v>
      </c>
      <c r="C63">
        <v>2880.4000000953702</v>
      </c>
      <c r="D63" t="s">
        <v>392</v>
      </c>
      <c r="E63" t="s">
        <v>393</v>
      </c>
      <c r="F63">
        <v>1675523006.9000001</v>
      </c>
      <c r="G63">
        <f t="shared" si="43"/>
        <v>6.2338236994831419E-3</v>
      </c>
      <c r="H63">
        <f t="shared" si="44"/>
        <v>20.234224900196971</v>
      </c>
      <c r="I63">
        <f t="shared" si="45"/>
        <v>399.99129032258099</v>
      </c>
      <c r="J63">
        <f t="shared" si="46"/>
        <v>266.09655806395972</v>
      </c>
      <c r="K63">
        <f t="shared" si="47"/>
        <v>25.841716573423749</v>
      </c>
      <c r="L63">
        <f t="shared" si="48"/>
        <v>38.844777367881967</v>
      </c>
      <c r="M63">
        <f t="shared" si="49"/>
        <v>0.27690850532725009</v>
      </c>
      <c r="N63">
        <f t="shared" si="50"/>
        <v>3.3970331129172893</v>
      </c>
      <c r="O63">
        <f t="shared" si="51"/>
        <v>0.26495184451546361</v>
      </c>
      <c r="P63">
        <f t="shared" si="52"/>
        <v>0.16662613705152188</v>
      </c>
      <c r="Q63">
        <f t="shared" si="53"/>
        <v>161.84715174463938</v>
      </c>
      <c r="R63">
        <f t="shared" si="54"/>
        <v>27.871045396157374</v>
      </c>
      <c r="S63">
        <f t="shared" si="55"/>
        <v>27.927732258064498</v>
      </c>
      <c r="T63">
        <f t="shared" si="56"/>
        <v>3.7788815187932854</v>
      </c>
      <c r="U63">
        <f t="shared" si="57"/>
        <v>39.959674500077774</v>
      </c>
      <c r="V63">
        <f t="shared" si="58"/>
        <v>1.5567370966553811</v>
      </c>
      <c r="W63">
        <f t="shared" si="59"/>
        <v>3.8957702136746661</v>
      </c>
      <c r="X63">
        <f t="shared" si="60"/>
        <v>2.2221444221379043</v>
      </c>
      <c r="Y63">
        <f t="shared" si="61"/>
        <v>-274.91162514720656</v>
      </c>
      <c r="Z63">
        <f t="shared" si="62"/>
        <v>95.836424823911472</v>
      </c>
      <c r="AA63">
        <f t="shared" si="63"/>
        <v>6.1611434217388235</v>
      </c>
      <c r="AB63">
        <f t="shared" si="64"/>
        <v>-11.066905156916903</v>
      </c>
      <c r="AC63">
        <v>-4.0140798395374197E-2</v>
      </c>
      <c r="AD63">
        <v>4.5061562725884401E-2</v>
      </c>
      <c r="AE63">
        <v>3.3856573456837902</v>
      </c>
      <c r="AF63">
        <v>0</v>
      </c>
      <c r="AG63">
        <v>0</v>
      </c>
      <c r="AH63">
        <f t="shared" si="65"/>
        <v>1</v>
      </c>
      <c r="AI63">
        <f t="shared" si="66"/>
        <v>0</v>
      </c>
      <c r="AJ63">
        <f t="shared" si="67"/>
        <v>50941.917403649051</v>
      </c>
      <c r="AK63">
        <v>0</v>
      </c>
      <c r="AL63">
        <v>0</v>
      </c>
      <c r="AM63">
        <v>0</v>
      </c>
      <c r="AN63">
        <f t="shared" si="68"/>
        <v>0</v>
      </c>
      <c r="AO63" t="e">
        <f t="shared" si="69"/>
        <v>#DIV/0!</v>
      </c>
      <c r="AP63">
        <v>-1</v>
      </c>
      <c r="AQ63" t="s">
        <v>394</v>
      </c>
      <c r="AR63">
        <v>2.2277999999999998</v>
      </c>
      <c r="AS63">
        <v>1.8458399999999999</v>
      </c>
      <c r="AT63">
        <f t="shared" si="70"/>
        <v>-0.20693017813028214</v>
      </c>
      <c r="AU63">
        <v>0.5</v>
      </c>
      <c r="AV63">
        <f t="shared" si="71"/>
        <v>841.20158163867586</v>
      </c>
      <c r="AW63">
        <f t="shared" si="72"/>
        <v>20.234224900196971</v>
      </c>
      <c r="AX63">
        <f t="shared" si="73"/>
        <v>-87.034996565983135</v>
      </c>
      <c r="AY63">
        <f t="shared" si="74"/>
        <v>1</v>
      </c>
      <c r="AZ63">
        <f t="shared" si="75"/>
        <v>2.5242730593578198E-2</v>
      </c>
      <c r="BA63">
        <f t="shared" si="76"/>
        <v>-1</v>
      </c>
      <c r="BB63" t="s">
        <v>252</v>
      </c>
      <c r="BC63">
        <v>0</v>
      </c>
      <c r="BD63">
        <f t="shared" si="77"/>
        <v>1.8458399999999999</v>
      </c>
      <c r="BE63">
        <f t="shared" si="78"/>
        <v>-0.20693017813028208</v>
      </c>
      <c r="BF63" t="e">
        <f t="shared" si="79"/>
        <v>#DIV/0!</v>
      </c>
      <c r="BG63">
        <f t="shared" si="80"/>
        <v>-0.20693017813028208</v>
      </c>
      <c r="BH63" t="e">
        <f t="shared" si="81"/>
        <v>#DIV/0!</v>
      </c>
      <c r="BI63">
        <f t="shared" si="82"/>
        <v>1000.00190322581</v>
      </c>
      <c r="BJ63">
        <f t="shared" si="83"/>
        <v>841.20158163867586</v>
      </c>
      <c r="BK63">
        <f t="shared" si="84"/>
        <v>0.84119998064516133</v>
      </c>
      <c r="BL63">
        <f t="shared" si="85"/>
        <v>0.19239996129032261</v>
      </c>
      <c r="BM63">
        <v>0.73920978418331496</v>
      </c>
      <c r="BN63">
        <v>0.5</v>
      </c>
      <c r="BO63" t="s">
        <v>253</v>
      </c>
      <c r="BP63">
        <v>1675523006.9000001</v>
      </c>
      <c r="BQ63">
        <v>399.99129032258099</v>
      </c>
      <c r="BR63">
        <v>403.35135483870999</v>
      </c>
      <c r="BS63">
        <v>16.0299870967742</v>
      </c>
      <c r="BT63">
        <v>15.1231516129032</v>
      </c>
      <c r="BU63">
        <v>500.00641935483901</v>
      </c>
      <c r="BV63">
        <v>96.914032258064495</v>
      </c>
      <c r="BW63">
        <v>0.200025741935484</v>
      </c>
      <c r="BX63">
        <v>28.4510258064516</v>
      </c>
      <c r="BY63">
        <v>27.927732258064498</v>
      </c>
      <c r="BZ63">
        <v>999.9</v>
      </c>
      <c r="CA63">
        <v>9988.3870967741896</v>
      </c>
      <c r="CB63">
        <v>0</v>
      </c>
      <c r="CC63">
        <v>387.279258064516</v>
      </c>
      <c r="CD63">
        <v>1000.00190322581</v>
      </c>
      <c r="CE63">
        <v>0.95999993548387097</v>
      </c>
      <c r="CF63">
        <v>4.00003193548387E-2</v>
      </c>
      <c r="CG63">
        <v>0</v>
      </c>
      <c r="CH63">
        <v>2.2344193548387099</v>
      </c>
      <c r="CI63">
        <v>0</v>
      </c>
      <c r="CJ63">
        <v>1213.20451612903</v>
      </c>
      <c r="CK63">
        <v>9334.3374193548407</v>
      </c>
      <c r="CL63">
        <v>40.561999999999998</v>
      </c>
      <c r="CM63">
        <v>43.5</v>
      </c>
      <c r="CN63">
        <v>41.781999999999996</v>
      </c>
      <c r="CO63">
        <v>41.762</v>
      </c>
      <c r="CP63">
        <v>40.485774193548401</v>
      </c>
      <c r="CQ63">
        <v>960.00064516128998</v>
      </c>
      <c r="CR63">
        <v>39.999354838709699</v>
      </c>
      <c r="CS63">
        <v>0</v>
      </c>
      <c r="CT63">
        <v>59.599999904632597</v>
      </c>
      <c r="CU63">
        <v>2.2277999999999998</v>
      </c>
      <c r="CV63">
        <v>-0.36043760678174003</v>
      </c>
      <c r="CW63">
        <v>5.2123076823881203</v>
      </c>
      <c r="CX63">
        <v>1213.28230769231</v>
      </c>
      <c r="CY63">
        <v>15</v>
      </c>
      <c r="CZ63">
        <v>1675519942.0999999</v>
      </c>
      <c r="DA63" t="s">
        <v>254</v>
      </c>
      <c r="DB63">
        <v>1</v>
      </c>
      <c r="DC63">
        <v>-3.8490000000000002</v>
      </c>
      <c r="DD63">
        <v>0.44400000000000001</v>
      </c>
      <c r="DE63">
        <v>403</v>
      </c>
      <c r="DF63">
        <v>16</v>
      </c>
      <c r="DG63">
        <v>1.62</v>
      </c>
      <c r="DH63">
        <v>0.48</v>
      </c>
      <c r="DI63">
        <v>-3.34757283018868</v>
      </c>
      <c r="DJ63">
        <v>-4.2926366715033103E-2</v>
      </c>
      <c r="DK63">
        <v>0.13466463379030499</v>
      </c>
      <c r="DL63">
        <v>1</v>
      </c>
      <c r="DM63">
        <v>2.1930000000000001</v>
      </c>
      <c r="DN63">
        <v>0</v>
      </c>
      <c r="DO63">
        <v>0</v>
      </c>
      <c r="DP63">
        <v>0</v>
      </c>
      <c r="DQ63">
        <v>0.90174120754717002</v>
      </c>
      <c r="DR63">
        <v>5.1500832123852001E-2</v>
      </c>
      <c r="DS63">
        <v>6.98116997373701E-3</v>
      </c>
      <c r="DT63">
        <v>1</v>
      </c>
      <c r="DU63">
        <v>2</v>
      </c>
      <c r="DV63">
        <v>3</v>
      </c>
      <c r="DW63" t="s">
        <v>255</v>
      </c>
      <c r="DX63">
        <v>100</v>
      </c>
      <c r="DY63">
        <v>100</v>
      </c>
      <c r="DZ63">
        <v>-3.8490000000000002</v>
      </c>
      <c r="EA63">
        <v>0.44400000000000001</v>
      </c>
      <c r="EB63">
        <v>2</v>
      </c>
      <c r="EC63">
        <v>517.10599999999999</v>
      </c>
      <c r="ED63">
        <v>425.851</v>
      </c>
      <c r="EE63">
        <v>27.2545</v>
      </c>
      <c r="EF63">
        <v>31.2193</v>
      </c>
      <c r="EG63">
        <v>29.9999</v>
      </c>
      <c r="EH63">
        <v>31.4358</v>
      </c>
      <c r="EI63">
        <v>31.470300000000002</v>
      </c>
      <c r="EJ63">
        <v>20.000499999999999</v>
      </c>
      <c r="EK63">
        <v>33.080199999999998</v>
      </c>
      <c r="EL63">
        <v>83.526399999999995</v>
      </c>
      <c r="EM63">
        <v>27.246700000000001</v>
      </c>
      <c r="EN63">
        <v>403.334</v>
      </c>
      <c r="EO63">
        <v>15.1808</v>
      </c>
      <c r="EP63">
        <v>100.137</v>
      </c>
      <c r="EQ63">
        <v>90.400599999999997</v>
      </c>
    </row>
    <row r="64" spans="1:147" x14ac:dyDescent="0.3">
      <c r="A64">
        <v>48</v>
      </c>
      <c r="B64">
        <v>1675523074.9000001</v>
      </c>
      <c r="C64">
        <v>2940.4000000953702</v>
      </c>
      <c r="D64" t="s">
        <v>395</v>
      </c>
      <c r="E64" t="s">
        <v>396</v>
      </c>
      <c r="F64">
        <v>1675523066.9000001</v>
      </c>
      <c r="G64">
        <f t="shared" si="43"/>
        <v>6.4889709509378286E-3</v>
      </c>
      <c r="H64">
        <f t="shared" si="44"/>
        <v>20.374468899959375</v>
      </c>
      <c r="I64">
        <f t="shared" si="45"/>
        <v>399.99612903225801</v>
      </c>
      <c r="J64">
        <f t="shared" si="46"/>
        <v>270.15163496799346</v>
      </c>
      <c r="K64">
        <f t="shared" si="47"/>
        <v>26.235678130450005</v>
      </c>
      <c r="L64">
        <f t="shared" si="48"/>
        <v>38.845479117531823</v>
      </c>
      <c r="M64">
        <f t="shared" si="49"/>
        <v>0.28905979748904376</v>
      </c>
      <c r="N64">
        <f t="shared" si="50"/>
        <v>3.3992750613636216</v>
      </c>
      <c r="O64">
        <f t="shared" si="51"/>
        <v>0.27606539309135247</v>
      </c>
      <c r="P64">
        <f t="shared" si="52"/>
        <v>0.17365968229285095</v>
      </c>
      <c r="Q64">
        <f t="shared" si="53"/>
        <v>161.84629316987403</v>
      </c>
      <c r="R64">
        <f t="shared" si="54"/>
        <v>27.926312240198314</v>
      </c>
      <c r="S64">
        <f t="shared" si="55"/>
        <v>27.976435483871001</v>
      </c>
      <c r="T64">
        <f t="shared" si="56"/>
        <v>3.7896297159542667</v>
      </c>
      <c r="U64">
        <f t="shared" si="57"/>
        <v>40.035503404720906</v>
      </c>
      <c r="V64">
        <f t="shared" si="58"/>
        <v>1.569919831798422</v>
      </c>
      <c r="W64">
        <f t="shared" si="59"/>
        <v>3.921319075042029</v>
      </c>
      <c r="X64">
        <f t="shared" si="60"/>
        <v>2.2197098841558445</v>
      </c>
      <c r="Y64">
        <f t="shared" si="61"/>
        <v>-286.16361893635826</v>
      </c>
      <c r="Z64">
        <f t="shared" si="62"/>
        <v>107.600639283014</v>
      </c>
      <c r="AA64">
        <f t="shared" si="63"/>
        <v>6.9184348237644722</v>
      </c>
      <c r="AB64">
        <f t="shared" si="64"/>
        <v>-9.7982516597057554</v>
      </c>
      <c r="AC64">
        <v>-4.0174129953729897E-2</v>
      </c>
      <c r="AD64">
        <v>4.5098980320143603E-2</v>
      </c>
      <c r="AE64">
        <v>3.3878898480786099</v>
      </c>
      <c r="AF64">
        <v>0</v>
      </c>
      <c r="AG64">
        <v>0</v>
      </c>
      <c r="AH64">
        <f t="shared" si="65"/>
        <v>1</v>
      </c>
      <c r="AI64">
        <f t="shared" si="66"/>
        <v>0</v>
      </c>
      <c r="AJ64">
        <f t="shared" si="67"/>
        <v>50963.481984970014</v>
      </c>
      <c r="AK64">
        <v>0</v>
      </c>
      <c r="AL64">
        <v>0</v>
      </c>
      <c r="AM64">
        <v>0</v>
      </c>
      <c r="AN64">
        <f t="shared" si="68"/>
        <v>0</v>
      </c>
      <c r="AO64" t="e">
        <f t="shared" si="69"/>
        <v>#DIV/0!</v>
      </c>
      <c r="AP64">
        <v>-1</v>
      </c>
      <c r="AQ64" t="s">
        <v>397</v>
      </c>
      <c r="AR64">
        <v>2.3305961538461499</v>
      </c>
      <c r="AS64">
        <v>1.4416</v>
      </c>
      <c r="AT64">
        <f t="shared" si="70"/>
        <v>-0.61667324767352238</v>
      </c>
      <c r="AU64">
        <v>0.5</v>
      </c>
      <c r="AV64">
        <f t="shared" si="71"/>
        <v>841.1981041934423</v>
      </c>
      <c r="AW64">
        <f t="shared" si="72"/>
        <v>20.374468899959375</v>
      </c>
      <c r="AX64">
        <f t="shared" si="73"/>
        <v>-259.37218342489007</v>
      </c>
      <c r="AY64">
        <f t="shared" si="74"/>
        <v>1</v>
      </c>
      <c r="AZ64">
        <f t="shared" si="75"/>
        <v>2.5409554293341692E-2</v>
      </c>
      <c r="BA64">
        <f t="shared" si="76"/>
        <v>-1</v>
      </c>
      <c r="BB64" t="s">
        <v>252</v>
      </c>
      <c r="BC64">
        <v>0</v>
      </c>
      <c r="BD64">
        <f t="shared" si="77"/>
        <v>1.4416</v>
      </c>
      <c r="BE64">
        <f t="shared" si="78"/>
        <v>-0.61667324767352238</v>
      </c>
      <c r="BF64" t="e">
        <f t="shared" si="79"/>
        <v>#DIV/0!</v>
      </c>
      <c r="BG64">
        <f t="shared" si="80"/>
        <v>-0.61667324767352238</v>
      </c>
      <c r="BH64" t="e">
        <f t="shared" si="81"/>
        <v>#DIV/0!</v>
      </c>
      <c r="BI64">
        <f t="shared" si="82"/>
        <v>999.99790322580702</v>
      </c>
      <c r="BJ64">
        <f t="shared" si="83"/>
        <v>841.1981041934423</v>
      </c>
      <c r="BK64">
        <f t="shared" si="84"/>
        <v>0.84119986799961666</v>
      </c>
      <c r="BL64">
        <f t="shared" si="85"/>
        <v>0.19239973599923352</v>
      </c>
      <c r="BM64">
        <v>0.73920978418331496</v>
      </c>
      <c r="BN64">
        <v>0.5</v>
      </c>
      <c r="BO64" t="s">
        <v>253</v>
      </c>
      <c r="BP64">
        <v>1675523066.9000001</v>
      </c>
      <c r="BQ64">
        <v>399.99612903225801</v>
      </c>
      <c r="BR64">
        <v>403.392</v>
      </c>
      <c r="BS64">
        <v>16.165635483871</v>
      </c>
      <c r="BT64">
        <v>15.221819354838701</v>
      </c>
      <c r="BU64">
        <v>500.00935483871001</v>
      </c>
      <c r="BV64">
        <v>96.914693548387106</v>
      </c>
      <c r="BW64">
        <v>0.19994406451612901</v>
      </c>
      <c r="BX64">
        <v>28.5635774193548</v>
      </c>
      <c r="BY64">
        <v>27.976435483871001</v>
      </c>
      <c r="BZ64">
        <v>999.9</v>
      </c>
      <c r="CA64">
        <v>9996.6129032258104</v>
      </c>
      <c r="CB64">
        <v>0</v>
      </c>
      <c r="CC64">
        <v>387.29841935483898</v>
      </c>
      <c r="CD64">
        <v>999.99790322580702</v>
      </c>
      <c r="CE64">
        <v>0.96000464516129003</v>
      </c>
      <c r="CF64">
        <v>3.9995606451612903E-2</v>
      </c>
      <c r="CG64">
        <v>0</v>
      </c>
      <c r="CH64">
        <v>2.3235709677419401</v>
      </c>
      <c r="CI64">
        <v>0</v>
      </c>
      <c r="CJ64">
        <v>1216.0035483871</v>
      </c>
      <c r="CK64">
        <v>9334.32</v>
      </c>
      <c r="CL64">
        <v>40.686999999999998</v>
      </c>
      <c r="CM64">
        <v>43.568096774193499</v>
      </c>
      <c r="CN64">
        <v>41.895000000000003</v>
      </c>
      <c r="CO64">
        <v>41.811999999999998</v>
      </c>
      <c r="CP64">
        <v>40.564032258064501</v>
      </c>
      <c r="CQ64">
        <v>960.00161290322603</v>
      </c>
      <c r="CR64">
        <v>39.995483870967703</v>
      </c>
      <c r="CS64">
        <v>0</v>
      </c>
      <c r="CT64">
        <v>59.400000095367403</v>
      </c>
      <c r="CU64">
        <v>2.3305961538461499</v>
      </c>
      <c r="CV64">
        <v>0.90282051562889498</v>
      </c>
      <c r="CW64">
        <v>1.2577777986907099</v>
      </c>
      <c r="CX64">
        <v>1216.04576923077</v>
      </c>
      <c r="CY64">
        <v>15</v>
      </c>
      <c r="CZ64">
        <v>1675519942.0999999</v>
      </c>
      <c r="DA64" t="s">
        <v>254</v>
      </c>
      <c r="DB64">
        <v>1</v>
      </c>
      <c r="DC64">
        <v>-3.8490000000000002</v>
      </c>
      <c r="DD64">
        <v>0.44400000000000001</v>
      </c>
      <c r="DE64">
        <v>403</v>
      </c>
      <c r="DF64">
        <v>16</v>
      </c>
      <c r="DG64">
        <v>1.62</v>
      </c>
      <c r="DH64">
        <v>0.48</v>
      </c>
      <c r="DI64">
        <v>-3.3998392452830202</v>
      </c>
      <c r="DJ64">
        <v>0.11538374455732101</v>
      </c>
      <c r="DK64">
        <v>9.1064776734446296E-2</v>
      </c>
      <c r="DL64">
        <v>1</v>
      </c>
      <c r="DM64">
        <v>2.2187000000000001</v>
      </c>
      <c r="DN64">
        <v>0</v>
      </c>
      <c r="DO64">
        <v>0</v>
      </c>
      <c r="DP64">
        <v>0</v>
      </c>
      <c r="DQ64">
        <v>0.93714058490565999</v>
      </c>
      <c r="DR64">
        <v>6.3505824866956495E-2</v>
      </c>
      <c r="DS64">
        <v>8.6186156648640593E-3</v>
      </c>
      <c r="DT64">
        <v>1</v>
      </c>
      <c r="DU64">
        <v>2</v>
      </c>
      <c r="DV64">
        <v>3</v>
      </c>
      <c r="DW64" t="s">
        <v>255</v>
      </c>
      <c r="DX64">
        <v>100</v>
      </c>
      <c r="DY64">
        <v>100</v>
      </c>
      <c r="DZ64">
        <v>-3.8490000000000002</v>
      </c>
      <c r="EA64">
        <v>0.44400000000000001</v>
      </c>
      <c r="EB64">
        <v>2</v>
      </c>
      <c r="EC64">
        <v>516.827</v>
      </c>
      <c r="ED64">
        <v>425.62700000000001</v>
      </c>
      <c r="EE64">
        <v>27.385899999999999</v>
      </c>
      <c r="EF64">
        <v>31.1844</v>
      </c>
      <c r="EG64">
        <v>30</v>
      </c>
      <c r="EH64">
        <v>31.416599999999999</v>
      </c>
      <c r="EI64">
        <v>31.456700000000001</v>
      </c>
      <c r="EJ64">
        <v>20.010899999999999</v>
      </c>
      <c r="EK64">
        <v>32.1723</v>
      </c>
      <c r="EL64">
        <v>82.774199999999993</v>
      </c>
      <c r="EM64">
        <v>27.3826</v>
      </c>
      <c r="EN64">
        <v>403.49200000000002</v>
      </c>
      <c r="EO64">
        <v>15.1945</v>
      </c>
      <c r="EP64">
        <v>100.146</v>
      </c>
      <c r="EQ64">
        <v>90.409400000000005</v>
      </c>
    </row>
    <row r="65" spans="1:147" x14ac:dyDescent="0.3">
      <c r="A65">
        <v>49</v>
      </c>
      <c r="B65">
        <v>1675523134.9000001</v>
      </c>
      <c r="C65">
        <v>3000.4000000953702</v>
      </c>
      <c r="D65" t="s">
        <v>398</v>
      </c>
      <c r="E65" t="s">
        <v>399</v>
      </c>
      <c r="F65">
        <v>1675523126.9000001</v>
      </c>
      <c r="G65">
        <f t="shared" si="43"/>
        <v>6.5759396979739003E-3</v>
      </c>
      <c r="H65">
        <f t="shared" si="44"/>
        <v>20.857340596131362</v>
      </c>
      <c r="I65">
        <f t="shared" si="45"/>
        <v>400.00577419354801</v>
      </c>
      <c r="J65">
        <f t="shared" si="46"/>
        <v>268.64587197024957</v>
      </c>
      <c r="K65">
        <f t="shared" si="47"/>
        <v>26.090525531736947</v>
      </c>
      <c r="L65">
        <f t="shared" si="48"/>
        <v>38.848022446422384</v>
      </c>
      <c r="M65">
        <f t="shared" si="49"/>
        <v>0.29226727723968771</v>
      </c>
      <c r="N65">
        <f t="shared" si="50"/>
        <v>3.4018706794023026</v>
      </c>
      <c r="O65">
        <f t="shared" si="51"/>
        <v>0.27899964917026526</v>
      </c>
      <c r="P65">
        <f t="shared" si="52"/>
        <v>0.17551662766161943</v>
      </c>
      <c r="Q65">
        <f t="shared" si="53"/>
        <v>161.84629466215117</v>
      </c>
      <c r="R65">
        <f t="shared" si="54"/>
        <v>27.990442859077685</v>
      </c>
      <c r="S65">
        <f t="shared" si="55"/>
        <v>28.016274193548401</v>
      </c>
      <c r="T65">
        <f t="shared" si="56"/>
        <v>3.7984414465953655</v>
      </c>
      <c r="U65">
        <f t="shared" si="57"/>
        <v>39.912535909082962</v>
      </c>
      <c r="V65">
        <f t="shared" si="58"/>
        <v>1.5726812142954392</v>
      </c>
      <c r="W65">
        <f t="shared" si="59"/>
        <v>3.9403189461021979</v>
      </c>
      <c r="X65">
        <f t="shared" si="60"/>
        <v>2.2257602322999261</v>
      </c>
      <c r="Y65">
        <f t="shared" si="61"/>
        <v>-289.99894068064901</v>
      </c>
      <c r="Z65">
        <f t="shared" si="62"/>
        <v>115.65130693933503</v>
      </c>
      <c r="AA65">
        <f t="shared" si="63"/>
        <v>7.4349547286080719</v>
      </c>
      <c r="AB65">
        <f t="shared" si="64"/>
        <v>-5.0663843505547561</v>
      </c>
      <c r="AC65">
        <v>-4.0212731043332901E-2</v>
      </c>
      <c r="AD65">
        <v>4.5142313424864099E-2</v>
      </c>
      <c r="AE65">
        <v>3.39047452669835</v>
      </c>
      <c r="AF65">
        <v>0</v>
      </c>
      <c r="AG65">
        <v>0</v>
      </c>
      <c r="AH65">
        <f t="shared" si="65"/>
        <v>1</v>
      </c>
      <c r="AI65">
        <f t="shared" si="66"/>
        <v>0</v>
      </c>
      <c r="AJ65">
        <f t="shared" si="67"/>
        <v>50996.447582614906</v>
      </c>
      <c r="AK65">
        <v>0</v>
      </c>
      <c r="AL65">
        <v>0</v>
      </c>
      <c r="AM65">
        <v>0</v>
      </c>
      <c r="AN65">
        <f t="shared" si="68"/>
        <v>0</v>
      </c>
      <c r="AO65" t="e">
        <f t="shared" si="69"/>
        <v>#DIV/0!</v>
      </c>
      <c r="AP65">
        <v>-1</v>
      </c>
      <c r="AQ65" t="s">
        <v>400</v>
      </c>
      <c r="AR65">
        <v>2.3221615384615402</v>
      </c>
      <c r="AS65">
        <v>1.2216</v>
      </c>
      <c r="AT65">
        <f t="shared" si="70"/>
        <v>-0.90091808976877874</v>
      </c>
      <c r="AU65">
        <v>0.5</v>
      </c>
      <c r="AV65">
        <f t="shared" si="71"/>
        <v>841.19949298062659</v>
      </c>
      <c r="AW65">
        <f t="shared" si="72"/>
        <v>20.857340596131362</v>
      </c>
      <c r="AX65">
        <f t="shared" si="73"/>
        <v>-378.92592016528567</v>
      </c>
      <c r="AY65">
        <f t="shared" si="74"/>
        <v>1</v>
      </c>
      <c r="AZ65">
        <f t="shared" si="75"/>
        <v>2.5983539907619455E-2</v>
      </c>
      <c r="BA65">
        <f t="shared" si="76"/>
        <v>-1</v>
      </c>
      <c r="BB65" t="s">
        <v>252</v>
      </c>
      <c r="BC65">
        <v>0</v>
      </c>
      <c r="BD65">
        <f t="shared" si="77"/>
        <v>1.2216</v>
      </c>
      <c r="BE65">
        <f t="shared" si="78"/>
        <v>-0.90091808976877874</v>
      </c>
      <c r="BF65" t="e">
        <f t="shared" si="79"/>
        <v>#DIV/0!</v>
      </c>
      <c r="BG65">
        <f t="shared" si="80"/>
        <v>-0.90091808976877874</v>
      </c>
      <c r="BH65" t="e">
        <f t="shared" si="81"/>
        <v>#DIV/0!</v>
      </c>
      <c r="BI65">
        <f t="shared" si="82"/>
        <v>999.99974193548405</v>
      </c>
      <c r="BJ65">
        <f t="shared" si="83"/>
        <v>841.19949298062659</v>
      </c>
      <c r="BK65">
        <f t="shared" si="84"/>
        <v>0.84119971006442262</v>
      </c>
      <c r="BL65">
        <f t="shared" si="85"/>
        <v>0.19239942012884523</v>
      </c>
      <c r="BM65">
        <v>0.73920978418331496</v>
      </c>
      <c r="BN65">
        <v>0.5</v>
      </c>
      <c r="BO65" t="s">
        <v>253</v>
      </c>
      <c r="BP65">
        <v>1675523126.9000001</v>
      </c>
      <c r="BQ65">
        <v>400.00577419354801</v>
      </c>
      <c r="BR65">
        <v>403.47829032258102</v>
      </c>
      <c r="BS65">
        <v>16.1934</v>
      </c>
      <c r="BT65">
        <v>15.236932258064501</v>
      </c>
      <c r="BU65">
        <v>499.99416129032301</v>
      </c>
      <c r="BV65">
        <v>96.918680645161302</v>
      </c>
      <c r="BW65">
        <v>0.199973516129032</v>
      </c>
      <c r="BX65">
        <v>28.646864516129</v>
      </c>
      <c r="BY65">
        <v>28.016274193548401</v>
      </c>
      <c r="BZ65">
        <v>999.9</v>
      </c>
      <c r="CA65">
        <v>10005.8064516129</v>
      </c>
      <c r="CB65">
        <v>0</v>
      </c>
      <c r="CC65">
        <v>387.263709677419</v>
      </c>
      <c r="CD65">
        <v>999.99974193548405</v>
      </c>
      <c r="CE65">
        <v>0.96001012903225802</v>
      </c>
      <c r="CF65">
        <v>3.9990112903225801E-2</v>
      </c>
      <c r="CG65">
        <v>0</v>
      </c>
      <c r="CH65">
        <v>2.3171838709677401</v>
      </c>
      <c r="CI65">
        <v>0</v>
      </c>
      <c r="CJ65">
        <v>1218.41903225806</v>
      </c>
      <c r="CK65">
        <v>9334.3558064516092</v>
      </c>
      <c r="CL65">
        <v>40.811999999999998</v>
      </c>
      <c r="CM65">
        <v>43.658999999999999</v>
      </c>
      <c r="CN65">
        <v>42</v>
      </c>
      <c r="CO65">
        <v>41.883000000000003</v>
      </c>
      <c r="CP65">
        <v>40.686999999999998</v>
      </c>
      <c r="CQ65">
        <v>960.00935483870899</v>
      </c>
      <c r="CR65">
        <v>39.990322580645199</v>
      </c>
      <c r="CS65">
        <v>0</v>
      </c>
      <c r="CT65">
        <v>59.200000047683702</v>
      </c>
      <c r="CU65">
        <v>2.3221615384615402</v>
      </c>
      <c r="CV65">
        <v>-0.73934358661922495</v>
      </c>
      <c r="CW65">
        <v>3.7042735198296701</v>
      </c>
      <c r="CX65">
        <v>1218.44346153846</v>
      </c>
      <c r="CY65">
        <v>15</v>
      </c>
      <c r="CZ65">
        <v>1675519942.0999999</v>
      </c>
      <c r="DA65" t="s">
        <v>254</v>
      </c>
      <c r="DB65">
        <v>1</v>
      </c>
      <c r="DC65">
        <v>-3.8490000000000002</v>
      </c>
      <c r="DD65">
        <v>0.44400000000000001</v>
      </c>
      <c r="DE65">
        <v>403</v>
      </c>
      <c r="DF65">
        <v>16</v>
      </c>
      <c r="DG65">
        <v>1.62</v>
      </c>
      <c r="DH65">
        <v>0.48</v>
      </c>
      <c r="DI65">
        <v>-3.4708837735849101</v>
      </c>
      <c r="DJ65">
        <v>-6.7020512820566397E-2</v>
      </c>
      <c r="DK65">
        <v>9.7758457689915507E-2</v>
      </c>
      <c r="DL65">
        <v>1</v>
      </c>
      <c r="DM65">
        <v>2.0623999999999998</v>
      </c>
      <c r="DN65">
        <v>0</v>
      </c>
      <c r="DO65">
        <v>0</v>
      </c>
      <c r="DP65">
        <v>0</v>
      </c>
      <c r="DQ65">
        <v>0.96420096226415097</v>
      </c>
      <c r="DR65">
        <v>-4.0921132075476603E-2</v>
      </c>
      <c r="DS65">
        <v>1.1806976835692399E-2</v>
      </c>
      <c r="DT65">
        <v>1</v>
      </c>
      <c r="DU65">
        <v>2</v>
      </c>
      <c r="DV65">
        <v>3</v>
      </c>
      <c r="DW65" t="s">
        <v>255</v>
      </c>
      <c r="DX65">
        <v>100</v>
      </c>
      <c r="DY65">
        <v>100</v>
      </c>
      <c r="DZ65">
        <v>-3.8490000000000002</v>
      </c>
      <c r="EA65">
        <v>0.44400000000000001</v>
      </c>
      <c r="EB65">
        <v>2</v>
      </c>
      <c r="EC65">
        <v>517.274</v>
      </c>
      <c r="ED65">
        <v>425.34500000000003</v>
      </c>
      <c r="EE65">
        <v>27.2349</v>
      </c>
      <c r="EF65">
        <v>31.1463</v>
      </c>
      <c r="EG65">
        <v>30.0001</v>
      </c>
      <c r="EH65">
        <v>31.392099999999999</v>
      </c>
      <c r="EI65">
        <v>31.434899999999999</v>
      </c>
      <c r="EJ65">
        <v>20.015000000000001</v>
      </c>
      <c r="EK65">
        <v>31.8916</v>
      </c>
      <c r="EL65">
        <v>81.636700000000005</v>
      </c>
      <c r="EM65">
        <v>27.231000000000002</v>
      </c>
      <c r="EN65">
        <v>403.42</v>
      </c>
      <c r="EO65">
        <v>15.291399999999999</v>
      </c>
      <c r="EP65">
        <v>100.158</v>
      </c>
      <c r="EQ65">
        <v>90.421499999999995</v>
      </c>
    </row>
    <row r="66" spans="1:147" x14ac:dyDescent="0.3">
      <c r="A66">
        <v>50</v>
      </c>
      <c r="B66">
        <v>1675523194.9000001</v>
      </c>
      <c r="C66">
        <v>3060.4000000953702</v>
      </c>
      <c r="D66" t="s">
        <v>401</v>
      </c>
      <c r="E66" t="s">
        <v>402</v>
      </c>
      <c r="F66">
        <v>1675523186.9000001</v>
      </c>
      <c r="G66">
        <f t="shared" si="43"/>
        <v>6.7061670791842233E-3</v>
      </c>
      <c r="H66">
        <f t="shared" si="44"/>
        <v>21.138640653029224</v>
      </c>
      <c r="I66">
        <f t="shared" si="45"/>
        <v>400.01106451612901</v>
      </c>
      <c r="J66">
        <f t="shared" si="46"/>
        <v>270.32336878607504</v>
      </c>
      <c r="K66">
        <f t="shared" si="47"/>
        <v>26.252832804780876</v>
      </c>
      <c r="L66">
        <f t="shared" si="48"/>
        <v>38.847635126635424</v>
      </c>
      <c r="M66">
        <f t="shared" si="49"/>
        <v>0.30062979065690243</v>
      </c>
      <c r="N66">
        <f t="shared" si="50"/>
        <v>3.3975362915586924</v>
      </c>
      <c r="O66">
        <f t="shared" si="51"/>
        <v>0.28659464093044473</v>
      </c>
      <c r="P66">
        <f t="shared" si="52"/>
        <v>0.18032804018690779</v>
      </c>
      <c r="Q66">
        <f t="shared" si="53"/>
        <v>161.84622839571458</v>
      </c>
      <c r="R66">
        <f t="shared" si="54"/>
        <v>27.955582513299589</v>
      </c>
      <c r="S66">
        <f t="shared" si="55"/>
        <v>27.9917129032258</v>
      </c>
      <c r="T66">
        <f t="shared" si="56"/>
        <v>3.7930067435753849</v>
      </c>
      <c r="U66">
        <f t="shared" si="57"/>
        <v>40.196247651744763</v>
      </c>
      <c r="V66">
        <f t="shared" si="58"/>
        <v>1.583435933861399</v>
      </c>
      <c r="W66">
        <f t="shared" si="59"/>
        <v>3.9392630565422153</v>
      </c>
      <c r="X66">
        <f t="shared" si="60"/>
        <v>2.2095708097139859</v>
      </c>
      <c r="Y66">
        <f t="shared" si="61"/>
        <v>-295.74196819202427</v>
      </c>
      <c r="Z66">
        <f t="shared" si="62"/>
        <v>119.15667739051037</v>
      </c>
      <c r="AA66">
        <f t="shared" si="63"/>
        <v>7.6689659217071924</v>
      </c>
      <c r="AB66">
        <f t="shared" si="64"/>
        <v>-7.0700964840921472</v>
      </c>
      <c r="AC66">
        <v>-4.0148278469848503E-2</v>
      </c>
      <c r="AD66">
        <v>4.5069959764772301E-2</v>
      </c>
      <c r="AE66">
        <v>3.3861584044972499</v>
      </c>
      <c r="AF66">
        <v>0</v>
      </c>
      <c r="AG66">
        <v>0</v>
      </c>
      <c r="AH66">
        <f t="shared" si="65"/>
        <v>1</v>
      </c>
      <c r="AI66">
        <f t="shared" si="66"/>
        <v>0</v>
      </c>
      <c r="AJ66">
        <f t="shared" si="67"/>
        <v>50918.776816559403</v>
      </c>
      <c r="AK66">
        <v>0</v>
      </c>
      <c r="AL66">
        <v>0</v>
      </c>
      <c r="AM66">
        <v>0</v>
      </c>
      <c r="AN66">
        <f t="shared" si="68"/>
        <v>0</v>
      </c>
      <c r="AO66" t="e">
        <f t="shared" si="69"/>
        <v>#DIV/0!</v>
      </c>
      <c r="AP66">
        <v>-1</v>
      </c>
      <c r="AQ66" t="s">
        <v>403</v>
      </c>
      <c r="AR66">
        <v>2.2733461538461501</v>
      </c>
      <c r="AS66">
        <v>1.8191999999999999</v>
      </c>
      <c r="AT66">
        <f t="shared" si="70"/>
        <v>-0.24964058588728566</v>
      </c>
      <c r="AU66">
        <v>0.5</v>
      </c>
      <c r="AV66">
        <f t="shared" si="71"/>
        <v>841.19828880003706</v>
      </c>
      <c r="AW66">
        <f t="shared" si="72"/>
        <v>21.138640653029224</v>
      </c>
      <c r="AX66">
        <f t="shared" si="73"/>
        <v>-104.99861683171169</v>
      </c>
      <c r="AY66">
        <f t="shared" si="74"/>
        <v>1</v>
      </c>
      <c r="AZ66">
        <f t="shared" si="75"/>
        <v>2.6317981084590443E-2</v>
      </c>
      <c r="BA66">
        <f t="shared" si="76"/>
        <v>-1</v>
      </c>
      <c r="BB66" t="s">
        <v>252</v>
      </c>
      <c r="BC66">
        <v>0</v>
      </c>
      <c r="BD66">
        <f t="shared" si="77"/>
        <v>1.8191999999999999</v>
      </c>
      <c r="BE66">
        <f t="shared" si="78"/>
        <v>-0.24964058588728574</v>
      </c>
      <c r="BF66" t="e">
        <f t="shared" si="79"/>
        <v>#DIV/0!</v>
      </c>
      <c r="BG66">
        <f t="shared" si="80"/>
        <v>-0.24964058588728574</v>
      </c>
      <c r="BH66" t="e">
        <f t="shared" si="81"/>
        <v>#DIV/0!</v>
      </c>
      <c r="BI66">
        <f t="shared" si="82"/>
        <v>999.99819354838701</v>
      </c>
      <c r="BJ66">
        <f t="shared" si="83"/>
        <v>841.19828880003706</v>
      </c>
      <c r="BK66">
        <f t="shared" si="84"/>
        <v>0.84119980838678776</v>
      </c>
      <c r="BL66">
        <f t="shared" si="85"/>
        <v>0.19239961677357545</v>
      </c>
      <c r="BM66">
        <v>0.73920978418331496</v>
      </c>
      <c r="BN66">
        <v>0.5</v>
      </c>
      <c r="BO66" t="s">
        <v>253</v>
      </c>
      <c r="BP66">
        <v>1675523186.9000001</v>
      </c>
      <c r="BQ66">
        <v>400.01106451612901</v>
      </c>
      <c r="BR66">
        <v>403.53277419354799</v>
      </c>
      <c r="BS66">
        <v>16.304516129032301</v>
      </c>
      <c r="BT66">
        <v>15.3292451612903</v>
      </c>
      <c r="BU66">
        <v>500.00858064516098</v>
      </c>
      <c r="BV66">
        <v>96.916441935483903</v>
      </c>
      <c r="BW66">
        <v>0.19995951612903201</v>
      </c>
      <c r="BX66">
        <v>28.642245161290301</v>
      </c>
      <c r="BY66">
        <v>27.9917129032258</v>
      </c>
      <c r="BZ66">
        <v>999.9</v>
      </c>
      <c r="CA66">
        <v>9990</v>
      </c>
      <c r="CB66">
        <v>0</v>
      </c>
      <c r="CC66">
        <v>387.29177419354801</v>
      </c>
      <c r="CD66">
        <v>999.99819354838701</v>
      </c>
      <c r="CE66">
        <v>0.96000516129032298</v>
      </c>
      <c r="CF66">
        <v>3.9995064516128997E-2</v>
      </c>
      <c r="CG66">
        <v>0</v>
      </c>
      <c r="CH66">
        <v>2.26294193548387</v>
      </c>
      <c r="CI66">
        <v>0</v>
      </c>
      <c r="CJ66">
        <v>1220.9296774193499</v>
      </c>
      <c r="CK66">
        <v>9334.32</v>
      </c>
      <c r="CL66">
        <v>40.875</v>
      </c>
      <c r="CM66">
        <v>43.737806451612897</v>
      </c>
      <c r="CN66">
        <v>42.108741935483899</v>
      </c>
      <c r="CO66">
        <v>41.936999999999998</v>
      </c>
      <c r="CP66">
        <v>40.75</v>
      </c>
      <c r="CQ66">
        <v>960.00483870967696</v>
      </c>
      <c r="CR66">
        <v>39.993548387096801</v>
      </c>
      <c r="CS66">
        <v>0</v>
      </c>
      <c r="CT66">
        <v>59.599999904632597</v>
      </c>
      <c r="CU66">
        <v>2.2733461538461501</v>
      </c>
      <c r="CV66">
        <v>-0.383692301828227</v>
      </c>
      <c r="CW66">
        <v>4.2051281924826798</v>
      </c>
      <c r="CX66">
        <v>1220.9615384615399</v>
      </c>
      <c r="CY66">
        <v>15</v>
      </c>
      <c r="CZ66">
        <v>1675519942.0999999</v>
      </c>
      <c r="DA66" t="s">
        <v>254</v>
      </c>
      <c r="DB66">
        <v>1</v>
      </c>
      <c r="DC66">
        <v>-3.8490000000000002</v>
      </c>
      <c r="DD66">
        <v>0.44400000000000001</v>
      </c>
      <c r="DE66">
        <v>403</v>
      </c>
      <c r="DF66">
        <v>16</v>
      </c>
      <c r="DG66">
        <v>1.62</v>
      </c>
      <c r="DH66">
        <v>0.48</v>
      </c>
      <c r="DI66">
        <v>-3.5629201886792399</v>
      </c>
      <c r="DJ66">
        <v>0.28961161103046701</v>
      </c>
      <c r="DK66">
        <v>0.106646398615707</v>
      </c>
      <c r="DL66">
        <v>1</v>
      </c>
      <c r="DM66">
        <v>2.2381000000000002</v>
      </c>
      <c r="DN66">
        <v>0</v>
      </c>
      <c r="DO66">
        <v>0</v>
      </c>
      <c r="DP66">
        <v>0</v>
      </c>
      <c r="DQ66">
        <v>0.97226469811320704</v>
      </c>
      <c r="DR66">
        <v>3.2013197871311502E-2</v>
      </c>
      <c r="DS66">
        <v>4.8313327571955899E-3</v>
      </c>
      <c r="DT66">
        <v>1</v>
      </c>
      <c r="DU66">
        <v>2</v>
      </c>
      <c r="DV66">
        <v>3</v>
      </c>
      <c r="DW66" t="s">
        <v>255</v>
      </c>
      <c r="DX66">
        <v>100</v>
      </c>
      <c r="DY66">
        <v>100</v>
      </c>
      <c r="DZ66">
        <v>-3.8490000000000002</v>
      </c>
      <c r="EA66">
        <v>0.44400000000000001</v>
      </c>
      <c r="EB66">
        <v>2</v>
      </c>
      <c r="EC66">
        <v>516.93100000000004</v>
      </c>
      <c r="ED66">
        <v>425.17099999999999</v>
      </c>
      <c r="EE66">
        <v>27.149000000000001</v>
      </c>
      <c r="EF66">
        <v>31.1083</v>
      </c>
      <c r="EG66">
        <v>29.999400000000001</v>
      </c>
      <c r="EH66">
        <v>31.364899999999999</v>
      </c>
      <c r="EI66">
        <v>31.410499999999999</v>
      </c>
      <c r="EJ66">
        <v>20.0258</v>
      </c>
      <c r="EK66">
        <v>31.3247</v>
      </c>
      <c r="EL66">
        <v>80.508399999999995</v>
      </c>
      <c r="EM66">
        <v>27.1402</v>
      </c>
      <c r="EN66">
        <v>403.55099999999999</v>
      </c>
      <c r="EO66">
        <v>15.291</v>
      </c>
      <c r="EP66">
        <v>100.167</v>
      </c>
      <c r="EQ66">
        <v>90.432299999999998</v>
      </c>
    </row>
    <row r="67" spans="1:147" x14ac:dyDescent="0.3">
      <c r="A67">
        <v>51</v>
      </c>
      <c r="B67">
        <v>1675523254.9000001</v>
      </c>
      <c r="C67">
        <v>3120.4000000953702</v>
      </c>
      <c r="D67" t="s">
        <v>404</v>
      </c>
      <c r="E67" t="s">
        <v>405</v>
      </c>
      <c r="F67">
        <v>1675523246.9000001</v>
      </c>
      <c r="G67">
        <f t="shared" si="43"/>
        <v>6.8738777031334452E-3</v>
      </c>
      <c r="H67">
        <f t="shared" si="44"/>
        <v>21.137473671512272</v>
      </c>
      <c r="I67">
        <f t="shared" si="45"/>
        <v>399.99948387096799</v>
      </c>
      <c r="J67">
        <f t="shared" si="46"/>
        <v>273.04016741500169</v>
      </c>
      <c r="K67">
        <f t="shared" si="47"/>
        <v>26.517869397800439</v>
      </c>
      <c r="L67">
        <f t="shared" si="48"/>
        <v>38.848255086057797</v>
      </c>
      <c r="M67">
        <f t="shared" si="49"/>
        <v>0.30823241200730356</v>
      </c>
      <c r="N67">
        <f t="shared" si="50"/>
        <v>3.4016701075762272</v>
      </c>
      <c r="O67">
        <f t="shared" si="51"/>
        <v>0.29351409924204425</v>
      </c>
      <c r="P67">
        <f t="shared" si="52"/>
        <v>0.18471011385600367</v>
      </c>
      <c r="Q67">
        <f t="shared" si="53"/>
        <v>161.84570754338668</v>
      </c>
      <c r="R67">
        <f t="shared" si="54"/>
        <v>27.93713095096366</v>
      </c>
      <c r="S67">
        <f t="shared" si="55"/>
        <v>27.991441935483898</v>
      </c>
      <c r="T67">
        <f t="shared" si="56"/>
        <v>3.7929468241075712</v>
      </c>
      <c r="U67">
        <f t="shared" si="57"/>
        <v>40.100746398589642</v>
      </c>
      <c r="V67">
        <f t="shared" si="58"/>
        <v>1.5813835488335859</v>
      </c>
      <c r="W67">
        <f t="shared" si="59"/>
        <v>3.9435264698444707</v>
      </c>
      <c r="X67">
        <f t="shared" si="60"/>
        <v>2.2115632752739853</v>
      </c>
      <c r="Y67">
        <f t="shared" si="61"/>
        <v>-303.13800670818495</v>
      </c>
      <c r="Z67">
        <f t="shared" si="62"/>
        <v>122.77070126951435</v>
      </c>
      <c r="AA67">
        <f t="shared" si="63"/>
        <v>7.8926859847147606</v>
      </c>
      <c r="AB67">
        <f t="shared" si="64"/>
        <v>-10.628911910569144</v>
      </c>
      <c r="AC67">
        <v>-4.0209747773817403E-2</v>
      </c>
      <c r="AD67">
        <v>4.5138964443484197E-2</v>
      </c>
      <c r="AE67">
        <v>3.3902748003208201</v>
      </c>
      <c r="AF67">
        <v>0</v>
      </c>
      <c r="AG67">
        <v>0</v>
      </c>
      <c r="AH67">
        <f t="shared" si="65"/>
        <v>1</v>
      </c>
      <c r="AI67">
        <f t="shared" si="66"/>
        <v>0</v>
      </c>
      <c r="AJ67">
        <f t="shared" si="67"/>
        <v>50990.495594664033</v>
      </c>
      <c r="AK67">
        <v>0</v>
      </c>
      <c r="AL67">
        <v>0</v>
      </c>
      <c r="AM67">
        <v>0</v>
      </c>
      <c r="AN67">
        <f t="shared" si="68"/>
        <v>0</v>
      </c>
      <c r="AO67" t="e">
        <f t="shared" si="69"/>
        <v>#DIV/0!</v>
      </c>
      <c r="AP67">
        <v>-1</v>
      </c>
      <c r="AQ67" t="s">
        <v>406</v>
      </c>
      <c r="AR67">
        <v>2.3075038461538502</v>
      </c>
      <c r="AS67">
        <v>1.8904000000000001</v>
      </c>
      <c r="AT67">
        <f t="shared" si="70"/>
        <v>-0.22064316872294221</v>
      </c>
      <c r="AU67">
        <v>0.5</v>
      </c>
      <c r="AV67">
        <f t="shared" si="71"/>
        <v>841.19114407815334</v>
      </c>
      <c r="AW67">
        <f t="shared" si="72"/>
        <v>21.137473671512272</v>
      </c>
      <c r="AX67">
        <f t="shared" si="73"/>
        <v>-92.801539765540383</v>
      </c>
      <c r="AY67">
        <f t="shared" si="74"/>
        <v>1</v>
      </c>
      <c r="AZ67">
        <f t="shared" si="75"/>
        <v>2.6316817321908853E-2</v>
      </c>
      <c r="BA67">
        <f t="shared" si="76"/>
        <v>-1</v>
      </c>
      <c r="BB67" t="s">
        <v>252</v>
      </c>
      <c r="BC67">
        <v>0</v>
      </c>
      <c r="BD67">
        <f t="shared" si="77"/>
        <v>1.8904000000000001</v>
      </c>
      <c r="BE67">
        <f t="shared" si="78"/>
        <v>-0.22064316872294229</v>
      </c>
      <c r="BF67" t="e">
        <f t="shared" si="79"/>
        <v>#DIV/0!</v>
      </c>
      <c r="BG67">
        <f t="shared" si="80"/>
        <v>-0.22064316872294229</v>
      </c>
      <c r="BH67" t="e">
        <f t="shared" si="81"/>
        <v>#DIV/0!</v>
      </c>
      <c r="BI67">
        <f t="shared" si="82"/>
        <v>999.98909677419397</v>
      </c>
      <c r="BJ67">
        <f t="shared" si="83"/>
        <v>841.19114407815334</v>
      </c>
      <c r="BK67">
        <f t="shared" si="84"/>
        <v>0.84120031587514543</v>
      </c>
      <c r="BL67">
        <f t="shared" si="85"/>
        <v>0.1924006317502909</v>
      </c>
      <c r="BM67">
        <v>0.73920978418331496</v>
      </c>
      <c r="BN67">
        <v>0.5</v>
      </c>
      <c r="BO67" t="s">
        <v>253</v>
      </c>
      <c r="BP67">
        <v>1675523246.9000001</v>
      </c>
      <c r="BQ67">
        <v>399.99948387096799</v>
      </c>
      <c r="BR67">
        <v>403.53103225806501</v>
      </c>
      <c r="BS67">
        <v>16.282651612903202</v>
      </c>
      <c r="BT67">
        <v>15.282938709677399</v>
      </c>
      <c r="BU67">
        <v>499.99370967741902</v>
      </c>
      <c r="BV67">
        <v>96.920864516129001</v>
      </c>
      <c r="BW67">
        <v>0.19989851612903201</v>
      </c>
      <c r="BX67">
        <v>28.660890322580599</v>
      </c>
      <c r="BY67">
        <v>27.991441935483898</v>
      </c>
      <c r="BZ67">
        <v>999.9</v>
      </c>
      <c r="CA67">
        <v>10004.8387096774</v>
      </c>
      <c r="CB67">
        <v>0</v>
      </c>
      <c r="CC67">
        <v>387.29177419354801</v>
      </c>
      <c r="CD67">
        <v>999.98909677419397</v>
      </c>
      <c r="CE67">
        <v>0.95998700000000003</v>
      </c>
      <c r="CF67">
        <v>4.0013300000000002E-2</v>
      </c>
      <c r="CG67">
        <v>0</v>
      </c>
      <c r="CH67">
        <v>2.2994290322580602</v>
      </c>
      <c r="CI67">
        <v>0</v>
      </c>
      <c r="CJ67">
        <v>1222.03548387097</v>
      </c>
      <c r="CK67">
        <v>9334.1770967741995</v>
      </c>
      <c r="CL67">
        <v>41</v>
      </c>
      <c r="CM67">
        <v>43.808</v>
      </c>
      <c r="CN67">
        <v>42.186999999999998</v>
      </c>
      <c r="CO67">
        <v>42.012</v>
      </c>
      <c r="CP67">
        <v>40.866870967741903</v>
      </c>
      <c r="CQ67">
        <v>959.97677419354898</v>
      </c>
      <c r="CR67">
        <v>40.01</v>
      </c>
      <c r="CS67">
        <v>0</v>
      </c>
      <c r="CT67">
        <v>59.400000095367403</v>
      </c>
      <c r="CU67">
        <v>2.3075038461538502</v>
      </c>
      <c r="CV67">
        <v>0.62072820361432901</v>
      </c>
      <c r="CW67">
        <v>2.3941880434296801</v>
      </c>
      <c r="CX67">
        <v>1222.03961538462</v>
      </c>
      <c r="CY67">
        <v>15</v>
      </c>
      <c r="CZ67">
        <v>1675519942.0999999</v>
      </c>
      <c r="DA67" t="s">
        <v>254</v>
      </c>
      <c r="DB67">
        <v>1</v>
      </c>
      <c r="DC67">
        <v>-3.8490000000000002</v>
      </c>
      <c r="DD67">
        <v>0.44400000000000001</v>
      </c>
      <c r="DE67">
        <v>403</v>
      </c>
      <c r="DF67">
        <v>16</v>
      </c>
      <c r="DG67">
        <v>1.62</v>
      </c>
      <c r="DH67">
        <v>0.48</v>
      </c>
      <c r="DI67">
        <v>-3.5344498113207501</v>
      </c>
      <c r="DJ67">
        <v>3.0598935655537601E-2</v>
      </c>
      <c r="DK67">
        <v>8.6857498095651506E-2</v>
      </c>
      <c r="DL67">
        <v>1</v>
      </c>
      <c r="DM67">
        <v>2.0575000000000001</v>
      </c>
      <c r="DN67">
        <v>0</v>
      </c>
      <c r="DO67">
        <v>0</v>
      </c>
      <c r="DP67">
        <v>0</v>
      </c>
      <c r="DQ67">
        <v>0.99950462264150897</v>
      </c>
      <c r="DR67">
        <v>1.4579970972423101E-3</v>
      </c>
      <c r="DS67">
        <v>2.3911939247795201E-3</v>
      </c>
      <c r="DT67">
        <v>1</v>
      </c>
      <c r="DU67">
        <v>2</v>
      </c>
      <c r="DV67">
        <v>3</v>
      </c>
      <c r="DW67" t="s">
        <v>255</v>
      </c>
      <c r="DX67">
        <v>100</v>
      </c>
      <c r="DY67">
        <v>100</v>
      </c>
      <c r="DZ67">
        <v>-3.8490000000000002</v>
      </c>
      <c r="EA67">
        <v>0.44400000000000001</v>
      </c>
      <c r="EB67">
        <v>2</v>
      </c>
      <c r="EC67">
        <v>517.33500000000004</v>
      </c>
      <c r="ED67">
        <v>425.09899999999999</v>
      </c>
      <c r="EE67">
        <v>27.117899999999999</v>
      </c>
      <c r="EF67">
        <v>31.072399999999998</v>
      </c>
      <c r="EG67">
        <v>30</v>
      </c>
      <c r="EH67">
        <v>31.334900000000001</v>
      </c>
      <c r="EI67">
        <v>31.382200000000001</v>
      </c>
      <c r="EJ67">
        <v>20.034199999999998</v>
      </c>
      <c r="EK67">
        <v>31.3247</v>
      </c>
      <c r="EL67">
        <v>79.389700000000005</v>
      </c>
      <c r="EM67">
        <v>27.117100000000001</v>
      </c>
      <c r="EN67">
        <v>403.60300000000001</v>
      </c>
      <c r="EO67">
        <v>15.2903</v>
      </c>
      <c r="EP67">
        <v>100.176</v>
      </c>
      <c r="EQ67">
        <v>90.442599999999999</v>
      </c>
    </row>
    <row r="68" spans="1:147" x14ac:dyDescent="0.3">
      <c r="A68">
        <v>52</v>
      </c>
      <c r="B68">
        <v>1675523314.9000001</v>
      </c>
      <c r="C68">
        <v>3180.4000000953702</v>
      </c>
      <c r="D68" t="s">
        <v>407</v>
      </c>
      <c r="E68" t="s">
        <v>408</v>
      </c>
      <c r="F68">
        <v>1675523306.90323</v>
      </c>
      <c r="G68">
        <f t="shared" si="43"/>
        <v>6.9283239793502937E-3</v>
      </c>
      <c r="H68">
        <f t="shared" si="44"/>
        <v>21.599765915757601</v>
      </c>
      <c r="I68">
        <f t="shared" si="45"/>
        <v>399.98029032258103</v>
      </c>
      <c r="J68">
        <f t="shared" si="46"/>
        <v>271.28066100498074</v>
      </c>
      <c r="K68">
        <f t="shared" si="47"/>
        <v>26.347281976287711</v>
      </c>
      <c r="L68">
        <f t="shared" si="48"/>
        <v>38.846829165949941</v>
      </c>
      <c r="M68">
        <f t="shared" si="49"/>
        <v>0.31030299195272243</v>
      </c>
      <c r="N68">
        <f t="shared" si="50"/>
        <v>3.4013485208768648</v>
      </c>
      <c r="O68">
        <f t="shared" si="51"/>
        <v>0.29539007414736973</v>
      </c>
      <c r="P68">
        <f t="shared" si="52"/>
        <v>0.18589892383806456</v>
      </c>
      <c r="Q68">
        <f t="shared" si="53"/>
        <v>161.84692456762173</v>
      </c>
      <c r="R68">
        <f t="shared" si="54"/>
        <v>27.928306276890449</v>
      </c>
      <c r="S68">
        <f t="shared" si="55"/>
        <v>27.9940161290323</v>
      </c>
      <c r="T68">
        <f t="shared" si="56"/>
        <v>3.793516092396485</v>
      </c>
      <c r="U68">
        <f t="shared" si="57"/>
        <v>40.020431662856979</v>
      </c>
      <c r="V68">
        <f t="shared" si="58"/>
        <v>1.5785397376490784</v>
      </c>
      <c r="W68">
        <f t="shared" si="59"/>
        <v>3.9443346112483928</v>
      </c>
      <c r="X68">
        <f t="shared" si="60"/>
        <v>2.2149763547474066</v>
      </c>
      <c r="Y68">
        <f t="shared" si="61"/>
        <v>-305.53908748934793</v>
      </c>
      <c r="Z68">
        <f t="shared" si="62"/>
        <v>122.93477843196487</v>
      </c>
      <c r="AA68">
        <f t="shared" si="63"/>
        <v>7.9042217016949756</v>
      </c>
      <c r="AB68">
        <f t="shared" si="64"/>
        <v>-12.853162788066356</v>
      </c>
      <c r="AC68">
        <v>-4.0204964703870999E-2</v>
      </c>
      <c r="AD68">
        <v>4.5133595028449401E-2</v>
      </c>
      <c r="AE68">
        <v>3.38995456912739</v>
      </c>
      <c r="AF68">
        <v>0</v>
      </c>
      <c r="AG68">
        <v>0</v>
      </c>
      <c r="AH68">
        <f t="shared" si="65"/>
        <v>1</v>
      </c>
      <c r="AI68">
        <f t="shared" si="66"/>
        <v>0</v>
      </c>
      <c r="AJ68">
        <f t="shared" si="67"/>
        <v>50984.102569453775</v>
      </c>
      <c r="AK68">
        <v>0</v>
      </c>
      <c r="AL68">
        <v>0</v>
      </c>
      <c r="AM68">
        <v>0</v>
      </c>
      <c r="AN68">
        <f t="shared" si="68"/>
        <v>0</v>
      </c>
      <c r="AO68" t="e">
        <f t="shared" si="69"/>
        <v>#DIV/0!</v>
      </c>
      <c r="AP68">
        <v>-1</v>
      </c>
      <c r="AQ68" t="s">
        <v>409</v>
      </c>
      <c r="AR68">
        <v>2.3112653846153801</v>
      </c>
      <c r="AS68">
        <v>1.7412000000000001</v>
      </c>
      <c r="AT68">
        <f t="shared" si="70"/>
        <v>-0.32739799254271773</v>
      </c>
      <c r="AU68">
        <v>0.5</v>
      </c>
      <c r="AV68">
        <f t="shared" si="71"/>
        <v>841.19756434867247</v>
      </c>
      <c r="AW68">
        <f t="shared" si="72"/>
        <v>21.599765915757601</v>
      </c>
      <c r="AX68">
        <f t="shared" si="73"/>
        <v>-137.70319694978949</v>
      </c>
      <c r="AY68">
        <f t="shared" si="74"/>
        <v>1</v>
      </c>
      <c r="AZ68">
        <f t="shared" si="75"/>
        <v>2.6866180875424056E-2</v>
      </c>
      <c r="BA68">
        <f t="shared" si="76"/>
        <v>-1</v>
      </c>
      <c r="BB68" t="s">
        <v>252</v>
      </c>
      <c r="BC68">
        <v>0</v>
      </c>
      <c r="BD68">
        <f t="shared" si="77"/>
        <v>1.7412000000000001</v>
      </c>
      <c r="BE68">
        <f t="shared" si="78"/>
        <v>-0.32739799254271768</v>
      </c>
      <c r="BF68" t="e">
        <f t="shared" si="79"/>
        <v>#DIV/0!</v>
      </c>
      <c r="BG68">
        <f t="shared" si="80"/>
        <v>-0.32739799254271768</v>
      </c>
      <c r="BH68" t="e">
        <f t="shared" si="81"/>
        <v>#DIV/0!</v>
      </c>
      <c r="BI68">
        <f t="shared" si="82"/>
        <v>999.99674193548401</v>
      </c>
      <c r="BJ68">
        <f t="shared" si="83"/>
        <v>841.19756434867247</v>
      </c>
      <c r="BK68">
        <f t="shared" si="84"/>
        <v>0.84120030503353715</v>
      </c>
      <c r="BL68">
        <f t="shared" si="85"/>
        <v>0.19240061006707448</v>
      </c>
      <c r="BM68">
        <v>0.73920978418331496</v>
      </c>
      <c r="BN68">
        <v>0.5</v>
      </c>
      <c r="BO68" t="s">
        <v>253</v>
      </c>
      <c r="BP68">
        <v>1675523306.90323</v>
      </c>
      <c r="BQ68">
        <v>399.98029032258103</v>
      </c>
      <c r="BR68">
        <v>403.58325806451597</v>
      </c>
      <c r="BS68">
        <v>16.253187096774202</v>
      </c>
      <c r="BT68">
        <v>15.2455612903226</v>
      </c>
      <c r="BU68">
        <v>500.01145161290299</v>
      </c>
      <c r="BV68">
        <v>96.921835483871007</v>
      </c>
      <c r="BW68">
        <v>0.200023032258065</v>
      </c>
      <c r="BX68">
        <v>28.664422580645201</v>
      </c>
      <c r="BY68">
        <v>27.9940161290323</v>
      </c>
      <c r="BZ68">
        <v>999.9</v>
      </c>
      <c r="CA68">
        <v>10003.5483870968</v>
      </c>
      <c r="CB68">
        <v>0</v>
      </c>
      <c r="CC68">
        <v>387.29174193548403</v>
      </c>
      <c r="CD68">
        <v>999.99674193548401</v>
      </c>
      <c r="CE68">
        <v>0.95998796774193595</v>
      </c>
      <c r="CF68">
        <v>4.0012312903225801E-2</v>
      </c>
      <c r="CG68">
        <v>0</v>
      </c>
      <c r="CH68">
        <v>2.2982741935483899</v>
      </c>
      <c r="CI68">
        <v>0</v>
      </c>
      <c r="CJ68">
        <v>1222.42</v>
      </c>
      <c r="CK68">
        <v>9334.2496774193605</v>
      </c>
      <c r="CL68">
        <v>41.061999999999998</v>
      </c>
      <c r="CM68">
        <v>43.875</v>
      </c>
      <c r="CN68">
        <v>42.253999999999998</v>
      </c>
      <c r="CO68">
        <v>42.066064516129003</v>
      </c>
      <c r="CP68">
        <v>40.936999999999998</v>
      </c>
      <c r="CQ68">
        <v>959.98580645161303</v>
      </c>
      <c r="CR68">
        <v>40.01</v>
      </c>
      <c r="CS68">
        <v>0</v>
      </c>
      <c r="CT68">
        <v>59.200000047683702</v>
      </c>
      <c r="CU68">
        <v>2.3112653846153801</v>
      </c>
      <c r="CV68">
        <v>0.17071795193939401</v>
      </c>
      <c r="CW68">
        <v>3.51794871196409</v>
      </c>
      <c r="CX68">
        <v>1222.41076923077</v>
      </c>
      <c r="CY68">
        <v>15</v>
      </c>
      <c r="CZ68">
        <v>1675519942.0999999</v>
      </c>
      <c r="DA68" t="s">
        <v>254</v>
      </c>
      <c r="DB68">
        <v>1</v>
      </c>
      <c r="DC68">
        <v>-3.8490000000000002</v>
      </c>
      <c r="DD68">
        <v>0.44400000000000001</v>
      </c>
      <c r="DE68">
        <v>403</v>
      </c>
      <c r="DF68">
        <v>16</v>
      </c>
      <c r="DG68">
        <v>1.62</v>
      </c>
      <c r="DH68">
        <v>0.48</v>
      </c>
      <c r="DI68">
        <v>-3.5943947169811299</v>
      </c>
      <c r="DJ68">
        <v>-0.115354157055105</v>
      </c>
      <c r="DK68">
        <v>0.109182513193204</v>
      </c>
      <c r="DL68">
        <v>1</v>
      </c>
      <c r="DM68">
        <v>2.0585</v>
      </c>
      <c r="DN68">
        <v>0</v>
      </c>
      <c r="DO68">
        <v>0</v>
      </c>
      <c r="DP68">
        <v>0</v>
      </c>
      <c r="DQ68">
        <v>1.0075158490566001</v>
      </c>
      <c r="DR68">
        <v>-4.1633354296507602E-4</v>
      </c>
      <c r="DS68">
        <v>2.1741946537305202E-3</v>
      </c>
      <c r="DT68">
        <v>1</v>
      </c>
      <c r="DU68">
        <v>2</v>
      </c>
      <c r="DV68">
        <v>3</v>
      </c>
      <c r="DW68" t="s">
        <v>255</v>
      </c>
      <c r="DX68">
        <v>100</v>
      </c>
      <c r="DY68">
        <v>100</v>
      </c>
      <c r="DZ68">
        <v>-3.8490000000000002</v>
      </c>
      <c r="EA68">
        <v>0.44400000000000001</v>
      </c>
      <c r="EB68">
        <v>2</v>
      </c>
      <c r="EC68">
        <v>517.22699999999998</v>
      </c>
      <c r="ED68">
        <v>424.89</v>
      </c>
      <c r="EE68">
        <v>27.110800000000001</v>
      </c>
      <c r="EF68">
        <v>31.037199999999999</v>
      </c>
      <c r="EG68">
        <v>29.9999</v>
      </c>
      <c r="EH68">
        <v>31.305</v>
      </c>
      <c r="EI68">
        <v>31.3535</v>
      </c>
      <c r="EJ68">
        <v>20.039400000000001</v>
      </c>
      <c r="EK68">
        <v>31.3247</v>
      </c>
      <c r="EL68">
        <v>78.639200000000002</v>
      </c>
      <c r="EM68">
        <v>27.104399999999998</v>
      </c>
      <c r="EN68">
        <v>403.66899999999998</v>
      </c>
      <c r="EO68">
        <v>15.2759</v>
      </c>
      <c r="EP68">
        <v>100.18600000000001</v>
      </c>
      <c r="EQ68">
        <v>90.450299999999999</v>
      </c>
    </row>
    <row r="69" spans="1:147" x14ac:dyDescent="0.3">
      <c r="A69">
        <v>53</v>
      </c>
      <c r="B69">
        <v>1675523374.9000001</v>
      </c>
      <c r="C69">
        <v>3240.4000000953702</v>
      </c>
      <c r="D69" t="s">
        <v>410</v>
      </c>
      <c r="E69" t="s">
        <v>411</v>
      </c>
      <c r="F69">
        <v>1675523366.9000001</v>
      </c>
      <c r="G69">
        <f t="shared" si="43"/>
        <v>6.8375803938539479E-3</v>
      </c>
      <c r="H69">
        <f t="shared" si="44"/>
        <v>21.466070220891005</v>
      </c>
      <c r="I69">
        <f t="shared" si="45"/>
        <v>400.00254838709702</v>
      </c>
      <c r="J69">
        <f t="shared" si="46"/>
        <v>270.68396846038098</v>
      </c>
      <c r="K69">
        <f t="shared" si="47"/>
        <v>26.289392868610669</v>
      </c>
      <c r="L69">
        <f t="shared" si="48"/>
        <v>38.849083685327329</v>
      </c>
      <c r="M69">
        <f t="shared" si="49"/>
        <v>0.30653515688818112</v>
      </c>
      <c r="N69">
        <f t="shared" si="50"/>
        <v>3.3971678120714599</v>
      </c>
      <c r="O69">
        <f t="shared" si="51"/>
        <v>0.29195606293991422</v>
      </c>
      <c r="P69">
        <f t="shared" si="52"/>
        <v>0.18372461809713908</v>
      </c>
      <c r="Q69">
        <f t="shared" si="53"/>
        <v>161.84835684033899</v>
      </c>
      <c r="R69">
        <f t="shared" si="54"/>
        <v>27.940980793742916</v>
      </c>
      <c r="S69">
        <f t="shared" si="55"/>
        <v>27.981845161290298</v>
      </c>
      <c r="T69">
        <f t="shared" si="56"/>
        <v>3.7908252087835836</v>
      </c>
      <c r="U69">
        <f t="shared" si="57"/>
        <v>40.051354845978452</v>
      </c>
      <c r="V69">
        <f t="shared" si="58"/>
        <v>1.5791177808618204</v>
      </c>
      <c r="W69">
        <f t="shared" si="59"/>
        <v>3.9427324916584667</v>
      </c>
      <c r="X69">
        <f t="shared" si="60"/>
        <v>2.2117074279217634</v>
      </c>
      <c r="Y69">
        <f t="shared" si="61"/>
        <v>-301.53729536895912</v>
      </c>
      <c r="Z69">
        <f t="shared" si="62"/>
        <v>123.73013744575458</v>
      </c>
      <c r="AA69">
        <f t="shared" si="63"/>
        <v>7.9643902975828551</v>
      </c>
      <c r="AB69">
        <f t="shared" si="64"/>
        <v>-7.9944107852826818</v>
      </c>
      <c r="AC69">
        <v>-4.0142800739822397E-2</v>
      </c>
      <c r="AD69">
        <v>4.5063810532942498E-2</v>
      </c>
      <c r="AE69">
        <v>3.38579147738028</v>
      </c>
      <c r="AF69">
        <v>0</v>
      </c>
      <c r="AG69">
        <v>0</v>
      </c>
      <c r="AH69">
        <f t="shared" si="65"/>
        <v>1</v>
      </c>
      <c r="AI69">
        <f t="shared" si="66"/>
        <v>0</v>
      </c>
      <c r="AJ69">
        <f t="shared" si="67"/>
        <v>50909.669155130352</v>
      </c>
      <c r="AK69">
        <v>0</v>
      </c>
      <c r="AL69">
        <v>0</v>
      </c>
      <c r="AM69">
        <v>0</v>
      </c>
      <c r="AN69">
        <f t="shared" si="68"/>
        <v>0</v>
      </c>
      <c r="AO69" t="e">
        <f t="shared" si="69"/>
        <v>#DIV/0!</v>
      </c>
      <c r="AP69">
        <v>-1</v>
      </c>
      <c r="AQ69" t="s">
        <v>412</v>
      </c>
      <c r="AR69">
        <v>2.3861500000000002</v>
      </c>
      <c r="AS69">
        <v>1.1292</v>
      </c>
      <c r="AT69">
        <f t="shared" si="70"/>
        <v>-1.1131331916400993</v>
      </c>
      <c r="AU69">
        <v>0.5</v>
      </c>
      <c r="AV69">
        <f t="shared" si="71"/>
        <v>841.20492735524624</v>
      </c>
      <c r="AW69">
        <f t="shared" si="72"/>
        <v>21.466070220891005</v>
      </c>
      <c r="AX69">
        <f t="shared" si="73"/>
        <v>-468.18656280516154</v>
      </c>
      <c r="AY69">
        <f t="shared" si="74"/>
        <v>1</v>
      </c>
      <c r="AZ69">
        <f t="shared" si="75"/>
        <v>2.670701215638914E-2</v>
      </c>
      <c r="BA69">
        <f t="shared" si="76"/>
        <v>-1</v>
      </c>
      <c r="BB69" t="s">
        <v>252</v>
      </c>
      <c r="BC69">
        <v>0</v>
      </c>
      <c r="BD69">
        <f t="shared" si="77"/>
        <v>1.1292</v>
      </c>
      <c r="BE69">
        <f t="shared" si="78"/>
        <v>-1.1131331916400995</v>
      </c>
      <c r="BF69" t="e">
        <f t="shared" si="79"/>
        <v>#DIV/0!</v>
      </c>
      <c r="BG69">
        <f t="shared" si="80"/>
        <v>-1.1131331916400995</v>
      </c>
      <c r="BH69" t="e">
        <f t="shared" si="81"/>
        <v>#DIV/0!</v>
      </c>
      <c r="BI69">
        <f t="shared" si="82"/>
        <v>1000.00548387097</v>
      </c>
      <c r="BJ69">
        <f t="shared" si="83"/>
        <v>841.20492735524624</v>
      </c>
      <c r="BK69">
        <f t="shared" si="84"/>
        <v>0.84120031432126252</v>
      </c>
      <c r="BL69">
        <f t="shared" si="85"/>
        <v>0.19240062864252505</v>
      </c>
      <c r="BM69">
        <v>0.73920978418331496</v>
      </c>
      <c r="BN69">
        <v>0.5</v>
      </c>
      <c r="BO69" t="s">
        <v>253</v>
      </c>
      <c r="BP69">
        <v>1675523366.9000001</v>
      </c>
      <c r="BQ69">
        <v>400.00254838709702</v>
      </c>
      <c r="BR69">
        <v>403.58041935483902</v>
      </c>
      <c r="BS69">
        <v>16.2591</v>
      </c>
      <c r="BT69">
        <v>15.2646741935484</v>
      </c>
      <c r="BU69">
        <v>500.00977419354803</v>
      </c>
      <c r="BV69">
        <v>96.921996774193602</v>
      </c>
      <c r="BW69">
        <v>0.20009367741935499</v>
      </c>
      <c r="BX69">
        <v>28.657419354838702</v>
      </c>
      <c r="BY69">
        <v>27.981845161290298</v>
      </c>
      <c r="BZ69">
        <v>999.9</v>
      </c>
      <c r="CA69">
        <v>9988.0645161290304</v>
      </c>
      <c r="CB69">
        <v>0</v>
      </c>
      <c r="CC69">
        <v>387.26393548387102</v>
      </c>
      <c r="CD69">
        <v>1000.00548387097</v>
      </c>
      <c r="CE69">
        <v>0.95998829032258104</v>
      </c>
      <c r="CF69">
        <v>4.0011983870967799E-2</v>
      </c>
      <c r="CG69">
        <v>0</v>
      </c>
      <c r="CH69">
        <v>2.3598870967741901</v>
      </c>
      <c r="CI69">
        <v>0</v>
      </c>
      <c r="CJ69">
        <v>1222.38935483871</v>
      </c>
      <c r="CK69">
        <v>9334.3319354838695</v>
      </c>
      <c r="CL69">
        <v>41.125</v>
      </c>
      <c r="CM69">
        <v>43.929000000000002</v>
      </c>
      <c r="CN69">
        <v>42.320129032258002</v>
      </c>
      <c r="CO69">
        <v>42.125</v>
      </c>
      <c r="CP69">
        <v>41</v>
      </c>
      <c r="CQ69">
        <v>959.99354838709701</v>
      </c>
      <c r="CR69">
        <v>40.010645161290299</v>
      </c>
      <c r="CS69">
        <v>0</v>
      </c>
      <c r="CT69">
        <v>59.599999904632597</v>
      </c>
      <c r="CU69">
        <v>2.3861500000000002</v>
      </c>
      <c r="CV69">
        <v>-0.16222562782849601</v>
      </c>
      <c r="CW69">
        <v>3.8444444207230402</v>
      </c>
      <c r="CX69">
        <v>1222.3873076923101</v>
      </c>
      <c r="CY69">
        <v>15</v>
      </c>
      <c r="CZ69">
        <v>1675519942.0999999</v>
      </c>
      <c r="DA69" t="s">
        <v>254</v>
      </c>
      <c r="DB69">
        <v>1</v>
      </c>
      <c r="DC69">
        <v>-3.8490000000000002</v>
      </c>
      <c r="DD69">
        <v>0.44400000000000001</v>
      </c>
      <c r="DE69">
        <v>403</v>
      </c>
      <c r="DF69">
        <v>16</v>
      </c>
      <c r="DG69">
        <v>1.62</v>
      </c>
      <c r="DH69">
        <v>0.48</v>
      </c>
      <c r="DI69">
        <v>-3.58988</v>
      </c>
      <c r="DJ69">
        <v>6.2182583454288301E-2</v>
      </c>
      <c r="DK69">
        <v>0.13044954220072</v>
      </c>
      <c r="DL69">
        <v>1</v>
      </c>
      <c r="DM69">
        <v>2.5305</v>
      </c>
      <c r="DN69">
        <v>0</v>
      </c>
      <c r="DO69">
        <v>0</v>
      </c>
      <c r="DP69">
        <v>0</v>
      </c>
      <c r="DQ69">
        <v>0.99418516981132099</v>
      </c>
      <c r="DR69">
        <v>3.3587711659412798E-3</v>
      </c>
      <c r="DS69">
        <v>2.61523315267726E-3</v>
      </c>
      <c r="DT69">
        <v>1</v>
      </c>
      <c r="DU69">
        <v>2</v>
      </c>
      <c r="DV69">
        <v>3</v>
      </c>
      <c r="DW69" t="s">
        <v>255</v>
      </c>
      <c r="DX69">
        <v>100</v>
      </c>
      <c r="DY69">
        <v>100</v>
      </c>
      <c r="DZ69">
        <v>-3.8490000000000002</v>
      </c>
      <c r="EA69">
        <v>0.44400000000000001</v>
      </c>
      <c r="EB69">
        <v>2</v>
      </c>
      <c r="EC69">
        <v>516.86199999999997</v>
      </c>
      <c r="ED69">
        <v>424.69400000000002</v>
      </c>
      <c r="EE69">
        <v>27.126999999999999</v>
      </c>
      <c r="EF69">
        <v>31.004799999999999</v>
      </c>
      <c r="EG69">
        <v>29.9999</v>
      </c>
      <c r="EH69">
        <v>31.275200000000002</v>
      </c>
      <c r="EI69">
        <v>31.325399999999998</v>
      </c>
      <c r="EJ69">
        <v>20.044899999999998</v>
      </c>
      <c r="EK69">
        <v>31.0306</v>
      </c>
      <c r="EL69">
        <v>77.506100000000004</v>
      </c>
      <c r="EM69">
        <v>27.1248</v>
      </c>
      <c r="EN69">
        <v>403.61700000000002</v>
      </c>
      <c r="EO69">
        <v>15.2974</v>
      </c>
      <c r="EP69">
        <v>100.191</v>
      </c>
      <c r="EQ69">
        <v>90.460899999999995</v>
      </c>
    </row>
    <row r="70" spans="1:147" x14ac:dyDescent="0.3">
      <c r="A70">
        <v>54</v>
      </c>
      <c r="B70">
        <v>1675523434.9000001</v>
      </c>
      <c r="C70">
        <v>3300.4000000953702</v>
      </c>
      <c r="D70" t="s">
        <v>413</v>
      </c>
      <c r="E70" t="s">
        <v>414</v>
      </c>
      <c r="F70">
        <v>1675523426.90323</v>
      </c>
      <c r="G70">
        <f t="shared" si="43"/>
        <v>6.7542168782777461E-3</v>
      </c>
      <c r="H70">
        <f t="shared" si="44"/>
        <v>21.316611937729718</v>
      </c>
      <c r="I70">
        <f t="shared" si="45"/>
        <v>399.99712903225799</v>
      </c>
      <c r="J70">
        <f t="shared" si="46"/>
        <v>270.09406209204917</v>
      </c>
      <c r="K70">
        <f t="shared" si="47"/>
        <v>26.231403399924965</v>
      </c>
      <c r="L70">
        <f t="shared" si="48"/>
        <v>38.847525818176322</v>
      </c>
      <c r="M70">
        <f t="shared" si="49"/>
        <v>0.30268907446210491</v>
      </c>
      <c r="N70">
        <f t="shared" si="50"/>
        <v>3.3991055111739952</v>
      </c>
      <c r="O70">
        <f t="shared" si="51"/>
        <v>0.28847211011540846</v>
      </c>
      <c r="P70">
        <f t="shared" si="52"/>
        <v>0.18151675021746294</v>
      </c>
      <c r="Q70">
        <f t="shared" si="53"/>
        <v>161.84611799818612</v>
      </c>
      <c r="R70">
        <f t="shared" si="54"/>
        <v>27.969489089268038</v>
      </c>
      <c r="S70">
        <f t="shared" si="55"/>
        <v>27.991251612903199</v>
      </c>
      <c r="T70">
        <f t="shared" si="56"/>
        <v>3.7929047383084202</v>
      </c>
      <c r="U70">
        <f t="shared" si="57"/>
        <v>40.100155680140929</v>
      </c>
      <c r="V70">
        <f t="shared" si="58"/>
        <v>1.5818938835458682</v>
      </c>
      <c r="W70">
        <f t="shared" si="59"/>
        <v>3.9448572124354127</v>
      </c>
      <c r="X70">
        <f t="shared" si="60"/>
        <v>2.2110108547625522</v>
      </c>
      <c r="Y70">
        <f t="shared" si="61"/>
        <v>-297.86096433204858</v>
      </c>
      <c r="Z70">
        <f t="shared" si="62"/>
        <v>123.77883938029044</v>
      </c>
      <c r="AA70">
        <f t="shared" si="63"/>
        <v>7.9637242565401847</v>
      </c>
      <c r="AB70">
        <f t="shared" si="64"/>
        <v>-4.2722826970318408</v>
      </c>
      <c r="AC70">
        <v>-4.0171608892271199E-2</v>
      </c>
      <c r="AD70">
        <v>4.5096150207799002E-2</v>
      </c>
      <c r="AE70">
        <v>3.3877210123493202</v>
      </c>
      <c r="AF70">
        <v>0</v>
      </c>
      <c r="AG70">
        <v>0</v>
      </c>
      <c r="AH70">
        <f t="shared" si="65"/>
        <v>1</v>
      </c>
      <c r="AI70">
        <f t="shared" si="66"/>
        <v>0</v>
      </c>
      <c r="AJ70">
        <f t="shared" si="67"/>
        <v>50943.096991288141</v>
      </c>
      <c r="AK70">
        <v>0</v>
      </c>
      <c r="AL70">
        <v>0</v>
      </c>
      <c r="AM70">
        <v>0</v>
      </c>
      <c r="AN70">
        <f t="shared" si="68"/>
        <v>0</v>
      </c>
      <c r="AO70" t="e">
        <f t="shared" si="69"/>
        <v>#DIV/0!</v>
      </c>
      <c r="AP70">
        <v>-1</v>
      </c>
      <c r="AQ70" t="s">
        <v>415</v>
      </c>
      <c r="AR70">
        <v>2.2928961538461499</v>
      </c>
      <c r="AS70">
        <v>3.31935</v>
      </c>
      <c r="AT70">
        <f t="shared" si="70"/>
        <v>0.30923338790843091</v>
      </c>
      <c r="AU70">
        <v>0.5</v>
      </c>
      <c r="AV70">
        <f t="shared" si="71"/>
        <v>841.19306756142214</v>
      </c>
      <c r="AW70">
        <f t="shared" si="72"/>
        <v>21.316611937729718</v>
      </c>
      <c r="AX70">
        <f t="shared" si="73"/>
        <v>130.06249108355209</v>
      </c>
      <c r="AY70">
        <f t="shared" si="74"/>
        <v>1</v>
      </c>
      <c r="AZ70">
        <f t="shared" si="75"/>
        <v>2.6529714518956381E-2</v>
      </c>
      <c r="BA70">
        <f t="shared" si="76"/>
        <v>-1</v>
      </c>
      <c r="BB70" t="s">
        <v>252</v>
      </c>
      <c r="BC70">
        <v>0</v>
      </c>
      <c r="BD70">
        <f t="shared" si="77"/>
        <v>3.31935</v>
      </c>
      <c r="BE70">
        <f t="shared" si="78"/>
        <v>0.30923338790843091</v>
      </c>
      <c r="BF70" t="e">
        <f t="shared" si="79"/>
        <v>#DIV/0!</v>
      </c>
      <c r="BG70">
        <f t="shared" si="80"/>
        <v>0.30923338790843091</v>
      </c>
      <c r="BH70" t="e">
        <f t="shared" si="81"/>
        <v>#DIV/0!</v>
      </c>
      <c r="BI70">
        <f t="shared" si="82"/>
        <v>999.99135483870998</v>
      </c>
      <c r="BJ70">
        <f t="shared" si="83"/>
        <v>841.19306756142214</v>
      </c>
      <c r="BK70">
        <f t="shared" si="84"/>
        <v>0.84120033987403753</v>
      </c>
      <c r="BL70">
        <f t="shared" si="85"/>
        <v>0.19240067974807515</v>
      </c>
      <c r="BM70">
        <v>0.73920978418331496</v>
      </c>
      <c r="BN70">
        <v>0.5</v>
      </c>
      <c r="BO70" t="s">
        <v>253</v>
      </c>
      <c r="BP70">
        <v>1675523426.90323</v>
      </c>
      <c r="BQ70">
        <v>399.99712903225799</v>
      </c>
      <c r="BR70">
        <v>403.54803225806501</v>
      </c>
      <c r="BS70">
        <v>16.2881161290323</v>
      </c>
      <c r="BT70">
        <v>15.305825806451599</v>
      </c>
      <c r="BU70">
        <v>500.000870967742</v>
      </c>
      <c r="BV70">
        <v>96.919558064516096</v>
      </c>
      <c r="BW70">
        <v>0.199953548387097</v>
      </c>
      <c r="BX70">
        <v>28.6667064516129</v>
      </c>
      <c r="BY70">
        <v>27.991251612903199</v>
      </c>
      <c r="BZ70">
        <v>999.9</v>
      </c>
      <c r="CA70">
        <v>9995.4838709677406</v>
      </c>
      <c r="CB70">
        <v>0</v>
      </c>
      <c r="CC70">
        <v>387.26538709677402</v>
      </c>
      <c r="CD70">
        <v>999.99135483870998</v>
      </c>
      <c r="CE70">
        <v>0.95998796774193595</v>
      </c>
      <c r="CF70">
        <v>4.0012312903225801E-2</v>
      </c>
      <c r="CG70">
        <v>0</v>
      </c>
      <c r="CH70">
        <v>2.2743709677419299</v>
      </c>
      <c r="CI70">
        <v>0</v>
      </c>
      <c r="CJ70">
        <v>1221.8719354838699</v>
      </c>
      <c r="CK70">
        <v>9334.2051612903197</v>
      </c>
      <c r="CL70">
        <v>41.186999999999998</v>
      </c>
      <c r="CM70">
        <v>43.977645161290297</v>
      </c>
      <c r="CN70">
        <v>42.378999999999998</v>
      </c>
      <c r="CO70">
        <v>42.180999999999997</v>
      </c>
      <c r="CP70">
        <v>41.061999999999998</v>
      </c>
      <c r="CQ70">
        <v>959.98</v>
      </c>
      <c r="CR70">
        <v>40.010967741935502</v>
      </c>
      <c r="CS70">
        <v>0</v>
      </c>
      <c r="CT70">
        <v>59.400000095367403</v>
      </c>
      <c r="CU70">
        <v>2.2928961538461499</v>
      </c>
      <c r="CV70">
        <v>0.55037606552500296</v>
      </c>
      <c r="CW70">
        <v>0.84854703078050697</v>
      </c>
      <c r="CX70">
        <v>1221.8792307692299</v>
      </c>
      <c r="CY70">
        <v>15</v>
      </c>
      <c r="CZ70">
        <v>1675519942.0999999</v>
      </c>
      <c r="DA70" t="s">
        <v>254</v>
      </c>
      <c r="DB70">
        <v>1</v>
      </c>
      <c r="DC70">
        <v>-3.8490000000000002</v>
      </c>
      <c r="DD70">
        <v>0.44400000000000001</v>
      </c>
      <c r="DE70">
        <v>403</v>
      </c>
      <c r="DF70">
        <v>16</v>
      </c>
      <c r="DG70">
        <v>1.62</v>
      </c>
      <c r="DH70">
        <v>0.48</v>
      </c>
      <c r="DI70">
        <v>-3.56340509433962</v>
      </c>
      <c r="DJ70">
        <v>8.55685601420096E-2</v>
      </c>
      <c r="DK70">
        <v>9.9906891779251703E-2</v>
      </c>
      <c r="DL70">
        <v>1</v>
      </c>
      <c r="DM70">
        <v>2.3586</v>
      </c>
      <c r="DN70">
        <v>0</v>
      </c>
      <c r="DO70">
        <v>0</v>
      </c>
      <c r="DP70">
        <v>0</v>
      </c>
      <c r="DQ70">
        <v>0.98275147169811305</v>
      </c>
      <c r="DR70">
        <v>-4.1197356693387401E-3</v>
      </c>
      <c r="DS70">
        <v>2.2025168074125598E-3</v>
      </c>
      <c r="DT70">
        <v>1</v>
      </c>
      <c r="DU70">
        <v>2</v>
      </c>
      <c r="DV70">
        <v>3</v>
      </c>
      <c r="DW70" t="s">
        <v>255</v>
      </c>
      <c r="DX70">
        <v>100</v>
      </c>
      <c r="DY70">
        <v>100</v>
      </c>
      <c r="DZ70">
        <v>-3.8490000000000002</v>
      </c>
      <c r="EA70">
        <v>0.44400000000000001</v>
      </c>
      <c r="EB70">
        <v>2</v>
      </c>
      <c r="EC70">
        <v>517.01</v>
      </c>
      <c r="ED70">
        <v>424.61099999999999</v>
      </c>
      <c r="EE70">
        <v>27.0991</v>
      </c>
      <c r="EF70">
        <v>30.975000000000001</v>
      </c>
      <c r="EG70">
        <v>29.9999</v>
      </c>
      <c r="EH70">
        <v>31.2454</v>
      </c>
      <c r="EI70">
        <v>31.296700000000001</v>
      </c>
      <c r="EJ70">
        <v>20.0457</v>
      </c>
      <c r="EK70">
        <v>30.752300000000002</v>
      </c>
      <c r="EL70">
        <v>76.388800000000003</v>
      </c>
      <c r="EM70">
        <v>27.097300000000001</v>
      </c>
      <c r="EN70">
        <v>403.59199999999998</v>
      </c>
      <c r="EO70">
        <v>15.3315</v>
      </c>
      <c r="EP70">
        <v>100.2</v>
      </c>
      <c r="EQ70">
        <v>90.468900000000005</v>
      </c>
    </row>
    <row r="71" spans="1:147" x14ac:dyDescent="0.3">
      <c r="A71">
        <v>55</v>
      </c>
      <c r="B71">
        <v>1675523494.9000001</v>
      </c>
      <c r="C71">
        <v>3360.4000000953702</v>
      </c>
      <c r="D71" t="s">
        <v>416</v>
      </c>
      <c r="E71" t="s">
        <v>417</v>
      </c>
      <c r="F71">
        <v>1675523486.90323</v>
      </c>
      <c r="G71">
        <f t="shared" si="43"/>
        <v>6.7094518498154862E-3</v>
      </c>
      <c r="H71">
        <f t="shared" si="44"/>
        <v>21.465557042188198</v>
      </c>
      <c r="I71">
        <f t="shared" si="45"/>
        <v>400.00316129032302</v>
      </c>
      <c r="J71">
        <f t="shared" si="46"/>
        <v>268.11012366738765</v>
      </c>
      <c r="K71">
        <f t="shared" si="47"/>
        <v>26.038565236504866</v>
      </c>
      <c r="L71">
        <f t="shared" si="48"/>
        <v>38.847874401742239</v>
      </c>
      <c r="M71">
        <f t="shared" si="49"/>
        <v>0.2995877456063214</v>
      </c>
      <c r="N71">
        <f t="shared" si="50"/>
        <v>3.404800043196905</v>
      </c>
      <c r="O71">
        <f t="shared" si="51"/>
        <v>0.28567555665180433</v>
      </c>
      <c r="P71">
        <f t="shared" si="52"/>
        <v>0.17974333162138512</v>
      </c>
      <c r="Q71">
        <f t="shared" si="53"/>
        <v>161.84408488128634</v>
      </c>
      <c r="R71">
        <f t="shared" si="54"/>
        <v>27.981865372833273</v>
      </c>
      <c r="S71">
        <f t="shared" si="55"/>
        <v>28.006690322580599</v>
      </c>
      <c r="T71">
        <f t="shared" si="56"/>
        <v>3.7963200054841479</v>
      </c>
      <c r="U71">
        <f t="shared" si="57"/>
        <v>40.01076617728144</v>
      </c>
      <c r="V71">
        <f t="shared" si="58"/>
        <v>1.5784762878887326</v>
      </c>
      <c r="W71">
        <f t="shared" si="59"/>
        <v>3.9451288708013017</v>
      </c>
      <c r="X71">
        <f t="shared" si="60"/>
        <v>2.2178437175954153</v>
      </c>
      <c r="Y71">
        <f t="shared" si="61"/>
        <v>-295.88682657686292</v>
      </c>
      <c r="Z71">
        <f t="shared" si="62"/>
        <v>121.37018637662936</v>
      </c>
      <c r="AA71">
        <f t="shared" si="63"/>
        <v>7.7963401822800336</v>
      </c>
      <c r="AB71">
        <f t="shared" si="64"/>
        <v>-4.8762151366671844</v>
      </c>
      <c r="AC71">
        <v>-4.0256310244606797E-2</v>
      </c>
      <c r="AD71">
        <v>4.5191234896041703E-2</v>
      </c>
      <c r="AE71">
        <v>3.3933915402939099</v>
      </c>
      <c r="AF71">
        <v>0</v>
      </c>
      <c r="AG71">
        <v>0</v>
      </c>
      <c r="AH71">
        <f t="shared" si="65"/>
        <v>1</v>
      </c>
      <c r="AI71">
        <f t="shared" si="66"/>
        <v>0</v>
      </c>
      <c r="AJ71">
        <f t="shared" si="67"/>
        <v>51045.887474079776</v>
      </c>
      <c r="AK71">
        <v>0</v>
      </c>
      <c r="AL71">
        <v>0</v>
      </c>
      <c r="AM71">
        <v>0</v>
      </c>
      <c r="AN71">
        <f t="shared" si="68"/>
        <v>0</v>
      </c>
      <c r="AO71" t="e">
        <f t="shared" si="69"/>
        <v>#DIV/0!</v>
      </c>
      <c r="AP71">
        <v>-1</v>
      </c>
      <c r="AQ71" t="s">
        <v>418</v>
      </c>
      <c r="AR71">
        <v>2.3261269230769201</v>
      </c>
      <c r="AS71">
        <v>2.34171</v>
      </c>
      <c r="AT71">
        <f t="shared" si="70"/>
        <v>6.6545716263243238E-3</v>
      </c>
      <c r="AU71">
        <v>0.5</v>
      </c>
      <c r="AV71">
        <f t="shared" si="71"/>
        <v>841.18263243858439</v>
      </c>
      <c r="AW71">
        <f t="shared" si="72"/>
        <v>21.465557042188198</v>
      </c>
      <c r="AX71">
        <f t="shared" si="73"/>
        <v>2.7988550391913032</v>
      </c>
      <c r="AY71">
        <f t="shared" si="74"/>
        <v>1</v>
      </c>
      <c r="AZ71">
        <f t="shared" si="75"/>
        <v>2.670710993766081E-2</v>
      </c>
      <c r="BA71">
        <f t="shared" si="76"/>
        <v>-1</v>
      </c>
      <c r="BB71" t="s">
        <v>252</v>
      </c>
      <c r="BC71">
        <v>0</v>
      </c>
      <c r="BD71">
        <f t="shared" si="77"/>
        <v>2.34171</v>
      </c>
      <c r="BE71">
        <f t="shared" si="78"/>
        <v>6.6545716263242708E-3</v>
      </c>
      <c r="BF71" t="e">
        <f t="shared" si="79"/>
        <v>#DIV/0!</v>
      </c>
      <c r="BG71">
        <f t="shared" si="80"/>
        <v>6.6545716263242708E-3</v>
      </c>
      <c r="BH71" t="e">
        <f t="shared" si="81"/>
        <v>#DIV/0!</v>
      </c>
      <c r="BI71">
        <f t="shared" si="82"/>
        <v>999.978967741936</v>
      </c>
      <c r="BJ71">
        <f t="shared" si="83"/>
        <v>841.18263243858439</v>
      </c>
      <c r="BK71">
        <f t="shared" si="84"/>
        <v>0.84120032478089868</v>
      </c>
      <c r="BL71">
        <f t="shared" si="85"/>
        <v>0.19240064956179742</v>
      </c>
      <c r="BM71">
        <v>0.73920978418331496</v>
      </c>
      <c r="BN71">
        <v>0.5</v>
      </c>
      <c r="BO71" t="s">
        <v>253</v>
      </c>
      <c r="BP71">
        <v>1675523486.90323</v>
      </c>
      <c r="BQ71">
        <v>400.00316129032302</v>
      </c>
      <c r="BR71">
        <v>403.573483870968</v>
      </c>
      <c r="BS71">
        <v>16.2530258064516</v>
      </c>
      <c r="BT71">
        <v>15.277200000000001</v>
      </c>
      <c r="BU71">
        <v>499.99522580645203</v>
      </c>
      <c r="BV71">
        <v>96.919038709677395</v>
      </c>
      <c r="BW71">
        <v>0.199879741935484</v>
      </c>
      <c r="BX71">
        <v>28.667893548387099</v>
      </c>
      <c r="BY71">
        <v>28.006690322580599</v>
      </c>
      <c r="BZ71">
        <v>999.9</v>
      </c>
      <c r="CA71">
        <v>10016.6129032258</v>
      </c>
      <c r="CB71">
        <v>0</v>
      </c>
      <c r="CC71">
        <v>387.245580645161</v>
      </c>
      <c r="CD71">
        <v>999.978967741936</v>
      </c>
      <c r="CE71">
        <v>0.95998958064516204</v>
      </c>
      <c r="CF71">
        <v>4.0010667741935499E-2</v>
      </c>
      <c r="CG71">
        <v>0</v>
      </c>
      <c r="CH71">
        <v>2.3335451612903202</v>
      </c>
      <c r="CI71">
        <v>0</v>
      </c>
      <c r="CJ71">
        <v>1221.2493548387099</v>
      </c>
      <c r="CK71">
        <v>9334.0945161290292</v>
      </c>
      <c r="CL71">
        <v>41.25</v>
      </c>
      <c r="CM71">
        <v>44</v>
      </c>
      <c r="CN71">
        <v>42.441064516129003</v>
      </c>
      <c r="CO71">
        <v>42.223580645161299</v>
      </c>
      <c r="CP71">
        <v>41.096548387096803</v>
      </c>
      <c r="CQ71">
        <v>959.96935483871005</v>
      </c>
      <c r="CR71">
        <v>40.01</v>
      </c>
      <c r="CS71">
        <v>0</v>
      </c>
      <c r="CT71">
        <v>59.200000047683702</v>
      </c>
      <c r="CU71">
        <v>2.3261269230769201</v>
      </c>
      <c r="CV71">
        <v>-0.54963760484255697</v>
      </c>
      <c r="CW71">
        <v>-2.1907692361111999</v>
      </c>
      <c r="CX71">
        <v>1221.2353846153801</v>
      </c>
      <c r="CY71">
        <v>15</v>
      </c>
      <c r="CZ71">
        <v>1675519942.0999999</v>
      </c>
      <c r="DA71" t="s">
        <v>254</v>
      </c>
      <c r="DB71">
        <v>1</v>
      </c>
      <c r="DC71">
        <v>-3.8490000000000002</v>
      </c>
      <c r="DD71">
        <v>0.44400000000000001</v>
      </c>
      <c r="DE71">
        <v>403</v>
      </c>
      <c r="DF71">
        <v>16</v>
      </c>
      <c r="DG71">
        <v>1.62</v>
      </c>
      <c r="DH71">
        <v>0.48</v>
      </c>
      <c r="DI71">
        <v>-3.5546600000000002</v>
      </c>
      <c r="DJ71">
        <v>-0.123104546179148</v>
      </c>
      <c r="DK71">
        <v>8.7438652672213998E-2</v>
      </c>
      <c r="DL71">
        <v>1</v>
      </c>
      <c r="DM71">
        <v>2.1263000000000001</v>
      </c>
      <c r="DN71">
        <v>0</v>
      </c>
      <c r="DO71">
        <v>0</v>
      </c>
      <c r="DP71">
        <v>0</v>
      </c>
      <c r="DQ71">
        <v>0.97818762264150905</v>
      </c>
      <c r="DR71">
        <v>-2.06911997413835E-2</v>
      </c>
      <c r="DS71">
        <v>3.7456398663704899E-3</v>
      </c>
      <c r="DT71">
        <v>1</v>
      </c>
      <c r="DU71">
        <v>2</v>
      </c>
      <c r="DV71">
        <v>3</v>
      </c>
      <c r="DW71" t="s">
        <v>255</v>
      </c>
      <c r="DX71">
        <v>100</v>
      </c>
      <c r="DY71">
        <v>100</v>
      </c>
      <c r="DZ71">
        <v>-3.8490000000000002</v>
      </c>
      <c r="EA71">
        <v>0.44400000000000001</v>
      </c>
      <c r="EB71">
        <v>2</v>
      </c>
      <c r="EC71">
        <v>517.17999999999995</v>
      </c>
      <c r="ED71">
        <v>424.29199999999997</v>
      </c>
      <c r="EE71">
        <v>26.844999999999999</v>
      </c>
      <c r="EF71">
        <v>30.9481</v>
      </c>
      <c r="EG71">
        <v>29.9999</v>
      </c>
      <c r="EH71">
        <v>31.218299999999999</v>
      </c>
      <c r="EI71">
        <v>31.2697</v>
      </c>
      <c r="EJ71">
        <v>20.045300000000001</v>
      </c>
      <c r="EK71">
        <v>30.752300000000002</v>
      </c>
      <c r="EL71">
        <v>75.642200000000003</v>
      </c>
      <c r="EM71">
        <v>26.8508</v>
      </c>
      <c r="EN71">
        <v>403.56799999999998</v>
      </c>
      <c r="EO71">
        <v>15.319699999999999</v>
      </c>
      <c r="EP71">
        <v>100.206</v>
      </c>
      <c r="EQ71">
        <v>90.475099999999998</v>
      </c>
    </row>
    <row r="72" spans="1:147" x14ac:dyDescent="0.3">
      <c r="A72">
        <v>56</v>
      </c>
      <c r="B72">
        <v>1675523555.4000001</v>
      </c>
      <c r="C72">
        <v>3420.9000000953702</v>
      </c>
      <c r="D72" t="s">
        <v>419</v>
      </c>
      <c r="E72" t="s">
        <v>420</v>
      </c>
      <c r="F72">
        <v>1675523547.40323</v>
      </c>
      <c r="G72">
        <f t="shared" si="43"/>
        <v>6.532450817482412E-3</v>
      </c>
      <c r="H72">
        <f t="shared" si="44"/>
        <v>21.135808315721853</v>
      </c>
      <c r="I72">
        <f t="shared" si="45"/>
        <v>400.01170967741899</v>
      </c>
      <c r="J72">
        <f t="shared" si="46"/>
        <v>267.09807193101477</v>
      </c>
      <c r="K72">
        <f t="shared" si="47"/>
        <v>25.9402156573762</v>
      </c>
      <c r="L72">
        <f t="shared" si="48"/>
        <v>38.848614441469977</v>
      </c>
      <c r="M72">
        <f t="shared" si="49"/>
        <v>0.2920888476920861</v>
      </c>
      <c r="N72">
        <f t="shared" si="50"/>
        <v>3.4013934395380923</v>
      </c>
      <c r="O72">
        <f t="shared" si="51"/>
        <v>0.27883525111194313</v>
      </c>
      <c r="P72">
        <f t="shared" si="52"/>
        <v>0.17541269376220858</v>
      </c>
      <c r="Q72">
        <f t="shared" si="53"/>
        <v>161.84848459827379</v>
      </c>
      <c r="R72">
        <f t="shared" si="54"/>
        <v>27.982282283607837</v>
      </c>
      <c r="S72">
        <f t="shared" si="55"/>
        <v>27.981803225806399</v>
      </c>
      <c r="T72">
        <f t="shared" si="56"/>
        <v>3.7908159401320121</v>
      </c>
      <c r="U72">
        <f t="shared" si="57"/>
        <v>40.100551161421983</v>
      </c>
      <c r="V72">
        <f t="shared" si="58"/>
        <v>1.5784491276841466</v>
      </c>
      <c r="W72">
        <f t="shared" si="59"/>
        <v>3.936228011755273</v>
      </c>
      <c r="X72">
        <f t="shared" si="60"/>
        <v>2.2123668124478657</v>
      </c>
      <c r="Y72">
        <f t="shared" si="61"/>
        <v>-288.08108105097438</v>
      </c>
      <c r="Z72">
        <f t="shared" si="62"/>
        <v>118.67320748027807</v>
      </c>
      <c r="AA72">
        <f t="shared" si="63"/>
        <v>7.628307447815498</v>
      </c>
      <c r="AB72">
        <f t="shared" si="64"/>
        <v>6.8918475392976575E-2</v>
      </c>
      <c r="AC72">
        <v>-4.0205632783282999E-2</v>
      </c>
      <c r="AD72">
        <v>4.5134345006116301E-2</v>
      </c>
      <c r="AE72">
        <v>3.3899992984571599</v>
      </c>
      <c r="AF72">
        <v>0</v>
      </c>
      <c r="AG72">
        <v>0</v>
      </c>
      <c r="AH72">
        <f t="shared" si="65"/>
        <v>1</v>
      </c>
      <c r="AI72">
        <f t="shared" si="66"/>
        <v>0</v>
      </c>
      <c r="AJ72">
        <f t="shared" si="67"/>
        <v>50990.842825122054</v>
      </c>
      <c r="AK72">
        <v>0</v>
      </c>
      <c r="AL72">
        <v>0</v>
      </c>
      <c r="AM72">
        <v>0</v>
      </c>
      <c r="AN72">
        <f t="shared" si="68"/>
        <v>0</v>
      </c>
      <c r="AO72" t="e">
        <f t="shared" si="69"/>
        <v>#DIV/0!</v>
      </c>
      <c r="AP72">
        <v>-1</v>
      </c>
      <c r="AQ72" t="s">
        <v>421</v>
      </c>
      <c r="AR72">
        <v>2.2814653846153798</v>
      </c>
      <c r="AS72">
        <v>1.6044</v>
      </c>
      <c r="AT72">
        <f t="shared" si="70"/>
        <v>-0.42200535067026901</v>
      </c>
      <c r="AU72">
        <v>0.5</v>
      </c>
      <c r="AV72">
        <f t="shared" si="71"/>
        <v>841.20562861891881</v>
      </c>
      <c r="AW72">
        <f t="shared" si="72"/>
        <v>21.135808315721853</v>
      </c>
      <c r="AX72">
        <f t="shared" si="73"/>
        <v>-177.49663814556544</v>
      </c>
      <c r="AY72">
        <f t="shared" si="74"/>
        <v>1</v>
      </c>
      <c r="AZ72">
        <f t="shared" si="75"/>
        <v>2.6314384453256873E-2</v>
      </c>
      <c r="BA72">
        <f t="shared" si="76"/>
        <v>-1</v>
      </c>
      <c r="BB72" t="s">
        <v>252</v>
      </c>
      <c r="BC72">
        <v>0</v>
      </c>
      <c r="BD72">
        <f t="shared" si="77"/>
        <v>1.6044</v>
      </c>
      <c r="BE72">
        <f t="shared" si="78"/>
        <v>-0.42200535067026912</v>
      </c>
      <c r="BF72" t="e">
        <f t="shared" si="79"/>
        <v>#DIV/0!</v>
      </c>
      <c r="BG72">
        <f t="shared" si="80"/>
        <v>-0.42200535067026912</v>
      </c>
      <c r="BH72" t="e">
        <f t="shared" si="81"/>
        <v>#DIV/0!</v>
      </c>
      <c r="BI72">
        <f t="shared" si="82"/>
        <v>1000.00632258065</v>
      </c>
      <c r="BJ72">
        <f t="shared" si="83"/>
        <v>841.20562861891881</v>
      </c>
      <c r="BK72">
        <f t="shared" si="84"/>
        <v>0.8412003100621156</v>
      </c>
      <c r="BL72">
        <f t="shared" si="85"/>
        <v>0.19240062012423129</v>
      </c>
      <c r="BM72">
        <v>0.73920978418331496</v>
      </c>
      <c r="BN72">
        <v>0.5</v>
      </c>
      <c r="BO72" t="s">
        <v>253</v>
      </c>
      <c r="BP72">
        <v>1675523547.40323</v>
      </c>
      <c r="BQ72">
        <v>400.01170967741899</v>
      </c>
      <c r="BR72">
        <v>403.52274193548402</v>
      </c>
      <c r="BS72">
        <v>16.252783870967701</v>
      </c>
      <c r="BT72">
        <v>15.302722580645201</v>
      </c>
      <c r="BU72">
        <v>500.00661290322603</v>
      </c>
      <c r="BV72">
        <v>96.918758064516098</v>
      </c>
      <c r="BW72">
        <v>0.199934967741935</v>
      </c>
      <c r="BX72">
        <v>28.6289612903226</v>
      </c>
      <c r="BY72">
        <v>27.981803225806399</v>
      </c>
      <c r="BZ72">
        <v>999.9</v>
      </c>
      <c r="CA72">
        <v>10004.032258064501</v>
      </c>
      <c r="CB72">
        <v>0</v>
      </c>
      <c r="CC72">
        <v>387.31400000000002</v>
      </c>
      <c r="CD72">
        <v>1000.00632258065</v>
      </c>
      <c r="CE72">
        <v>0.95999054838709696</v>
      </c>
      <c r="CF72">
        <v>4.0009680645161298E-2</v>
      </c>
      <c r="CG72">
        <v>0</v>
      </c>
      <c r="CH72">
        <v>2.2828290322580602</v>
      </c>
      <c r="CI72">
        <v>0</v>
      </c>
      <c r="CJ72">
        <v>1220.8758064516101</v>
      </c>
      <c r="CK72">
        <v>9334.34967741935</v>
      </c>
      <c r="CL72">
        <v>41.311999999999998</v>
      </c>
      <c r="CM72">
        <v>44.061999999999998</v>
      </c>
      <c r="CN72">
        <v>42.51</v>
      </c>
      <c r="CO72">
        <v>42.271999999999998</v>
      </c>
      <c r="CP72">
        <v>41.137</v>
      </c>
      <c r="CQ72">
        <v>959.99709677419401</v>
      </c>
      <c r="CR72">
        <v>40.010645161290299</v>
      </c>
      <c r="CS72">
        <v>0</v>
      </c>
      <c r="CT72">
        <v>59.599999904632597</v>
      </c>
      <c r="CU72">
        <v>2.2814653846153798</v>
      </c>
      <c r="CV72">
        <v>-0.49049914037667403</v>
      </c>
      <c r="CW72">
        <v>0.32581197543062101</v>
      </c>
      <c r="CX72">
        <v>1220.865</v>
      </c>
      <c r="CY72">
        <v>15</v>
      </c>
      <c r="CZ72">
        <v>1675519942.0999999</v>
      </c>
      <c r="DA72" t="s">
        <v>254</v>
      </c>
      <c r="DB72">
        <v>1</v>
      </c>
      <c r="DC72">
        <v>-3.8490000000000002</v>
      </c>
      <c r="DD72">
        <v>0.44400000000000001</v>
      </c>
      <c r="DE72">
        <v>403</v>
      </c>
      <c r="DF72">
        <v>16</v>
      </c>
      <c r="DG72">
        <v>1.62</v>
      </c>
      <c r="DH72">
        <v>0.48</v>
      </c>
      <c r="DI72">
        <v>-3.52757301886792</v>
      </c>
      <c r="DJ72">
        <v>0.118008543872461</v>
      </c>
      <c r="DK72">
        <v>0.108314641557788</v>
      </c>
      <c r="DL72">
        <v>1</v>
      </c>
      <c r="DM72">
        <v>2.2492999999999999</v>
      </c>
      <c r="DN72">
        <v>0</v>
      </c>
      <c r="DO72">
        <v>0</v>
      </c>
      <c r="DP72">
        <v>0</v>
      </c>
      <c r="DQ72">
        <v>0.94522296226415103</v>
      </c>
      <c r="DR72">
        <v>4.6456481963707101E-2</v>
      </c>
      <c r="DS72">
        <v>7.0143847266111404E-3</v>
      </c>
      <c r="DT72">
        <v>1</v>
      </c>
      <c r="DU72">
        <v>2</v>
      </c>
      <c r="DV72">
        <v>3</v>
      </c>
      <c r="DW72" t="s">
        <v>255</v>
      </c>
      <c r="DX72">
        <v>100</v>
      </c>
      <c r="DY72">
        <v>100</v>
      </c>
      <c r="DZ72">
        <v>-3.8490000000000002</v>
      </c>
      <c r="EA72">
        <v>0.44400000000000001</v>
      </c>
      <c r="EB72">
        <v>2</v>
      </c>
      <c r="EC72">
        <v>516.98599999999999</v>
      </c>
      <c r="ED72">
        <v>423.99200000000002</v>
      </c>
      <c r="EE72">
        <v>26.775700000000001</v>
      </c>
      <c r="EF72">
        <v>30.929200000000002</v>
      </c>
      <c r="EG72">
        <v>30</v>
      </c>
      <c r="EH72">
        <v>31.193999999999999</v>
      </c>
      <c r="EI72">
        <v>31.2454</v>
      </c>
      <c r="EJ72">
        <v>20.044599999999999</v>
      </c>
      <c r="EK72">
        <v>30.4771</v>
      </c>
      <c r="EL72">
        <v>74.518900000000002</v>
      </c>
      <c r="EM72">
        <v>26.777000000000001</v>
      </c>
      <c r="EN72">
        <v>403.48700000000002</v>
      </c>
      <c r="EO72">
        <v>15.3332</v>
      </c>
      <c r="EP72">
        <v>100.211</v>
      </c>
      <c r="EQ72">
        <v>90.481200000000001</v>
      </c>
    </row>
    <row r="73" spans="1:147" x14ac:dyDescent="0.3">
      <c r="A73">
        <v>57</v>
      </c>
      <c r="B73">
        <v>1675523615.5</v>
      </c>
      <c r="C73">
        <v>3481</v>
      </c>
      <c r="D73" t="s">
        <v>422</v>
      </c>
      <c r="E73" t="s">
        <v>423</v>
      </c>
      <c r="F73">
        <v>1675523607.4677401</v>
      </c>
      <c r="G73">
        <f t="shared" si="43"/>
        <v>6.5238383833701183E-3</v>
      </c>
      <c r="H73">
        <f t="shared" si="44"/>
        <v>20.978262627273168</v>
      </c>
      <c r="I73">
        <f t="shared" si="45"/>
        <v>400.02403225806501</v>
      </c>
      <c r="J73">
        <f t="shared" si="46"/>
        <v>267.5215774059572</v>
      </c>
      <c r="K73">
        <f t="shared" si="47"/>
        <v>25.981769709773225</v>
      </c>
      <c r="L73">
        <f t="shared" si="48"/>
        <v>38.850444832464198</v>
      </c>
      <c r="M73">
        <f t="shared" si="49"/>
        <v>0.29095196590081807</v>
      </c>
      <c r="N73">
        <f t="shared" si="50"/>
        <v>3.4016969539206996</v>
      </c>
      <c r="O73">
        <f t="shared" si="51"/>
        <v>0.27779996090842457</v>
      </c>
      <c r="P73">
        <f t="shared" si="52"/>
        <v>0.17475708271674331</v>
      </c>
      <c r="Q73">
        <f t="shared" si="53"/>
        <v>161.84867357889254</v>
      </c>
      <c r="R73">
        <f t="shared" si="54"/>
        <v>27.965772607000225</v>
      </c>
      <c r="S73">
        <f t="shared" si="55"/>
        <v>27.997974193548401</v>
      </c>
      <c r="T73">
        <f t="shared" si="56"/>
        <v>3.7943915413162648</v>
      </c>
      <c r="U73">
        <f t="shared" si="57"/>
        <v>40.098933547927615</v>
      </c>
      <c r="V73">
        <f t="shared" si="58"/>
        <v>1.5766916184910074</v>
      </c>
      <c r="W73">
        <f t="shared" si="59"/>
        <v>3.9320038688971413</v>
      </c>
      <c r="X73">
        <f t="shared" si="60"/>
        <v>2.2176999228252576</v>
      </c>
      <c r="Y73">
        <f t="shared" si="61"/>
        <v>-287.70127270662221</v>
      </c>
      <c r="Z73">
        <f t="shared" si="62"/>
        <v>112.32481734500296</v>
      </c>
      <c r="AA73">
        <f t="shared" si="63"/>
        <v>7.2195043545501196</v>
      </c>
      <c r="AB73">
        <f t="shared" si="64"/>
        <v>-6.308277428176595</v>
      </c>
      <c r="AC73">
        <v>-4.02101470772952E-2</v>
      </c>
      <c r="AD73">
        <v>4.5139412696618898E-2</v>
      </c>
      <c r="AE73">
        <v>3.3903015335040299</v>
      </c>
      <c r="AF73">
        <v>0</v>
      </c>
      <c r="AG73">
        <v>0</v>
      </c>
      <c r="AH73">
        <f t="shared" si="65"/>
        <v>1</v>
      </c>
      <c r="AI73">
        <f t="shared" si="66"/>
        <v>0</v>
      </c>
      <c r="AJ73">
        <f t="shared" si="67"/>
        <v>50999.494455839522</v>
      </c>
      <c r="AK73">
        <v>0</v>
      </c>
      <c r="AL73">
        <v>0</v>
      </c>
      <c r="AM73">
        <v>0</v>
      </c>
      <c r="AN73">
        <f t="shared" si="68"/>
        <v>0</v>
      </c>
      <c r="AO73" t="e">
        <f t="shared" si="69"/>
        <v>#DIV/0!</v>
      </c>
      <c r="AP73">
        <v>-1</v>
      </c>
      <c r="AQ73" t="s">
        <v>424</v>
      </c>
      <c r="AR73">
        <v>2.3032346153846199</v>
      </c>
      <c r="AS73">
        <v>1.6404000000000001</v>
      </c>
      <c r="AT73">
        <f t="shared" si="70"/>
        <v>-0.40406889501622767</v>
      </c>
      <c r="AU73">
        <v>0.5</v>
      </c>
      <c r="AV73">
        <f t="shared" si="71"/>
        <v>841.20653299322589</v>
      </c>
      <c r="AW73">
        <f t="shared" si="72"/>
        <v>20.978262627273168</v>
      </c>
      <c r="AX73">
        <f t="shared" si="73"/>
        <v>-169.95269713350231</v>
      </c>
      <c r="AY73">
        <f t="shared" si="74"/>
        <v>1</v>
      </c>
      <c r="AZ73">
        <f t="shared" si="75"/>
        <v>2.6127070779002327E-2</v>
      </c>
      <c r="BA73">
        <f t="shared" si="76"/>
        <v>-1</v>
      </c>
      <c r="BB73" t="s">
        <v>252</v>
      </c>
      <c r="BC73">
        <v>0</v>
      </c>
      <c r="BD73">
        <f t="shared" si="77"/>
        <v>1.6404000000000001</v>
      </c>
      <c r="BE73">
        <f t="shared" si="78"/>
        <v>-0.40406889501622761</v>
      </c>
      <c r="BF73" t="e">
        <f t="shared" si="79"/>
        <v>#DIV/0!</v>
      </c>
      <c r="BG73">
        <f t="shared" si="80"/>
        <v>-0.40406889501622761</v>
      </c>
      <c r="BH73" t="e">
        <f t="shared" si="81"/>
        <v>#DIV/0!</v>
      </c>
      <c r="BI73">
        <f t="shared" si="82"/>
        <v>1000.00738709677</v>
      </c>
      <c r="BJ73">
        <f t="shared" si="83"/>
        <v>841.20653299322589</v>
      </c>
      <c r="BK73">
        <f t="shared" si="84"/>
        <v>0.84120031896506675</v>
      </c>
      <c r="BL73">
        <f t="shared" si="85"/>
        <v>0.19240063793013348</v>
      </c>
      <c r="BM73">
        <v>0.73920978418331496</v>
      </c>
      <c r="BN73">
        <v>0.5</v>
      </c>
      <c r="BO73" t="s">
        <v>253</v>
      </c>
      <c r="BP73">
        <v>1675523607.4677401</v>
      </c>
      <c r="BQ73">
        <v>400.02403225806501</v>
      </c>
      <c r="BR73">
        <v>403.51122580645199</v>
      </c>
      <c r="BS73">
        <v>16.234422580645202</v>
      </c>
      <c r="BT73">
        <v>15.2856096774194</v>
      </c>
      <c r="BU73">
        <v>500.01374193548401</v>
      </c>
      <c r="BV73">
        <v>96.920264516128995</v>
      </c>
      <c r="BW73">
        <v>0.20001251612903201</v>
      </c>
      <c r="BX73">
        <v>28.610458064516099</v>
      </c>
      <c r="BY73">
        <v>27.997974193548401</v>
      </c>
      <c r="BZ73">
        <v>999.9</v>
      </c>
      <c r="CA73">
        <v>10005</v>
      </c>
      <c r="CB73">
        <v>0</v>
      </c>
      <c r="CC73">
        <v>387.239451612903</v>
      </c>
      <c r="CD73">
        <v>1000.00738709677</v>
      </c>
      <c r="CE73">
        <v>0.95999119354838702</v>
      </c>
      <c r="CF73">
        <v>4.0009022580645197E-2</v>
      </c>
      <c r="CG73">
        <v>0</v>
      </c>
      <c r="CH73">
        <v>2.32710967741935</v>
      </c>
      <c r="CI73">
        <v>0</v>
      </c>
      <c r="CJ73">
        <v>1219.6619354838699</v>
      </c>
      <c r="CK73">
        <v>9334.3603225806492</v>
      </c>
      <c r="CL73">
        <v>41.375</v>
      </c>
      <c r="CM73">
        <v>44.128999999999998</v>
      </c>
      <c r="CN73">
        <v>42.561999999999998</v>
      </c>
      <c r="CO73">
        <v>42.316064516129003</v>
      </c>
      <c r="CP73">
        <v>41.195129032258102</v>
      </c>
      <c r="CQ73">
        <v>959.99741935483905</v>
      </c>
      <c r="CR73">
        <v>40.010967741935502</v>
      </c>
      <c r="CS73">
        <v>0</v>
      </c>
      <c r="CT73">
        <v>59.599999904632597</v>
      </c>
      <c r="CU73">
        <v>2.3032346153846199</v>
      </c>
      <c r="CV73">
        <v>-6.9644432520045596E-2</v>
      </c>
      <c r="CW73">
        <v>2.14324786929931</v>
      </c>
      <c r="CX73">
        <v>1219.65192307692</v>
      </c>
      <c r="CY73">
        <v>15</v>
      </c>
      <c r="CZ73">
        <v>1675519942.0999999</v>
      </c>
      <c r="DA73" t="s">
        <v>254</v>
      </c>
      <c r="DB73">
        <v>1</v>
      </c>
      <c r="DC73">
        <v>-3.8490000000000002</v>
      </c>
      <c r="DD73">
        <v>0.44400000000000001</v>
      </c>
      <c r="DE73">
        <v>403</v>
      </c>
      <c r="DF73">
        <v>16</v>
      </c>
      <c r="DG73">
        <v>1.62</v>
      </c>
      <c r="DH73">
        <v>0.48</v>
      </c>
      <c r="DI73">
        <v>-3.4934652830188702</v>
      </c>
      <c r="DJ73">
        <v>5.8433239784718802E-2</v>
      </c>
      <c r="DK73">
        <v>0.11247348929739499</v>
      </c>
      <c r="DL73">
        <v>1</v>
      </c>
      <c r="DM73">
        <v>2.5589</v>
      </c>
      <c r="DN73">
        <v>0</v>
      </c>
      <c r="DO73">
        <v>0</v>
      </c>
      <c r="DP73">
        <v>0</v>
      </c>
      <c r="DQ73">
        <v>0.94982352830188699</v>
      </c>
      <c r="DR73">
        <v>-1.0847435937438501E-2</v>
      </c>
      <c r="DS73">
        <v>2.8668086168116402E-3</v>
      </c>
      <c r="DT73">
        <v>1</v>
      </c>
      <c r="DU73">
        <v>2</v>
      </c>
      <c r="DV73">
        <v>3</v>
      </c>
      <c r="DW73" t="s">
        <v>255</v>
      </c>
      <c r="DX73">
        <v>100</v>
      </c>
      <c r="DY73">
        <v>100</v>
      </c>
      <c r="DZ73">
        <v>-3.8490000000000002</v>
      </c>
      <c r="EA73">
        <v>0.44400000000000001</v>
      </c>
      <c r="EB73">
        <v>2</v>
      </c>
      <c r="EC73">
        <v>516.85799999999995</v>
      </c>
      <c r="ED73">
        <v>423.73200000000003</v>
      </c>
      <c r="EE73">
        <v>26.728899999999999</v>
      </c>
      <c r="EF73">
        <v>30.915700000000001</v>
      </c>
      <c r="EG73">
        <v>30.0001</v>
      </c>
      <c r="EH73">
        <v>31.177800000000001</v>
      </c>
      <c r="EI73">
        <v>31.226600000000001</v>
      </c>
      <c r="EJ73">
        <v>20.052600000000002</v>
      </c>
      <c r="EK73">
        <v>30.4771</v>
      </c>
      <c r="EL73">
        <v>73.771100000000004</v>
      </c>
      <c r="EM73">
        <v>26.7255</v>
      </c>
      <c r="EN73">
        <v>403.50099999999998</v>
      </c>
      <c r="EO73">
        <v>15.330299999999999</v>
      </c>
      <c r="EP73">
        <v>100.21599999999999</v>
      </c>
      <c r="EQ73">
        <v>90.486199999999997</v>
      </c>
    </row>
    <row r="74" spans="1:147" x14ac:dyDescent="0.3">
      <c r="A74">
        <v>58</v>
      </c>
      <c r="B74">
        <v>1675523734.9000001</v>
      </c>
      <c r="C74">
        <v>3600.4000000953702</v>
      </c>
      <c r="D74" t="s">
        <v>425</v>
      </c>
      <c r="E74" t="s">
        <v>426</v>
      </c>
      <c r="F74">
        <v>1675523726.9516101</v>
      </c>
      <c r="G74">
        <f t="shared" si="43"/>
        <v>6.0118232570432906E-3</v>
      </c>
      <c r="H74">
        <f t="shared" si="44"/>
        <v>-1.9541910107231624</v>
      </c>
      <c r="I74">
        <f t="shared" si="45"/>
        <v>400.15203225806499</v>
      </c>
      <c r="J74">
        <f t="shared" si="46"/>
        <v>397.52146115310666</v>
      </c>
      <c r="K74">
        <f t="shared" si="47"/>
        <v>38.608105958403385</v>
      </c>
      <c r="L74">
        <f t="shared" si="48"/>
        <v>38.863592461337696</v>
      </c>
      <c r="M74">
        <f t="shared" si="49"/>
        <v>0.28032599362443472</v>
      </c>
      <c r="N74">
        <f t="shared" si="50"/>
        <v>3.4004363395131461</v>
      </c>
      <c r="O74">
        <f t="shared" si="51"/>
        <v>0.26809108071796806</v>
      </c>
      <c r="P74">
        <f t="shared" si="52"/>
        <v>0.16861168209782684</v>
      </c>
      <c r="Q74">
        <f t="shared" si="53"/>
        <v>0</v>
      </c>
      <c r="R74">
        <f t="shared" si="54"/>
        <v>27.579037569714711</v>
      </c>
      <c r="S74">
        <f t="shared" si="55"/>
        <v>27.5126064516129</v>
      </c>
      <c r="T74">
        <f t="shared" si="56"/>
        <v>3.6883426622520643</v>
      </c>
      <c r="U74">
        <f t="shared" si="57"/>
        <v>39.163738716196711</v>
      </c>
      <c r="V74">
        <f t="shared" si="58"/>
        <v>1.5693744887121424</v>
      </c>
      <c r="W74">
        <f t="shared" si="59"/>
        <v>4.0072131521577781</v>
      </c>
      <c r="X74">
        <f t="shared" si="60"/>
        <v>2.1189681735399217</v>
      </c>
      <c r="Y74">
        <f t="shared" si="61"/>
        <v>-265.12140563560911</v>
      </c>
      <c r="Z74">
        <f t="shared" si="62"/>
        <v>261.18807799924718</v>
      </c>
      <c r="AA74">
        <f t="shared" si="63"/>
        <v>16.780513947446714</v>
      </c>
      <c r="AB74">
        <f t="shared" si="64"/>
        <v>12.847186311084783</v>
      </c>
      <c r="AC74">
        <v>-4.0191398542140301E-2</v>
      </c>
      <c r="AD74">
        <v>4.5118365823445701E-2</v>
      </c>
      <c r="AE74">
        <v>3.38904623236827</v>
      </c>
      <c r="AF74">
        <v>0</v>
      </c>
      <c r="AG74">
        <v>0</v>
      </c>
      <c r="AH74">
        <f t="shared" si="65"/>
        <v>1</v>
      </c>
      <c r="AI74">
        <f t="shared" si="66"/>
        <v>0</v>
      </c>
      <c r="AJ74">
        <f t="shared" si="67"/>
        <v>50921.536717173709</v>
      </c>
      <c r="AK74" t="s">
        <v>427</v>
      </c>
      <c r="AL74">
        <v>2.3666999999999998</v>
      </c>
      <c r="AM74">
        <v>3.15388</v>
      </c>
      <c r="AN74">
        <f t="shared" si="68"/>
        <v>0.78718000000000021</v>
      </c>
      <c r="AO74">
        <f t="shared" si="69"/>
        <v>0.2495909799992391</v>
      </c>
      <c r="AP74">
        <v>-0.72227855764311699</v>
      </c>
      <c r="AQ74" t="s">
        <v>252</v>
      </c>
      <c r="AR74">
        <v>0</v>
      </c>
      <c r="AS74">
        <v>0</v>
      </c>
      <c r="AT74" t="e">
        <f t="shared" si="70"/>
        <v>#DIV/0!</v>
      </c>
      <c r="AU74">
        <v>0.5</v>
      </c>
      <c r="AV74">
        <f t="shared" si="71"/>
        <v>0</v>
      </c>
      <c r="AW74">
        <f t="shared" si="72"/>
        <v>-1.9541910107231624</v>
      </c>
      <c r="AX74" t="e">
        <f t="shared" si="73"/>
        <v>#DIV/0!</v>
      </c>
      <c r="AY74" t="e">
        <f t="shared" si="74"/>
        <v>#DIV/0!</v>
      </c>
      <c r="AZ74" t="e">
        <f t="shared" si="75"/>
        <v>#DIV/0!</v>
      </c>
      <c r="BA74" t="e">
        <f t="shared" si="76"/>
        <v>#DIV/0!</v>
      </c>
      <c r="BB74" t="s">
        <v>252</v>
      </c>
      <c r="BC74">
        <v>0</v>
      </c>
      <c r="BD74">
        <f t="shared" si="77"/>
        <v>0</v>
      </c>
      <c r="BE74" t="e">
        <f t="shared" si="78"/>
        <v>#DIV/0!</v>
      </c>
      <c r="BF74">
        <f t="shared" si="79"/>
        <v>1</v>
      </c>
      <c r="BG74">
        <f t="shared" si="80"/>
        <v>0</v>
      </c>
      <c r="BH74">
        <f t="shared" si="81"/>
        <v>4.0065550445895468</v>
      </c>
      <c r="BI74">
        <f t="shared" si="82"/>
        <v>0</v>
      </c>
      <c r="BJ74">
        <f t="shared" si="83"/>
        <v>0</v>
      </c>
      <c r="BK74">
        <f t="shared" si="84"/>
        <v>0</v>
      </c>
      <c r="BL74">
        <f t="shared" si="85"/>
        <v>0</v>
      </c>
      <c r="BM74">
        <v>0.73920978418331496</v>
      </c>
      <c r="BN74">
        <v>0.5</v>
      </c>
      <c r="BO74" t="s">
        <v>253</v>
      </c>
      <c r="BP74">
        <v>1675523726.9516101</v>
      </c>
      <c r="BQ74">
        <v>400.15203225806499</v>
      </c>
      <c r="BR74">
        <v>400.21877419354797</v>
      </c>
      <c r="BS74">
        <v>16.158783870967699</v>
      </c>
      <c r="BT74">
        <v>15.284367741935499</v>
      </c>
      <c r="BU74">
        <v>500.01238709677398</v>
      </c>
      <c r="BV74">
        <v>96.921948387096805</v>
      </c>
      <c r="BW74">
        <v>0.200118548387097</v>
      </c>
      <c r="BX74">
        <v>28.937338709677402</v>
      </c>
      <c r="BY74">
        <v>27.5126064516129</v>
      </c>
      <c r="BZ74">
        <v>999.9</v>
      </c>
      <c r="CA74">
        <v>10000.1612903226</v>
      </c>
      <c r="CB74">
        <v>0</v>
      </c>
      <c r="CC74">
        <v>387.21141935483899</v>
      </c>
      <c r="CD74">
        <v>0</v>
      </c>
      <c r="CE74">
        <v>0</v>
      </c>
      <c r="CF74">
        <v>0</v>
      </c>
      <c r="CG74">
        <v>0</v>
      </c>
      <c r="CH74">
        <v>2.36468709677419</v>
      </c>
      <c r="CI74">
        <v>0</v>
      </c>
      <c r="CJ74">
        <v>1.8458967741935499</v>
      </c>
      <c r="CK74">
        <v>0.31331612903225797</v>
      </c>
      <c r="CL74">
        <v>40.628774193548402</v>
      </c>
      <c r="CM74">
        <v>44.25</v>
      </c>
      <c r="CN74">
        <v>42.568129032258</v>
      </c>
      <c r="CO74">
        <v>42.375</v>
      </c>
      <c r="CP74">
        <v>40.9311935483871</v>
      </c>
      <c r="CQ74">
        <v>0</v>
      </c>
      <c r="CR74">
        <v>0</v>
      </c>
      <c r="CS74">
        <v>0</v>
      </c>
      <c r="CT74">
        <v>118.799999952316</v>
      </c>
      <c r="CU74">
        <v>2.3666999999999998</v>
      </c>
      <c r="CV74">
        <v>1.4119663600076E-2</v>
      </c>
      <c r="CW74">
        <v>-0.280823924755711</v>
      </c>
      <c r="CX74">
        <v>1.86758076923077</v>
      </c>
      <c r="CY74">
        <v>15</v>
      </c>
      <c r="CZ74">
        <v>1675519942.0999999</v>
      </c>
      <c r="DA74" t="s">
        <v>254</v>
      </c>
      <c r="DB74">
        <v>1</v>
      </c>
      <c r="DC74">
        <v>-3.8490000000000002</v>
      </c>
      <c r="DD74">
        <v>0.44400000000000001</v>
      </c>
      <c r="DE74">
        <v>403</v>
      </c>
      <c r="DF74">
        <v>16</v>
      </c>
      <c r="DG74">
        <v>1.62</v>
      </c>
      <c r="DH74">
        <v>0.48</v>
      </c>
      <c r="DI74">
        <v>-3.0074229283018901E-2</v>
      </c>
      <c r="DJ74">
        <v>-0.413631935155791</v>
      </c>
      <c r="DK74">
        <v>0.128606628988372</v>
      </c>
      <c r="DL74">
        <v>1</v>
      </c>
      <c r="DM74">
        <v>2.1903000000000001</v>
      </c>
      <c r="DN74">
        <v>0</v>
      </c>
      <c r="DO74">
        <v>0</v>
      </c>
      <c r="DP74">
        <v>0</v>
      </c>
      <c r="DQ74">
        <v>0.89455037735849097</v>
      </c>
      <c r="DR74">
        <v>-0.33080727948623301</v>
      </c>
      <c r="DS74">
        <v>6.0660940628177999E-2</v>
      </c>
      <c r="DT74">
        <v>0</v>
      </c>
      <c r="DU74">
        <v>1</v>
      </c>
      <c r="DV74">
        <v>3</v>
      </c>
      <c r="DW74" t="s">
        <v>268</v>
      </c>
      <c r="DX74">
        <v>100</v>
      </c>
      <c r="DY74">
        <v>100</v>
      </c>
      <c r="DZ74">
        <v>-3.8490000000000002</v>
      </c>
      <c r="EA74">
        <v>0.44400000000000001</v>
      </c>
      <c r="EB74">
        <v>2</v>
      </c>
      <c r="EC74">
        <v>516.94299999999998</v>
      </c>
      <c r="ED74">
        <v>423.43299999999999</v>
      </c>
      <c r="EE74">
        <v>32.320500000000003</v>
      </c>
      <c r="EF74">
        <v>30.896899999999999</v>
      </c>
      <c r="EG74">
        <v>30</v>
      </c>
      <c r="EH74">
        <v>31.156199999999998</v>
      </c>
      <c r="EI74">
        <v>31.202300000000001</v>
      </c>
      <c r="EJ74">
        <v>19.932300000000001</v>
      </c>
      <c r="EK74">
        <v>29.126999999999999</v>
      </c>
      <c r="EL74">
        <v>71.905299999999997</v>
      </c>
      <c r="EM74">
        <v>32.311199999999999</v>
      </c>
      <c r="EN74">
        <v>400.25599999999997</v>
      </c>
      <c r="EO74">
        <v>15.6229</v>
      </c>
      <c r="EP74">
        <v>100.223</v>
      </c>
      <c r="EQ74">
        <v>90.490200000000002</v>
      </c>
    </row>
    <row r="75" spans="1:147" x14ac:dyDescent="0.3">
      <c r="A75">
        <v>59</v>
      </c>
      <c r="B75">
        <v>1675523795</v>
      </c>
      <c r="C75">
        <v>3660.5</v>
      </c>
      <c r="D75" t="s">
        <v>428</v>
      </c>
      <c r="E75" t="s">
        <v>429</v>
      </c>
      <c r="F75">
        <v>1675523786.94839</v>
      </c>
      <c r="G75">
        <f t="shared" si="43"/>
        <v>4.3185456958054341E-3</v>
      </c>
      <c r="H75">
        <f t="shared" si="44"/>
        <v>-1.7594972155013293</v>
      </c>
      <c r="I75">
        <f t="shared" si="45"/>
        <v>400.05138709677402</v>
      </c>
      <c r="J75">
        <f t="shared" si="46"/>
        <v>400.32464007249655</v>
      </c>
      <c r="K75">
        <f t="shared" si="47"/>
        <v>38.880068048684485</v>
      </c>
      <c r="L75">
        <f t="shared" si="48"/>
        <v>38.853529351769218</v>
      </c>
      <c r="M75">
        <f t="shared" si="49"/>
        <v>0.18788318066098969</v>
      </c>
      <c r="N75">
        <f t="shared" si="50"/>
        <v>3.3997223281974112</v>
      </c>
      <c r="O75">
        <f t="shared" si="51"/>
        <v>0.18229956900004043</v>
      </c>
      <c r="P75">
        <f t="shared" si="52"/>
        <v>0.11442507383421154</v>
      </c>
      <c r="Q75">
        <f t="shared" si="53"/>
        <v>0</v>
      </c>
      <c r="R75">
        <f t="shared" si="54"/>
        <v>28.769395104806126</v>
      </c>
      <c r="S75">
        <f t="shared" si="55"/>
        <v>28.405280645161302</v>
      </c>
      <c r="T75">
        <f t="shared" si="56"/>
        <v>3.8854277784475966</v>
      </c>
      <c r="U75">
        <f t="shared" si="57"/>
        <v>39.306868130622668</v>
      </c>
      <c r="V75">
        <f t="shared" si="58"/>
        <v>1.650261168079072</v>
      </c>
      <c r="W75">
        <f t="shared" si="59"/>
        <v>4.1984041124696185</v>
      </c>
      <c r="X75">
        <f t="shared" si="60"/>
        <v>2.2351666103685246</v>
      </c>
      <c r="Y75">
        <f t="shared" si="61"/>
        <v>-190.44786518501965</v>
      </c>
      <c r="Z75">
        <f t="shared" si="62"/>
        <v>245.52142065477665</v>
      </c>
      <c r="AA75">
        <f t="shared" si="63"/>
        <v>15.911234873689704</v>
      </c>
      <c r="AB75">
        <f t="shared" si="64"/>
        <v>70.98479034344669</v>
      </c>
      <c r="AC75">
        <v>-4.0180780667676101E-2</v>
      </c>
      <c r="AD75">
        <v>4.5106446329182703E-2</v>
      </c>
      <c r="AE75">
        <v>3.3883352301224399</v>
      </c>
      <c r="AF75">
        <v>0</v>
      </c>
      <c r="AG75">
        <v>0</v>
      </c>
      <c r="AH75">
        <f t="shared" si="65"/>
        <v>1</v>
      </c>
      <c r="AI75">
        <f t="shared" si="66"/>
        <v>0</v>
      </c>
      <c r="AJ75">
        <f t="shared" si="67"/>
        <v>50772.834677963678</v>
      </c>
      <c r="AK75" t="s">
        <v>430</v>
      </c>
      <c r="AL75">
        <v>2.2704846153846199</v>
      </c>
      <c r="AM75">
        <v>1.6879999999999999</v>
      </c>
      <c r="AN75">
        <f t="shared" si="68"/>
        <v>-0.58248461538461993</v>
      </c>
      <c r="AO75">
        <f t="shared" si="69"/>
        <v>-0.34507382427998812</v>
      </c>
      <c r="AP75">
        <v>-0.65031877847165198</v>
      </c>
      <c r="AQ75" t="s">
        <v>252</v>
      </c>
      <c r="AR75">
        <v>0</v>
      </c>
      <c r="AS75">
        <v>0</v>
      </c>
      <c r="AT75" t="e">
        <f t="shared" si="70"/>
        <v>#DIV/0!</v>
      </c>
      <c r="AU75">
        <v>0.5</v>
      </c>
      <c r="AV75">
        <f t="shared" si="71"/>
        <v>0</v>
      </c>
      <c r="AW75">
        <f t="shared" si="72"/>
        <v>-1.7594972155013293</v>
      </c>
      <c r="AX75" t="e">
        <f t="shared" si="73"/>
        <v>#DIV/0!</v>
      </c>
      <c r="AY75" t="e">
        <f t="shared" si="74"/>
        <v>#DIV/0!</v>
      </c>
      <c r="AZ75" t="e">
        <f t="shared" si="75"/>
        <v>#DIV/0!</v>
      </c>
      <c r="BA75" t="e">
        <f t="shared" si="76"/>
        <v>#DIV/0!</v>
      </c>
      <c r="BB75" t="s">
        <v>252</v>
      </c>
      <c r="BC75">
        <v>0</v>
      </c>
      <c r="BD75">
        <f t="shared" si="77"/>
        <v>0</v>
      </c>
      <c r="BE75" t="e">
        <f t="shared" si="78"/>
        <v>#DIV/0!</v>
      </c>
      <c r="BF75">
        <f t="shared" si="79"/>
        <v>1</v>
      </c>
      <c r="BG75">
        <f t="shared" si="80"/>
        <v>0</v>
      </c>
      <c r="BH75">
        <f t="shared" si="81"/>
        <v>-2.8979306155329065</v>
      </c>
      <c r="BI75">
        <f t="shared" si="82"/>
        <v>0</v>
      </c>
      <c r="BJ75">
        <f t="shared" si="83"/>
        <v>0</v>
      </c>
      <c r="BK75">
        <f t="shared" si="84"/>
        <v>0</v>
      </c>
      <c r="BL75">
        <f t="shared" si="85"/>
        <v>0</v>
      </c>
      <c r="BM75">
        <v>0.73920978418331496</v>
      </c>
      <c r="BN75">
        <v>0.5</v>
      </c>
      <c r="BO75" t="s">
        <v>253</v>
      </c>
      <c r="BP75">
        <v>1675523786.94839</v>
      </c>
      <c r="BQ75">
        <v>400.05138709677402</v>
      </c>
      <c r="BR75">
        <v>400.04667741935498</v>
      </c>
      <c r="BS75">
        <v>16.9917451612903</v>
      </c>
      <c r="BT75">
        <v>16.364148387096801</v>
      </c>
      <c r="BU75">
        <v>500.013451612903</v>
      </c>
      <c r="BV75">
        <v>96.921354838709703</v>
      </c>
      <c r="BW75">
        <v>0.19999158064516101</v>
      </c>
      <c r="BX75">
        <v>29.744835483871</v>
      </c>
      <c r="BY75">
        <v>28.405280645161302</v>
      </c>
      <c r="BZ75">
        <v>999.9</v>
      </c>
      <c r="CA75">
        <v>9997.5806451612898</v>
      </c>
      <c r="CB75">
        <v>0</v>
      </c>
      <c r="CC75">
        <v>387.32961290322601</v>
      </c>
      <c r="CD75">
        <v>0</v>
      </c>
      <c r="CE75">
        <v>0</v>
      </c>
      <c r="CF75">
        <v>0</v>
      </c>
      <c r="CG75">
        <v>0</v>
      </c>
      <c r="CH75">
        <v>2.2721612903225799</v>
      </c>
      <c r="CI75">
        <v>0</v>
      </c>
      <c r="CJ75">
        <v>0.207083870967742</v>
      </c>
      <c r="CK75">
        <v>0.18666451612903201</v>
      </c>
      <c r="CL75">
        <v>40.154967741935501</v>
      </c>
      <c r="CM75">
        <v>44.1991935483871</v>
      </c>
      <c r="CN75">
        <v>42.305999999999997</v>
      </c>
      <c r="CO75">
        <v>42.352645161290297</v>
      </c>
      <c r="CP75">
        <v>40.5783225806451</v>
      </c>
      <c r="CQ75">
        <v>0</v>
      </c>
      <c r="CR75">
        <v>0</v>
      </c>
      <c r="CS75">
        <v>0</v>
      </c>
      <c r="CT75">
        <v>59.599999904632597</v>
      </c>
      <c r="CU75">
        <v>2.2704846153846199</v>
      </c>
      <c r="CV75">
        <v>9.8728198115426796E-2</v>
      </c>
      <c r="CW75">
        <v>-0.61240342005348003</v>
      </c>
      <c r="CX75">
        <v>0.15467692307692299</v>
      </c>
      <c r="CY75">
        <v>15</v>
      </c>
      <c r="CZ75">
        <v>1675519942.0999999</v>
      </c>
      <c r="DA75" t="s">
        <v>254</v>
      </c>
      <c r="DB75">
        <v>1</v>
      </c>
      <c r="DC75">
        <v>-3.8490000000000002</v>
      </c>
      <c r="DD75">
        <v>0.44400000000000001</v>
      </c>
      <c r="DE75">
        <v>403</v>
      </c>
      <c r="DF75">
        <v>16</v>
      </c>
      <c r="DG75">
        <v>1.62</v>
      </c>
      <c r="DH75">
        <v>0.48</v>
      </c>
      <c r="DI75">
        <v>-1.6173196603773601E-2</v>
      </c>
      <c r="DJ75">
        <v>0.22018161308228401</v>
      </c>
      <c r="DK75">
        <v>0.118950749495577</v>
      </c>
      <c r="DL75">
        <v>1</v>
      </c>
      <c r="DM75">
        <v>2.4013</v>
      </c>
      <c r="DN75">
        <v>0</v>
      </c>
      <c r="DO75">
        <v>0</v>
      </c>
      <c r="DP75">
        <v>0</v>
      </c>
      <c r="DQ75">
        <v>0.63730103773584901</v>
      </c>
      <c r="DR75">
        <v>-0.132549389539424</v>
      </c>
      <c r="DS75">
        <v>2.44306047253002E-2</v>
      </c>
      <c r="DT75">
        <v>0</v>
      </c>
      <c r="DU75">
        <v>1</v>
      </c>
      <c r="DV75">
        <v>3</v>
      </c>
      <c r="DW75" t="s">
        <v>268</v>
      </c>
      <c r="DX75">
        <v>100</v>
      </c>
      <c r="DY75">
        <v>100</v>
      </c>
      <c r="DZ75">
        <v>-3.8490000000000002</v>
      </c>
      <c r="EA75">
        <v>0.44400000000000001</v>
      </c>
      <c r="EB75">
        <v>2</v>
      </c>
      <c r="EC75">
        <v>516.72900000000004</v>
      </c>
      <c r="ED75">
        <v>424.13099999999997</v>
      </c>
      <c r="EE75">
        <v>32.325499999999998</v>
      </c>
      <c r="EF75">
        <v>30.880700000000001</v>
      </c>
      <c r="EG75">
        <v>30.0001</v>
      </c>
      <c r="EH75">
        <v>31.145399999999999</v>
      </c>
      <c r="EI75">
        <v>31.194199999999999</v>
      </c>
      <c r="EJ75">
        <v>19.9467</v>
      </c>
      <c r="EK75">
        <v>24.290500000000002</v>
      </c>
      <c r="EL75">
        <v>71.534099999999995</v>
      </c>
      <c r="EM75">
        <v>32.32</v>
      </c>
      <c r="EN75">
        <v>400.16500000000002</v>
      </c>
      <c r="EO75">
        <v>16.628599999999999</v>
      </c>
      <c r="EP75">
        <v>100.226</v>
      </c>
      <c r="EQ75">
        <v>90.485600000000005</v>
      </c>
    </row>
    <row r="76" spans="1:147" x14ac:dyDescent="0.3">
      <c r="A76">
        <v>60</v>
      </c>
      <c r="B76">
        <v>1675523855</v>
      </c>
      <c r="C76">
        <v>3720.5</v>
      </c>
      <c r="D76" t="s">
        <v>431</v>
      </c>
      <c r="E76" t="s">
        <v>432</v>
      </c>
      <c r="F76">
        <v>1675523846.9677401</v>
      </c>
      <c r="G76">
        <f t="shared" si="43"/>
        <v>3.543266690331497E-3</v>
      </c>
      <c r="H76">
        <f t="shared" si="44"/>
        <v>-1.8942723927347953</v>
      </c>
      <c r="I76">
        <f t="shared" si="45"/>
        <v>400.056193548387</v>
      </c>
      <c r="J76">
        <f t="shared" si="46"/>
        <v>404.93532286462602</v>
      </c>
      <c r="K76">
        <f t="shared" si="47"/>
        <v>39.329864972796663</v>
      </c>
      <c r="L76">
        <f t="shared" si="48"/>
        <v>38.855973251434918</v>
      </c>
      <c r="M76">
        <f t="shared" si="49"/>
        <v>0.15686972043899639</v>
      </c>
      <c r="N76">
        <f t="shared" si="50"/>
        <v>3.403911419149662</v>
      </c>
      <c r="O76">
        <f t="shared" si="51"/>
        <v>0.15296133420837019</v>
      </c>
      <c r="P76">
        <f t="shared" si="52"/>
        <v>9.5943876323163479E-2</v>
      </c>
      <c r="Q76">
        <f t="shared" si="53"/>
        <v>0</v>
      </c>
      <c r="R76">
        <f t="shared" si="54"/>
        <v>28.480044299889958</v>
      </c>
      <c r="S76">
        <f t="shared" si="55"/>
        <v>28.2459225806452</v>
      </c>
      <c r="T76">
        <f t="shared" si="56"/>
        <v>3.8495856173613414</v>
      </c>
      <c r="U76">
        <f t="shared" si="57"/>
        <v>40.70056680945229</v>
      </c>
      <c r="V76">
        <f t="shared" si="58"/>
        <v>1.6635621498263975</v>
      </c>
      <c r="W76">
        <f t="shared" si="59"/>
        <v>4.0873193673559651</v>
      </c>
      <c r="X76">
        <f t="shared" si="60"/>
        <v>2.1860234675349437</v>
      </c>
      <c r="Y76">
        <f t="shared" si="61"/>
        <v>-156.25806104361902</v>
      </c>
      <c r="Z76">
        <f t="shared" si="62"/>
        <v>189.70489538710001</v>
      </c>
      <c r="AA76">
        <f t="shared" si="63"/>
        <v>12.240801596689593</v>
      </c>
      <c r="AB76">
        <f t="shared" si="64"/>
        <v>45.687635940170594</v>
      </c>
      <c r="AC76">
        <v>-4.02430888155677E-2</v>
      </c>
      <c r="AD76">
        <v>4.5176392683684501E-2</v>
      </c>
      <c r="AE76">
        <v>3.3925066631551801</v>
      </c>
      <c r="AF76">
        <v>0</v>
      </c>
      <c r="AG76">
        <v>0</v>
      </c>
      <c r="AH76">
        <f t="shared" si="65"/>
        <v>1</v>
      </c>
      <c r="AI76">
        <f t="shared" si="66"/>
        <v>0</v>
      </c>
      <c r="AJ76">
        <f t="shared" si="67"/>
        <v>50926.690941047571</v>
      </c>
      <c r="AK76" t="s">
        <v>433</v>
      </c>
      <c r="AL76">
        <v>2.2716500000000002</v>
      </c>
      <c r="AM76">
        <v>2.0220199999999999</v>
      </c>
      <c r="AN76">
        <f t="shared" si="68"/>
        <v>-0.24963000000000024</v>
      </c>
      <c r="AO76">
        <f t="shared" si="69"/>
        <v>-0.12345575216862358</v>
      </c>
      <c r="AP76">
        <v>-0.70013234330809704</v>
      </c>
      <c r="AQ76" t="s">
        <v>252</v>
      </c>
      <c r="AR76">
        <v>0</v>
      </c>
      <c r="AS76">
        <v>0</v>
      </c>
      <c r="AT76" t="e">
        <f t="shared" si="70"/>
        <v>#DIV/0!</v>
      </c>
      <c r="AU76">
        <v>0.5</v>
      </c>
      <c r="AV76">
        <f t="shared" si="71"/>
        <v>0</v>
      </c>
      <c r="AW76">
        <f t="shared" si="72"/>
        <v>-1.8942723927347953</v>
      </c>
      <c r="AX76" t="e">
        <f t="shared" si="73"/>
        <v>#DIV/0!</v>
      </c>
      <c r="AY76" t="e">
        <f t="shared" si="74"/>
        <v>#DIV/0!</v>
      </c>
      <c r="AZ76" t="e">
        <f t="shared" si="75"/>
        <v>#DIV/0!</v>
      </c>
      <c r="BA76" t="e">
        <f t="shared" si="76"/>
        <v>#DIV/0!</v>
      </c>
      <c r="BB76" t="s">
        <v>252</v>
      </c>
      <c r="BC76">
        <v>0</v>
      </c>
      <c r="BD76">
        <f t="shared" si="77"/>
        <v>0</v>
      </c>
      <c r="BE76" t="e">
        <f t="shared" si="78"/>
        <v>#DIV/0!</v>
      </c>
      <c r="BF76">
        <f t="shared" si="79"/>
        <v>1</v>
      </c>
      <c r="BG76">
        <f t="shared" si="80"/>
        <v>0</v>
      </c>
      <c r="BH76">
        <f t="shared" si="81"/>
        <v>-8.1000681007891604</v>
      </c>
      <c r="BI76">
        <f t="shared" si="82"/>
        <v>0</v>
      </c>
      <c r="BJ76">
        <f t="shared" si="83"/>
        <v>0</v>
      </c>
      <c r="BK76">
        <f t="shared" si="84"/>
        <v>0</v>
      </c>
      <c r="BL76">
        <f t="shared" si="85"/>
        <v>0</v>
      </c>
      <c r="BM76">
        <v>0.73920978418331496</v>
      </c>
      <c r="BN76">
        <v>0.5</v>
      </c>
      <c r="BO76" t="s">
        <v>253</v>
      </c>
      <c r="BP76">
        <v>1675523846.9677401</v>
      </c>
      <c r="BQ76">
        <v>400.056193548387</v>
      </c>
      <c r="BR76">
        <v>399.98570967741898</v>
      </c>
      <c r="BS76">
        <v>17.1278258064516</v>
      </c>
      <c r="BT76">
        <v>16.612970967741902</v>
      </c>
      <c r="BU76">
        <v>500.01587096774199</v>
      </c>
      <c r="BV76">
        <v>96.926225806451598</v>
      </c>
      <c r="BW76">
        <v>0.20006264516128999</v>
      </c>
      <c r="BX76">
        <v>29.2796709677419</v>
      </c>
      <c r="BY76">
        <v>28.2459225806452</v>
      </c>
      <c r="BZ76">
        <v>999.9</v>
      </c>
      <c r="CA76">
        <v>10012.580645161301</v>
      </c>
      <c r="CB76">
        <v>0</v>
      </c>
      <c r="CC76">
        <v>387.271677419355</v>
      </c>
      <c r="CD76">
        <v>0</v>
      </c>
      <c r="CE76">
        <v>0</v>
      </c>
      <c r="CF76">
        <v>0</v>
      </c>
      <c r="CG76">
        <v>0</v>
      </c>
      <c r="CH76">
        <v>2.2614451612903199</v>
      </c>
      <c r="CI76">
        <v>0</v>
      </c>
      <c r="CJ76">
        <v>-1.3980935483871</v>
      </c>
      <c r="CK76">
        <v>-3.5512903225806497E-2</v>
      </c>
      <c r="CL76">
        <v>39.780064516129002</v>
      </c>
      <c r="CM76">
        <v>44.090451612903202</v>
      </c>
      <c r="CN76">
        <v>42.017935483871</v>
      </c>
      <c r="CO76">
        <v>42.25</v>
      </c>
      <c r="CP76">
        <v>40.304096774193503</v>
      </c>
      <c r="CQ76">
        <v>0</v>
      </c>
      <c r="CR76">
        <v>0</v>
      </c>
      <c r="CS76">
        <v>0</v>
      </c>
      <c r="CT76">
        <v>59.400000095367403</v>
      </c>
      <c r="CU76">
        <v>2.2716500000000002</v>
      </c>
      <c r="CV76">
        <v>0.44552821899754402</v>
      </c>
      <c r="CW76">
        <v>-1.3436170986489999</v>
      </c>
      <c r="CX76">
        <v>-1.40715384615385</v>
      </c>
      <c r="CY76">
        <v>15</v>
      </c>
      <c r="CZ76">
        <v>1675519942.0999999</v>
      </c>
      <c r="DA76" t="s">
        <v>254</v>
      </c>
      <c r="DB76">
        <v>1</v>
      </c>
      <c r="DC76">
        <v>-3.8490000000000002</v>
      </c>
      <c r="DD76">
        <v>0.44400000000000001</v>
      </c>
      <c r="DE76">
        <v>403</v>
      </c>
      <c r="DF76">
        <v>16</v>
      </c>
      <c r="DG76">
        <v>1.62</v>
      </c>
      <c r="DH76">
        <v>0.48</v>
      </c>
      <c r="DI76">
        <v>3.3110413018867899E-2</v>
      </c>
      <c r="DJ76">
        <v>0.41818249294217802</v>
      </c>
      <c r="DK76">
        <v>0.116697237419291</v>
      </c>
      <c r="DL76">
        <v>1</v>
      </c>
      <c r="DM76">
        <v>2.1945999999999999</v>
      </c>
      <c r="DN76">
        <v>0</v>
      </c>
      <c r="DO76">
        <v>0</v>
      </c>
      <c r="DP76">
        <v>0</v>
      </c>
      <c r="DQ76">
        <v>0.49393730188679202</v>
      </c>
      <c r="DR76">
        <v>0.20453316716046299</v>
      </c>
      <c r="DS76">
        <v>3.4755875512833503E-2</v>
      </c>
      <c r="DT76">
        <v>0</v>
      </c>
      <c r="DU76">
        <v>1</v>
      </c>
      <c r="DV76">
        <v>3</v>
      </c>
      <c r="DW76" t="s">
        <v>268</v>
      </c>
      <c r="DX76">
        <v>100</v>
      </c>
      <c r="DY76">
        <v>100</v>
      </c>
      <c r="DZ76">
        <v>-3.8490000000000002</v>
      </c>
      <c r="EA76">
        <v>0.44400000000000001</v>
      </c>
      <c r="EB76">
        <v>2</v>
      </c>
      <c r="EC76">
        <v>516.19600000000003</v>
      </c>
      <c r="ED76">
        <v>423.714</v>
      </c>
      <c r="EE76">
        <v>25.428999999999998</v>
      </c>
      <c r="EF76">
        <v>30.9023</v>
      </c>
      <c r="EG76">
        <v>29.9998</v>
      </c>
      <c r="EH76">
        <v>31.142700000000001</v>
      </c>
      <c r="EI76">
        <v>31.188800000000001</v>
      </c>
      <c r="EJ76">
        <v>19.938500000000001</v>
      </c>
      <c r="EK76">
        <v>25.343800000000002</v>
      </c>
      <c r="EL76">
        <v>71.534099999999995</v>
      </c>
      <c r="EM76">
        <v>25.540600000000001</v>
      </c>
      <c r="EN76">
        <v>399.91699999999997</v>
      </c>
      <c r="EO76">
        <v>16.3886</v>
      </c>
      <c r="EP76">
        <v>100.229</v>
      </c>
      <c r="EQ76">
        <v>90.4786</v>
      </c>
    </row>
    <row r="77" spans="1:147" x14ac:dyDescent="0.3">
      <c r="A77">
        <v>61</v>
      </c>
      <c r="B77">
        <v>1675523915</v>
      </c>
      <c r="C77">
        <v>3780.5</v>
      </c>
      <c r="D77" t="s">
        <v>434</v>
      </c>
      <c r="E77" t="s">
        <v>435</v>
      </c>
      <c r="F77">
        <v>1675523907</v>
      </c>
      <c r="G77">
        <f t="shared" si="43"/>
        <v>3.0245793345286408E-3</v>
      </c>
      <c r="H77">
        <f t="shared" si="44"/>
        <v>-1.7680711591351841</v>
      </c>
      <c r="I77">
        <f t="shared" si="45"/>
        <v>400.02558064516103</v>
      </c>
      <c r="J77">
        <f t="shared" si="46"/>
        <v>406.6258701111787</v>
      </c>
      <c r="K77">
        <f t="shared" si="47"/>
        <v>39.493393820159824</v>
      </c>
      <c r="L77">
        <f t="shared" si="48"/>
        <v>38.852343040146202</v>
      </c>
      <c r="M77">
        <f t="shared" si="49"/>
        <v>0.13540046968879232</v>
      </c>
      <c r="N77">
        <f t="shared" si="50"/>
        <v>3.3994233222346844</v>
      </c>
      <c r="O77">
        <f t="shared" si="51"/>
        <v>0.13247417836256786</v>
      </c>
      <c r="P77">
        <f t="shared" si="52"/>
        <v>8.3054009660479516E-2</v>
      </c>
      <c r="Q77">
        <f t="shared" si="53"/>
        <v>0</v>
      </c>
      <c r="R77">
        <f t="shared" si="54"/>
        <v>27.88901261224818</v>
      </c>
      <c r="S77">
        <f t="shared" si="55"/>
        <v>27.774977419354801</v>
      </c>
      <c r="T77">
        <f t="shared" si="56"/>
        <v>3.7453427591344477</v>
      </c>
      <c r="U77">
        <f t="shared" si="57"/>
        <v>40.493878416317195</v>
      </c>
      <c r="V77">
        <f t="shared" si="58"/>
        <v>1.5887373936774343</v>
      </c>
      <c r="W77">
        <f t="shared" si="59"/>
        <v>3.9234014024135684</v>
      </c>
      <c r="X77">
        <f t="shared" si="60"/>
        <v>2.1566053654570134</v>
      </c>
      <c r="Y77">
        <f t="shared" si="61"/>
        <v>-133.38394865271306</v>
      </c>
      <c r="Z77">
        <f t="shared" si="62"/>
        <v>146.20252448191289</v>
      </c>
      <c r="AA77">
        <f t="shared" si="63"/>
        <v>9.3910331529865978</v>
      </c>
      <c r="AB77">
        <f t="shared" si="64"/>
        <v>22.209608982186424</v>
      </c>
      <c r="AC77">
        <v>-4.0176334504784098E-2</v>
      </c>
      <c r="AD77">
        <v>4.5101455121831197E-2</v>
      </c>
      <c r="AE77">
        <v>3.3880374841873202</v>
      </c>
      <c r="AF77">
        <v>0</v>
      </c>
      <c r="AG77">
        <v>0</v>
      </c>
      <c r="AH77">
        <f t="shared" si="65"/>
        <v>1</v>
      </c>
      <c r="AI77">
        <f t="shared" si="66"/>
        <v>0</v>
      </c>
      <c r="AJ77">
        <f t="shared" si="67"/>
        <v>50964.833668141415</v>
      </c>
      <c r="AK77" t="s">
        <v>436</v>
      </c>
      <c r="AL77">
        <v>2.3226692307692298</v>
      </c>
      <c r="AM77">
        <v>1.756</v>
      </c>
      <c r="AN77">
        <f t="shared" si="68"/>
        <v>-0.56666923076922981</v>
      </c>
      <c r="AO77">
        <f t="shared" si="69"/>
        <v>-0.3227045733309965</v>
      </c>
      <c r="AP77">
        <v>-0.653487749982958</v>
      </c>
      <c r="AQ77" t="s">
        <v>252</v>
      </c>
      <c r="AR77">
        <v>0</v>
      </c>
      <c r="AS77">
        <v>0</v>
      </c>
      <c r="AT77" t="e">
        <f t="shared" si="70"/>
        <v>#DIV/0!</v>
      </c>
      <c r="AU77">
        <v>0.5</v>
      </c>
      <c r="AV77">
        <f t="shared" si="71"/>
        <v>0</v>
      </c>
      <c r="AW77">
        <f t="shared" si="72"/>
        <v>-1.7680711591351841</v>
      </c>
      <c r="AX77" t="e">
        <f t="shared" si="73"/>
        <v>#DIV/0!</v>
      </c>
      <c r="AY77" t="e">
        <f t="shared" si="74"/>
        <v>#DIV/0!</v>
      </c>
      <c r="AZ77" t="e">
        <f t="shared" si="75"/>
        <v>#DIV/0!</v>
      </c>
      <c r="BA77" t="e">
        <f t="shared" si="76"/>
        <v>#DIV/0!</v>
      </c>
      <c r="BB77" t="s">
        <v>252</v>
      </c>
      <c r="BC77">
        <v>0</v>
      </c>
      <c r="BD77">
        <f t="shared" si="77"/>
        <v>0</v>
      </c>
      <c r="BE77" t="e">
        <f t="shared" si="78"/>
        <v>#DIV/0!</v>
      </c>
      <c r="BF77">
        <f t="shared" si="79"/>
        <v>1</v>
      </c>
      <c r="BG77">
        <f t="shared" si="80"/>
        <v>0</v>
      </c>
      <c r="BH77">
        <f t="shared" si="81"/>
        <v>-3.0988095076492921</v>
      </c>
      <c r="BI77">
        <f t="shared" si="82"/>
        <v>0</v>
      </c>
      <c r="BJ77">
        <f t="shared" si="83"/>
        <v>0</v>
      </c>
      <c r="BK77">
        <f t="shared" si="84"/>
        <v>0</v>
      </c>
      <c r="BL77">
        <f t="shared" si="85"/>
        <v>0</v>
      </c>
      <c r="BM77">
        <v>0.73920978418331496</v>
      </c>
      <c r="BN77">
        <v>0.5</v>
      </c>
      <c r="BO77" t="s">
        <v>253</v>
      </c>
      <c r="BP77">
        <v>1675523907</v>
      </c>
      <c r="BQ77">
        <v>400.02558064516103</v>
      </c>
      <c r="BR77">
        <v>399.94306451612903</v>
      </c>
      <c r="BS77">
        <v>16.357716129032301</v>
      </c>
      <c r="BT77">
        <v>15.9178903225806</v>
      </c>
      <c r="BU77">
        <v>500.02206451612898</v>
      </c>
      <c r="BV77">
        <v>96.924703225806397</v>
      </c>
      <c r="BW77">
        <v>0.199943096774194</v>
      </c>
      <c r="BX77">
        <v>28.572722580645198</v>
      </c>
      <c r="BY77">
        <v>27.774977419354801</v>
      </c>
      <c r="BZ77">
        <v>999.9</v>
      </c>
      <c r="CA77">
        <v>9996.1290322580608</v>
      </c>
      <c r="CB77">
        <v>0</v>
      </c>
      <c r="CC77">
        <v>387.25948387096798</v>
      </c>
      <c r="CD77">
        <v>0</v>
      </c>
      <c r="CE77">
        <v>0</v>
      </c>
      <c r="CF77">
        <v>0</v>
      </c>
      <c r="CG77">
        <v>0</v>
      </c>
      <c r="CH77">
        <v>2.3396838709677401</v>
      </c>
      <c r="CI77">
        <v>0</v>
      </c>
      <c r="CJ77">
        <v>-2.8838161290322599</v>
      </c>
      <c r="CK77">
        <v>-0.17778709677419399</v>
      </c>
      <c r="CL77">
        <v>39.467483870967698</v>
      </c>
      <c r="CM77">
        <v>43.936999999999998</v>
      </c>
      <c r="CN77">
        <v>41.7296774193548</v>
      </c>
      <c r="CO77">
        <v>42.125</v>
      </c>
      <c r="CP77">
        <v>40.021999999999998</v>
      </c>
      <c r="CQ77">
        <v>0</v>
      </c>
      <c r="CR77">
        <v>0</v>
      </c>
      <c r="CS77">
        <v>0</v>
      </c>
      <c r="CT77">
        <v>59.400000095367403</v>
      </c>
      <c r="CU77">
        <v>2.3226692307692298</v>
      </c>
      <c r="CV77">
        <v>0.15746323759922401</v>
      </c>
      <c r="CW77">
        <v>-1.31756237955053</v>
      </c>
      <c r="CX77">
        <v>-2.85819615384615</v>
      </c>
      <c r="CY77">
        <v>15</v>
      </c>
      <c r="CZ77">
        <v>1675519942.0999999</v>
      </c>
      <c r="DA77" t="s">
        <v>254</v>
      </c>
      <c r="DB77">
        <v>1</v>
      </c>
      <c r="DC77">
        <v>-3.8490000000000002</v>
      </c>
      <c r="DD77">
        <v>0.44400000000000001</v>
      </c>
      <c r="DE77">
        <v>403</v>
      </c>
      <c r="DF77">
        <v>16</v>
      </c>
      <c r="DG77">
        <v>1.62</v>
      </c>
      <c r="DH77">
        <v>0.48</v>
      </c>
      <c r="DI77">
        <v>9.6998679622641498E-2</v>
      </c>
      <c r="DJ77">
        <v>-0.14345453517175</v>
      </c>
      <c r="DK77">
        <v>0.10654841796509799</v>
      </c>
      <c r="DL77">
        <v>1</v>
      </c>
      <c r="DM77">
        <v>2.2326000000000001</v>
      </c>
      <c r="DN77">
        <v>0</v>
      </c>
      <c r="DO77">
        <v>0</v>
      </c>
      <c r="DP77">
        <v>0</v>
      </c>
      <c r="DQ77">
        <v>0.45509132075471698</v>
      </c>
      <c r="DR77">
        <v>-0.14383870343492799</v>
      </c>
      <c r="DS77">
        <v>2.3313258776582701E-2</v>
      </c>
      <c r="DT77">
        <v>0</v>
      </c>
      <c r="DU77">
        <v>1</v>
      </c>
      <c r="DV77">
        <v>3</v>
      </c>
      <c r="DW77" t="s">
        <v>268</v>
      </c>
      <c r="DX77">
        <v>100</v>
      </c>
      <c r="DY77">
        <v>100</v>
      </c>
      <c r="DZ77">
        <v>-3.8490000000000002</v>
      </c>
      <c r="EA77">
        <v>0.44400000000000001</v>
      </c>
      <c r="EB77">
        <v>2</v>
      </c>
      <c r="EC77">
        <v>516.31500000000005</v>
      </c>
      <c r="ED77">
        <v>422.24400000000003</v>
      </c>
      <c r="EE77">
        <v>25.947600000000001</v>
      </c>
      <c r="EF77">
        <v>30.961500000000001</v>
      </c>
      <c r="EG77">
        <v>29.9999</v>
      </c>
      <c r="EH77">
        <v>31.158300000000001</v>
      </c>
      <c r="EI77">
        <v>31.194199999999999</v>
      </c>
      <c r="EJ77">
        <v>19.9345</v>
      </c>
      <c r="EK77">
        <v>28.614699999999999</v>
      </c>
      <c r="EL77">
        <v>70.786900000000003</v>
      </c>
      <c r="EM77">
        <v>25.926300000000001</v>
      </c>
      <c r="EN77">
        <v>399.88799999999998</v>
      </c>
      <c r="EO77">
        <v>15.7669</v>
      </c>
      <c r="EP77">
        <v>100.23099999999999</v>
      </c>
      <c r="EQ77">
        <v>90.474999999999994</v>
      </c>
    </row>
    <row r="78" spans="1:147" x14ac:dyDescent="0.3">
      <c r="A78">
        <v>62</v>
      </c>
      <c r="B78">
        <v>1675523975</v>
      </c>
      <c r="C78">
        <v>3840.5</v>
      </c>
      <c r="D78" t="s">
        <v>437</v>
      </c>
      <c r="E78" t="s">
        <v>438</v>
      </c>
      <c r="F78">
        <v>1675523967</v>
      </c>
      <c r="G78">
        <f t="shared" si="43"/>
        <v>2.2944761727906652E-3</v>
      </c>
      <c r="H78">
        <f t="shared" si="44"/>
        <v>-1.9566531140626569</v>
      </c>
      <c r="I78">
        <f t="shared" si="45"/>
        <v>400.01651612903203</v>
      </c>
      <c r="J78">
        <f t="shared" si="46"/>
        <v>416.33953338976931</v>
      </c>
      <c r="K78">
        <f t="shared" si="47"/>
        <v>40.437231389342237</v>
      </c>
      <c r="L78">
        <f t="shared" si="48"/>
        <v>38.851848371374722</v>
      </c>
      <c r="M78">
        <f t="shared" si="49"/>
        <v>0.10140773976484907</v>
      </c>
      <c r="N78">
        <f t="shared" si="50"/>
        <v>3.4011928954233674</v>
      </c>
      <c r="O78">
        <f t="shared" si="51"/>
        <v>9.9757509333065708E-2</v>
      </c>
      <c r="P78">
        <f t="shared" si="52"/>
        <v>6.2494473031598247E-2</v>
      </c>
      <c r="Q78">
        <f t="shared" si="53"/>
        <v>0</v>
      </c>
      <c r="R78">
        <f t="shared" si="54"/>
        <v>27.881630403768582</v>
      </c>
      <c r="S78">
        <f t="shared" si="55"/>
        <v>27.724167741935499</v>
      </c>
      <c r="T78">
        <f t="shared" si="56"/>
        <v>3.7342447307617022</v>
      </c>
      <c r="U78">
        <f t="shared" si="57"/>
        <v>40.19307422455632</v>
      </c>
      <c r="V78">
        <f t="shared" si="58"/>
        <v>1.5612027040248695</v>
      </c>
      <c r="W78">
        <f t="shared" si="59"/>
        <v>3.8842580074928397</v>
      </c>
      <c r="X78">
        <f t="shared" si="60"/>
        <v>2.1730420267368329</v>
      </c>
      <c r="Y78">
        <f t="shared" si="61"/>
        <v>-101.18639922006834</v>
      </c>
      <c r="Z78">
        <f t="shared" si="62"/>
        <v>123.94239378402358</v>
      </c>
      <c r="AA78">
        <f t="shared" si="63"/>
        <v>7.9481998426481653</v>
      </c>
      <c r="AB78">
        <f t="shared" si="64"/>
        <v>30.704194406603406</v>
      </c>
      <c r="AC78">
        <v>-4.0202650100542497E-2</v>
      </c>
      <c r="AD78">
        <v>4.5130996683442802E-2</v>
      </c>
      <c r="AE78">
        <v>3.3897995996246899</v>
      </c>
      <c r="AF78">
        <v>0</v>
      </c>
      <c r="AG78">
        <v>0</v>
      </c>
      <c r="AH78">
        <f t="shared" si="65"/>
        <v>1</v>
      </c>
      <c r="AI78">
        <f t="shared" si="66"/>
        <v>0</v>
      </c>
      <c r="AJ78">
        <f t="shared" si="67"/>
        <v>51026.079128104233</v>
      </c>
      <c r="AK78" t="s">
        <v>439</v>
      </c>
      <c r="AL78">
        <v>2.31475769230769</v>
      </c>
      <c r="AM78">
        <v>1.5760000000000001</v>
      </c>
      <c r="AN78">
        <f t="shared" si="68"/>
        <v>-0.73875769230768995</v>
      </c>
      <c r="AO78">
        <f t="shared" si="69"/>
        <v>-0.46875488090589462</v>
      </c>
      <c r="AP78">
        <v>-0.72318856308521196</v>
      </c>
      <c r="AQ78" t="s">
        <v>252</v>
      </c>
      <c r="AR78">
        <v>0</v>
      </c>
      <c r="AS78">
        <v>0</v>
      </c>
      <c r="AT78" t="e">
        <f t="shared" si="70"/>
        <v>#DIV/0!</v>
      </c>
      <c r="AU78">
        <v>0.5</v>
      </c>
      <c r="AV78">
        <f t="shared" si="71"/>
        <v>0</v>
      </c>
      <c r="AW78">
        <f t="shared" si="72"/>
        <v>-1.9566531140626569</v>
      </c>
      <c r="AX78" t="e">
        <f t="shared" si="73"/>
        <v>#DIV/0!</v>
      </c>
      <c r="AY78" t="e">
        <f t="shared" si="74"/>
        <v>#DIV/0!</v>
      </c>
      <c r="AZ78" t="e">
        <f t="shared" si="75"/>
        <v>#DIV/0!</v>
      </c>
      <c r="BA78" t="e">
        <f t="shared" si="76"/>
        <v>#DIV/0!</v>
      </c>
      <c r="BB78" t="s">
        <v>252</v>
      </c>
      <c r="BC78">
        <v>0</v>
      </c>
      <c r="BD78">
        <f t="shared" si="77"/>
        <v>0</v>
      </c>
      <c r="BE78" t="e">
        <f t="shared" si="78"/>
        <v>#DIV/0!</v>
      </c>
      <c r="BF78">
        <f t="shared" si="79"/>
        <v>1</v>
      </c>
      <c r="BG78">
        <f t="shared" si="80"/>
        <v>0</v>
      </c>
      <c r="BH78">
        <f t="shared" si="81"/>
        <v>-2.1333111200195822</v>
      </c>
      <c r="BI78">
        <f t="shared" si="82"/>
        <v>0</v>
      </c>
      <c r="BJ78">
        <f t="shared" si="83"/>
        <v>0</v>
      </c>
      <c r="BK78">
        <f t="shared" si="84"/>
        <v>0</v>
      </c>
      <c r="BL78">
        <f t="shared" si="85"/>
        <v>0</v>
      </c>
      <c r="BM78">
        <v>0.73920978418331496</v>
      </c>
      <c r="BN78">
        <v>0.5</v>
      </c>
      <c r="BO78" t="s">
        <v>253</v>
      </c>
      <c r="BP78">
        <v>1675523967</v>
      </c>
      <c r="BQ78">
        <v>400.01651612903203</v>
      </c>
      <c r="BR78">
        <v>399.86293548387101</v>
      </c>
      <c r="BS78">
        <v>16.074058064516102</v>
      </c>
      <c r="BT78">
        <v>15.7402935483871</v>
      </c>
      <c r="BU78">
        <v>500.00403225806502</v>
      </c>
      <c r="BV78">
        <v>96.925632258064496</v>
      </c>
      <c r="BW78">
        <v>0.19997832258064499</v>
      </c>
      <c r="BX78">
        <v>28.400099999999998</v>
      </c>
      <c r="BY78">
        <v>27.724167741935499</v>
      </c>
      <c r="BZ78">
        <v>999.9</v>
      </c>
      <c r="CA78">
        <v>10002.580645161301</v>
      </c>
      <c r="CB78">
        <v>0</v>
      </c>
      <c r="CC78">
        <v>387.28103225806399</v>
      </c>
      <c r="CD78">
        <v>0</v>
      </c>
      <c r="CE78">
        <v>0</v>
      </c>
      <c r="CF78">
        <v>0</v>
      </c>
      <c r="CG78">
        <v>0</v>
      </c>
      <c r="CH78">
        <v>2.3144</v>
      </c>
      <c r="CI78">
        <v>0</v>
      </c>
      <c r="CJ78">
        <v>-4.3217290322580704</v>
      </c>
      <c r="CK78">
        <v>-0.33791290322580603</v>
      </c>
      <c r="CL78">
        <v>39.185096774193497</v>
      </c>
      <c r="CM78">
        <v>43.75</v>
      </c>
      <c r="CN78">
        <v>41.467483870967698</v>
      </c>
      <c r="CO78">
        <v>41.995935483871001</v>
      </c>
      <c r="CP78">
        <v>39.735677419354801</v>
      </c>
      <c r="CQ78">
        <v>0</v>
      </c>
      <c r="CR78">
        <v>0</v>
      </c>
      <c r="CS78">
        <v>0</v>
      </c>
      <c r="CT78">
        <v>59.200000047683702</v>
      </c>
      <c r="CU78">
        <v>2.31475769230769</v>
      </c>
      <c r="CV78">
        <v>0.30139146172435499</v>
      </c>
      <c r="CW78">
        <v>-4.7064205280349798</v>
      </c>
      <c r="CX78">
        <v>-4.3466230769230796</v>
      </c>
      <c r="CY78">
        <v>15</v>
      </c>
      <c r="CZ78">
        <v>1675519942.0999999</v>
      </c>
      <c r="DA78" t="s">
        <v>254</v>
      </c>
      <c r="DB78">
        <v>1</v>
      </c>
      <c r="DC78">
        <v>-3.8490000000000002</v>
      </c>
      <c r="DD78">
        <v>0.44400000000000001</v>
      </c>
      <c r="DE78">
        <v>403</v>
      </c>
      <c r="DF78">
        <v>16</v>
      </c>
      <c r="DG78">
        <v>1.62</v>
      </c>
      <c r="DH78">
        <v>0.48</v>
      </c>
      <c r="DI78">
        <v>0.16422088283018901</v>
      </c>
      <c r="DJ78">
        <v>5.4628047701979897E-2</v>
      </c>
      <c r="DK78">
        <v>0.101768746135369</v>
      </c>
      <c r="DL78">
        <v>1</v>
      </c>
      <c r="DM78">
        <v>2.3765999999999998</v>
      </c>
      <c r="DN78">
        <v>0</v>
      </c>
      <c r="DO78">
        <v>0</v>
      </c>
      <c r="DP78">
        <v>0</v>
      </c>
      <c r="DQ78">
        <v>0.338420188679245</v>
      </c>
      <c r="DR78">
        <v>-4.38847895500733E-2</v>
      </c>
      <c r="DS78">
        <v>6.3550961397552596E-3</v>
      </c>
      <c r="DT78">
        <v>1</v>
      </c>
      <c r="DU78">
        <v>2</v>
      </c>
      <c r="DV78">
        <v>3</v>
      </c>
      <c r="DW78" t="s">
        <v>255</v>
      </c>
      <c r="DX78">
        <v>100</v>
      </c>
      <c r="DY78">
        <v>100</v>
      </c>
      <c r="DZ78">
        <v>-3.8490000000000002</v>
      </c>
      <c r="EA78">
        <v>0.44400000000000001</v>
      </c>
      <c r="EB78">
        <v>2</v>
      </c>
      <c r="EC78">
        <v>516.21799999999996</v>
      </c>
      <c r="ED78">
        <v>421.86</v>
      </c>
      <c r="EE78">
        <v>27.701000000000001</v>
      </c>
      <c r="EF78">
        <v>30.998799999999999</v>
      </c>
      <c r="EG78">
        <v>30.000699999999998</v>
      </c>
      <c r="EH78">
        <v>31.177800000000001</v>
      </c>
      <c r="EI78">
        <v>31.211500000000001</v>
      </c>
      <c r="EJ78">
        <v>19.934999999999999</v>
      </c>
      <c r="EK78">
        <v>29.19</v>
      </c>
      <c r="EL78">
        <v>70.0428</v>
      </c>
      <c r="EM78">
        <v>27.7239</v>
      </c>
      <c r="EN78">
        <v>399.88600000000002</v>
      </c>
      <c r="EO78">
        <v>15.6975</v>
      </c>
      <c r="EP78">
        <v>100.22499999999999</v>
      </c>
      <c r="EQ78">
        <v>90.468999999999994</v>
      </c>
    </row>
    <row r="79" spans="1:147" x14ac:dyDescent="0.3">
      <c r="A79">
        <v>63</v>
      </c>
      <c r="B79">
        <v>1675524035</v>
      </c>
      <c r="C79">
        <v>3900.5</v>
      </c>
      <c r="D79" t="s">
        <v>440</v>
      </c>
      <c r="E79" t="s">
        <v>441</v>
      </c>
      <c r="F79">
        <v>1675524027</v>
      </c>
      <c r="G79">
        <f t="shared" si="43"/>
        <v>1.781267538302289E-3</v>
      </c>
      <c r="H79">
        <f t="shared" si="44"/>
        <v>-2.0673257552369639</v>
      </c>
      <c r="I79">
        <f t="shared" si="45"/>
        <v>400.02319354838698</v>
      </c>
      <c r="J79">
        <f t="shared" si="46"/>
        <v>427.94329053216524</v>
      </c>
      <c r="K79">
        <f t="shared" si="47"/>
        <v>41.565658738788443</v>
      </c>
      <c r="L79">
        <f t="shared" si="48"/>
        <v>38.853810583070306</v>
      </c>
      <c r="M79">
        <f t="shared" si="49"/>
        <v>7.7032271988689574E-2</v>
      </c>
      <c r="N79">
        <f t="shared" si="50"/>
        <v>3.4033340352185668</v>
      </c>
      <c r="O79">
        <f t="shared" si="51"/>
        <v>7.6076588892335484E-2</v>
      </c>
      <c r="P79">
        <f t="shared" si="52"/>
        <v>4.7632744455084322E-2</v>
      </c>
      <c r="Q79">
        <f t="shared" si="53"/>
        <v>0</v>
      </c>
      <c r="R79">
        <f t="shared" si="54"/>
        <v>28.141950650835639</v>
      </c>
      <c r="S79">
        <f t="shared" si="55"/>
        <v>27.9062387096774</v>
      </c>
      <c r="T79">
        <f t="shared" si="56"/>
        <v>3.7741466247686803</v>
      </c>
      <c r="U79">
        <f t="shared" si="57"/>
        <v>39.889478754879526</v>
      </c>
      <c r="V79">
        <f t="shared" si="58"/>
        <v>1.5624332568891868</v>
      </c>
      <c r="W79">
        <f t="shared" si="59"/>
        <v>3.9169056745271718</v>
      </c>
      <c r="X79">
        <f t="shared" si="60"/>
        <v>2.2117133678794936</v>
      </c>
      <c r="Y79">
        <f t="shared" si="61"/>
        <v>-78.553898439130947</v>
      </c>
      <c r="Z79">
        <f t="shared" si="62"/>
        <v>117.04993368624649</v>
      </c>
      <c r="AA79">
        <f t="shared" si="63"/>
        <v>7.5136720579038379</v>
      </c>
      <c r="AB79">
        <f t="shared" si="64"/>
        <v>46.009707305019376</v>
      </c>
      <c r="AC79">
        <v>-4.0234498958084799E-2</v>
      </c>
      <c r="AD79">
        <v>4.5166749816147198E-2</v>
      </c>
      <c r="AE79">
        <v>3.3919317135607998</v>
      </c>
      <c r="AF79">
        <v>0</v>
      </c>
      <c r="AG79">
        <v>0</v>
      </c>
      <c r="AH79">
        <f t="shared" si="65"/>
        <v>1</v>
      </c>
      <c r="AI79">
        <f t="shared" si="66"/>
        <v>0</v>
      </c>
      <c r="AJ79">
        <f t="shared" si="67"/>
        <v>51040.51594294628</v>
      </c>
      <c r="AK79" t="s">
        <v>442</v>
      </c>
      <c r="AL79">
        <v>2.29761538461538</v>
      </c>
      <c r="AM79">
        <v>1.53</v>
      </c>
      <c r="AN79">
        <f t="shared" si="68"/>
        <v>-0.76761538461537993</v>
      </c>
      <c r="AO79">
        <f t="shared" si="69"/>
        <v>-0.50170940170939859</v>
      </c>
      <c r="AP79">
        <v>-0.76409371268166704</v>
      </c>
      <c r="AQ79" t="s">
        <v>252</v>
      </c>
      <c r="AR79">
        <v>0</v>
      </c>
      <c r="AS79">
        <v>0</v>
      </c>
      <c r="AT79" t="e">
        <f t="shared" si="70"/>
        <v>#DIV/0!</v>
      </c>
      <c r="AU79">
        <v>0.5</v>
      </c>
      <c r="AV79">
        <f t="shared" si="71"/>
        <v>0</v>
      </c>
      <c r="AW79">
        <f t="shared" si="72"/>
        <v>-2.0673257552369639</v>
      </c>
      <c r="AX79" t="e">
        <f t="shared" si="73"/>
        <v>#DIV/0!</v>
      </c>
      <c r="AY79" t="e">
        <f t="shared" si="74"/>
        <v>#DIV/0!</v>
      </c>
      <c r="AZ79" t="e">
        <f t="shared" si="75"/>
        <v>#DIV/0!</v>
      </c>
      <c r="BA79" t="e">
        <f t="shared" si="76"/>
        <v>#DIV/0!</v>
      </c>
      <c r="BB79" t="s">
        <v>252</v>
      </c>
      <c r="BC79">
        <v>0</v>
      </c>
      <c r="BD79">
        <f t="shared" si="77"/>
        <v>0</v>
      </c>
      <c r="BE79" t="e">
        <f t="shared" si="78"/>
        <v>#DIV/0!</v>
      </c>
      <c r="BF79">
        <f t="shared" si="79"/>
        <v>1</v>
      </c>
      <c r="BG79">
        <f t="shared" si="80"/>
        <v>0</v>
      </c>
      <c r="BH79">
        <f t="shared" si="81"/>
        <v>-1.9931856899489049</v>
      </c>
      <c r="BI79">
        <f t="shared" si="82"/>
        <v>0</v>
      </c>
      <c r="BJ79">
        <f t="shared" si="83"/>
        <v>0</v>
      </c>
      <c r="BK79">
        <f t="shared" si="84"/>
        <v>0</v>
      </c>
      <c r="BL79">
        <f t="shared" si="85"/>
        <v>0</v>
      </c>
      <c r="BM79">
        <v>0.73920978418331496</v>
      </c>
      <c r="BN79">
        <v>0.5</v>
      </c>
      <c r="BO79" t="s">
        <v>253</v>
      </c>
      <c r="BP79">
        <v>1675524027</v>
      </c>
      <c r="BQ79">
        <v>400.02319354838698</v>
      </c>
      <c r="BR79">
        <v>399.82290322580599</v>
      </c>
      <c r="BS79">
        <v>16.086183870967702</v>
      </c>
      <c r="BT79">
        <v>15.827077419354801</v>
      </c>
      <c r="BU79">
        <v>500.00654838709698</v>
      </c>
      <c r="BV79">
        <v>96.928958064516095</v>
      </c>
      <c r="BW79">
        <v>0.19993648387096799</v>
      </c>
      <c r="BX79">
        <v>28.544180645161301</v>
      </c>
      <c r="BY79">
        <v>27.9062387096774</v>
      </c>
      <c r="BZ79">
        <v>999.9</v>
      </c>
      <c r="CA79">
        <v>10010.1612903226</v>
      </c>
      <c r="CB79">
        <v>0</v>
      </c>
      <c r="CC79">
        <v>387.25493548387101</v>
      </c>
      <c r="CD79">
        <v>0</v>
      </c>
      <c r="CE79">
        <v>0</v>
      </c>
      <c r="CF79">
        <v>0</v>
      </c>
      <c r="CG79">
        <v>0</v>
      </c>
      <c r="CH79">
        <v>2.29750967741936</v>
      </c>
      <c r="CI79">
        <v>0</v>
      </c>
      <c r="CJ79">
        <v>-5.74867419354839</v>
      </c>
      <c r="CK79">
        <v>-0.53096451612903195</v>
      </c>
      <c r="CL79">
        <v>38.927096774193501</v>
      </c>
      <c r="CM79">
        <v>43.572161290322597</v>
      </c>
      <c r="CN79">
        <v>41.225612903225802</v>
      </c>
      <c r="CO79">
        <v>41.8343548387097</v>
      </c>
      <c r="CP79">
        <v>39.497870967741903</v>
      </c>
      <c r="CQ79">
        <v>0</v>
      </c>
      <c r="CR79">
        <v>0</v>
      </c>
      <c r="CS79">
        <v>0</v>
      </c>
      <c r="CT79">
        <v>59.599999904632597</v>
      </c>
      <c r="CU79">
        <v>2.29761538461538</v>
      </c>
      <c r="CV79">
        <v>-0.87469401111907397</v>
      </c>
      <c r="CW79">
        <v>-1.04793504363426</v>
      </c>
      <c r="CX79">
        <v>-5.7338884615384602</v>
      </c>
      <c r="CY79">
        <v>15</v>
      </c>
      <c r="CZ79">
        <v>1675519942.0999999</v>
      </c>
      <c r="DA79" t="s">
        <v>254</v>
      </c>
      <c r="DB79">
        <v>1</v>
      </c>
      <c r="DC79">
        <v>-3.8490000000000002</v>
      </c>
      <c r="DD79">
        <v>0.44400000000000001</v>
      </c>
      <c r="DE79">
        <v>403</v>
      </c>
      <c r="DF79">
        <v>16</v>
      </c>
      <c r="DG79">
        <v>1.62</v>
      </c>
      <c r="DH79">
        <v>0.48</v>
      </c>
      <c r="DI79">
        <v>0.20039967547169801</v>
      </c>
      <c r="DJ79">
        <v>4.2907931301409602E-2</v>
      </c>
      <c r="DK79">
        <v>9.57454556381441E-2</v>
      </c>
      <c r="DL79">
        <v>1</v>
      </c>
      <c r="DM79">
        <v>2.1556999999999999</v>
      </c>
      <c r="DN79">
        <v>0</v>
      </c>
      <c r="DO79">
        <v>0</v>
      </c>
      <c r="DP79">
        <v>0</v>
      </c>
      <c r="DQ79">
        <v>0.276001169811321</v>
      </c>
      <c r="DR79">
        <v>-0.147740058055156</v>
      </c>
      <c r="DS79">
        <v>2.1490727244545899E-2</v>
      </c>
      <c r="DT79">
        <v>0</v>
      </c>
      <c r="DU79">
        <v>1</v>
      </c>
      <c r="DV79">
        <v>3</v>
      </c>
      <c r="DW79" t="s">
        <v>268</v>
      </c>
      <c r="DX79">
        <v>100</v>
      </c>
      <c r="DY79">
        <v>100</v>
      </c>
      <c r="DZ79">
        <v>-3.8490000000000002</v>
      </c>
      <c r="EA79">
        <v>0.44400000000000001</v>
      </c>
      <c r="EB79">
        <v>2</v>
      </c>
      <c r="EC79">
        <v>516.75199999999995</v>
      </c>
      <c r="ED79">
        <v>421.61399999999998</v>
      </c>
      <c r="EE79">
        <v>28.530799999999999</v>
      </c>
      <c r="EF79">
        <v>31.010200000000001</v>
      </c>
      <c r="EG79">
        <v>30.000399999999999</v>
      </c>
      <c r="EH79">
        <v>31.1967</v>
      </c>
      <c r="EI79">
        <v>31.229199999999999</v>
      </c>
      <c r="EJ79">
        <v>19.934999999999999</v>
      </c>
      <c r="EK79">
        <v>28.331299999999999</v>
      </c>
      <c r="EL79">
        <v>69.296199999999999</v>
      </c>
      <c r="EM79">
        <v>28.5504</v>
      </c>
      <c r="EN79">
        <v>399.79599999999999</v>
      </c>
      <c r="EO79">
        <v>15.868399999999999</v>
      </c>
      <c r="EP79">
        <v>100.221</v>
      </c>
      <c r="EQ79">
        <v>90.467699999999994</v>
      </c>
    </row>
    <row r="80" spans="1:147" x14ac:dyDescent="0.3">
      <c r="A80">
        <v>64</v>
      </c>
      <c r="B80">
        <v>1675524095</v>
      </c>
      <c r="C80">
        <v>3960.5</v>
      </c>
      <c r="D80" t="s">
        <v>443</v>
      </c>
      <c r="E80" t="s">
        <v>444</v>
      </c>
      <c r="F80">
        <v>1675524087</v>
      </c>
      <c r="G80">
        <f t="shared" si="43"/>
        <v>1.5759197204256556E-3</v>
      </c>
      <c r="H80">
        <f t="shared" si="44"/>
        <v>-1.7246180009747389</v>
      </c>
      <c r="I80">
        <f t="shared" si="45"/>
        <v>400.00938709677399</v>
      </c>
      <c r="J80">
        <f t="shared" si="46"/>
        <v>425.70286882304077</v>
      </c>
      <c r="K80">
        <f t="shared" si="47"/>
        <v>41.347579298609404</v>
      </c>
      <c r="L80">
        <f t="shared" si="48"/>
        <v>38.852028173780603</v>
      </c>
      <c r="M80">
        <f t="shared" si="49"/>
        <v>6.751105030313749E-2</v>
      </c>
      <c r="N80">
        <f t="shared" si="50"/>
        <v>3.4018197028098096</v>
      </c>
      <c r="O80">
        <f t="shared" si="51"/>
        <v>6.6775473260739557E-2</v>
      </c>
      <c r="P80">
        <f t="shared" si="52"/>
        <v>4.1800091504382915E-2</v>
      </c>
      <c r="Q80">
        <f t="shared" si="53"/>
        <v>0</v>
      </c>
      <c r="R80">
        <f t="shared" si="54"/>
        <v>28.32151313658493</v>
      </c>
      <c r="S80">
        <f t="shared" si="55"/>
        <v>28.063558064516101</v>
      </c>
      <c r="T80">
        <f t="shared" si="56"/>
        <v>3.8089231306643985</v>
      </c>
      <c r="U80">
        <f t="shared" si="57"/>
        <v>40.034023108787913</v>
      </c>
      <c r="V80">
        <f t="shared" si="58"/>
        <v>1.5802735470360454</v>
      </c>
      <c r="W80">
        <f t="shared" si="59"/>
        <v>3.9473263597361461</v>
      </c>
      <c r="X80">
        <f t="shared" si="60"/>
        <v>2.2286495836283531</v>
      </c>
      <c r="Y80">
        <f t="shared" si="61"/>
        <v>-69.498059670771411</v>
      </c>
      <c r="Z80">
        <f t="shared" si="62"/>
        <v>112.59509475684264</v>
      </c>
      <c r="AA80">
        <f t="shared" si="63"/>
        <v>7.2413937766303373</v>
      </c>
      <c r="AB80">
        <f t="shared" si="64"/>
        <v>50.338428862701569</v>
      </c>
      <c r="AC80">
        <v>-4.0211972819644601E-2</v>
      </c>
      <c r="AD80">
        <v>4.5141462252349898E-2</v>
      </c>
      <c r="AE80">
        <v>3.3904237649839</v>
      </c>
      <c r="AF80">
        <v>0</v>
      </c>
      <c r="AG80">
        <v>0</v>
      </c>
      <c r="AH80">
        <f t="shared" si="65"/>
        <v>1</v>
      </c>
      <c r="AI80">
        <f t="shared" si="66"/>
        <v>0</v>
      </c>
      <c r="AJ80">
        <f t="shared" si="67"/>
        <v>50990.544411107432</v>
      </c>
      <c r="AK80" t="s">
        <v>445</v>
      </c>
      <c r="AL80">
        <v>2.2879115384615401</v>
      </c>
      <c r="AM80">
        <v>2.1305900000000002</v>
      </c>
      <c r="AN80">
        <f t="shared" si="68"/>
        <v>-0.15732153846153984</v>
      </c>
      <c r="AO80">
        <f t="shared" si="69"/>
        <v>-7.3839424038195919E-2</v>
      </c>
      <c r="AP80">
        <v>-0.63742725015030899</v>
      </c>
      <c r="AQ80" t="s">
        <v>252</v>
      </c>
      <c r="AR80">
        <v>0</v>
      </c>
      <c r="AS80">
        <v>0</v>
      </c>
      <c r="AT80" t="e">
        <f t="shared" si="70"/>
        <v>#DIV/0!</v>
      </c>
      <c r="AU80">
        <v>0.5</v>
      </c>
      <c r="AV80">
        <f t="shared" si="71"/>
        <v>0</v>
      </c>
      <c r="AW80">
        <f t="shared" si="72"/>
        <v>-1.7246180009747389</v>
      </c>
      <c r="AX80" t="e">
        <f t="shared" si="73"/>
        <v>#DIV/0!</v>
      </c>
      <c r="AY80" t="e">
        <f t="shared" si="74"/>
        <v>#DIV/0!</v>
      </c>
      <c r="AZ80" t="e">
        <f t="shared" si="75"/>
        <v>#DIV/0!</v>
      </c>
      <c r="BA80" t="e">
        <f t="shared" si="76"/>
        <v>#DIV/0!</v>
      </c>
      <c r="BB80" t="s">
        <v>252</v>
      </c>
      <c r="BC80">
        <v>0</v>
      </c>
      <c r="BD80">
        <f t="shared" si="77"/>
        <v>0</v>
      </c>
      <c r="BE80" t="e">
        <f t="shared" si="78"/>
        <v>#DIV/0!</v>
      </c>
      <c r="BF80">
        <f t="shared" si="79"/>
        <v>1</v>
      </c>
      <c r="BG80">
        <f t="shared" si="80"/>
        <v>0</v>
      </c>
      <c r="BH80">
        <f t="shared" si="81"/>
        <v>-13.542900869361015</v>
      </c>
      <c r="BI80">
        <f t="shared" si="82"/>
        <v>0</v>
      </c>
      <c r="BJ80">
        <f t="shared" si="83"/>
        <v>0</v>
      </c>
      <c r="BK80">
        <f t="shared" si="84"/>
        <v>0</v>
      </c>
      <c r="BL80">
        <f t="shared" si="85"/>
        <v>0</v>
      </c>
      <c r="BM80">
        <v>0.73920978418331496</v>
      </c>
      <c r="BN80">
        <v>0.5</v>
      </c>
      <c r="BO80" t="s">
        <v>253</v>
      </c>
      <c r="BP80">
        <v>1675524087</v>
      </c>
      <c r="BQ80">
        <v>400.00938709677399</v>
      </c>
      <c r="BR80">
        <v>399.84761290322598</v>
      </c>
      <c r="BS80">
        <v>16.270045161290302</v>
      </c>
      <c r="BT80">
        <v>16.040848387096801</v>
      </c>
      <c r="BU80">
        <v>499.99906451612901</v>
      </c>
      <c r="BV80">
        <v>96.927790322580606</v>
      </c>
      <c r="BW80">
        <v>0.20000074193548401</v>
      </c>
      <c r="BX80">
        <v>28.677493548387101</v>
      </c>
      <c r="BY80">
        <v>28.063558064516101</v>
      </c>
      <c r="BZ80">
        <v>999.9</v>
      </c>
      <c r="CA80">
        <v>10004.677419354801</v>
      </c>
      <c r="CB80">
        <v>0</v>
      </c>
      <c r="CC80">
        <v>387.29906451612902</v>
      </c>
      <c r="CD80">
        <v>0</v>
      </c>
      <c r="CE80">
        <v>0</v>
      </c>
      <c r="CF80">
        <v>0</v>
      </c>
      <c r="CG80">
        <v>0</v>
      </c>
      <c r="CH80">
        <v>2.2915161290322601</v>
      </c>
      <c r="CI80">
        <v>0</v>
      </c>
      <c r="CJ80">
        <v>-6.9030580645161299</v>
      </c>
      <c r="CK80">
        <v>-0.65563548387096804</v>
      </c>
      <c r="CL80">
        <v>38.715451612903202</v>
      </c>
      <c r="CM80">
        <v>43.436999999999998</v>
      </c>
      <c r="CN80">
        <v>41.015999999999998</v>
      </c>
      <c r="CO80">
        <v>41.691064516129003</v>
      </c>
      <c r="CP80">
        <v>39.316064516129003</v>
      </c>
      <c r="CQ80">
        <v>0</v>
      </c>
      <c r="CR80">
        <v>0</v>
      </c>
      <c r="CS80">
        <v>0</v>
      </c>
      <c r="CT80">
        <v>59.400000095367403</v>
      </c>
      <c r="CU80">
        <v>2.2879115384615401</v>
      </c>
      <c r="CV80">
        <v>-0.18257436394170701</v>
      </c>
      <c r="CW80">
        <v>-0.52941538695842605</v>
      </c>
      <c r="CX80">
        <v>-6.9099230769230804</v>
      </c>
      <c r="CY80">
        <v>15</v>
      </c>
      <c r="CZ80">
        <v>1675519942.0999999</v>
      </c>
      <c r="DA80" t="s">
        <v>254</v>
      </c>
      <c r="DB80">
        <v>1</v>
      </c>
      <c r="DC80">
        <v>-3.8490000000000002</v>
      </c>
      <c r="DD80">
        <v>0.44400000000000001</v>
      </c>
      <c r="DE80">
        <v>403</v>
      </c>
      <c r="DF80">
        <v>16</v>
      </c>
      <c r="DG80">
        <v>1.62</v>
      </c>
      <c r="DH80">
        <v>0.48</v>
      </c>
      <c r="DI80">
        <v>0.16085820320754701</v>
      </c>
      <c r="DJ80">
        <v>2.40989514272438E-2</v>
      </c>
      <c r="DK80">
        <v>0.11542797050913001</v>
      </c>
      <c r="DL80">
        <v>1</v>
      </c>
      <c r="DM80">
        <v>2.1282000000000001</v>
      </c>
      <c r="DN80">
        <v>0</v>
      </c>
      <c r="DO80">
        <v>0</v>
      </c>
      <c r="DP80">
        <v>0</v>
      </c>
      <c r="DQ80">
        <v>0.22651586792452799</v>
      </c>
      <c r="DR80">
        <v>2.1829772617318902E-2</v>
      </c>
      <c r="DS80">
        <v>5.0964591668294403E-3</v>
      </c>
      <c r="DT80">
        <v>1</v>
      </c>
      <c r="DU80">
        <v>2</v>
      </c>
      <c r="DV80">
        <v>3</v>
      </c>
      <c r="DW80" t="s">
        <v>255</v>
      </c>
      <c r="DX80">
        <v>100</v>
      </c>
      <c r="DY80">
        <v>100</v>
      </c>
      <c r="DZ80">
        <v>-3.8490000000000002</v>
      </c>
      <c r="EA80">
        <v>0.44400000000000001</v>
      </c>
      <c r="EB80">
        <v>2</v>
      </c>
      <c r="EC80">
        <v>516.45299999999997</v>
      </c>
      <c r="ED80">
        <v>421.71</v>
      </c>
      <c r="EE80">
        <v>28.102499999999999</v>
      </c>
      <c r="EF80">
        <v>31.015599999999999</v>
      </c>
      <c r="EG80">
        <v>29.9999</v>
      </c>
      <c r="EH80">
        <v>31.2075</v>
      </c>
      <c r="EI80">
        <v>31.242699999999999</v>
      </c>
      <c r="EJ80">
        <v>19.941500000000001</v>
      </c>
      <c r="EK80">
        <v>27.496400000000001</v>
      </c>
      <c r="EL80">
        <v>68.925299999999993</v>
      </c>
      <c r="EM80">
        <v>28.06</v>
      </c>
      <c r="EN80">
        <v>399.91</v>
      </c>
      <c r="EO80">
        <v>16.0563</v>
      </c>
      <c r="EP80">
        <v>100.218</v>
      </c>
      <c r="EQ80">
        <v>90.463399999999993</v>
      </c>
    </row>
    <row r="81" spans="1:147" x14ac:dyDescent="0.3">
      <c r="A81">
        <v>65</v>
      </c>
      <c r="B81">
        <v>1675524155</v>
      </c>
      <c r="C81">
        <v>4020.5</v>
      </c>
      <c r="D81" t="s">
        <v>446</v>
      </c>
      <c r="E81" t="s">
        <v>447</v>
      </c>
      <c r="F81">
        <v>1675524147</v>
      </c>
      <c r="G81">
        <f t="shared" ref="G81:G92" si="86">BU81*AH81*(BS81-BT81)/(100*BM81*(1000-AH81*BS81))</f>
        <v>1.3989982606574106E-3</v>
      </c>
      <c r="H81">
        <f t="shared" ref="H81:H92" si="87">BU81*AH81*(BR81-BQ81*(1000-AH81*BT81)/(1000-AH81*BS81))/(100*BM81)</f>
        <v>-1.4910619589846226</v>
      </c>
      <c r="I81">
        <f t="shared" ref="I81:I112" si="88">BQ81 - IF(AH81&gt;1, H81*BM81*100/(AJ81*CA81), 0)</f>
        <v>399.98987096774198</v>
      </c>
      <c r="J81">
        <f t="shared" ref="J81:J112" si="89">((P81-G81/2)*I81-H81)/(P81+G81/2)</f>
        <v>424.54082153478987</v>
      </c>
      <c r="K81">
        <f t="shared" ref="K81:K112" si="90">J81*(BV81+BW81)/1000</f>
        <v>41.234695463568933</v>
      </c>
      <c r="L81">
        <f t="shared" ref="L81:L92" si="91">(BQ81 - IF(AH81&gt;1, H81*BM81*100/(AJ81*CA81), 0))*(BV81+BW81)/1000</f>
        <v>38.850116835032047</v>
      </c>
      <c r="M81">
        <f t="shared" ref="M81:M112" si="92">2/((1/O81-1/N81)+SIGN(O81)*SQRT((1/O81-1/N81)*(1/O81-1/N81) + 4*BN81/((BN81+1)*(BN81+1))*(2*1/O81*1/N81-1/N81*1/N81)))</f>
        <v>6.0086056546627062E-2</v>
      </c>
      <c r="N81">
        <f t="shared" ref="N81:N92" si="93">AE81+AD81*BM81+AC81*BM81*BM81</f>
        <v>3.4015163126409784</v>
      </c>
      <c r="O81">
        <f t="shared" ref="O81:O92" si="94">G81*(1000-(1000*0.61365*EXP(17.502*S81/(240.97+S81))/(BV81+BW81)+BS81)/2)/(1000*0.61365*EXP(17.502*S81/(240.97+S81))/(BV81+BW81)-BS81)</f>
        <v>5.9502576545328853E-2</v>
      </c>
      <c r="P81">
        <f t="shared" ref="P81:P92" si="95">1/((BN81+1)/(M81/1.6)+1/(N81/1.37)) + BN81/((BN81+1)/(M81/1.6) + BN81/(N81/1.37))</f>
        <v>3.7241061365540257E-2</v>
      </c>
      <c r="Q81">
        <f t="shared" ref="Q81:Q92" si="96">(BJ81*BL81)</f>
        <v>0</v>
      </c>
      <c r="R81">
        <f t="shared" ref="R81:R112" si="97">(BX81+(Q81+2*0.95*0.0000000567*(((BX81+$B$7)+273)^4-(BX81+273)^4)-44100*G81)/(1.84*29.3*N81+8*0.95*0.0000000567*(BX81+273)^3))</f>
        <v>28.302355864293975</v>
      </c>
      <c r="S81">
        <f t="shared" ref="S81:S112" si="98">($C$7*BY81+$D$7*BZ81+$E$7*R81)</f>
        <v>28.029777419354801</v>
      </c>
      <c r="T81">
        <f t="shared" ref="T81:T112" si="99">0.61365*EXP(17.502*S81/(240.97+S81))</f>
        <v>3.8014322130566884</v>
      </c>
      <c r="U81">
        <f t="shared" ref="U81:U112" si="100">(V81/W81*100)</f>
        <v>40.192069562110873</v>
      </c>
      <c r="V81">
        <f t="shared" ref="V81:V92" si="101">BS81*(BV81+BW81)/1000</f>
        <v>1.5810831385941728</v>
      </c>
      <c r="W81">
        <f t="shared" ref="W81:W92" si="102">0.61365*EXP(17.502*BX81/(240.97+BX81))</f>
        <v>3.9338186757236864</v>
      </c>
      <c r="X81">
        <f t="shared" ref="X81:X92" si="103">(T81-BS81*(BV81+BW81)/1000)</f>
        <v>2.2203490744625158</v>
      </c>
      <c r="Y81">
        <f t="shared" ref="Y81:Y92" si="104">(-G81*44100)</f>
        <v>-61.695823294991811</v>
      </c>
      <c r="Z81">
        <f t="shared" ref="Z81:Z92" si="105">2*29.3*N81*0.92*(BX81-S81)</f>
        <v>107.94488299342528</v>
      </c>
      <c r="AA81">
        <f t="shared" ref="AA81:AA92" si="106">2*0.95*0.0000000567*(((BX81+$B$7)+273)^4-(S81+273)^4)</f>
        <v>6.9397320197504717</v>
      </c>
      <c r="AB81">
        <f t="shared" ref="AB81:AB112" si="107">Q81+AA81+Y81+Z81</f>
        <v>53.188791718183943</v>
      </c>
      <c r="AC81">
        <v>-4.0207460305137603E-2</v>
      </c>
      <c r="AD81">
        <v>4.5136396559497798E-2</v>
      </c>
      <c r="AE81">
        <v>3.3901216536465002</v>
      </c>
      <c r="AF81">
        <v>0</v>
      </c>
      <c r="AG81">
        <v>0</v>
      </c>
      <c r="AH81">
        <f t="shared" ref="AH81:AH92" si="108">IF(AF81*$H$13&gt;=AJ81,1,(AJ81/(AJ81-AF81*$H$13)))</f>
        <v>1</v>
      </c>
      <c r="AI81">
        <f t="shared" ref="AI81:AI112" si="109">(AH81-1)*100</f>
        <v>0</v>
      </c>
      <c r="AJ81">
        <f t="shared" ref="AJ81:AJ92" si="110">MAX(0,($B$13+$C$13*CA81)/(1+$D$13*CA81)*BV81/(BX81+273)*$E$13)</f>
        <v>50995.045532188662</v>
      </c>
      <c r="AK81" t="s">
        <v>448</v>
      </c>
      <c r="AL81">
        <v>2.3070076923076899</v>
      </c>
      <c r="AM81">
        <v>3.08663</v>
      </c>
      <c r="AN81">
        <f t="shared" ref="AN81:AN112" si="111">AM81-AL81</f>
        <v>0.77962230769231011</v>
      </c>
      <c r="AO81">
        <f t="shared" ref="AO81:AO112" si="112">AN81/AM81</f>
        <v>0.25258042191396768</v>
      </c>
      <c r="AP81">
        <v>-0.55110379445362301</v>
      </c>
      <c r="AQ81" t="s">
        <v>252</v>
      </c>
      <c r="AR81">
        <v>0</v>
      </c>
      <c r="AS81">
        <v>0</v>
      </c>
      <c r="AT81" t="e">
        <f t="shared" ref="AT81:AT112" si="113">1-AR81/AS81</f>
        <v>#DIV/0!</v>
      </c>
      <c r="AU81">
        <v>0.5</v>
      </c>
      <c r="AV81">
        <f t="shared" ref="AV81:AV92" si="114">BJ81</f>
        <v>0</v>
      </c>
      <c r="AW81">
        <f t="shared" ref="AW81:AW92" si="115">H81</f>
        <v>-1.4910619589846226</v>
      </c>
      <c r="AX81" t="e">
        <f t="shared" ref="AX81:AX92" si="116">AT81*AU81*AV81</f>
        <v>#DIV/0!</v>
      </c>
      <c r="AY81" t="e">
        <f t="shared" ref="AY81:AY92" si="117">BD81/AS81</f>
        <v>#DIV/0!</v>
      </c>
      <c r="AZ81" t="e">
        <f t="shared" ref="AZ81:AZ92" si="118">(AW81-AP81)/AV81</f>
        <v>#DIV/0!</v>
      </c>
      <c r="BA81" t="e">
        <f t="shared" ref="BA81:BA92" si="119">(AM81-AS81)/AS81</f>
        <v>#DIV/0!</v>
      </c>
      <c r="BB81" t="s">
        <v>252</v>
      </c>
      <c r="BC81">
        <v>0</v>
      </c>
      <c r="BD81">
        <f t="shared" ref="BD81:BD112" si="120">AS81-BC81</f>
        <v>0</v>
      </c>
      <c r="BE81" t="e">
        <f t="shared" ref="BE81:BE92" si="121">(AS81-AR81)/(AS81-BC81)</f>
        <v>#DIV/0!</v>
      </c>
      <c r="BF81">
        <f t="shared" ref="BF81:BF92" si="122">(AM81-AS81)/(AM81-BC81)</f>
        <v>1</v>
      </c>
      <c r="BG81">
        <f t="shared" ref="BG81:BG92" si="123">(AS81-AR81)/(AS81-AL81)</f>
        <v>0</v>
      </c>
      <c r="BH81">
        <f t="shared" ref="BH81:BH92" si="124">(AM81-AS81)/(AM81-AL81)</f>
        <v>3.9591350446813869</v>
      </c>
      <c r="BI81">
        <f t="shared" ref="BI81:BI92" si="125">$B$11*CB81+$C$11*CC81+$F$11*CD81</f>
        <v>0</v>
      </c>
      <c r="BJ81">
        <f t="shared" ref="BJ81:BJ112" si="126">BI81*BK81</f>
        <v>0</v>
      </c>
      <c r="BK81">
        <f t="shared" ref="BK81:BK92" si="127">($B$11*$D$9+$C$11*$D$9+$F$11*((CQ81+CI81)/MAX(CQ81+CI81+CR81, 0.1)*$I$9+CR81/MAX(CQ81+CI81+CR81, 0.1)*$J$9))/($B$11+$C$11+$F$11)</f>
        <v>0</v>
      </c>
      <c r="BL81">
        <f t="shared" ref="BL81:BL92" si="128">($B$11*$K$9+$C$11*$K$9+$F$11*((CQ81+CI81)/MAX(CQ81+CI81+CR81, 0.1)*$P$9+CR81/MAX(CQ81+CI81+CR81, 0.1)*$Q$9))/($B$11+$C$11+$F$11)</f>
        <v>0</v>
      </c>
      <c r="BM81">
        <v>0.73920978418331496</v>
      </c>
      <c r="BN81">
        <v>0.5</v>
      </c>
      <c r="BO81" t="s">
        <v>253</v>
      </c>
      <c r="BP81">
        <v>1675524147</v>
      </c>
      <c r="BQ81">
        <v>399.98987096774198</v>
      </c>
      <c r="BR81">
        <v>399.85216129032301</v>
      </c>
      <c r="BS81">
        <v>16.2783870967742</v>
      </c>
      <c r="BT81">
        <v>16.074925806451599</v>
      </c>
      <c r="BU81">
        <v>500.00609677419402</v>
      </c>
      <c r="BV81">
        <v>96.927851612903197</v>
      </c>
      <c r="BW81">
        <v>0.19989999999999999</v>
      </c>
      <c r="BX81">
        <v>28.6184096774194</v>
      </c>
      <c r="BY81">
        <v>28.029777419354801</v>
      </c>
      <c r="BZ81">
        <v>999.9</v>
      </c>
      <c r="CA81">
        <v>10003.5483870968</v>
      </c>
      <c r="CB81">
        <v>0</v>
      </c>
      <c r="CC81">
        <v>387.29145161290302</v>
      </c>
      <c r="CD81">
        <v>0</v>
      </c>
      <c r="CE81">
        <v>0</v>
      </c>
      <c r="CF81">
        <v>0</v>
      </c>
      <c r="CG81">
        <v>0</v>
      </c>
      <c r="CH81">
        <v>2.2893258064516102</v>
      </c>
      <c r="CI81">
        <v>0</v>
      </c>
      <c r="CJ81">
        <v>-7.8650903225806399</v>
      </c>
      <c r="CK81">
        <v>-0.76175161290322602</v>
      </c>
      <c r="CL81">
        <v>38.508000000000003</v>
      </c>
      <c r="CM81">
        <v>43.286000000000001</v>
      </c>
      <c r="CN81">
        <v>40.820129032258102</v>
      </c>
      <c r="CO81">
        <v>41.561999999999998</v>
      </c>
      <c r="CP81">
        <v>39.140999999999998</v>
      </c>
      <c r="CQ81">
        <v>0</v>
      </c>
      <c r="CR81">
        <v>0</v>
      </c>
      <c r="CS81">
        <v>0</v>
      </c>
      <c r="CT81">
        <v>59.200000047683702</v>
      </c>
      <c r="CU81">
        <v>2.3070076923076899</v>
      </c>
      <c r="CV81">
        <v>0.96759658737450505</v>
      </c>
      <c r="CW81">
        <v>-0.99283760345185101</v>
      </c>
      <c r="CX81">
        <v>-7.8517653846153896</v>
      </c>
      <c r="CY81">
        <v>15</v>
      </c>
      <c r="CZ81">
        <v>1675519942.0999999</v>
      </c>
      <c r="DA81" t="s">
        <v>254</v>
      </c>
      <c r="DB81">
        <v>1</v>
      </c>
      <c r="DC81">
        <v>-3.8490000000000002</v>
      </c>
      <c r="DD81">
        <v>0.44400000000000001</v>
      </c>
      <c r="DE81">
        <v>403</v>
      </c>
      <c r="DF81">
        <v>16</v>
      </c>
      <c r="DG81">
        <v>1.62</v>
      </c>
      <c r="DH81">
        <v>0.48</v>
      </c>
      <c r="DI81">
        <v>0.13788352792452799</v>
      </c>
      <c r="DJ81">
        <v>3.3287019641982302E-2</v>
      </c>
      <c r="DK81">
        <v>9.32493582744644E-2</v>
      </c>
      <c r="DL81">
        <v>1</v>
      </c>
      <c r="DM81">
        <v>2.2930000000000001</v>
      </c>
      <c r="DN81">
        <v>0</v>
      </c>
      <c r="DO81">
        <v>0</v>
      </c>
      <c r="DP81">
        <v>0</v>
      </c>
      <c r="DQ81">
        <v>0.20721581132075501</v>
      </c>
      <c r="DR81">
        <v>-4.0222438316401002E-2</v>
      </c>
      <c r="DS81">
        <v>6.0096462774022301E-3</v>
      </c>
      <c r="DT81">
        <v>1</v>
      </c>
      <c r="DU81">
        <v>2</v>
      </c>
      <c r="DV81">
        <v>3</v>
      </c>
      <c r="DW81" t="s">
        <v>255</v>
      </c>
      <c r="DX81">
        <v>100</v>
      </c>
      <c r="DY81">
        <v>100</v>
      </c>
      <c r="DZ81">
        <v>-3.8490000000000002</v>
      </c>
      <c r="EA81">
        <v>0.44400000000000001</v>
      </c>
      <c r="EB81">
        <v>2</v>
      </c>
      <c r="EC81">
        <v>516.04899999999998</v>
      </c>
      <c r="ED81">
        <v>421.53500000000003</v>
      </c>
      <c r="EE81">
        <v>27.416599999999999</v>
      </c>
      <c r="EF81">
        <v>31.026399999999999</v>
      </c>
      <c r="EG81">
        <v>29.9999</v>
      </c>
      <c r="EH81">
        <v>31.2211</v>
      </c>
      <c r="EI81">
        <v>31.253499999999999</v>
      </c>
      <c r="EJ81">
        <v>19.943200000000001</v>
      </c>
      <c r="EK81">
        <v>27.496400000000001</v>
      </c>
      <c r="EL81">
        <v>68.178399999999996</v>
      </c>
      <c r="EM81">
        <v>27.424099999999999</v>
      </c>
      <c r="EN81">
        <v>399.79599999999999</v>
      </c>
      <c r="EO81">
        <v>16.003499999999999</v>
      </c>
      <c r="EP81">
        <v>100.218</v>
      </c>
      <c r="EQ81">
        <v>90.461799999999997</v>
      </c>
    </row>
    <row r="82" spans="1:147" x14ac:dyDescent="0.3">
      <c r="A82">
        <v>66</v>
      </c>
      <c r="B82">
        <v>1675524215</v>
      </c>
      <c r="C82">
        <v>4080.5</v>
      </c>
      <c r="D82" t="s">
        <v>449</v>
      </c>
      <c r="E82" t="s">
        <v>450</v>
      </c>
      <c r="F82">
        <v>1675524207</v>
      </c>
      <c r="G82">
        <f t="shared" si="86"/>
        <v>1.6793895409009019E-3</v>
      </c>
      <c r="H82">
        <f t="shared" si="87"/>
        <v>-1.6316154800659308</v>
      </c>
      <c r="I82">
        <f t="shared" si="88"/>
        <v>399.99993548387101</v>
      </c>
      <c r="J82">
        <f t="shared" si="89"/>
        <v>421.00124585539368</v>
      </c>
      <c r="K82">
        <f t="shared" si="90"/>
        <v>40.892778516421068</v>
      </c>
      <c r="L82">
        <f t="shared" si="91"/>
        <v>38.852874972115941</v>
      </c>
      <c r="M82">
        <f t="shared" si="92"/>
        <v>7.2511765964587013E-2</v>
      </c>
      <c r="N82">
        <f t="shared" si="93"/>
        <v>3.4000243208456529</v>
      </c>
      <c r="O82">
        <f t="shared" si="94"/>
        <v>7.1663476931868891E-2</v>
      </c>
      <c r="P82">
        <f t="shared" si="95"/>
        <v>4.4865061507749819E-2</v>
      </c>
      <c r="Q82">
        <f t="shared" si="96"/>
        <v>0</v>
      </c>
      <c r="R82">
        <f t="shared" si="97"/>
        <v>28.134911924897111</v>
      </c>
      <c r="S82">
        <f t="shared" si="98"/>
        <v>27.958364516128999</v>
      </c>
      <c r="T82">
        <f t="shared" si="99"/>
        <v>3.7856385696601773</v>
      </c>
      <c r="U82">
        <f t="shared" si="100"/>
        <v>40.207671907228558</v>
      </c>
      <c r="V82">
        <f t="shared" si="101"/>
        <v>1.5721837193025108</v>
      </c>
      <c r="W82">
        <f t="shared" si="102"/>
        <v>3.9101585461849697</v>
      </c>
      <c r="X82">
        <f t="shared" si="103"/>
        <v>2.2134548503576665</v>
      </c>
      <c r="Y82">
        <f t="shared" si="104"/>
        <v>-74.061078753729774</v>
      </c>
      <c r="Z82">
        <f t="shared" si="105"/>
        <v>101.93903440727864</v>
      </c>
      <c r="AA82">
        <f t="shared" si="106"/>
        <v>6.5507727654850934</v>
      </c>
      <c r="AB82">
        <f t="shared" si="107"/>
        <v>34.428728419033959</v>
      </c>
      <c r="AC82">
        <v>-4.0185271407473799E-2</v>
      </c>
      <c r="AD82">
        <v>4.5111487578016002E-2</v>
      </c>
      <c r="AE82">
        <v>3.38863595011013</v>
      </c>
      <c r="AF82">
        <v>0</v>
      </c>
      <c r="AG82">
        <v>0</v>
      </c>
      <c r="AH82">
        <f t="shared" si="108"/>
        <v>1</v>
      </c>
      <c r="AI82">
        <f t="shared" si="109"/>
        <v>0</v>
      </c>
      <c r="AJ82">
        <f t="shared" si="110"/>
        <v>50985.713502303224</v>
      </c>
      <c r="AK82" t="s">
        <v>451</v>
      </c>
      <c r="AL82">
        <v>2.2834538461538498</v>
      </c>
      <c r="AM82">
        <v>2.3915999999999999</v>
      </c>
      <c r="AN82">
        <f t="shared" si="111"/>
        <v>0.10814615384615012</v>
      </c>
      <c r="AO82">
        <f t="shared" si="112"/>
        <v>4.5219164511686789E-2</v>
      </c>
      <c r="AP82">
        <v>-0.60305306344356702</v>
      </c>
      <c r="AQ82" t="s">
        <v>252</v>
      </c>
      <c r="AR82">
        <v>0</v>
      </c>
      <c r="AS82">
        <v>0</v>
      </c>
      <c r="AT82" t="e">
        <f t="shared" si="113"/>
        <v>#DIV/0!</v>
      </c>
      <c r="AU82">
        <v>0.5</v>
      </c>
      <c r="AV82">
        <f t="shared" si="114"/>
        <v>0</v>
      </c>
      <c r="AW82">
        <f t="shared" si="115"/>
        <v>-1.6316154800659308</v>
      </c>
      <c r="AX82" t="e">
        <f t="shared" si="116"/>
        <v>#DIV/0!</v>
      </c>
      <c r="AY82" t="e">
        <f t="shared" si="117"/>
        <v>#DIV/0!</v>
      </c>
      <c r="AZ82" t="e">
        <f t="shared" si="118"/>
        <v>#DIV/0!</v>
      </c>
      <c r="BA82" t="e">
        <f t="shared" si="119"/>
        <v>#DIV/0!</v>
      </c>
      <c r="BB82" t="s">
        <v>252</v>
      </c>
      <c r="BC82">
        <v>0</v>
      </c>
      <c r="BD82">
        <f t="shared" si="120"/>
        <v>0</v>
      </c>
      <c r="BE82" t="e">
        <f t="shared" si="121"/>
        <v>#DIV/0!</v>
      </c>
      <c r="BF82">
        <f t="shared" si="122"/>
        <v>1</v>
      </c>
      <c r="BG82">
        <f t="shared" si="123"/>
        <v>0</v>
      </c>
      <c r="BH82">
        <f t="shared" si="124"/>
        <v>22.114517390995854</v>
      </c>
      <c r="BI82">
        <f t="shared" si="125"/>
        <v>0</v>
      </c>
      <c r="BJ82">
        <f t="shared" si="126"/>
        <v>0</v>
      </c>
      <c r="BK82">
        <f t="shared" si="127"/>
        <v>0</v>
      </c>
      <c r="BL82">
        <f t="shared" si="128"/>
        <v>0</v>
      </c>
      <c r="BM82">
        <v>0.73920978418331496</v>
      </c>
      <c r="BN82">
        <v>0.5</v>
      </c>
      <c r="BO82" t="s">
        <v>253</v>
      </c>
      <c r="BP82">
        <v>1675524207</v>
      </c>
      <c r="BQ82">
        <v>399.99993548387101</v>
      </c>
      <c r="BR82">
        <v>399.85803225806399</v>
      </c>
      <c r="BS82">
        <v>16.186019354838699</v>
      </c>
      <c r="BT82">
        <v>15.941761290322599</v>
      </c>
      <c r="BU82">
        <v>500.01522580645201</v>
      </c>
      <c r="BV82">
        <v>96.9321870967742</v>
      </c>
      <c r="BW82">
        <v>0.200016</v>
      </c>
      <c r="BX82">
        <v>28.514490322580599</v>
      </c>
      <c r="BY82">
        <v>27.958364516128999</v>
      </c>
      <c r="BZ82">
        <v>999.9</v>
      </c>
      <c r="CA82">
        <v>9997.5806451612898</v>
      </c>
      <c r="CB82">
        <v>0</v>
      </c>
      <c r="CC82">
        <v>387.31929032258103</v>
      </c>
      <c r="CD82">
        <v>0</v>
      </c>
      <c r="CE82">
        <v>0</v>
      </c>
      <c r="CF82">
        <v>0</v>
      </c>
      <c r="CG82">
        <v>0</v>
      </c>
      <c r="CH82">
        <v>2.2770548387096801</v>
      </c>
      <c r="CI82">
        <v>0</v>
      </c>
      <c r="CJ82">
        <v>-8.9325161290322601</v>
      </c>
      <c r="CK82">
        <v>-0.846683870967742</v>
      </c>
      <c r="CL82">
        <v>38.356709677419403</v>
      </c>
      <c r="CM82">
        <v>43.156999999999996</v>
      </c>
      <c r="CN82">
        <v>40.652999999999999</v>
      </c>
      <c r="CO82">
        <v>41.457322580645098</v>
      </c>
      <c r="CP82">
        <v>38.997967741935497</v>
      </c>
      <c r="CQ82">
        <v>0</v>
      </c>
      <c r="CR82">
        <v>0</v>
      </c>
      <c r="CS82">
        <v>0</v>
      </c>
      <c r="CT82">
        <v>59.599999904632597</v>
      </c>
      <c r="CU82">
        <v>2.2834538461538498</v>
      </c>
      <c r="CV82">
        <v>-0.50100513655907897</v>
      </c>
      <c r="CW82">
        <v>0.71062223316845996</v>
      </c>
      <c r="CX82">
        <v>-8.9128115384615398</v>
      </c>
      <c r="CY82">
        <v>15</v>
      </c>
      <c r="CZ82">
        <v>1675519942.0999999</v>
      </c>
      <c r="DA82" t="s">
        <v>254</v>
      </c>
      <c r="DB82">
        <v>1</v>
      </c>
      <c r="DC82">
        <v>-3.8490000000000002</v>
      </c>
      <c r="DD82">
        <v>0.44400000000000001</v>
      </c>
      <c r="DE82">
        <v>403</v>
      </c>
      <c r="DF82">
        <v>16</v>
      </c>
      <c r="DG82">
        <v>1.62</v>
      </c>
      <c r="DH82">
        <v>0.48</v>
      </c>
      <c r="DI82">
        <v>0.11355531094339601</v>
      </c>
      <c r="DJ82">
        <v>0.215611456216736</v>
      </c>
      <c r="DK82">
        <v>0.125432703488143</v>
      </c>
      <c r="DL82">
        <v>1</v>
      </c>
      <c r="DM82">
        <v>2.3795000000000002</v>
      </c>
      <c r="DN82">
        <v>0</v>
      </c>
      <c r="DO82">
        <v>0</v>
      </c>
      <c r="DP82">
        <v>0</v>
      </c>
      <c r="DQ82">
        <v>0.23456290566037699</v>
      </c>
      <c r="DR82">
        <v>8.2371833575229605E-2</v>
      </c>
      <c r="DS82">
        <v>2.1498027568377601E-2</v>
      </c>
      <c r="DT82">
        <v>1</v>
      </c>
      <c r="DU82">
        <v>2</v>
      </c>
      <c r="DV82">
        <v>3</v>
      </c>
      <c r="DW82" t="s">
        <v>255</v>
      </c>
      <c r="DX82">
        <v>100</v>
      </c>
      <c r="DY82">
        <v>100</v>
      </c>
      <c r="DZ82">
        <v>-3.8490000000000002</v>
      </c>
      <c r="EA82">
        <v>0.44400000000000001</v>
      </c>
      <c r="EB82">
        <v>2</v>
      </c>
      <c r="EC82">
        <v>516.15599999999995</v>
      </c>
      <c r="ED82">
        <v>420.88200000000001</v>
      </c>
      <c r="EE82">
        <v>27.421800000000001</v>
      </c>
      <c r="EF82">
        <v>31.0427</v>
      </c>
      <c r="EG82">
        <v>30.0001</v>
      </c>
      <c r="EH82">
        <v>31.2346</v>
      </c>
      <c r="EI82">
        <v>31.2681</v>
      </c>
      <c r="EJ82">
        <v>19.9407</v>
      </c>
      <c r="EK82">
        <v>28.9068</v>
      </c>
      <c r="EL82">
        <v>67.803600000000003</v>
      </c>
      <c r="EM82">
        <v>27.433299999999999</v>
      </c>
      <c r="EN82">
        <v>399.78199999999998</v>
      </c>
      <c r="EO82">
        <v>15.9116</v>
      </c>
      <c r="EP82">
        <v>100.218</v>
      </c>
      <c r="EQ82">
        <v>90.462100000000007</v>
      </c>
    </row>
    <row r="83" spans="1:147" x14ac:dyDescent="0.3">
      <c r="A83">
        <v>67</v>
      </c>
      <c r="B83">
        <v>1675524275</v>
      </c>
      <c r="C83">
        <v>4140.5</v>
      </c>
      <c r="D83" t="s">
        <v>452</v>
      </c>
      <c r="E83" t="s">
        <v>453</v>
      </c>
      <c r="F83">
        <v>1675524267</v>
      </c>
      <c r="G83">
        <f t="shared" si="86"/>
        <v>1.3041898806613651E-3</v>
      </c>
      <c r="H83">
        <f t="shared" si="87"/>
        <v>-1.3244233992678804</v>
      </c>
      <c r="I83">
        <f t="shared" si="88"/>
        <v>399.99383870967699</v>
      </c>
      <c r="J83">
        <f t="shared" si="89"/>
        <v>422.61114477611954</v>
      </c>
      <c r="K83">
        <f t="shared" si="90"/>
        <v>41.048475653807621</v>
      </c>
      <c r="L83">
        <f t="shared" si="91"/>
        <v>38.851643059828319</v>
      </c>
      <c r="M83">
        <f t="shared" si="92"/>
        <v>5.6182793624676944E-2</v>
      </c>
      <c r="N83">
        <f t="shared" si="93"/>
        <v>3.404122707500425</v>
      </c>
      <c r="O83">
        <f t="shared" si="94"/>
        <v>5.567269808519449E-2</v>
      </c>
      <c r="P83">
        <f t="shared" si="95"/>
        <v>3.4840880223801787E-2</v>
      </c>
      <c r="Q83">
        <f t="shared" si="96"/>
        <v>0</v>
      </c>
      <c r="R83">
        <f t="shared" si="97"/>
        <v>28.174563130314617</v>
      </c>
      <c r="S83">
        <f t="shared" si="98"/>
        <v>27.940974193548399</v>
      </c>
      <c r="T83">
        <f t="shared" si="99"/>
        <v>3.7818012135913031</v>
      </c>
      <c r="U83">
        <f t="shared" si="100"/>
        <v>40.234758068452528</v>
      </c>
      <c r="V83">
        <f t="shared" si="101"/>
        <v>1.5690925787758723</v>
      </c>
      <c r="W83">
        <f t="shared" si="102"/>
        <v>3.8998434540263198</v>
      </c>
      <c r="X83">
        <f t="shared" si="103"/>
        <v>2.2127086348154306</v>
      </c>
      <c r="Y83">
        <f t="shared" si="104"/>
        <v>-57.514773737166202</v>
      </c>
      <c r="Z83">
        <f t="shared" si="105"/>
        <v>96.907281597350746</v>
      </c>
      <c r="AA83">
        <f t="shared" si="106"/>
        <v>6.2179789676135879</v>
      </c>
      <c r="AB83">
        <f t="shared" si="107"/>
        <v>45.610486827798134</v>
      </c>
      <c r="AC83">
        <v>-4.0246232347212502E-2</v>
      </c>
      <c r="AD83">
        <v>4.51799215733443E-2</v>
      </c>
      <c r="AE83">
        <v>3.39271706063965</v>
      </c>
      <c r="AF83">
        <v>0</v>
      </c>
      <c r="AG83">
        <v>0</v>
      </c>
      <c r="AH83">
        <f t="shared" si="108"/>
        <v>1</v>
      </c>
      <c r="AI83">
        <f t="shared" si="109"/>
        <v>0</v>
      </c>
      <c r="AJ83">
        <f t="shared" si="110"/>
        <v>51067.555158774136</v>
      </c>
      <c r="AK83" t="s">
        <v>454</v>
      </c>
      <c r="AL83">
        <v>2.3533923076923098</v>
      </c>
      <c r="AM83">
        <v>2.0840200000000002</v>
      </c>
      <c r="AN83">
        <f t="shared" si="111"/>
        <v>-0.26937230769230958</v>
      </c>
      <c r="AO83">
        <f t="shared" si="112"/>
        <v>-0.12925610488014008</v>
      </c>
      <c r="AP83">
        <v>-0.48951336757205999</v>
      </c>
      <c r="AQ83" t="s">
        <v>252</v>
      </c>
      <c r="AR83">
        <v>0</v>
      </c>
      <c r="AS83">
        <v>0</v>
      </c>
      <c r="AT83" t="e">
        <f t="shared" si="113"/>
        <v>#DIV/0!</v>
      </c>
      <c r="AU83">
        <v>0.5</v>
      </c>
      <c r="AV83">
        <f t="shared" si="114"/>
        <v>0</v>
      </c>
      <c r="AW83">
        <f t="shared" si="115"/>
        <v>-1.3244233992678804</v>
      </c>
      <c r="AX83" t="e">
        <f t="shared" si="116"/>
        <v>#DIV/0!</v>
      </c>
      <c r="AY83" t="e">
        <f t="shared" si="117"/>
        <v>#DIV/0!</v>
      </c>
      <c r="AZ83" t="e">
        <f t="shared" si="118"/>
        <v>#DIV/0!</v>
      </c>
      <c r="BA83" t="e">
        <f t="shared" si="119"/>
        <v>#DIV/0!</v>
      </c>
      <c r="BB83" t="s">
        <v>252</v>
      </c>
      <c r="BC83">
        <v>0</v>
      </c>
      <c r="BD83">
        <f t="shared" si="120"/>
        <v>0</v>
      </c>
      <c r="BE83" t="e">
        <f t="shared" si="121"/>
        <v>#DIV/0!</v>
      </c>
      <c r="BF83">
        <f t="shared" si="122"/>
        <v>1</v>
      </c>
      <c r="BG83">
        <f t="shared" si="123"/>
        <v>0</v>
      </c>
      <c r="BH83">
        <f t="shared" si="124"/>
        <v>-7.7365784844538341</v>
      </c>
      <c r="BI83">
        <f t="shared" si="125"/>
        <v>0</v>
      </c>
      <c r="BJ83">
        <f t="shared" si="126"/>
        <v>0</v>
      </c>
      <c r="BK83">
        <f t="shared" si="127"/>
        <v>0</v>
      </c>
      <c r="BL83">
        <f t="shared" si="128"/>
        <v>0</v>
      </c>
      <c r="BM83">
        <v>0.73920978418331496</v>
      </c>
      <c r="BN83">
        <v>0.5</v>
      </c>
      <c r="BO83" t="s">
        <v>253</v>
      </c>
      <c r="BP83">
        <v>1675524267</v>
      </c>
      <c r="BQ83">
        <v>399.99383870967699</v>
      </c>
      <c r="BR83">
        <v>399.87516129032298</v>
      </c>
      <c r="BS83">
        <v>16.154461290322601</v>
      </c>
      <c r="BT83">
        <v>15.9647677419355</v>
      </c>
      <c r="BU83">
        <v>500.01483870967797</v>
      </c>
      <c r="BV83">
        <v>96.930674193548398</v>
      </c>
      <c r="BW83">
        <v>0.199929580645161</v>
      </c>
      <c r="BX83">
        <v>28.469012903225799</v>
      </c>
      <c r="BY83">
        <v>27.940974193548399</v>
      </c>
      <c r="BZ83">
        <v>999.9</v>
      </c>
      <c r="CA83">
        <v>10012.9032258065</v>
      </c>
      <c r="CB83">
        <v>0</v>
      </c>
      <c r="CC83">
        <v>387.30535483870898</v>
      </c>
      <c r="CD83">
        <v>0</v>
      </c>
      <c r="CE83">
        <v>0</v>
      </c>
      <c r="CF83">
        <v>0</v>
      </c>
      <c r="CG83">
        <v>0</v>
      </c>
      <c r="CH83">
        <v>2.3607774193548399</v>
      </c>
      <c r="CI83">
        <v>0</v>
      </c>
      <c r="CJ83">
        <v>-9.5708580645161305</v>
      </c>
      <c r="CK83">
        <v>-0.94348064516129004</v>
      </c>
      <c r="CL83">
        <v>38.203258064516099</v>
      </c>
      <c r="CM83">
        <v>43.012</v>
      </c>
      <c r="CN83">
        <v>40.503999999999998</v>
      </c>
      <c r="CO83">
        <v>41.368903225806498</v>
      </c>
      <c r="CP83">
        <v>38.852645161290297</v>
      </c>
      <c r="CQ83">
        <v>0</v>
      </c>
      <c r="CR83">
        <v>0</v>
      </c>
      <c r="CS83">
        <v>0</v>
      </c>
      <c r="CT83">
        <v>59.400000095367403</v>
      </c>
      <c r="CU83">
        <v>2.3533923076923098</v>
      </c>
      <c r="CV83">
        <v>0.31677948453193899</v>
      </c>
      <c r="CW83">
        <v>-1.0874256425119799</v>
      </c>
      <c r="CX83">
        <v>-9.5747846153846101</v>
      </c>
      <c r="CY83">
        <v>15</v>
      </c>
      <c r="CZ83">
        <v>1675519942.0999999</v>
      </c>
      <c r="DA83" t="s">
        <v>254</v>
      </c>
      <c r="DB83">
        <v>1</v>
      </c>
      <c r="DC83">
        <v>-3.8490000000000002</v>
      </c>
      <c r="DD83">
        <v>0.44400000000000001</v>
      </c>
      <c r="DE83">
        <v>403</v>
      </c>
      <c r="DF83">
        <v>16</v>
      </c>
      <c r="DG83">
        <v>1.62</v>
      </c>
      <c r="DH83">
        <v>0.48</v>
      </c>
      <c r="DI83">
        <v>0.116095191698113</v>
      </c>
      <c r="DJ83">
        <v>-0.171095882922112</v>
      </c>
      <c r="DK83">
        <v>0.113112755606826</v>
      </c>
      <c r="DL83">
        <v>1</v>
      </c>
      <c r="DM83">
        <v>2.2572999999999999</v>
      </c>
      <c r="DN83">
        <v>0</v>
      </c>
      <c r="DO83">
        <v>0</v>
      </c>
      <c r="DP83">
        <v>0</v>
      </c>
      <c r="DQ83">
        <v>0.18996932075471701</v>
      </c>
      <c r="DR83">
        <v>-3.52812772133593E-3</v>
      </c>
      <c r="DS83">
        <v>2.3599646445511698E-3</v>
      </c>
      <c r="DT83">
        <v>1</v>
      </c>
      <c r="DU83">
        <v>2</v>
      </c>
      <c r="DV83">
        <v>3</v>
      </c>
      <c r="DW83" t="s">
        <v>255</v>
      </c>
      <c r="DX83">
        <v>100</v>
      </c>
      <c r="DY83">
        <v>100</v>
      </c>
      <c r="DZ83">
        <v>-3.8490000000000002</v>
      </c>
      <c r="EA83">
        <v>0.44400000000000001</v>
      </c>
      <c r="EB83">
        <v>2</v>
      </c>
      <c r="EC83">
        <v>515.89099999999996</v>
      </c>
      <c r="ED83">
        <v>421.24400000000003</v>
      </c>
      <c r="EE83">
        <v>27.6693</v>
      </c>
      <c r="EF83">
        <v>31.0562</v>
      </c>
      <c r="EG83">
        <v>30</v>
      </c>
      <c r="EH83">
        <v>31.250299999999999</v>
      </c>
      <c r="EI83">
        <v>31.283200000000001</v>
      </c>
      <c r="EJ83">
        <v>19.942299999999999</v>
      </c>
      <c r="EK83">
        <v>28.9068</v>
      </c>
      <c r="EL83">
        <v>67.055899999999994</v>
      </c>
      <c r="EM83">
        <v>27.6907</v>
      </c>
      <c r="EN83">
        <v>399.80799999999999</v>
      </c>
      <c r="EO83">
        <v>15.925700000000001</v>
      </c>
      <c r="EP83">
        <v>100.21899999999999</v>
      </c>
      <c r="EQ83">
        <v>90.459500000000006</v>
      </c>
    </row>
    <row r="84" spans="1:147" x14ac:dyDescent="0.3">
      <c r="A84">
        <v>68</v>
      </c>
      <c r="B84">
        <v>1675524335</v>
      </c>
      <c r="C84">
        <v>4200.5</v>
      </c>
      <c r="D84" t="s">
        <v>455</v>
      </c>
      <c r="E84" t="s">
        <v>456</v>
      </c>
      <c r="F84">
        <v>1675524327</v>
      </c>
      <c r="G84">
        <f t="shared" si="86"/>
        <v>1.3025077253028961E-3</v>
      </c>
      <c r="H84">
        <f t="shared" si="87"/>
        <v>-1.4789150964674633</v>
      </c>
      <c r="I84">
        <f t="shared" si="88"/>
        <v>400.02696774193498</v>
      </c>
      <c r="J84">
        <f t="shared" si="89"/>
        <v>427.17682020328812</v>
      </c>
      <c r="K84">
        <f t="shared" si="90"/>
        <v>41.492143348030162</v>
      </c>
      <c r="L84">
        <f t="shared" si="91"/>
        <v>38.855049018641594</v>
      </c>
      <c r="M84">
        <f t="shared" si="92"/>
        <v>5.5840128069196159E-2</v>
      </c>
      <c r="N84">
        <f t="shared" si="93"/>
        <v>3.4019561418435313</v>
      </c>
      <c r="O84">
        <f t="shared" si="94"/>
        <v>5.5335887912894559E-2</v>
      </c>
      <c r="P84">
        <f t="shared" si="95"/>
        <v>3.4629854276613956E-2</v>
      </c>
      <c r="Q84">
        <f t="shared" si="96"/>
        <v>0</v>
      </c>
      <c r="R84">
        <f t="shared" si="97"/>
        <v>28.189582486607662</v>
      </c>
      <c r="S84">
        <f t="shared" si="98"/>
        <v>27.968909677419401</v>
      </c>
      <c r="T84">
        <f t="shared" si="99"/>
        <v>3.7879671236642447</v>
      </c>
      <c r="U84">
        <f t="shared" si="100"/>
        <v>40.086878482404011</v>
      </c>
      <c r="V84">
        <f t="shared" si="101"/>
        <v>1.5646713118917408</v>
      </c>
      <c r="W84">
        <f t="shared" si="102"/>
        <v>3.9032006759482347</v>
      </c>
      <c r="X84">
        <f t="shared" si="103"/>
        <v>2.2232958117725037</v>
      </c>
      <c r="Y84">
        <f t="shared" si="104"/>
        <v>-57.440590685857721</v>
      </c>
      <c r="Z84">
        <f t="shared" si="105"/>
        <v>94.438841191833404</v>
      </c>
      <c r="AA84">
        <f t="shared" si="106"/>
        <v>6.0647432409903352</v>
      </c>
      <c r="AB84">
        <f t="shared" si="107"/>
        <v>43.062993746966015</v>
      </c>
      <c r="AC84">
        <v>-4.0214002218719798E-2</v>
      </c>
      <c r="AD84">
        <v>4.5143740430596997E-2</v>
      </c>
      <c r="AE84">
        <v>3.39055962889275</v>
      </c>
      <c r="AF84">
        <v>0</v>
      </c>
      <c r="AG84">
        <v>0</v>
      </c>
      <c r="AH84">
        <f t="shared" si="108"/>
        <v>1</v>
      </c>
      <c r="AI84">
        <f t="shared" si="109"/>
        <v>0</v>
      </c>
      <c r="AJ84">
        <f t="shared" si="110"/>
        <v>51025.841115773583</v>
      </c>
      <c r="AK84" t="s">
        <v>457</v>
      </c>
      <c r="AL84">
        <v>2.34335</v>
      </c>
      <c r="AM84">
        <v>1.8388</v>
      </c>
      <c r="AN84">
        <f t="shared" si="111"/>
        <v>-0.50455000000000005</v>
      </c>
      <c r="AO84">
        <f t="shared" si="112"/>
        <v>-0.2743909071133348</v>
      </c>
      <c r="AP84">
        <v>-0.54661425464442803</v>
      </c>
      <c r="AQ84" t="s">
        <v>252</v>
      </c>
      <c r="AR84">
        <v>0</v>
      </c>
      <c r="AS84">
        <v>0</v>
      </c>
      <c r="AT84" t="e">
        <f t="shared" si="113"/>
        <v>#DIV/0!</v>
      </c>
      <c r="AU84">
        <v>0.5</v>
      </c>
      <c r="AV84">
        <f t="shared" si="114"/>
        <v>0</v>
      </c>
      <c r="AW84">
        <f t="shared" si="115"/>
        <v>-1.4789150964674633</v>
      </c>
      <c r="AX84" t="e">
        <f t="shared" si="116"/>
        <v>#DIV/0!</v>
      </c>
      <c r="AY84" t="e">
        <f t="shared" si="117"/>
        <v>#DIV/0!</v>
      </c>
      <c r="AZ84" t="e">
        <f t="shared" si="118"/>
        <v>#DIV/0!</v>
      </c>
      <c r="BA84" t="e">
        <f t="shared" si="119"/>
        <v>#DIV/0!</v>
      </c>
      <c r="BB84" t="s">
        <v>252</v>
      </c>
      <c r="BC84">
        <v>0</v>
      </c>
      <c r="BD84">
        <f t="shared" si="120"/>
        <v>0</v>
      </c>
      <c r="BE84" t="e">
        <f t="shared" si="121"/>
        <v>#DIV/0!</v>
      </c>
      <c r="BF84">
        <f t="shared" si="122"/>
        <v>1</v>
      </c>
      <c r="BG84">
        <f t="shared" si="123"/>
        <v>0</v>
      </c>
      <c r="BH84">
        <f t="shared" si="124"/>
        <v>-3.6444356357149932</v>
      </c>
      <c r="BI84">
        <f t="shared" si="125"/>
        <v>0</v>
      </c>
      <c r="BJ84">
        <f t="shared" si="126"/>
        <v>0</v>
      </c>
      <c r="BK84">
        <f t="shared" si="127"/>
        <v>0</v>
      </c>
      <c r="BL84">
        <f t="shared" si="128"/>
        <v>0</v>
      </c>
      <c r="BM84">
        <v>0.73920978418331496</v>
      </c>
      <c r="BN84">
        <v>0.5</v>
      </c>
      <c r="BO84" t="s">
        <v>253</v>
      </c>
      <c r="BP84">
        <v>1675524327</v>
      </c>
      <c r="BQ84">
        <v>400.02696774193498</v>
      </c>
      <c r="BR84">
        <v>399.88535483870999</v>
      </c>
      <c r="BS84">
        <v>16.108864516129</v>
      </c>
      <c r="BT84">
        <v>15.9194032258064</v>
      </c>
      <c r="BU84">
        <v>500.005258064516</v>
      </c>
      <c r="BV84">
        <v>96.9311193548387</v>
      </c>
      <c r="BW84">
        <v>0.19995467741935499</v>
      </c>
      <c r="BX84">
        <v>28.483825806451598</v>
      </c>
      <c r="BY84">
        <v>27.968909677419401</v>
      </c>
      <c r="BZ84">
        <v>999.9</v>
      </c>
      <c r="CA84">
        <v>10004.8387096774</v>
      </c>
      <c r="CB84">
        <v>0</v>
      </c>
      <c r="CC84">
        <v>387.33548387096801</v>
      </c>
      <c r="CD84">
        <v>0</v>
      </c>
      <c r="CE84">
        <v>0</v>
      </c>
      <c r="CF84">
        <v>0</v>
      </c>
      <c r="CG84">
        <v>0</v>
      </c>
      <c r="CH84">
        <v>2.3338032258064501</v>
      </c>
      <c r="CI84">
        <v>0</v>
      </c>
      <c r="CJ84">
        <v>-10.408641935483899</v>
      </c>
      <c r="CK84">
        <v>-1.0092161290322601</v>
      </c>
      <c r="CL84">
        <v>38.055999999999997</v>
      </c>
      <c r="CM84">
        <v>42.878999999999998</v>
      </c>
      <c r="CN84">
        <v>40.356709677419303</v>
      </c>
      <c r="CO84">
        <v>41.25</v>
      </c>
      <c r="CP84">
        <v>38.7195161290323</v>
      </c>
      <c r="CQ84">
        <v>0</v>
      </c>
      <c r="CR84">
        <v>0</v>
      </c>
      <c r="CS84">
        <v>0</v>
      </c>
      <c r="CT84">
        <v>59.200000047683702</v>
      </c>
      <c r="CU84">
        <v>2.34335</v>
      </c>
      <c r="CV84">
        <v>1.02814700401227</v>
      </c>
      <c r="CW84">
        <v>-1.80051623711199</v>
      </c>
      <c r="CX84">
        <v>-10.432473076923101</v>
      </c>
      <c r="CY84">
        <v>15</v>
      </c>
      <c r="CZ84">
        <v>1675519942.0999999</v>
      </c>
      <c r="DA84" t="s">
        <v>254</v>
      </c>
      <c r="DB84">
        <v>1</v>
      </c>
      <c r="DC84">
        <v>-3.8490000000000002</v>
      </c>
      <c r="DD84">
        <v>0.44400000000000001</v>
      </c>
      <c r="DE84">
        <v>403</v>
      </c>
      <c r="DF84">
        <v>16</v>
      </c>
      <c r="DG84">
        <v>1.62</v>
      </c>
      <c r="DH84">
        <v>0.48</v>
      </c>
      <c r="DI84">
        <v>0.120227175849057</v>
      </c>
      <c r="DJ84">
        <v>6.1010776390912701E-2</v>
      </c>
      <c r="DK84">
        <v>0.122197295075817</v>
      </c>
      <c r="DL84">
        <v>1</v>
      </c>
      <c r="DM84">
        <v>2.5030999999999999</v>
      </c>
      <c r="DN84">
        <v>0</v>
      </c>
      <c r="DO84">
        <v>0</v>
      </c>
      <c r="DP84">
        <v>0</v>
      </c>
      <c r="DQ84">
        <v>0.19277826415094301</v>
      </c>
      <c r="DR84">
        <v>-3.1283918722786297E-2</v>
      </c>
      <c r="DS84">
        <v>4.9186231934255304E-3</v>
      </c>
      <c r="DT84">
        <v>1</v>
      </c>
      <c r="DU84">
        <v>2</v>
      </c>
      <c r="DV84">
        <v>3</v>
      </c>
      <c r="DW84" t="s">
        <v>255</v>
      </c>
      <c r="DX84">
        <v>100</v>
      </c>
      <c r="DY84">
        <v>100</v>
      </c>
      <c r="DZ84">
        <v>-3.8490000000000002</v>
      </c>
      <c r="EA84">
        <v>0.44400000000000001</v>
      </c>
      <c r="EB84">
        <v>2</v>
      </c>
      <c r="EC84">
        <v>516.51900000000001</v>
      </c>
      <c r="ED84">
        <v>420.35599999999999</v>
      </c>
      <c r="EE84">
        <v>27.8186</v>
      </c>
      <c r="EF84">
        <v>31.069800000000001</v>
      </c>
      <c r="EG84">
        <v>30.000299999999999</v>
      </c>
      <c r="EH84">
        <v>31.264399999999998</v>
      </c>
      <c r="EI84">
        <v>31.299399999999999</v>
      </c>
      <c r="EJ84">
        <v>19.939900000000002</v>
      </c>
      <c r="EK84">
        <v>29.180599999999998</v>
      </c>
      <c r="EL84">
        <v>66.302000000000007</v>
      </c>
      <c r="EM84">
        <v>27.821400000000001</v>
      </c>
      <c r="EN84">
        <v>399.77199999999999</v>
      </c>
      <c r="EO84">
        <v>15.9092</v>
      </c>
      <c r="EP84">
        <v>100.217</v>
      </c>
      <c r="EQ84">
        <v>90.457599999999999</v>
      </c>
    </row>
    <row r="85" spans="1:147" x14ac:dyDescent="0.3">
      <c r="A85">
        <v>69</v>
      </c>
      <c r="B85">
        <v>1675524395</v>
      </c>
      <c r="C85">
        <v>4260.5</v>
      </c>
      <c r="D85" t="s">
        <v>458</v>
      </c>
      <c r="E85" t="s">
        <v>459</v>
      </c>
      <c r="F85">
        <v>1675524387</v>
      </c>
      <c r="G85">
        <f t="shared" si="86"/>
        <v>1.1872905791587935E-3</v>
      </c>
      <c r="H85">
        <f t="shared" si="87"/>
        <v>-1.0380878921854853</v>
      </c>
      <c r="I85">
        <f t="shared" si="88"/>
        <v>400.005870967742</v>
      </c>
      <c r="J85">
        <f t="shared" si="89"/>
        <v>417.55748869109937</v>
      </c>
      <c r="K85">
        <f t="shared" si="90"/>
        <v>40.558927788217055</v>
      </c>
      <c r="L85">
        <f t="shared" si="91"/>
        <v>38.854073211091581</v>
      </c>
      <c r="M85">
        <f t="shared" si="92"/>
        <v>5.0745281436847006E-2</v>
      </c>
      <c r="N85">
        <f t="shared" si="93"/>
        <v>3.4032942782302356</v>
      </c>
      <c r="O85">
        <f t="shared" si="94"/>
        <v>5.0328649146233903E-2</v>
      </c>
      <c r="P85">
        <f t="shared" si="95"/>
        <v>3.1492553193870246E-2</v>
      </c>
      <c r="Q85">
        <f t="shared" si="96"/>
        <v>0</v>
      </c>
      <c r="R85">
        <f t="shared" si="97"/>
        <v>28.226730858559815</v>
      </c>
      <c r="S85">
        <f t="shared" si="98"/>
        <v>27.994129032258101</v>
      </c>
      <c r="T85">
        <f t="shared" si="99"/>
        <v>3.7935410620101808</v>
      </c>
      <c r="U85">
        <f t="shared" si="100"/>
        <v>40.077128914200493</v>
      </c>
      <c r="V85">
        <f t="shared" si="101"/>
        <v>1.5652923263605589</v>
      </c>
      <c r="W85">
        <f t="shared" si="102"/>
        <v>3.9056997563663556</v>
      </c>
      <c r="X85">
        <f t="shared" si="103"/>
        <v>2.2282487356496219</v>
      </c>
      <c r="Y85">
        <f t="shared" si="104"/>
        <v>-52.359514540902794</v>
      </c>
      <c r="Z85">
        <f t="shared" si="105"/>
        <v>91.87059477380339</v>
      </c>
      <c r="AA85">
        <f t="shared" si="106"/>
        <v>5.8985580232679187</v>
      </c>
      <c r="AB85">
        <f t="shared" si="107"/>
        <v>45.409638256168513</v>
      </c>
      <c r="AC85">
        <v>-4.0233907507728303E-2</v>
      </c>
      <c r="AD85">
        <v>4.5166085861308103E-2</v>
      </c>
      <c r="AE85">
        <v>3.39189212418751</v>
      </c>
      <c r="AF85">
        <v>0</v>
      </c>
      <c r="AG85">
        <v>0</v>
      </c>
      <c r="AH85">
        <f t="shared" si="108"/>
        <v>1</v>
      </c>
      <c r="AI85">
        <f t="shared" si="109"/>
        <v>0</v>
      </c>
      <c r="AJ85">
        <f t="shared" si="110"/>
        <v>51048.252856935193</v>
      </c>
      <c r="AK85" t="s">
        <v>460</v>
      </c>
      <c r="AL85">
        <v>2.3259461538461501</v>
      </c>
      <c r="AM85">
        <v>2.42354</v>
      </c>
      <c r="AN85">
        <f t="shared" si="111"/>
        <v>9.7593846153849917E-2</v>
      </c>
      <c r="AO85">
        <f t="shared" si="112"/>
        <v>4.0269129518741148E-2</v>
      </c>
      <c r="AP85">
        <v>-0.38368236337272998</v>
      </c>
      <c r="AQ85" t="s">
        <v>252</v>
      </c>
      <c r="AR85">
        <v>0</v>
      </c>
      <c r="AS85">
        <v>0</v>
      </c>
      <c r="AT85" t="e">
        <f t="shared" si="113"/>
        <v>#DIV/0!</v>
      </c>
      <c r="AU85">
        <v>0.5</v>
      </c>
      <c r="AV85">
        <f t="shared" si="114"/>
        <v>0</v>
      </c>
      <c r="AW85">
        <f t="shared" si="115"/>
        <v>-1.0380878921854853</v>
      </c>
      <c r="AX85" t="e">
        <f t="shared" si="116"/>
        <v>#DIV/0!</v>
      </c>
      <c r="AY85" t="e">
        <f t="shared" si="117"/>
        <v>#DIV/0!</v>
      </c>
      <c r="AZ85" t="e">
        <f t="shared" si="118"/>
        <v>#DIV/0!</v>
      </c>
      <c r="BA85" t="e">
        <f t="shared" si="119"/>
        <v>#DIV/0!</v>
      </c>
      <c r="BB85" t="s">
        <v>252</v>
      </c>
      <c r="BC85">
        <v>0</v>
      </c>
      <c r="BD85">
        <f t="shared" si="120"/>
        <v>0</v>
      </c>
      <c r="BE85" t="e">
        <f t="shared" si="121"/>
        <v>#DIV/0!</v>
      </c>
      <c r="BF85">
        <f t="shared" si="122"/>
        <v>1</v>
      </c>
      <c r="BG85">
        <f t="shared" si="123"/>
        <v>0</v>
      </c>
      <c r="BH85">
        <f t="shared" si="124"/>
        <v>24.832918216784464</v>
      </c>
      <c r="BI85">
        <f t="shared" si="125"/>
        <v>0</v>
      </c>
      <c r="BJ85">
        <f t="shared" si="126"/>
        <v>0</v>
      </c>
      <c r="BK85">
        <f t="shared" si="127"/>
        <v>0</v>
      </c>
      <c r="BL85">
        <f t="shared" si="128"/>
        <v>0</v>
      </c>
      <c r="BM85">
        <v>0.73920978418331496</v>
      </c>
      <c r="BN85">
        <v>0.5</v>
      </c>
      <c r="BO85" t="s">
        <v>253</v>
      </c>
      <c r="BP85">
        <v>1675524387</v>
      </c>
      <c r="BQ85">
        <v>400.005870967742</v>
      </c>
      <c r="BR85">
        <v>399.92261290322602</v>
      </c>
      <c r="BS85">
        <v>16.114812903225801</v>
      </c>
      <c r="BT85">
        <v>15.9421129032258</v>
      </c>
      <c r="BU85">
        <v>500.00783870967803</v>
      </c>
      <c r="BV85">
        <v>96.933780645161306</v>
      </c>
      <c r="BW85">
        <v>0.19997670967741901</v>
      </c>
      <c r="BX85">
        <v>28.4948451612903</v>
      </c>
      <c r="BY85">
        <v>27.994129032258101</v>
      </c>
      <c r="BZ85">
        <v>999.9</v>
      </c>
      <c r="CA85">
        <v>10009.516129032299</v>
      </c>
      <c r="CB85">
        <v>0</v>
      </c>
      <c r="CC85">
        <v>387.318451612903</v>
      </c>
      <c r="CD85">
        <v>0</v>
      </c>
      <c r="CE85">
        <v>0</v>
      </c>
      <c r="CF85">
        <v>0</v>
      </c>
      <c r="CG85">
        <v>0</v>
      </c>
      <c r="CH85">
        <v>2.3269032258064501</v>
      </c>
      <c r="CI85">
        <v>0</v>
      </c>
      <c r="CJ85">
        <v>-11.1823903225806</v>
      </c>
      <c r="CK85">
        <v>-1.1511</v>
      </c>
      <c r="CL85">
        <v>37.929000000000002</v>
      </c>
      <c r="CM85">
        <v>42.787999999999997</v>
      </c>
      <c r="CN85">
        <v>40.2296774193548</v>
      </c>
      <c r="CO85">
        <v>41.133000000000003</v>
      </c>
      <c r="CP85">
        <v>38.6046774193548</v>
      </c>
      <c r="CQ85">
        <v>0</v>
      </c>
      <c r="CR85">
        <v>0</v>
      </c>
      <c r="CS85">
        <v>0</v>
      </c>
      <c r="CT85">
        <v>59.599999904632597</v>
      </c>
      <c r="CU85">
        <v>2.3259461538461501</v>
      </c>
      <c r="CV85">
        <v>-0.30585298411774198</v>
      </c>
      <c r="CW85">
        <v>-2.0409059829673701</v>
      </c>
      <c r="CX85">
        <v>-11.1526653846154</v>
      </c>
      <c r="CY85">
        <v>15</v>
      </c>
      <c r="CZ85">
        <v>1675519942.0999999</v>
      </c>
      <c r="DA85" t="s">
        <v>254</v>
      </c>
      <c r="DB85">
        <v>1</v>
      </c>
      <c r="DC85">
        <v>-3.8490000000000002</v>
      </c>
      <c r="DD85">
        <v>0.44400000000000001</v>
      </c>
      <c r="DE85">
        <v>403</v>
      </c>
      <c r="DF85">
        <v>16</v>
      </c>
      <c r="DG85">
        <v>1.62</v>
      </c>
      <c r="DH85">
        <v>0.48</v>
      </c>
      <c r="DI85">
        <v>0.102415885660377</v>
      </c>
      <c r="DJ85">
        <v>-0.10885819338998901</v>
      </c>
      <c r="DK85">
        <v>0.124437980203465</v>
      </c>
      <c r="DL85">
        <v>1</v>
      </c>
      <c r="DM85">
        <v>2.5038</v>
      </c>
      <c r="DN85">
        <v>0</v>
      </c>
      <c r="DO85">
        <v>0</v>
      </c>
      <c r="DP85">
        <v>0</v>
      </c>
      <c r="DQ85">
        <v>0.174027377358491</v>
      </c>
      <c r="DR85">
        <v>-9.6785710187540092E-3</v>
      </c>
      <c r="DS85">
        <v>2.9712736753498498E-3</v>
      </c>
      <c r="DT85">
        <v>1</v>
      </c>
      <c r="DU85">
        <v>2</v>
      </c>
      <c r="DV85">
        <v>3</v>
      </c>
      <c r="DW85" t="s">
        <v>255</v>
      </c>
      <c r="DX85">
        <v>100</v>
      </c>
      <c r="DY85">
        <v>100</v>
      </c>
      <c r="DZ85">
        <v>-3.8490000000000002</v>
      </c>
      <c r="EA85">
        <v>0.44400000000000001</v>
      </c>
      <c r="EB85">
        <v>2</v>
      </c>
      <c r="EC85">
        <v>516.37099999999998</v>
      </c>
      <c r="ED85">
        <v>419.57600000000002</v>
      </c>
      <c r="EE85">
        <v>27.767199999999999</v>
      </c>
      <c r="EF85">
        <v>31.083300000000001</v>
      </c>
      <c r="EG85">
        <v>30.000399999999999</v>
      </c>
      <c r="EH85">
        <v>31.277899999999999</v>
      </c>
      <c r="EI85">
        <v>31.312999999999999</v>
      </c>
      <c r="EJ85">
        <v>19.941600000000001</v>
      </c>
      <c r="EK85">
        <v>29.180599999999998</v>
      </c>
      <c r="EL85">
        <v>65.549899999999994</v>
      </c>
      <c r="EM85">
        <v>27.7685</v>
      </c>
      <c r="EN85">
        <v>399.80200000000002</v>
      </c>
      <c r="EO85">
        <v>15.935</v>
      </c>
      <c r="EP85">
        <v>100.215</v>
      </c>
      <c r="EQ85">
        <v>90.459100000000007</v>
      </c>
    </row>
    <row r="86" spans="1:147" x14ac:dyDescent="0.3">
      <c r="A86">
        <v>70</v>
      </c>
      <c r="B86">
        <v>1675524455</v>
      </c>
      <c r="C86">
        <v>4320.5</v>
      </c>
      <c r="D86" t="s">
        <v>461</v>
      </c>
      <c r="E86" t="s">
        <v>462</v>
      </c>
      <c r="F86">
        <v>1675524447</v>
      </c>
      <c r="G86">
        <f t="shared" si="86"/>
        <v>1.1203419041582909E-3</v>
      </c>
      <c r="H86">
        <f t="shared" si="87"/>
        <v>-1.5707692973411005</v>
      </c>
      <c r="I86">
        <f t="shared" si="88"/>
        <v>400.01619354838698</v>
      </c>
      <c r="J86">
        <f t="shared" si="89"/>
        <v>437.09641574186941</v>
      </c>
      <c r="K86">
        <f t="shared" si="90"/>
        <v>42.455569305273279</v>
      </c>
      <c r="L86">
        <f t="shared" si="91"/>
        <v>38.853933861710146</v>
      </c>
      <c r="M86">
        <f t="shared" si="92"/>
        <v>4.7862324767174377E-2</v>
      </c>
      <c r="N86">
        <f t="shared" si="93"/>
        <v>3.4007308863904688</v>
      </c>
      <c r="O86">
        <f t="shared" si="94"/>
        <v>4.7491223596945562E-2</v>
      </c>
      <c r="P86">
        <f t="shared" si="95"/>
        <v>2.9715116706910918E-2</v>
      </c>
      <c r="Q86">
        <f t="shared" si="96"/>
        <v>0</v>
      </c>
      <c r="R86">
        <f t="shared" si="97"/>
        <v>28.228074445136699</v>
      </c>
      <c r="S86">
        <f t="shared" si="98"/>
        <v>27.997045161290298</v>
      </c>
      <c r="T86">
        <f t="shared" si="99"/>
        <v>3.7941860411441293</v>
      </c>
      <c r="U86">
        <f t="shared" si="100"/>
        <v>40.12805585042252</v>
      </c>
      <c r="V86">
        <f t="shared" si="101"/>
        <v>1.5660443596366869</v>
      </c>
      <c r="W86">
        <f t="shared" si="102"/>
        <v>3.9026170753801854</v>
      </c>
      <c r="X86">
        <f t="shared" si="103"/>
        <v>2.2281416815074424</v>
      </c>
      <c r="Y86">
        <f t="shared" si="104"/>
        <v>-49.40707797338063</v>
      </c>
      <c r="Z86">
        <f t="shared" si="105"/>
        <v>88.774509397520248</v>
      </c>
      <c r="AA86">
        <f t="shared" si="106"/>
        <v>5.7037664841957856</v>
      </c>
      <c r="AB86">
        <f t="shared" si="107"/>
        <v>45.071197908335407</v>
      </c>
      <c r="AC86">
        <v>-4.01957789421339E-2</v>
      </c>
      <c r="AD86">
        <v>4.5123283206182599E-2</v>
      </c>
      <c r="AE86">
        <v>3.38933953785497</v>
      </c>
      <c r="AF86">
        <v>0</v>
      </c>
      <c r="AG86">
        <v>0</v>
      </c>
      <c r="AH86">
        <f t="shared" si="108"/>
        <v>1</v>
      </c>
      <c r="AI86">
        <f t="shared" si="109"/>
        <v>0</v>
      </c>
      <c r="AJ86">
        <f t="shared" si="110"/>
        <v>51004.096504889967</v>
      </c>
      <c r="AK86" t="s">
        <v>463</v>
      </c>
      <c r="AL86">
        <v>2.3195230769230801</v>
      </c>
      <c r="AM86">
        <v>1.54</v>
      </c>
      <c r="AN86">
        <f t="shared" si="111"/>
        <v>-0.77952307692308009</v>
      </c>
      <c r="AO86">
        <f t="shared" si="112"/>
        <v>-0.50618381618381825</v>
      </c>
      <c r="AP86">
        <v>-0.58056401664606705</v>
      </c>
      <c r="AQ86" t="s">
        <v>252</v>
      </c>
      <c r="AR86">
        <v>0</v>
      </c>
      <c r="AS86">
        <v>0</v>
      </c>
      <c r="AT86" t="e">
        <f t="shared" si="113"/>
        <v>#DIV/0!</v>
      </c>
      <c r="AU86">
        <v>0.5</v>
      </c>
      <c r="AV86">
        <f t="shared" si="114"/>
        <v>0</v>
      </c>
      <c r="AW86">
        <f t="shared" si="115"/>
        <v>-1.5707692973411005</v>
      </c>
      <c r="AX86" t="e">
        <f t="shared" si="116"/>
        <v>#DIV/0!</v>
      </c>
      <c r="AY86" t="e">
        <f t="shared" si="117"/>
        <v>#DIV/0!</v>
      </c>
      <c r="AZ86" t="e">
        <f t="shared" si="118"/>
        <v>#DIV/0!</v>
      </c>
      <c r="BA86" t="e">
        <f t="shared" si="119"/>
        <v>#DIV/0!</v>
      </c>
      <c r="BB86" t="s">
        <v>252</v>
      </c>
      <c r="BC86">
        <v>0</v>
      </c>
      <c r="BD86">
        <f t="shared" si="120"/>
        <v>0</v>
      </c>
      <c r="BE86" t="e">
        <f t="shared" si="121"/>
        <v>#DIV/0!</v>
      </c>
      <c r="BF86">
        <f t="shared" si="122"/>
        <v>1</v>
      </c>
      <c r="BG86">
        <f t="shared" si="123"/>
        <v>0</v>
      </c>
      <c r="BH86">
        <f t="shared" si="124"/>
        <v>-1.9755669146815527</v>
      </c>
      <c r="BI86">
        <f t="shared" si="125"/>
        <v>0</v>
      </c>
      <c r="BJ86">
        <f t="shared" si="126"/>
        <v>0</v>
      </c>
      <c r="BK86">
        <f t="shared" si="127"/>
        <v>0</v>
      </c>
      <c r="BL86">
        <f t="shared" si="128"/>
        <v>0</v>
      </c>
      <c r="BM86">
        <v>0.73920978418331496</v>
      </c>
      <c r="BN86">
        <v>0.5</v>
      </c>
      <c r="BO86" t="s">
        <v>253</v>
      </c>
      <c r="BP86">
        <v>1675524447</v>
      </c>
      <c r="BQ86">
        <v>400.01619354838698</v>
      </c>
      <c r="BR86">
        <v>399.85022580645199</v>
      </c>
      <c r="BS86">
        <v>16.123029032258099</v>
      </c>
      <c r="BT86">
        <v>15.9600677419355</v>
      </c>
      <c r="BU86">
        <v>500.00532258064499</v>
      </c>
      <c r="BV86">
        <v>96.930948387096805</v>
      </c>
      <c r="BW86">
        <v>0.19995403225806499</v>
      </c>
      <c r="BX86">
        <v>28.481251612903201</v>
      </c>
      <c r="BY86">
        <v>27.997045161290298</v>
      </c>
      <c r="BZ86">
        <v>999.9</v>
      </c>
      <c r="CA86">
        <v>10000.322580645199</v>
      </c>
      <c r="CB86">
        <v>0</v>
      </c>
      <c r="CC86">
        <v>387.342161290322</v>
      </c>
      <c r="CD86">
        <v>0</v>
      </c>
      <c r="CE86">
        <v>0</v>
      </c>
      <c r="CF86">
        <v>0</v>
      </c>
      <c r="CG86">
        <v>0</v>
      </c>
      <c r="CH86">
        <v>2.28506129032258</v>
      </c>
      <c r="CI86">
        <v>0</v>
      </c>
      <c r="CJ86">
        <v>-11.7581258064516</v>
      </c>
      <c r="CK86">
        <v>-1.2675677419354801</v>
      </c>
      <c r="CL86">
        <v>37.814096774193501</v>
      </c>
      <c r="CM86">
        <v>42.683</v>
      </c>
      <c r="CN86">
        <v>40.116870967741903</v>
      </c>
      <c r="CO86">
        <v>41.045999999999999</v>
      </c>
      <c r="CP86">
        <v>38.5</v>
      </c>
      <c r="CQ86">
        <v>0</v>
      </c>
      <c r="CR86">
        <v>0</v>
      </c>
      <c r="CS86">
        <v>0</v>
      </c>
      <c r="CT86">
        <v>59.400000095367403</v>
      </c>
      <c r="CU86">
        <v>2.3195230769230801</v>
      </c>
      <c r="CV86">
        <v>0.63094018299097998</v>
      </c>
      <c r="CW86">
        <v>-2.5989880520995801</v>
      </c>
      <c r="CX86">
        <v>-11.8195923076923</v>
      </c>
      <c r="CY86">
        <v>15</v>
      </c>
      <c r="CZ86">
        <v>1675519942.0999999</v>
      </c>
      <c r="DA86" t="s">
        <v>254</v>
      </c>
      <c r="DB86">
        <v>1</v>
      </c>
      <c r="DC86">
        <v>-3.8490000000000002</v>
      </c>
      <c r="DD86">
        <v>0.44400000000000001</v>
      </c>
      <c r="DE86">
        <v>403</v>
      </c>
      <c r="DF86">
        <v>16</v>
      </c>
      <c r="DG86">
        <v>1.62</v>
      </c>
      <c r="DH86">
        <v>0.48</v>
      </c>
      <c r="DI86">
        <v>0.131046516603774</v>
      </c>
      <c r="DJ86">
        <v>0.30169476613450802</v>
      </c>
      <c r="DK86">
        <v>0.109789789933145</v>
      </c>
      <c r="DL86">
        <v>1</v>
      </c>
      <c r="DM86">
        <v>2.2921</v>
      </c>
      <c r="DN86">
        <v>0</v>
      </c>
      <c r="DO86">
        <v>0</v>
      </c>
      <c r="DP86">
        <v>0</v>
      </c>
      <c r="DQ86">
        <v>0.16429167924528301</v>
      </c>
      <c r="DR86">
        <v>-1.1957997097242601E-2</v>
      </c>
      <c r="DS86">
        <v>2.7733952747393598E-3</v>
      </c>
      <c r="DT86">
        <v>1</v>
      </c>
      <c r="DU86">
        <v>2</v>
      </c>
      <c r="DV86">
        <v>3</v>
      </c>
      <c r="DW86" t="s">
        <v>255</v>
      </c>
      <c r="DX86">
        <v>100</v>
      </c>
      <c r="DY86">
        <v>100</v>
      </c>
      <c r="DZ86">
        <v>-3.8490000000000002</v>
      </c>
      <c r="EA86">
        <v>0.44400000000000001</v>
      </c>
      <c r="EB86">
        <v>2</v>
      </c>
      <c r="EC86">
        <v>516.22199999999998</v>
      </c>
      <c r="ED86">
        <v>419.92099999999999</v>
      </c>
      <c r="EE86">
        <v>27.686299999999999</v>
      </c>
      <c r="EF86">
        <v>31.094200000000001</v>
      </c>
      <c r="EG86">
        <v>30</v>
      </c>
      <c r="EH86">
        <v>31.291499999999999</v>
      </c>
      <c r="EI86">
        <v>31.326499999999999</v>
      </c>
      <c r="EJ86">
        <v>19.946899999999999</v>
      </c>
      <c r="EK86">
        <v>29.180599999999998</v>
      </c>
      <c r="EL86">
        <v>64.803299999999993</v>
      </c>
      <c r="EM86">
        <v>27.682500000000001</v>
      </c>
      <c r="EN86">
        <v>399.92099999999999</v>
      </c>
      <c r="EO86">
        <v>15.935</v>
      </c>
      <c r="EP86">
        <v>100.218</v>
      </c>
      <c r="EQ86">
        <v>90.458600000000004</v>
      </c>
    </row>
    <row r="87" spans="1:147" x14ac:dyDescent="0.3">
      <c r="A87">
        <v>71</v>
      </c>
      <c r="B87">
        <v>1675524515</v>
      </c>
      <c r="C87">
        <v>4380.5</v>
      </c>
      <c r="D87" t="s">
        <v>464</v>
      </c>
      <c r="E87" t="s">
        <v>465</v>
      </c>
      <c r="F87">
        <v>1675524507.00968</v>
      </c>
      <c r="G87">
        <f t="shared" si="86"/>
        <v>1.087056958678567E-3</v>
      </c>
      <c r="H87">
        <f t="shared" si="87"/>
        <v>-1.2458677252300636</v>
      </c>
      <c r="I87">
        <f t="shared" si="88"/>
        <v>400.017258064516</v>
      </c>
      <c r="J87">
        <f t="shared" si="89"/>
        <v>427.59590453762604</v>
      </c>
      <c r="K87">
        <f t="shared" si="90"/>
        <v>41.534229008063285</v>
      </c>
      <c r="L87">
        <f t="shared" si="91"/>
        <v>38.855396479053937</v>
      </c>
      <c r="M87">
        <f t="shared" si="92"/>
        <v>4.6483099533125093E-2</v>
      </c>
      <c r="N87">
        <f t="shared" si="93"/>
        <v>3.398425829804546</v>
      </c>
      <c r="O87">
        <f t="shared" si="94"/>
        <v>4.6132757937372267E-2</v>
      </c>
      <c r="P87">
        <f t="shared" si="95"/>
        <v>2.8864230238996751E-2</v>
      </c>
      <c r="Q87">
        <f t="shared" si="96"/>
        <v>0</v>
      </c>
      <c r="R87">
        <f t="shared" si="97"/>
        <v>28.211823312732697</v>
      </c>
      <c r="S87">
        <f t="shared" si="98"/>
        <v>27.990258064516102</v>
      </c>
      <c r="T87">
        <f t="shared" si="99"/>
        <v>3.7926850427853189</v>
      </c>
      <c r="U87">
        <f t="shared" si="100"/>
        <v>40.207442983729401</v>
      </c>
      <c r="V87">
        <f t="shared" si="101"/>
        <v>1.5669915263462029</v>
      </c>
      <c r="W87">
        <f t="shared" si="102"/>
        <v>3.8972672969537294</v>
      </c>
      <c r="X87">
        <f t="shared" si="103"/>
        <v>2.2256935164391161</v>
      </c>
      <c r="Y87">
        <f t="shared" si="104"/>
        <v>-47.939211877724802</v>
      </c>
      <c r="Z87">
        <f t="shared" si="105"/>
        <v>85.631581126606775</v>
      </c>
      <c r="AA87">
        <f t="shared" si="106"/>
        <v>5.504731326797998</v>
      </c>
      <c r="AB87">
        <f t="shared" si="107"/>
        <v>43.197100575679968</v>
      </c>
      <c r="AC87">
        <v>-4.0161503157077803E-2</v>
      </c>
      <c r="AD87">
        <v>4.5084805634733403E-2</v>
      </c>
      <c r="AE87">
        <v>3.3870441949112302</v>
      </c>
      <c r="AF87">
        <v>0</v>
      </c>
      <c r="AG87">
        <v>0</v>
      </c>
      <c r="AH87">
        <f t="shared" si="108"/>
        <v>1</v>
      </c>
      <c r="AI87">
        <f t="shared" si="109"/>
        <v>0</v>
      </c>
      <c r="AJ87">
        <f t="shared" si="110"/>
        <v>50966.440128000831</v>
      </c>
      <c r="AK87" t="s">
        <v>466</v>
      </c>
      <c r="AL87">
        <v>2.2920846153846202</v>
      </c>
      <c r="AM87">
        <v>3.2728299999999999</v>
      </c>
      <c r="AN87">
        <f t="shared" si="111"/>
        <v>0.98074538461537974</v>
      </c>
      <c r="AO87">
        <f t="shared" si="112"/>
        <v>0.29966279477253011</v>
      </c>
      <c r="AP87">
        <v>-0.46047880614498898</v>
      </c>
      <c r="AQ87" t="s">
        <v>252</v>
      </c>
      <c r="AR87">
        <v>0</v>
      </c>
      <c r="AS87">
        <v>0</v>
      </c>
      <c r="AT87" t="e">
        <f t="shared" si="113"/>
        <v>#DIV/0!</v>
      </c>
      <c r="AU87">
        <v>0.5</v>
      </c>
      <c r="AV87">
        <f t="shared" si="114"/>
        <v>0</v>
      </c>
      <c r="AW87">
        <f t="shared" si="115"/>
        <v>-1.2458677252300636</v>
      </c>
      <c r="AX87" t="e">
        <f t="shared" si="116"/>
        <v>#DIV/0!</v>
      </c>
      <c r="AY87" t="e">
        <f t="shared" si="117"/>
        <v>#DIV/0!</v>
      </c>
      <c r="AZ87" t="e">
        <f t="shared" si="118"/>
        <v>#DIV/0!</v>
      </c>
      <c r="BA87" t="e">
        <f t="shared" si="119"/>
        <v>#DIV/0!</v>
      </c>
      <c r="BB87" t="s">
        <v>252</v>
      </c>
      <c r="BC87">
        <v>0</v>
      </c>
      <c r="BD87">
        <f t="shared" si="120"/>
        <v>0</v>
      </c>
      <c r="BE87" t="e">
        <f t="shared" si="121"/>
        <v>#DIV/0!</v>
      </c>
      <c r="BF87">
        <f t="shared" si="122"/>
        <v>1</v>
      </c>
      <c r="BG87">
        <f t="shared" si="123"/>
        <v>0</v>
      </c>
      <c r="BH87">
        <f t="shared" si="124"/>
        <v>3.3370842742058993</v>
      </c>
      <c r="BI87">
        <f t="shared" si="125"/>
        <v>0</v>
      </c>
      <c r="BJ87">
        <f t="shared" si="126"/>
        <v>0</v>
      </c>
      <c r="BK87">
        <f t="shared" si="127"/>
        <v>0</v>
      </c>
      <c r="BL87">
        <f t="shared" si="128"/>
        <v>0</v>
      </c>
      <c r="BM87">
        <v>0.73920978418331496</v>
      </c>
      <c r="BN87">
        <v>0.5</v>
      </c>
      <c r="BO87" t="s">
        <v>253</v>
      </c>
      <c r="BP87">
        <v>1675524507.00968</v>
      </c>
      <c r="BQ87">
        <v>400.017258064516</v>
      </c>
      <c r="BR87">
        <v>399.89735483870999</v>
      </c>
      <c r="BS87">
        <v>16.132216129032301</v>
      </c>
      <c r="BT87">
        <v>15.9740967741935</v>
      </c>
      <c r="BU87">
        <v>500.001967741935</v>
      </c>
      <c r="BV87">
        <v>96.934280645161294</v>
      </c>
      <c r="BW87">
        <v>0.200019677419355</v>
      </c>
      <c r="BX87">
        <v>28.457638709677401</v>
      </c>
      <c r="BY87">
        <v>27.990258064516102</v>
      </c>
      <c r="BZ87">
        <v>999.9</v>
      </c>
      <c r="CA87">
        <v>9991.4516129032309</v>
      </c>
      <c r="CB87">
        <v>0</v>
      </c>
      <c r="CC87">
        <v>387.37541935483898</v>
      </c>
      <c r="CD87">
        <v>0</v>
      </c>
      <c r="CE87">
        <v>0</v>
      </c>
      <c r="CF87">
        <v>0</v>
      </c>
      <c r="CG87">
        <v>0</v>
      </c>
      <c r="CH87">
        <v>2.3085806451612898</v>
      </c>
      <c r="CI87">
        <v>0</v>
      </c>
      <c r="CJ87">
        <v>-12.5817451612903</v>
      </c>
      <c r="CK87">
        <v>-1.3207225806451599</v>
      </c>
      <c r="CL87">
        <v>37.697161290322597</v>
      </c>
      <c r="CM87">
        <v>42.570129032258002</v>
      </c>
      <c r="CN87">
        <v>40</v>
      </c>
      <c r="CO87">
        <v>40.975612903225802</v>
      </c>
      <c r="CP87">
        <v>38.401000000000003</v>
      </c>
      <c r="CQ87">
        <v>0</v>
      </c>
      <c r="CR87">
        <v>0</v>
      </c>
      <c r="CS87">
        <v>0</v>
      </c>
      <c r="CT87">
        <v>59.200000047683702</v>
      </c>
      <c r="CU87">
        <v>2.2920846153846202</v>
      </c>
      <c r="CV87">
        <v>-0.24328889019309199</v>
      </c>
      <c r="CW87">
        <v>0.62891624120287204</v>
      </c>
      <c r="CX87">
        <v>-12.5962307692308</v>
      </c>
      <c r="CY87">
        <v>15</v>
      </c>
      <c r="CZ87">
        <v>1675519942.0999999</v>
      </c>
      <c r="DA87" t="s">
        <v>254</v>
      </c>
      <c r="DB87">
        <v>1</v>
      </c>
      <c r="DC87">
        <v>-3.8490000000000002</v>
      </c>
      <c r="DD87">
        <v>0.44400000000000001</v>
      </c>
      <c r="DE87">
        <v>403</v>
      </c>
      <c r="DF87">
        <v>16</v>
      </c>
      <c r="DG87">
        <v>1.62</v>
      </c>
      <c r="DH87">
        <v>0.48</v>
      </c>
      <c r="DI87">
        <v>0.10053182094339599</v>
      </c>
      <c r="DJ87">
        <v>0.121686650126741</v>
      </c>
      <c r="DK87">
        <v>8.4179098460093596E-2</v>
      </c>
      <c r="DL87">
        <v>1</v>
      </c>
      <c r="DM87">
        <v>2.2153999999999998</v>
      </c>
      <c r="DN87">
        <v>0</v>
      </c>
      <c r="DO87">
        <v>0</v>
      </c>
      <c r="DP87">
        <v>0</v>
      </c>
      <c r="DQ87">
        <v>0.156962320754717</v>
      </c>
      <c r="DR87">
        <v>1.22757477184584E-2</v>
      </c>
      <c r="DS87">
        <v>7.0452879389276499E-3</v>
      </c>
      <c r="DT87">
        <v>1</v>
      </c>
      <c r="DU87">
        <v>2</v>
      </c>
      <c r="DV87">
        <v>3</v>
      </c>
      <c r="DW87" t="s">
        <v>255</v>
      </c>
      <c r="DX87">
        <v>100</v>
      </c>
      <c r="DY87">
        <v>100</v>
      </c>
      <c r="DZ87">
        <v>-3.8490000000000002</v>
      </c>
      <c r="EA87">
        <v>0.44400000000000001</v>
      </c>
      <c r="EB87">
        <v>2</v>
      </c>
      <c r="EC87">
        <v>516.71400000000006</v>
      </c>
      <c r="ED87">
        <v>419.51600000000002</v>
      </c>
      <c r="EE87">
        <v>27.638300000000001</v>
      </c>
      <c r="EF87">
        <v>31.107700000000001</v>
      </c>
      <c r="EG87">
        <v>30.0001</v>
      </c>
      <c r="EH87">
        <v>31.305</v>
      </c>
      <c r="EI87">
        <v>31.34</v>
      </c>
      <c r="EJ87">
        <v>19.9466</v>
      </c>
      <c r="EK87">
        <v>29.463000000000001</v>
      </c>
      <c r="EL87">
        <v>64.049899999999994</v>
      </c>
      <c r="EM87">
        <v>27.6418</v>
      </c>
      <c r="EN87">
        <v>399.89800000000002</v>
      </c>
      <c r="EO87">
        <v>15.8653</v>
      </c>
      <c r="EP87">
        <v>100.21899999999999</v>
      </c>
      <c r="EQ87">
        <v>90.4572</v>
      </c>
    </row>
    <row r="88" spans="1:147" x14ac:dyDescent="0.3">
      <c r="A88">
        <v>72</v>
      </c>
      <c r="B88">
        <v>1675524575.5</v>
      </c>
      <c r="C88">
        <v>4441</v>
      </c>
      <c r="D88" t="s">
        <v>467</v>
      </c>
      <c r="E88" t="s">
        <v>468</v>
      </c>
      <c r="F88">
        <v>1675524567.5</v>
      </c>
      <c r="G88">
        <f t="shared" si="86"/>
        <v>1.0503651092646637E-3</v>
      </c>
      <c r="H88">
        <f t="shared" si="87"/>
        <v>-1.3481372763067052</v>
      </c>
      <c r="I88">
        <f t="shared" si="88"/>
        <v>399.999741935484</v>
      </c>
      <c r="J88">
        <f t="shared" si="89"/>
        <v>432.6408500399628</v>
      </c>
      <c r="K88">
        <f t="shared" si="90"/>
        <v>42.023627388624362</v>
      </c>
      <c r="L88">
        <f t="shared" si="91"/>
        <v>38.853104391529385</v>
      </c>
      <c r="M88">
        <f t="shared" si="92"/>
        <v>4.4928218941631022E-2</v>
      </c>
      <c r="N88">
        <f t="shared" si="93"/>
        <v>3.4028755939606921</v>
      </c>
      <c r="O88">
        <f t="shared" si="94"/>
        <v>4.4601259175760924E-2</v>
      </c>
      <c r="P88">
        <f t="shared" si="95"/>
        <v>2.79049645069336E-2</v>
      </c>
      <c r="Q88">
        <f t="shared" si="96"/>
        <v>0</v>
      </c>
      <c r="R88">
        <f t="shared" si="97"/>
        <v>28.202187044867149</v>
      </c>
      <c r="S88">
        <f t="shared" si="98"/>
        <v>27.973780645161298</v>
      </c>
      <c r="T88">
        <f t="shared" si="99"/>
        <v>3.7890431394483901</v>
      </c>
      <c r="U88">
        <f t="shared" si="100"/>
        <v>40.188418371043163</v>
      </c>
      <c r="V88">
        <f t="shared" si="101"/>
        <v>1.5645926500629443</v>
      </c>
      <c r="W88">
        <f t="shared" si="102"/>
        <v>3.8931431329735422</v>
      </c>
      <c r="X88">
        <f t="shared" si="103"/>
        <v>2.224450489385446</v>
      </c>
      <c r="Y88">
        <f t="shared" si="104"/>
        <v>-46.321101318571671</v>
      </c>
      <c r="Z88">
        <f t="shared" si="105"/>
        <v>85.42354371543243</v>
      </c>
      <c r="AA88">
        <f t="shared" si="106"/>
        <v>5.4832294998713058</v>
      </c>
      <c r="AB88">
        <f t="shared" si="107"/>
        <v>44.585671896732066</v>
      </c>
      <c r="AC88">
        <v>-4.0227679068259199E-2</v>
      </c>
      <c r="AD88">
        <v>4.5159093892362799E-2</v>
      </c>
      <c r="AE88">
        <v>3.3914752050367598</v>
      </c>
      <c r="AF88">
        <v>0</v>
      </c>
      <c r="AG88">
        <v>0</v>
      </c>
      <c r="AH88">
        <f t="shared" si="108"/>
        <v>1</v>
      </c>
      <c r="AI88">
        <f t="shared" si="109"/>
        <v>0</v>
      </c>
      <c r="AJ88">
        <f t="shared" si="110"/>
        <v>51050.039840278092</v>
      </c>
      <c r="AK88" t="s">
        <v>469</v>
      </c>
      <c r="AL88">
        <v>2.29555</v>
      </c>
      <c r="AM88">
        <v>1.7891999999999999</v>
      </c>
      <c r="AN88">
        <f t="shared" si="111"/>
        <v>-0.50635000000000008</v>
      </c>
      <c r="AO88">
        <f t="shared" si="112"/>
        <v>-0.2830035770176616</v>
      </c>
      <c r="AP88">
        <v>-0.49827813253422298</v>
      </c>
      <c r="AQ88" t="s">
        <v>252</v>
      </c>
      <c r="AR88">
        <v>0</v>
      </c>
      <c r="AS88">
        <v>0</v>
      </c>
      <c r="AT88" t="e">
        <f t="shared" si="113"/>
        <v>#DIV/0!</v>
      </c>
      <c r="AU88">
        <v>0.5</v>
      </c>
      <c r="AV88">
        <f t="shared" si="114"/>
        <v>0</v>
      </c>
      <c r="AW88">
        <f t="shared" si="115"/>
        <v>-1.3481372763067052</v>
      </c>
      <c r="AX88" t="e">
        <f t="shared" si="116"/>
        <v>#DIV/0!</v>
      </c>
      <c r="AY88" t="e">
        <f t="shared" si="117"/>
        <v>#DIV/0!</v>
      </c>
      <c r="AZ88" t="e">
        <f t="shared" si="118"/>
        <v>#DIV/0!</v>
      </c>
      <c r="BA88" t="e">
        <f t="shared" si="119"/>
        <v>#DIV/0!</v>
      </c>
      <c r="BB88" t="s">
        <v>252</v>
      </c>
      <c r="BC88">
        <v>0</v>
      </c>
      <c r="BD88">
        <f t="shared" si="120"/>
        <v>0</v>
      </c>
      <c r="BE88" t="e">
        <f t="shared" si="121"/>
        <v>#DIV/0!</v>
      </c>
      <c r="BF88">
        <f t="shared" si="122"/>
        <v>1</v>
      </c>
      <c r="BG88">
        <f t="shared" si="123"/>
        <v>0</v>
      </c>
      <c r="BH88">
        <f t="shared" si="124"/>
        <v>-3.5335242421250115</v>
      </c>
      <c r="BI88">
        <f t="shared" si="125"/>
        <v>0</v>
      </c>
      <c r="BJ88">
        <f t="shared" si="126"/>
        <v>0</v>
      </c>
      <c r="BK88">
        <f t="shared" si="127"/>
        <v>0</v>
      </c>
      <c r="BL88">
        <f t="shared" si="128"/>
        <v>0</v>
      </c>
      <c r="BM88">
        <v>0.73920978418331496</v>
      </c>
      <c r="BN88">
        <v>0.5</v>
      </c>
      <c r="BO88" t="s">
        <v>253</v>
      </c>
      <c r="BP88">
        <v>1675524567.5</v>
      </c>
      <c r="BQ88">
        <v>399.999741935484</v>
      </c>
      <c r="BR88">
        <v>399.86254838709698</v>
      </c>
      <c r="BS88">
        <v>16.107764516128999</v>
      </c>
      <c r="BT88">
        <v>15.954980645161299</v>
      </c>
      <c r="BU88">
        <v>500.00922580645198</v>
      </c>
      <c r="BV88">
        <v>96.932832258064494</v>
      </c>
      <c r="BW88">
        <v>0.199991387096774</v>
      </c>
      <c r="BX88">
        <v>28.439416129032299</v>
      </c>
      <c r="BY88">
        <v>27.973780645161298</v>
      </c>
      <c r="BZ88">
        <v>999.9</v>
      </c>
      <c r="CA88">
        <v>10008.064516128999</v>
      </c>
      <c r="CB88">
        <v>0</v>
      </c>
      <c r="CC88">
        <v>387.26954838709702</v>
      </c>
      <c r="CD88">
        <v>0</v>
      </c>
      <c r="CE88">
        <v>0</v>
      </c>
      <c r="CF88">
        <v>0</v>
      </c>
      <c r="CG88">
        <v>0</v>
      </c>
      <c r="CH88">
        <v>2.2975548387096798</v>
      </c>
      <c r="CI88">
        <v>0</v>
      </c>
      <c r="CJ88">
        <v>-12.6815870967742</v>
      </c>
      <c r="CK88">
        <v>-1.3668096774193501</v>
      </c>
      <c r="CL88">
        <v>37.618903225806498</v>
      </c>
      <c r="CM88">
        <v>42.5</v>
      </c>
      <c r="CN88">
        <v>39.878999999999998</v>
      </c>
      <c r="CO88">
        <v>40.875</v>
      </c>
      <c r="CP88">
        <v>38.316064516129003</v>
      </c>
      <c r="CQ88">
        <v>0</v>
      </c>
      <c r="CR88">
        <v>0</v>
      </c>
      <c r="CS88">
        <v>0</v>
      </c>
      <c r="CT88">
        <v>59.599999904632597</v>
      </c>
      <c r="CU88">
        <v>2.29555</v>
      </c>
      <c r="CV88">
        <v>0.44528889352599799</v>
      </c>
      <c r="CW88">
        <v>0.39681709977936003</v>
      </c>
      <c r="CX88">
        <v>-12.6510653846154</v>
      </c>
      <c r="CY88">
        <v>15</v>
      </c>
      <c r="CZ88">
        <v>1675519942.0999999</v>
      </c>
      <c r="DA88" t="s">
        <v>254</v>
      </c>
      <c r="DB88">
        <v>1</v>
      </c>
      <c r="DC88">
        <v>-3.8490000000000002</v>
      </c>
      <c r="DD88">
        <v>0.44400000000000001</v>
      </c>
      <c r="DE88">
        <v>403</v>
      </c>
      <c r="DF88">
        <v>16</v>
      </c>
      <c r="DG88">
        <v>1.62</v>
      </c>
      <c r="DH88">
        <v>0.48</v>
      </c>
      <c r="DI88">
        <v>0.140380838679245</v>
      </c>
      <c r="DJ88">
        <v>-0.10357355732946801</v>
      </c>
      <c r="DK88">
        <v>0.10698626187138099</v>
      </c>
      <c r="DL88">
        <v>1</v>
      </c>
      <c r="DM88">
        <v>2.0091999999999999</v>
      </c>
      <c r="DN88">
        <v>0</v>
      </c>
      <c r="DO88">
        <v>0</v>
      </c>
      <c r="DP88">
        <v>0</v>
      </c>
      <c r="DQ88">
        <v>0.15321077358490601</v>
      </c>
      <c r="DR88">
        <v>-2.8461441702957199E-3</v>
      </c>
      <c r="DS88">
        <v>2.5222678298190298E-3</v>
      </c>
      <c r="DT88">
        <v>1</v>
      </c>
      <c r="DU88">
        <v>2</v>
      </c>
      <c r="DV88">
        <v>3</v>
      </c>
      <c r="DW88" t="s">
        <v>255</v>
      </c>
      <c r="DX88">
        <v>100</v>
      </c>
      <c r="DY88">
        <v>100</v>
      </c>
      <c r="DZ88">
        <v>-3.8490000000000002</v>
      </c>
      <c r="EA88">
        <v>0.44400000000000001</v>
      </c>
      <c r="EB88">
        <v>2</v>
      </c>
      <c r="EC88">
        <v>516.202</v>
      </c>
      <c r="ED88">
        <v>419.50599999999997</v>
      </c>
      <c r="EE88">
        <v>27.664400000000001</v>
      </c>
      <c r="EF88">
        <v>31.121300000000002</v>
      </c>
      <c r="EG88">
        <v>30.000299999999999</v>
      </c>
      <c r="EH88">
        <v>31.321400000000001</v>
      </c>
      <c r="EI88">
        <v>31.356200000000001</v>
      </c>
      <c r="EJ88">
        <v>19.945399999999999</v>
      </c>
      <c r="EK88">
        <v>29.463000000000001</v>
      </c>
      <c r="EL88">
        <v>63.308399999999999</v>
      </c>
      <c r="EM88">
        <v>27.6721</v>
      </c>
      <c r="EN88">
        <v>399.82100000000003</v>
      </c>
      <c r="EO88">
        <v>15.9046</v>
      </c>
      <c r="EP88">
        <v>100.217</v>
      </c>
      <c r="EQ88">
        <v>90.456999999999994</v>
      </c>
    </row>
    <row r="89" spans="1:147" x14ac:dyDescent="0.3">
      <c r="A89">
        <v>73</v>
      </c>
      <c r="B89">
        <v>1675524635.5</v>
      </c>
      <c r="C89">
        <v>4501</v>
      </c>
      <c r="D89" t="s">
        <v>470</v>
      </c>
      <c r="E89" t="s">
        <v>471</v>
      </c>
      <c r="F89">
        <v>1675524627.5064499</v>
      </c>
      <c r="G89">
        <f t="shared" si="86"/>
        <v>1.065541401077586E-3</v>
      </c>
      <c r="H89">
        <f t="shared" si="87"/>
        <v>-1.4797086124492287</v>
      </c>
      <c r="I89">
        <f t="shared" si="88"/>
        <v>400.02864516129</v>
      </c>
      <c r="J89">
        <f t="shared" si="89"/>
        <v>436.60845636005388</v>
      </c>
      <c r="K89">
        <f t="shared" si="90"/>
        <v>42.408489995809262</v>
      </c>
      <c r="L89">
        <f t="shared" si="91"/>
        <v>38.855433396300619</v>
      </c>
      <c r="M89">
        <f t="shared" si="92"/>
        <v>4.5513866320868158E-2</v>
      </c>
      <c r="N89">
        <f t="shared" si="93"/>
        <v>3.3991358023333538</v>
      </c>
      <c r="O89">
        <f t="shared" si="94"/>
        <v>4.5177995197992614E-2</v>
      </c>
      <c r="P89">
        <f t="shared" si="95"/>
        <v>2.8266216907371505E-2</v>
      </c>
      <c r="Q89">
        <f t="shared" si="96"/>
        <v>0</v>
      </c>
      <c r="R89">
        <f t="shared" si="97"/>
        <v>28.190096542915793</v>
      </c>
      <c r="S89">
        <f t="shared" si="98"/>
        <v>27.971054838709701</v>
      </c>
      <c r="T89">
        <f t="shared" si="99"/>
        <v>3.7884409653096407</v>
      </c>
      <c r="U89">
        <f t="shared" si="100"/>
        <v>40.10628681629197</v>
      </c>
      <c r="V89">
        <f t="shared" si="101"/>
        <v>1.5606320338707156</v>
      </c>
      <c r="W89">
        <f t="shared" si="102"/>
        <v>3.891240395849251</v>
      </c>
      <c r="X89">
        <f t="shared" si="103"/>
        <v>2.2278089314389251</v>
      </c>
      <c r="Y89">
        <f t="shared" si="104"/>
        <v>-46.990375787521543</v>
      </c>
      <c r="Z89">
        <f t="shared" si="105"/>
        <v>84.287478030893979</v>
      </c>
      <c r="AA89">
        <f t="shared" si="106"/>
        <v>5.4159588806140926</v>
      </c>
      <c r="AB89">
        <f t="shared" si="107"/>
        <v>42.713061123986527</v>
      </c>
      <c r="AC89">
        <v>-4.0172059291192601E-2</v>
      </c>
      <c r="AD89">
        <v>4.5096655820045503E-2</v>
      </c>
      <c r="AE89">
        <v>3.3877511758671401</v>
      </c>
      <c r="AF89">
        <v>0</v>
      </c>
      <c r="AG89">
        <v>0</v>
      </c>
      <c r="AH89">
        <f t="shared" si="108"/>
        <v>1</v>
      </c>
      <c r="AI89">
        <f t="shared" si="109"/>
        <v>0</v>
      </c>
      <c r="AJ89">
        <f t="shared" si="110"/>
        <v>50983.738120810049</v>
      </c>
      <c r="AK89" t="s">
        <v>472</v>
      </c>
      <c r="AL89">
        <v>2.3742230769230801</v>
      </c>
      <c r="AM89">
        <v>1.5004</v>
      </c>
      <c r="AN89">
        <f t="shared" si="111"/>
        <v>-0.87382307692308014</v>
      </c>
      <c r="AO89">
        <f t="shared" si="112"/>
        <v>-0.5823934130385765</v>
      </c>
      <c r="AP89">
        <v>-0.54690754203139402</v>
      </c>
      <c r="AQ89" t="s">
        <v>252</v>
      </c>
      <c r="AR89">
        <v>0</v>
      </c>
      <c r="AS89">
        <v>0</v>
      </c>
      <c r="AT89" t="e">
        <f t="shared" si="113"/>
        <v>#DIV/0!</v>
      </c>
      <c r="AU89">
        <v>0.5</v>
      </c>
      <c r="AV89">
        <f t="shared" si="114"/>
        <v>0</v>
      </c>
      <c r="AW89">
        <f t="shared" si="115"/>
        <v>-1.4797086124492287</v>
      </c>
      <c r="AX89" t="e">
        <f t="shared" si="116"/>
        <v>#DIV/0!</v>
      </c>
      <c r="AY89" t="e">
        <f t="shared" si="117"/>
        <v>#DIV/0!</v>
      </c>
      <c r="AZ89" t="e">
        <f t="shared" si="118"/>
        <v>#DIV/0!</v>
      </c>
      <c r="BA89" t="e">
        <f t="shared" si="119"/>
        <v>#DIV/0!</v>
      </c>
      <c r="BB89" t="s">
        <v>252</v>
      </c>
      <c r="BC89">
        <v>0</v>
      </c>
      <c r="BD89">
        <f t="shared" si="120"/>
        <v>0</v>
      </c>
      <c r="BE89" t="e">
        <f t="shared" si="121"/>
        <v>#DIV/0!</v>
      </c>
      <c r="BF89">
        <f t="shared" si="122"/>
        <v>1</v>
      </c>
      <c r="BG89">
        <f t="shared" si="123"/>
        <v>0</v>
      </c>
      <c r="BH89">
        <f t="shared" si="124"/>
        <v>-1.7170523869468319</v>
      </c>
      <c r="BI89">
        <f t="shared" si="125"/>
        <v>0</v>
      </c>
      <c r="BJ89">
        <f t="shared" si="126"/>
        <v>0</v>
      </c>
      <c r="BK89">
        <f t="shared" si="127"/>
        <v>0</v>
      </c>
      <c r="BL89">
        <f t="shared" si="128"/>
        <v>0</v>
      </c>
      <c r="BM89">
        <v>0.73920978418331496</v>
      </c>
      <c r="BN89">
        <v>0.5</v>
      </c>
      <c r="BO89" t="s">
        <v>253</v>
      </c>
      <c r="BP89">
        <v>1675524627.5064499</v>
      </c>
      <c r="BQ89">
        <v>400.02864516129</v>
      </c>
      <c r="BR89">
        <v>399.872903225806</v>
      </c>
      <c r="BS89">
        <v>16.067187096774202</v>
      </c>
      <c r="BT89">
        <v>15.912190322580599</v>
      </c>
      <c r="BU89">
        <v>500.01245161290302</v>
      </c>
      <c r="BV89">
        <v>96.931593548387099</v>
      </c>
      <c r="BW89">
        <v>0.20003406451612901</v>
      </c>
      <c r="BX89">
        <v>28.4310032258064</v>
      </c>
      <c r="BY89">
        <v>27.971054838709701</v>
      </c>
      <c r="BZ89">
        <v>999.9</v>
      </c>
      <c r="CA89">
        <v>9994.3548387096798</v>
      </c>
      <c r="CB89">
        <v>0</v>
      </c>
      <c r="CC89">
        <v>387.33935483870999</v>
      </c>
      <c r="CD89">
        <v>0</v>
      </c>
      <c r="CE89">
        <v>0</v>
      </c>
      <c r="CF89">
        <v>0</v>
      </c>
      <c r="CG89">
        <v>0</v>
      </c>
      <c r="CH89">
        <v>2.3860838709677399</v>
      </c>
      <c r="CI89">
        <v>0</v>
      </c>
      <c r="CJ89">
        <v>-13.1807612903226</v>
      </c>
      <c r="CK89">
        <v>-1.4417225806451599</v>
      </c>
      <c r="CL89">
        <v>37.524000000000001</v>
      </c>
      <c r="CM89">
        <v>42.420999999999999</v>
      </c>
      <c r="CN89">
        <v>39.811999999999998</v>
      </c>
      <c r="CO89">
        <v>40.816064516129003</v>
      </c>
      <c r="CP89">
        <v>38.227645161290297</v>
      </c>
      <c r="CQ89">
        <v>0</v>
      </c>
      <c r="CR89">
        <v>0</v>
      </c>
      <c r="CS89">
        <v>0</v>
      </c>
      <c r="CT89">
        <v>59.599999904632597</v>
      </c>
      <c r="CU89">
        <v>2.3742230769230801</v>
      </c>
      <c r="CV89">
        <v>0.112629053269986</v>
      </c>
      <c r="CW89">
        <v>1.32109060627486</v>
      </c>
      <c r="CX89">
        <v>-13.1996346153846</v>
      </c>
      <c r="CY89">
        <v>15</v>
      </c>
      <c r="CZ89">
        <v>1675519942.0999999</v>
      </c>
      <c r="DA89" t="s">
        <v>254</v>
      </c>
      <c r="DB89">
        <v>1</v>
      </c>
      <c r="DC89">
        <v>-3.8490000000000002</v>
      </c>
      <c r="DD89">
        <v>0.44400000000000001</v>
      </c>
      <c r="DE89">
        <v>403</v>
      </c>
      <c r="DF89">
        <v>16</v>
      </c>
      <c r="DG89">
        <v>1.62</v>
      </c>
      <c r="DH89">
        <v>0.48</v>
      </c>
      <c r="DI89">
        <v>0.14239151641509401</v>
      </c>
      <c r="DJ89">
        <v>0.16424215294375999</v>
      </c>
      <c r="DK89">
        <v>0.108045360160942</v>
      </c>
      <c r="DL89">
        <v>1</v>
      </c>
      <c r="DM89">
        <v>2.4186000000000001</v>
      </c>
      <c r="DN89">
        <v>0</v>
      </c>
      <c r="DO89">
        <v>0</v>
      </c>
      <c r="DP89">
        <v>0</v>
      </c>
      <c r="DQ89">
        <v>0.15607784905660399</v>
      </c>
      <c r="DR89">
        <v>-1.22681942222382E-2</v>
      </c>
      <c r="DS89">
        <v>2.9360482130393502E-3</v>
      </c>
      <c r="DT89">
        <v>1</v>
      </c>
      <c r="DU89">
        <v>2</v>
      </c>
      <c r="DV89">
        <v>3</v>
      </c>
      <c r="DW89" t="s">
        <v>255</v>
      </c>
      <c r="DX89">
        <v>100</v>
      </c>
      <c r="DY89">
        <v>100</v>
      </c>
      <c r="DZ89">
        <v>-3.8490000000000002</v>
      </c>
      <c r="EA89">
        <v>0.44400000000000001</v>
      </c>
      <c r="EB89">
        <v>2</v>
      </c>
      <c r="EC89">
        <v>516.30899999999997</v>
      </c>
      <c r="ED89">
        <v>419.226</v>
      </c>
      <c r="EE89">
        <v>27.7182</v>
      </c>
      <c r="EF89">
        <v>31.137599999999999</v>
      </c>
      <c r="EG89">
        <v>30</v>
      </c>
      <c r="EH89">
        <v>31.334900000000001</v>
      </c>
      <c r="EI89">
        <v>31.369800000000001</v>
      </c>
      <c r="EJ89">
        <v>19.946899999999999</v>
      </c>
      <c r="EK89">
        <v>29.7364</v>
      </c>
      <c r="EL89">
        <v>62.563400000000001</v>
      </c>
      <c r="EM89">
        <v>27.727799999999998</v>
      </c>
      <c r="EN89">
        <v>399.75900000000001</v>
      </c>
      <c r="EO89">
        <v>15.900600000000001</v>
      </c>
      <c r="EP89">
        <v>100.21899999999999</v>
      </c>
      <c r="EQ89">
        <v>90.455699999999993</v>
      </c>
    </row>
    <row r="90" spans="1:147" x14ac:dyDescent="0.3">
      <c r="A90">
        <v>74</v>
      </c>
      <c r="B90">
        <v>1675524695.5</v>
      </c>
      <c r="C90">
        <v>4561</v>
      </c>
      <c r="D90" t="s">
        <v>473</v>
      </c>
      <c r="E90" t="s">
        <v>474</v>
      </c>
      <c r="F90">
        <v>1675524687.5451601</v>
      </c>
      <c r="G90">
        <f t="shared" si="86"/>
        <v>1.0375534844675701E-3</v>
      </c>
      <c r="H90">
        <f t="shared" si="87"/>
        <v>-1.1605965343351161</v>
      </c>
      <c r="I90">
        <f t="shared" si="88"/>
        <v>399.99922580645199</v>
      </c>
      <c r="J90">
        <f t="shared" si="89"/>
        <v>426.60412363040399</v>
      </c>
      <c r="K90">
        <f t="shared" si="90"/>
        <v>41.437070515770927</v>
      </c>
      <c r="L90">
        <f t="shared" si="91"/>
        <v>38.85287367816349</v>
      </c>
      <c r="M90">
        <f t="shared" si="92"/>
        <v>4.4280540625274319E-2</v>
      </c>
      <c r="N90">
        <f t="shared" si="93"/>
        <v>3.404303392232241</v>
      </c>
      <c r="O90">
        <f t="shared" si="94"/>
        <v>4.396303594333386E-2</v>
      </c>
      <c r="P90">
        <f t="shared" si="95"/>
        <v>2.7505234052653448E-2</v>
      </c>
      <c r="Q90">
        <f t="shared" si="96"/>
        <v>0</v>
      </c>
      <c r="R90">
        <f t="shared" si="97"/>
        <v>28.198139695909791</v>
      </c>
      <c r="S90">
        <f t="shared" si="98"/>
        <v>27.981325806451601</v>
      </c>
      <c r="T90">
        <f t="shared" si="99"/>
        <v>3.7907104214926428</v>
      </c>
      <c r="U90">
        <f t="shared" si="100"/>
        <v>40.125035335022254</v>
      </c>
      <c r="V90">
        <f t="shared" si="101"/>
        <v>1.5614868555136991</v>
      </c>
      <c r="W90">
        <f t="shared" si="102"/>
        <v>3.8915525992092768</v>
      </c>
      <c r="X90">
        <f t="shared" si="103"/>
        <v>2.2292235659789439</v>
      </c>
      <c r="Y90">
        <f t="shared" si="104"/>
        <v>-45.756108665019845</v>
      </c>
      <c r="Z90">
        <f t="shared" si="105"/>
        <v>82.783951564873945</v>
      </c>
      <c r="AA90">
        <f t="shared" si="106"/>
        <v>5.3115821225080913</v>
      </c>
      <c r="AB90">
        <f t="shared" si="107"/>
        <v>42.339425022362192</v>
      </c>
      <c r="AC90">
        <v>-4.0248920625261198E-2</v>
      </c>
      <c r="AD90">
        <v>4.5182939400960097E-2</v>
      </c>
      <c r="AE90">
        <v>3.39289698352251</v>
      </c>
      <c r="AF90">
        <v>0</v>
      </c>
      <c r="AG90">
        <v>0</v>
      </c>
      <c r="AH90">
        <f t="shared" si="108"/>
        <v>1</v>
      </c>
      <c r="AI90">
        <f t="shared" si="109"/>
        <v>0</v>
      </c>
      <c r="AJ90">
        <f t="shared" si="110"/>
        <v>51077.070560716398</v>
      </c>
      <c r="AK90" t="s">
        <v>475</v>
      </c>
      <c r="AL90">
        <v>2.3466</v>
      </c>
      <c r="AM90">
        <v>1.82</v>
      </c>
      <c r="AN90">
        <f t="shared" si="111"/>
        <v>-0.52659999999999996</v>
      </c>
      <c r="AO90">
        <f t="shared" si="112"/>
        <v>-0.28934065934065933</v>
      </c>
      <c r="AP90">
        <v>-0.42896215683417199</v>
      </c>
      <c r="AQ90" t="s">
        <v>252</v>
      </c>
      <c r="AR90">
        <v>0</v>
      </c>
      <c r="AS90">
        <v>0</v>
      </c>
      <c r="AT90" t="e">
        <f t="shared" si="113"/>
        <v>#DIV/0!</v>
      </c>
      <c r="AU90">
        <v>0.5</v>
      </c>
      <c r="AV90">
        <f t="shared" si="114"/>
        <v>0</v>
      </c>
      <c r="AW90">
        <f t="shared" si="115"/>
        <v>-1.1605965343351161</v>
      </c>
      <c r="AX90" t="e">
        <f t="shared" si="116"/>
        <v>#DIV/0!</v>
      </c>
      <c r="AY90" t="e">
        <f t="shared" si="117"/>
        <v>#DIV/0!</v>
      </c>
      <c r="AZ90" t="e">
        <f t="shared" si="118"/>
        <v>#DIV/0!</v>
      </c>
      <c r="BA90" t="e">
        <f t="shared" si="119"/>
        <v>#DIV/0!</v>
      </c>
      <c r="BB90" t="s">
        <v>252</v>
      </c>
      <c r="BC90">
        <v>0</v>
      </c>
      <c r="BD90">
        <f t="shared" si="120"/>
        <v>0</v>
      </c>
      <c r="BE90" t="e">
        <f t="shared" si="121"/>
        <v>#DIV/0!</v>
      </c>
      <c r="BF90">
        <f t="shared" si="122"/>
        <v>1</v>
      </c>
      <c r="BG90">
        <f t="shared" si="123"/>
        <v>0</v>
      </c>
      <c r="BH90">
        <f t="shared" si="124"/>
        <v>-3.4561336878085838</v>
      </c>
      <c r="BI90">
        <f t="shared" si="125"/>
        <v>0</v>
      </c>
      <c r="BJ90">
        <f t="shared" si="126"/>
        <v>0</v>
      </c>
      <c r="BK90">
        <f t="shared" si="127"/>
        <v>0</v>
      </c>
      <c r="BL90">
        <f t="shared" si="128"/>
        <v>0</v>
      </c>
      <c r="BM90">
        <v>0.73920978418331496</v>
      </c>
      <c r="BN90">
        <v>0.5</v>
      </c>
      <c r="BO90" t="s">
        <v>253</v>
      </c>
      <c r="BP90">
        <v>1675524687.5451601</v>
      </c>
      <c r="BQ90">
        <v>399.99922580645199</v>
      </c>
      <c r="BR90">
        <v>399.88900000000001</v>
      </c>
      <c r="BS90">
        <v>16.075864516128998</v>
      </c>
      <c r="BT90">
        <v>15.9249387096774</v>
      </c>
      <c r="BU90">
        <v>500.00725806451601</v>
      </c>
      <c r="BV90">
        <v>96.932464516129002</v>
      </c>
      <c r="BW90">
        <v>0.199907677419355</v>
      </c>
      <c r="BX90">
        <v>28.432383870967701</v>
      </c>
      <c r="BY90">
        <v>27.981325806451601</v>
      </c>
      <c r="BZ90">
        <v>999.9</v>
      </c>
      <c r="CA90">
        <v>10013.3870967742</v>
      </c>
      <c r="CB90">
        <v>0</v>
      </c>
      <c r="CC90">
        <v>387.31161290322598</v>
      </c>
      <c r="CD90">
        <v>0</v>
      </c>
      <c r="CE90">
        <v>0</v>
      </c>
      <c r="CF90">
        <v>0</v>
      </c>
      <c r="CG90">
        <v>0</v>
      </c>
      <c r="CH90">
        <v>2.3545225806451602</v>
      </c>
      <c r="CI90">
        <v>0</v>
      </c>
      <c r="CJ90">
        <v>-13.6510838709677</v>
      </c>
      <c r="CK90">
        <v>-1.49386451612903</v>
      </c>
      <c r="CL90">
        <v>37.441064516129003</v>
      </c>
      <c r="CM90">
        <v>42.338419354838699</v>
      </c>
      <c r="CN90">
        <v>39.719516129032201</v>
      </c>
      <c r="CO90">
        <v>40.75</v>
      </c>
      <c r="CP90">
        <v>38.161000000000001</v>
      </c>
      <c r="CQ90">
        <v>0</v>
      </c>
      <c r="CR90">
        <v>0</v>
      </c>
      <c r="CS90">
        <v>0</v>
      </c>
      <c r="CT90">
        <v>59.400000095367403</v>
      </c>
      <c r="CU90">
        <v>2.3466</v>
      </c>
      <c r="CV90">
        <v>-5.9432482474995697E-2</v>
      </c>
      <c r="CW90">
        <v>0.46368206950236301</v>
      </c>
      <c r="CX90">
        <v>-13.611826923076899</v>
      </c>
      <c r="CY90">
        <v>15</v>
      </c>
      <c r="CZ90">
        <v>1675519942.0999999</v>
      </c>
      <c r="DA90" t="s">
        <v>254</v>
      </c>
      <c r="DB90">
        <v>1</v>
      </c>
      <c r="DC90">
        <v>-3.8490000000000002</v>
      </c>
      <c r="DD90">
        <v>0.44400000000000001</v>
      </c>
      <c r="DE90">
        <v>403</v>
      </c>
      <c r="DF90">
        <v>16</v>
      </c>
      <c r="DG90">
        <v>1.62</v>
      </c>
      <c r="DH90">
        <v>0.48</v>
      </c>
      <c r="DI90">
        <v>0.11147380490566</v>
      </c>
      <c r="DJ90">
        <v>8.9733418869174795E-5</v>
      </c>
      <c r="DK90">
        <v>0.106243604597064</v>
      </c>
      <c r="DL90">
        <v>1</v>
      </c>
      <c r="DM90">
        <v>2.2231000000000001</v>
      </c>
      <c r="DN90">
        <v>0</v>
      </c>
      <c r="DO90">
        <v>0</v>
      </c>
      <c r="DP90">
        <v>0</v>
      </c>
      <c r="DQ90">
        <v>0.150770358490566</v>
      </c>
      <c r="DR90">
        <v>7.8152555995865099E-4</v>
      </c>
      <c r="DS90">
        <v>2.5851841662387098E-3</v>
      </c>
      <c r="DT90">
        <v>1</v>
      </c>
      <c r="DU90">
        <v>2</v>
      </c>
      <c r="DV90">
        <v>3</v>
      </c>
      <c r="DW90" t="s">
        <v>255</v>
      </c>
      <c r="DX90">
        <v>100</v>
      </c>
      <c r="DY90">
        <v>100</v>
      </c>
      <c r="DZ90">
        <v>-3.8490000000000002</v>
      </c>
      <c r="EA90">
        <v>0.44400000000000001</v>
      </c>
      <c r="EB90">
        <v>2</v>
      </c>
      <c r="EC90">
        <v>516.03200000000004</v>
      </c>
      <c r="ED90">
        <v>419.44600000000003</v>
      </c>
      <c r="EE90">
        <v>27.757400000000001</v>
      </c>
      <c r="EF90">
        <v>31.148499999999999</v>
      </c>
      <c r="EG90">
        <v>30.000399999999999</v>
      </c>
      <c r="EH90">
        <v>31.348500000000001</v>
      </c>
      <c r="EI90">
        <v>31.383299999999998</v>
      </c>
      <c r="EJ90">
        <v>19.950500000000002</v>
      </c>
      <c r="EK90">
        <v>29.7364</v>
      </c>
      <c r="EL90">
        <v>61.439700000000002</v>
      </c>
      <c r="EM90">
        <v>27.761299999999999</v>
      </c>
      <c r="EN90">
        <v>399.87700000000001</v>
      </c>
      <c r="EO90">
        <v>15.900600000000001</v>
      </c>
      <c r="EP90">
        <v>100.217</v>
      </c>
      <c r="EQ90">
        <v>90.456800000000001</v>
      </c>
    </row>
    <row r="91" spans="1:147" x14ac:dyDescent="0.3">
      <c r="A91">
        <v>75</v>
      </c>
      <c r="B91">
        <v>1675524755.5999999</v>
      </c>
      <c r="C91">
        <v>4621.0999999046298</v>
      </c>
      <c r="D91" t="s">
        <v>476</v>
      </c>
      <c r="E91" t="s">
        <v>477</v>
      </c>
      <c r="F91">
        <v>1675524747.5580599</v>
      </c>
      <c r="G91">
        <f t="shared" si="86"/>
        <v>1.0186814220541811E-3</v>
      </c>
      <c r="H91">
        <f t="shared" si="87"/>
        <v>-1.2918235738649475</v>
      </c>
      <c r="I91">
        <f t="shared" si="88"/>
        <v>399.99212903225799</v>
      </c>
      <c r="J91">
        <f t="shared" si="89"/>
        <v>432.14085372757529</v>
      </c>
      <c r="K91">
        <f t="shared" si="90"/>
        <v>41.976060291303511</v>
      </c>
      <c r="L91">
        <f t="shared" si="91"/>
        <v>38.853289568612531</v>
      </c>
      <c r="M91">
        <f t="shared" si="92"/>
        <v>4.3461104518492687E-2</v>
      </c>
      <c r="N91">
        <f t="shared" si="93"/>
        <v>3.3985783113592851</v>
      </c>
      <c r="O91">
        <f t="shared" si="94"/>
        <v>4.3154687109346904E-2</v>
      </c>
      <c r="P91">
        <f t="shared" si="95"/>
        <v>2.6999029572186691E-2</v>
      </c>
      <c r="Q91">
        <f t="shared" si="96"/>
        <v>0</v>
      </c>
      <c r="R91">
        <f t="shared" si="97"/>
        <v>28.206111148560318</v>
      </c>
      <c r="S91">
        <f t="shared" si="98"/>
        <v>27.987977419354799</v>
      </c>
      <c r="T91">
        <f t="shared" si="99"/>
        <v>3.7921807836897727</v>
      </c>
      <c r="U91">
        <f t="shared" si="100"/>
        <v>40.140827781704488</v>
      </c>
      <c r="V91">
        <f t="shared" si="101"/>
        <v>1.5624712921213855</v>
      </c>
      <c r="W91">
        <f t="shared" si="102"/>
        <v>3.8924740182700805</v>
      </c>
      <c r="X91">
        <f t="shared" si="103"/>
        <v>2.2297094915683875</v>
      </c>
      <c r="Y91">
        <f t="shared" si="104"/>
        <v>-44.923850712589385</v>
      </c>
      <c r="Z91">
        <f t="shared" si="105"/>
        <v>82.172486760072772</v>
      </c>
      <c r="AA91">
        <f t="shared" si="106"/>
        <v>5.2815129395244895</v>
      </c>
      <c r="AB91">
        <f t="shared" si="107"/>
        <v>42.530148987007877</v>
      </c>
      <c r="AC91">
        <v>-4.0163770231761403E-2</v>
      </c>
      <c r="AD91">
        <v>4.5087350624672402E-2</v>
      </c>
      <c r="AE91">
        <v>3.3871960339846301</v>
      </c>
      <c r="AF91">
        <v>0</v>
      </c>
      <c r="AG91">
        <v>0</v>
      </c>
      <c r="AH91">
        <f t="shared" si="108"/>
        <v>1</v>
      </c>
      <c r="AI91">
        <f t="shared" si="109"/>
        <v>0</v>
      </c>
      <c r="AJ91">
        <f t="shared" si="110"/>
        <v>50972.798125539535</v>
      </c>
      <c r="AK91" t="s">
        <v>478</v>
      </c>
      <c r="AL91">
        <v>2.3655846153846198</v>
      </c>
      <c r="AM91">
        <v>1.552</v>
      </c>
      <c r="AN91">
        <f t="shared" si="111"/>
        <v>-0.81358461538461979</v>
      </c>
      <c r="AO91">
        <f t="shared" si="112"/>
        <v>-0.52421689135606941</v>
      </c>
      <c r="AP91">
        <v>-0.47746431261995498</v>
      </c>
      <c r="AQ91" t="s">
        <v>252</v>
      </c>
      <c r="AR91">
        <v>0</v>
      </c>
      <c r="AS91">
        <v>0</v>
      </c>
      <c r="AT91" t="e">
        <f t="shared" si="113"/>
        <v>#DIV/0!</v>
      </c>
      <c r="AU91">
        <v>0.5</v>
      </c>
      <c r="AV91">
        <f t="shared" si="114"/>
        <v>0</v>
      </c>
      <c r="AW91">
        <f t="shared" si="115"/>
        <v>-1.2918235738649475</v>
      </c>
      <c r="AX91" t="e">
        <f t="shared" si="116"/>
        <v>#DIV/0!</v>
      </c>
      <c r="AY91" t="e">
        <f t="shared" si="117"/>
        <v>#DIV/0!</v>
      </c>
      <c r="AZ91" t="e">
        <f t="shared" si="118"/>
        <v>#DIV/0!</v>
      </c>
      <c r="BA91" t="e">
        <f t="shared" si="119"/>
        <v>#DIV/0!</v>
      </c>
      <c r="BB91" t="s">
        <v>252</v>
      </c>
      <c r="BC91">
        <v>0</v>
      </c>
      <c r="BD91">
        <f t="shared" si="120"/>
        <v>0</v>
      </c>
      <c r="BE91" t="e">
        <f t="shared" si="121"/>
        <v>#DIV/0!</v>
      </c>
      <c r="BF91">
        <f t="shared" si="122"/>
        <v>1</v>
      </c>
      <c r="BG91">
        <f t="shared" si="123"/>
        <v>0</v>
      </c>
      <c r="BH91">
        <f t="shared" si="124"/>
        <v>-1.9076073596429752</v>
      </c>
      <c r="BI91">
        <f t="shared" si="125"/>
        <v>0</v>
      </c>
      <c r="BJ91">
        <f t="shared" si="126"/>
        <v>0</v>
      </c>
      <c r="BK91">
        <f t="shared" si="127"/>
        <v>0</v>
      </c>
      <c r="BL91">
        <f t="shared" si="128"/>
        <v>0</v>
      </c>
      <c r="BM91">
        <v>0.73920978418331496</v>
      </c>
      <c r="BN91">
        <v>0.5</v>
      </c>
      <c r="BO91" t="s">
        <v>253</v>
      </c>
      <c r="BP91">
        <v>1675524747.5580599</v>
      </c>
      <c r="BQ91">
        <v>399.99212903225799</v>
      </c>
      <c r="BR91">
        <v>399.86138709677402</v>
      </c>
      <c r="BS91">
        <v>16.085541935483899</v>
      </c>
      <c r="BT91">
        <v>15.937364516129</v>
      </c>
      <c r="BU91">
        <v>500.01312903225801</v>
      </c>
      <c r="BV91">
        <v>96.935058064516099</v>
      </c>
      <c r="BW91">
        <v>0.20007722580645201</v>
      </c>
      <c r="BX91">
        <v>28.436458064516099</v>
      </c>
      <c r="BY91">
        <v>27.987977419354799</v>
      </c>
      <c r="BZ91">
        <v>999.9</v>
      </c>
      <c r="CA91">
        <v>9991.9354838709696</v>
      </c>
      <c r="CB91">
        <v>0</v>
      </c>
      <c r="CC91">
        <v>387.31883870967698</v>
      </c>
      <c r="CD91">
        <v>0</v>
      </c>
      <c r="CE91">
        <v>0</v>
      </c>
      <c r="CF91">
        <v>0</v>
      </c>
      <c r="CG91">
        <v>0</v>
      </c>
      <c r="CH91">
        <v>2.3660806451612899</v>
      </c>
      <c r="CI91">
        <v>0</v>
      </c>
      <c r="CJ91">
        <v>-13.832174193548401</v>
      </c>
      <c r="CK91">
        <v>-1.54787096774194</v>
      </c>
      <c r="CL91">
        <v>37.375</v>
      </c>
      <c r="CM91">
        <v>42.264000000000003</v>
      </c>
      <c r="CN91">
        <v>39.631</v>
      </c>
      <c r="CO91">
        <v>40.686999999999998</v>
      </c>
      <c r="CP91">
        <v>38.068096774193499</v>
      </c>
      <c r="CQ91">
        <v>0</v>
      </c>
      <c r="CR91">
        <v>0</v>
      </c>
      <c r="CS91">
        <v>0</v>
      </c>
      <c r="CT91">
        <v>59.400000095367403</v>
      </c>
      <c r="CU91">
        <v>2.3655846153846198</v>
      </c>
      <c r="CV91">
        <v>-6.6940083287290401E-3</v>
      </c>
      <c r="CW91">
        <v>-2.3649264881890701</v>
      </c>
      <c r="CX91">
        <v>-13.843349999999999</v>
      </c>
      <c r="CY91">
        <v>15</v>
      </c>
      <c r="CZ91">
        <v>1675519942.0999999</v>
      </c>
      <c r="DA91" t="s">
        <v>254</v>
      </c>
      <c r="DB91">
        <v>1</v>
      </c>
      <c r="DC91">
        <v>-3.8490000000000002</v>
      </c>
      <c r="DD91">
        <v>0.44400000000000001</v>
      </c>
      <c r="DE91">
        <v>403</v>
      </c>
      <c r="DF91">
        <v>16</v>
      </c>
      <c r="DG91">
        <v>1.62</v>
      </c>
      <c r="DH91">
        <v>0.48</v>
      </c>
      <c r="DI91">
        <v>0.120284203584906</v>
      </c>
      <c r="DJ91">
        <v>3.8453423655094702E-3</v>
      </c>
      <c r="DK91">
        <v>0.127114400553828</v>
      </c>
      <c r="DL91">
        <v>1</v>
      </c>
      <c r="DM91">
        <v>2.7004000000000001</v>
      </c>
      <c r="DN91">
        <v>0</v>
      </c>
      <c r="DO91">
        <v>0</v>
      </c>
      <c r="DP91">
        <v>0</v>
      </c>
      <c r="DQ91">
        <v>0.147555433962264</v>
      </c>
      <c r="DR91">
        <v>7.8855047614339903E-3</v>
      </c>
      <c r="DS91">
        <v>2.4813912980303802E-3</v>
      </c>
      <c r="DT91">
        <v>1</v>
      </c>
      <c r="DU91">
        <v>2</v>
      </c>
      <c r="DV91">
        <v>3</v>
      </c>
      <c r="DW91" t="s">
        <v>255</v>
      </c>
      <c r="DX91">
        <v>100</v>
      </c>
      <c r="DY91">
        <v>100</v>
      </c>
      <c r="DZ91">
        <v>-3.8490000000000002</v>
      </c>
      <c r="EA91">
        <v>0.44400000000000001</v>
      </c>
      <c r="EB91">
        <v>2</v>
      </c>
      <c r="EC91">
        <v>516.37400000000002</v>
      </c>
      <c r="ED91">
        <v>418.64699999999999</v>
      </c>
      <c r="EE91">
        <v>27.753799999999998</v>
      </c>
      <c r="EF91">
        <v>31.159400000000002</v>
      </c>
      <c r="EG91">
        <v>29.9999</v>
      </c>
      <c r="EH91">
        <v>31.359400000000001</v>
      </c>
      <c r="EI91">
        <v>31.394200000000001</v>
      </c>
      <c r="EJ91">
        <v>19.9497</v>
      </c>
      <c r="EK91">
        <v>29.7364</v>
      </c>
      <c r="EL91">
        <v>60.694400000000002</v>
      </c>
      <c r="EM91">
        <v>27.7547</v>
      </c>
      <c r="EN91">
        <v>399.84100000000001</v>
      </c>
      <c r="EO91">
        <v>15.900600000000001</v>
      </c>
      <c r="EP91">
        <v>100.217</v>
      </c>
      <c r="EQ91">
        <v>90.456699999999998</v>
      </c>
    </row>
    <row r="92" spans="1:147" x14ac:dyDescent="0.3">
      <c r="A92">
        <v>76</v>
      </c>
      <c r="B92">
        <v>1675524816.0999999</v>
      </c>
      <c r="C92">
        <v>4681.5999999046298</v>
      </c>
      <c r="D92" t="s">
        <v>479</v>
      </c>
      <c r="E92" t="s">
        <v>480</v>
      </c>
      <c r="F92">
        <v>1675524808.0387101</v>
      </c>
      <c r="G92">
        <f t="shared" si="86"/>
        <v>9.8732480805011958E-4</v>
      </c>
      <c r="H92">
        <f t="shared" si="87"/>
        <v>-1.1793891675884827</v>
      </c>
      <c r="I92">
        <f t="shared" si="88"/>
        <v>400.01954838709702</v>
      </c>
      <c r="J92">
        <f t="shared" si="89"/>
        <v>429.41503294374661</v>
      </c>
      <c r="K92">
        <f t="shared" si="90"/>
        <v>41.71141164326724</v>
      </c>
      <c r="L92">
        <f t="shared" si="91"/>
        <v>38.856068763465593</v>
      </c>
      <c r="M92">
        <f t="shared" si="92"/>
        <v>4.2154217128220983E-2</v>
      </c>
      <c r="N92">
        <f t="shared" si="93"/>
        <v>3.4018577798381209</v>
      </c>
      <c r="O92">
        <f t="shared" si="94"/>
        <v>4.1866160701011727E-2</v>
      </c>
      <c r="P92">
        <f t="shared" si="95"/>
        <v>2.6192066904133143E-2</v>
      </c>
      <c r="Q92">
        <f t="shared" si="96"/>
        <v>0</v>
      </c>
      <c r="R92">
        <f t="shared" si="97"/>
        <v>28.206151213203597</v>
      </c>
      <c r="S92">
        <f t="shared" si="98"/>
        <v>27.979932258064501</v>
      </c>
      <c r="T92">
        <f t="shared" si="99"/>
        <v>3.7904024357961696</v>
      </c>
      <c r="U92">
        <f t="shared" si="100"/>
        <v>40.165959408802102</v>
      </c>
      <c r="V92">
        <f t="shared" si="101"/>
        <v>1.5627908559256343</v>
      </c>
      <c r="W92">
        <f t="shared" si="102"/>
        <v>3.8908341265294388</v>
      </c>
      <c r="X92">
        <f t="shared" si="103"/>
        <v>2.2276115798705352</v>
      </c>
      <c r="Y92">
        <f t="shared" si="104"/>
        <v>-43.541024035010274</v>
      </c>
      <c r="Z92">
        <f t="shared" si="105"/>
        <v>82.397316884435099</v>
      </c>
      <c r="AA92">
        <f t="shared" si="106"/>
        <v>5.2904551118368568</v>
      </c>
      <c r="AB92">
        <f t="shared" si="107"/>
        <v>44.146747961261681</v>
      </c>
      <c r="AC92">
        <v>-4.0212539175310903E-2</v>
      </c>
      <c r="AD92">
        <v>4.5142098036200798E-2</v>
      </c>
      <c r="AE92">
        <v>3.3904616815089201</v>
      </c>
      <c r="AF92">
        <v>0</v>
      </c>
      <c r="AG92">
        <v>0</v>
      </c>
      <c r="AH92">
        <f t="shared" si="108"/>
        <v>1</v>
      </c>
      <c r="AI92">
        <f t="shared" si="109"/>
        <v>0</v>
      </c>
      <c r="AJ92">
        <f t="shared" si="110"/>
        <v>51033.398912857811</v>
      </c>
      <c r="AK92" t="s">
        <v>481</v>
      </c>
      <c r="AL92">
        <v>2.3994307692307699</v>
      </c>
      <c r="AM92">
        <v>1.8580000000000001</v>
      </c>
      <c r="AN92">
        <f t="shared" si="111"/>
        <v>-0.54143076923076983</v>
      </c>
      <c r="AO92">
        <f t="shared" si="112"/>
        <v>-0.29140515028566727</v>
      </c>
      <c r="AP92">
        <v>-0.43590800601947399</v>
      </c>
      <c r="AQ92" t="s">
        <v>252</v>
      </c>
      <c r="AR92">
        <v>0</v>
      </c>
      <c r="AS92">
        <v>0</v>
      </c>
      <c r="AT92" t="e">
        <f t="shared" si="113"/>
        <v>#DIV/0!</v>
      </c>
      <c r="AU92">
        <v>0.5</v>
      </c>
      <c r="AV92">
        <f t="shared" si="114"/>
        <v>0</v>
      </c>
      <c r="AW92">
        <f t="shared" si="115"/>
        <v>-1.1793891675884827</v>
      </c>
      <c r="AX92" t="e">
        <f t="shared" si="116"/>
        <v>#DIV/0!</v>
      </c>
      <c r="AY92" t="e">
        <f t="shared" si="117"/>
        <v>#DIV/0!</v>
      </c>
      <c r="AZ92" t="e">
        <f t="shared" si="118"/>
        <v>#DIV/0!</v>
      </c>
      <c r="BA92" t="e">
        <f t="shared" si="119"/>
        <v>#DIV/0!</v>
      </c>
      <c r="BB92" t="s">
        <v>252</v>
      </c>
      <c r="BC92">
        <v>0</v>
      </c>
      <c r="BD92">
        <f t="shared" si="120"/>
        <v>0</v>
      </c>
      <c r="BE92" t="e">
        <f t="shared" si="121"/>
        <v>#DIV/0!</v>
      </c>
      <c r="BF92">
        <f t="shared" si="122"/>
        <v>1</v>
      </c>
      <c r="BG92">
        <f t="shared" si="123"/>
        <v>0</v>
      </c>
      <c r="BH92">
        <f t="shared" si="124"/>
        <v>-3.4316483391583517</v>
      </c>
      <c r="BI92">
        <f t="shared" si="125"/>
        <v>0</v>
      </c>
      <c r="BJ92">
        <f t="shared" si="126"/>
        <v>0</v>
      </c>
      <c r="BK92">
        <f t="shared" si="127"/>
        <v>0</v>
      </c>
      <c r="BL92">
        <f t="shared" si="128"/>
        <v>0</v>
      </c>
      <c r="BM92">
        <v>0.73920978418331496</v>
      </c>
      <c r="BN92">
        <v>0.5</v>
      </c>
      <c r="BO92" t="s">
        <v>253</v>
      </c>
      <c r="BP92">
        <v>1675524808.0387101</v>
      </c>
      <c r="BQ92">
        <v>400.01954838709702</v>
      </c>
      <c r="BR92">
        <v>399.90358064516101</v>
      </c>
      <c r="BS92">
        <v>16.088783870967699</v>
      </c>
      <c r="BT92">
        <v>15.9451709677419</v>
      </c>
      <c r="BU92">
        <v>500.02325806451603</v>
      </c>
      <c r="BV92">
        <v>96.935406451612906</v>
      </c>
      <c r="BW92">
        <v>0.20001835483871</v>
      </c>
      <c r="BX92">
        <v>28.429206451612899</v>
      </c>
      <c r="BY92">
        <v>27.979932258064501</v>
      </c>
      <c r="BZ92">
        <v>999.9</v>
      </c>
      <c r="CA92">
        <v>10004.032258064501</v>
      </c>
      <c r="CB92">
        <v>0</v>
      </c>
      <c r="CC92">
        <v>387.309387096774</v>
      </c>
      <c r="CD92">
        <v>0</v>
      </c>
      <c r="CE92">
        <v>0</v>
      </c>
      <c r="CF92">
        <v>0</v>
      </c>
      <c r="CG92">
        <v>0</v>
      </c>
      <c r="CH92">
        <v>2.3980999999999999</v>
      </c>
      <c r="CI92">
        <v>0</v>
      </c>
      <c r="CJ92">
        <v>-14.098554838709701</v>
      </c>
      <c r="CK92">
        <v>-1.61210967741935</v>
      </c>
      <c r="CL92">
        <v>37.302</v>
      </c>
      <c r="CM92">
        <v>42.215451612903202</v>
      </c>
      <c r="CN92">
        <v>39.561999999999998</v>
      </c>
      <c r="CO92">
        <v>40.625</v>
      </c>
      <c r="CP92">
        <v>38.024000000000001</v>
      </c>
      <c r="CQ92">
        <v>0</v>
      </c>
      <c r="CR92">
        <v>0</v>
      </c>
      <c r="CS92">
        <v>0</v>
      </c>
      <c r="CT92">
        <v>59.799999952316298</v>
      </c>
      <c r="CU92">
        <v>2.3994307692307699</v>
      </c>
      <c r="CV92">
        <v>-0.162700845644455</v>
      </c>
      <c r="CW92">
        <v>-3.1820000059894</v>
      </c>
      <c r="CX92">
        <v>-14.0968346153846</v>
      </c>
      <c r="CY92">
        <v>15</v>
      </c>
      <c r="CZ92">
        <v>1675519942.0999999</v>
      </c>
      <c r="DA92" t="s">
        <v>254</v>
      </c>
      <c r="DB92">
        <v>1</v>
      </c>
      <c r="DC92">
        <v>-3.8490000000000002</v>
      </c>
      <c r="DD92">
        <v>0.44400000000000001</v>
      </c>
      <c r="DE92">
        <v>403</v>
      </c>
      <c r="DF92">
        <v>16</v>
      </c>
      <c r="DG92">
        <v>1.62</v>
      </c>
      <c r="DH92">
        <v>0.48</v>
      </c>
      <c r="DI92">
        <v>0.108997289622642</v>
      </c>
      <c r="DJ92">
        <v>8.4548246034447397E-2</v>
      </c>
      <c r="DK92">
        <v>9.4414187712828598E-2</v>
      </c>
      <c r="DL92">
        <v>1</v>
      </c>
      <c r="DM92">
        <v>2.5310000000000001</v>
      </c>
      <c r="DN92">
        <v>0</v>
      </c>
      <c r="DO92">
        <v>0</v>
      </c>
      <c r="DP92">
        <v>0</v>
      </c>
      <c r="DQ92">
        <v>0.144108490566038</v>
      </c>
      <c r="DR92">
        <v>-4.6401503443557696E-3</v>
      </c>
      <c r="DS92">
        <v>2.6580929298081202E-3</v>
      </c>
      <c r="DT92">
        <v>1</v>
      </c>
      <c r="DU92">
        <v>2</v>
      </c>
      <c r="DV92">
        <v>3</v>
      </c>
      <c r="DW92" t="s">
        <v>255</v>
      </c>
      <c r="DX92">
        <v>100</v>
      </c>
      <c r="DY92">
        <v>100</v>
      </c>
      <c r="DZ92">
        <v>-3.8490000000000002</v>
      </c>
      <c r="EA92">
        <v>0.44400000000000001</v>
      </c>
      <c r="EB92">
        <v>2</v>
      </c>
      <c r="EC92">
        <v>516.20399999999995</v>
      </c>
      <c r="ED92">
        <v>418.36799999999999</v>
      </c>
      <c r="EE92">
        <v>27.7638</v>
      </c>
      <c r="EF92">
        <v>31.170300000000001</v>
      </c>
      <c r="EG92">
        <v>30.000399999999999</v>
      </c>
      <c r="EH92">
        <v>31.3703</v>
      </c>
      <c r="EI92">
        <v>31.407699999999998</v>
      </c>
      <c r="EJ92">
        <v>19.950199999999999</v>
      </c>
      <c r="EK92">
        <v>29.7364</v>
      </c>
      <c r="EL92">
        <v>59.948799999999999</v>
      </c>
      <c r="EM92">
        <v>27.7683</v>
      </c>
      <c r="EN92">
        <v>399.95100000000002</v>
      </c>
      <c r="EO92">
        <v>15.900600000000001</v>
      </c>
      <c r="EP92">
        <v>100.217</v>
      </c>
      <c r="EQ92">
        <v>90.456299999999999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</cp:lastModifiedBy>
  <dcterms:created xsi:type="dcterms:W3CDTF">2023-02-04T16:36:56Z</dcterms:created>
  <dcterms:modified xsi:type="dcterms:W3CDTF">2023-02-08T20:56:32Z</dcterms:modified>
</cp:coreProperties>
</file>