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brice1\Dropbox\LSU\PSE@LSU\PEMFC\Data\"/>
    </mc:Choice>
  </mc:AlternateContent>
  <xr:revisionPtr revIDLastSave="0" documentId="13_ncr:1_{8FF0BEBB-A5A6-4D40-B3FF-A0FBB8D01BF8}" xr6:coauthVersionLast="36" xr6:coauthVersionMax="45" xr10:uidLastSave="{00000000-0000-0000-0000-000000000000}"/>
  <bookViews>
    <workbookView xWindow="-105" yWindow="-105" windowWidth="19395" windowHeight="10395" activeTab="1" xr2:uid="{8965BD36-60C8-4316-B37C-7C2AADE32A35}"/>
  </bookViews>
  <sheets>
    <sheet name="FCDATALSU" sheetId="1" r:id="rId1"/>
    <sheet name="Acid Doping Level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D2" i="3"/>
  <c r="F2" i="3"/>
  <c r="G2" i="3"/>
  <c r="C3" i="3"/>
  <c r="D3" i="3"/>
  <c r="F3" i="3"/>
  <c r="G3" i="3"/>
  <c r="C4" i="3"/>
  <c r="D4" i="3"/>
  <c r="F4" i="3"/>
  <c r="G4" i="3"/>
  <c r="C5" i="3"/>
  <c r="D5" i="3"/>
  <c r="F5" i="3"/>
  <c r="G5" i="3"/>
  <c r="C6" i="3"/>
  <c r="D6" i="3"/>
  <c r="F6" i="3"/>
  <c r="G6" i="3"/>
  <c r="C7" i="3"/>
  <c r="D7" i="3"/>
  <c r="F7" i="3"/>
  <c r="G7" i="3"/>
  <c r="C7" i="1" l="1"/>
  <c r="C2" i="1" l="1"/>
  <c r="C6" i="1"/>
  <c r="C5" i="1"/>
  <c r="C4" i="1"/>
  <c r="C3" i="1"/>
  <c r="I7" i="1"/>
  <c r="I8" i="1" l="1"/>
  <c r="I4" i="1"/>
  <c r="I5" i="1"/>
  <c r="I2" i="1"/>
  <c r="I6" i="1"/>
  <c r="I3" i="1"/>
</calcChain>
</file>

<file path=xl/sharedStrings.xml><?xml version="1.0" encoding="utf-8"?>
<sst xmlns="http://schemas.openxmlformats.org/spreadsheetml/2006/main" count="21" uniqueCount="20">
  <si>
    <t>I (A/cm2) 160</t>
  </si>
  <si>
    <t>E (V) 160</t>
  </si>
  <si>
    <t>I (A/cm2) 180</t>
  </si>
  <si>
    <t>E (V) 180</t>
  </si>
  <si>
    <t>I (A/cm2) 200</t>
  </si>
  <si>
    <t>E (V) 200</t>
  </si>
  <si>
    <t>I (A/cm2) 220</t>
  </si>
  <si>
    <t>E (V) 220</t>
  </si>
  <si>
    <t>I_CO(A/cm2)220</t>
  </si>
  <si>
    <t>E_CO(V)220</t>
  </si>
  <si>
    <t>E (V) 160 (Corrected)</t>
  </si>
  <si>
    <t>E (V) 180 (Corrected)</t>
  </si>
  <si>
    <t>Offset =</t>
  </si>
  <si>
    <t>x</t>
  </si>
  <si>
    <t>PA_Uptake % (Data)</t>
  </si>
  <si>
    <t>Calculated mass fraction (mH3PO4/mTotal)</t>
  </si>
  <si>
    <t>PA_Uptake Abs (Paper)</t>
  </si>
  <si>
    <t>PA_Uptake % (Paper)</t>
  </si>
  <si>
    <t>QPPSf</t>
  </si>
  <si>
    <t>PA_Uptake_abs (Data)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</si>
</sst>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5" fontId="0" fillId="0" borderId="0" xfId="0" applyNumberFormat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164" fontId="0" fillId="0" borderId="0" xfId="0" applyNumberFormat="1" applyFill="1" applyAlignment="1">
      <alignment horizontal="righ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FCDATALSU!$R$2:$R$18</c:f>
              <c:numCache>
                <c:formatCode>0.00E+00</c:formatCode>
                <c:ptCount val="17"/>
                <c:pt idx="0">
                  <c:v>4.8179000000000001E-4</c:v>
                </c:pt>
                <c:pt idx="1">
                  <c:v>2.4079999999999997E-2</c:v>
                </c:pt>
                <c:pt idx="2">
                  <c:v>6.0817999999999997E-2</c:v>
                </c:pt>
                <c:pt idx="3" formatCode="General">
                  <c:v>0.12553</c:v>
                </c:pt>
                <c:pt idx="4" formatCode="General">
                  <c:v>0.22696</c:v>
                </c:pt>
                <c:pt idx="5" formatCode="General">
                  <c:v>0.37242000000000003</c:v>
                </c:pt>
                <c:pt idx="6" formatCode="General">
                  <c:v>0.55476000000000003</c:v>
                </c:pt>
                <c:pt idx="7" formatCode="General">
                  <c:v>0.76794000000000007</c:v>
                </c:pt>
                <c:pt idx="8" formatCode="General">
                  <c:v>0.99299999999999999</c:v>
                </c:pt>
                <c:pt idx="9" formatCode="General">
                  <c:v>1.2227999999999999</c:v>
                </c:pt>
                <c:pt idx="10" formatCode="General">
                  <c:v>1.4517</c:v>
                </c:pt>
                <c:pt idx="11" formatCode="General">
                  <c:v>1.6577</c:v>
                </c:pt>
                <c:pt idx="12" formatCode="General">
                  <c:v>1.8355999999999999</c:v>
                </c:pt>
                <c:pt idx="13" formatCode="General">
                  <c:v>1.9693000000000001</c:v>
                </c:pt>
                <c:pt idx="14" formatCode="General">
                  <c:v>2.0689000000000002</c:v>
                </c:pt>
                <c:pt idx="15" formatCode="General">
                  <c:v>2.1583000000000001</c:v>
                </c:pt>
                <c:pt idx="16" formatCode="General">
                  <c:v>2.2526999999999999</c:v>
                </c:pt>
              </c:numCache>
            </c:numRef>
          </c:xVal>
          <c:yVal>
            <c:numRef>
              <c:f>FCDATALSU!$S$2:$S$18</c:f>
              <c:numCache>
                <c:formatCode>0.0000</c:formatCode>
                <c:ptCount val="17"/>
                <c:pt idx="0">
                  <c:v>0.82343</c:v>
                </c:pt>
                <c:pt idx="1">
                  <c:v>0.78391</c:v>
                </c:pt>
                <c:pt idx="2">
                  <c:v>0.74256999999999995</c:v>
                </c:pt>
                <c:pt idx="3">
                  <c:v>0.70284000000000002</c:v>
                </c:pt>
                <c:pt idx="4">
                  <c:v>0.66315000000000002</c:v>
                </c:pt>
                <c:pt idx="5">
                  <c:v>0.62266999999999995</c:v>
                </c:pt>
                <c:pt idx="6">
                  <c:v>0.58308000000000004</c:v>
                </c:pt>
                <c:pt idx="7">
                  <c:v>0.54249999999999998</c:v>
                </c:pt>
                <c:pt idx="8">
                  <c:v>0.50282000000000004</c:v>
                </c:pt>
                <c:pt idx="9">
                  <c:v>0.46289999999999998</c:v>
                </c:pt>
                <c:pt idx="10">
                  <c:v>0.42231000000000002</c:v>
                </c:pt>
                <c:pt idx="11">
                  <c:v>0.38266</c:v>
                </c:pt>
                <c:pt idx="12">
                  <c:v>0.34208</c:v>
                </c:pt>
                <c:pt idx="13">
                  <c:v>0.30232999999999999</c:v>
                </c:pt>
                <c:pt idx="14">
                  <c:v>0.26263999999999998</c:v>
                </c:pt>
                <c:pt idx="15">
                  <c:v>0.22220999999999999</c:v>
                </c:pt>
                <c:pt idx="16">
                  <c:v>0.18267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04-41D6-A9A6-181545D3F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786111"/>
        <c:axId val="260697855"/>
      </c:scatterChart>
      <c:valAx>
        <c:axId val="117678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697855"/>
        <c:crosses val="autoZero"/>
        <c:crossBetween val="midCat"/>
      </c:valAx>
      <c:valAx>
        <c:axId val="26069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8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FCDATALSU!$B$1</c:f>
              <c:strCache>
                <c:ptCount val="1"/>
                <c:pt idx="0">
                  <c:v>E (V) 160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FCDATALSU!$A$2:$A$7</c:f>
              <c:numCache>
                <c:formatCode>0.000</c:formatCode>
                <c:ptCount val="6"/>
                <c:pt idx="0">
                  <c:v>0</c:v>
                </c:pt>
                <c:pt idx="1">
                  <c:v>9.7000000000000003E-2</c:v>
                </c:pt>
                <c:pt idx="2">
                  <c:v>0.26200000000000001</c:v>
                </c:pt>
                <c:pt idx="3">
                  <c:v>0.47399999999999998</c:v>
                </c:pt>
                <c:pt idx="4">
                  <c:v>0.70399999999999996</c:v>
                </c:pt>
                <c:pt idx="5">
                  <c:v>0.90200000000000002</c:v>
                </c:pt>
              </c:numCache>
            </c:numRef>
          </c:xVal>
          <c:yVal>
            <c:numRef>
              <c:f>FCDATALSU!$B$2:$B$7</c:f>
              <c:numCache>
                <c:formatCode>0.000</c:formatCode>
                <c:ptCount val="6"/>
                <c:pt idx="0">
                  <c:v>0.69279999999999997</c:v>
                </c:pt>
                <c:pt idx="1">
                  <c:v>0.59952000000000005</c:v>
                </c:pt>
                <c:pt idx="2">
                  <c:v>0.50409000000000004</c:v>
                </c:pt>
                <c:pt idx="3">
                  <c:v>0.41026000000000001</c:v>
                </c:pt>
                <c:pt idx="4">
                  <c:v>0.31529000000000001</c:v>
                </c:pt>
                <c:pt idx="5">
                  <c:v>0.22006000000000001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4-47B4-AA58-52BEB9A04C9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FCDATALSU!$G$2:$G$8</c:f>
              <c:numCache>
                <c:formatCode>0.000</c:formatCode>
                <c:ptCount val="7"/>
                <c:pt idx="0">
                  <c:v>1.0000000000000001E-5</c:v>
                </c:pt>
                <c:pt idx="1">
                  <c:v>0.11251</c:v>
                </c:pt>
                <c:pt idx="2">
                  <c:v>0.28499999999999998</c:v>
                </c:pt>
                <c:pt idx="3">
                  <c:v>0.49399999999999999</c:v>
                </c:pt>
                <c:pt idx="4">
                  <c:v>0.7</c:v>
                </c:pt>
                <c:pt idx="5">
                  <c:v>0.878</c:v>
                </c:pt>
                <c:pt idx="6">
                  <c:v>0.96799999999999997</c:v>
                </c:pt>
              </c:numCache>
            </c:numRef>
          </c:xVal>
          <c:yVal>
            <c:numRef>
              <c:f>FCDATALSU!$H$2:$H$8</c:f>
              <c:numCache>
                <c:formatCode>0.000</c:formatCode>
                <c:ptCount val="7"/>
                <c:pt idx="0">
                  <c:v>0.68215999999999999</c:v>
                </c:pt>
                <c:pt idx="1">
                  <c:v>0.58814</c:v>
                </c:pt>
                <c:pt idx="2">
                  <c:v>0.49285000000000001</c:v>
                </c:pt>
                <c:pt idx="3">
                  <c:v>0.39767999999999998</c:v>
                </c:pt>
                <c:pt idx="4">
                  <c:v>0.30293999999999999</c:v>
                </c:pt>
                <c:pt idx="5">
                  <c:v>0.20685999999999999</c:v>
                </c:pt>
                <c:pt idx="6">
                  <c:v>0.14323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F4-47B4-AA58-52BEB9A04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843312"/>
        <c:axId val="1408275024"/>
      </c:scatterChart>
      <c:valAx>
        <c:axId val="133584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275024"/>
        <c:crosses val="autoZero"/>
        <c:crossBetween val="midCat"/>
      </c:valAx>
      <c:valAx>
        <c:axId val="14082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4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Calculated mass fraction (mH3PO4/mTotal)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100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0.71751412429378536</c:v>
                </c:pt>
                <c:pt idx="1">
                  <c:v>0.71181556195965423</c:v>
                </c:pt>
                <c:pt idx="2">
                  <c:v>0.68847352024922115</c:v>
                </c:pt>
                <c:pt idx="3">
                  <c:v>0.72067039106145248</c:v>
                </c:pt>
                <c:pt idx="4">
                  <c:v>0.74160206718346255</c:v>
                </c:pt>
                <c:pt idx="5">
                  <c:v>0.73684210526315785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4-474F-A6DE-0C1377E21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662496"/>
        <c:axId val="1002972912"/>
      </c:scatterChart>
      <c:valAx>
        <c:axId val="99866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972912"/>
        <c:crosses val="autoZero"/>
        <c:crossBetween val="midCat"/>
      </c:valAx>
      <c:valAx>
        <c:axId val="1002972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66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331305</xdr:colOff>
      <xdr:row>18</xdr:row>
      <xdr:rowOff>185531</xdr:rowOff>
    </xdr:from>
    <xdr:to>
      <xdr:col>20</xdr:col>
      <xdr:colOff>637761</xdr:colOff>
      <xdr:row>33</xdr:row>
      <xdr:rowOff>71231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E4DB45-D800-47B6-9A65-8925671CC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646044</xdr:colOff>
      <xdr:row>10</xdr:row>
      <xdr:rowOff>11596</xdr:rowOff>
    </xdr:from>
    <xdr:to>
      <xdr:col>8</xdr:col>
      <xdr:colOff>231913</xdr:colOff>
      <xdr:row>24</xdr:row>
      <xdr:rowOff>87796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B9D7A5-3B45-4678-9F5B-2A5BDE626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21430</xdr:colOff>
      <xdr:row>0</xdr:row>
      <xdr:rowOff>178593</xdr:rowOff>
    </xdr:from>
    <xdr:to>
      <xdr:col>15</xdr:col>
      <xdr:colOff>59530</xdr:colOff>
      <xdr:row>16</xdr:row>
      <xdr:rowOff>16668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E7F8F-FF38-4E84-A6E1-EC6B405CF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38F7C-029F-46C4-8209-F19FFA5AC309}">
  <dimension ref="A1:S42"/>
  <sheetViews>
    <sheetView zoomScale="115" zoomScaleNormal="115" workbookViewId="0">
      <selection activeCell="C28" sqref="C28"/>
    </sheetView>
  </sheetViews>
  <sheetFormatPr defaultRowHeight="15" x14ac:dyDescent="0.25"/>
  <cols>
    <col min="1" max="1" width="13" style="2" bestFit="1" customWidth="1"/>
    <col min="2" max="2" width="10.28515625" style="2" bestFit="1" customWidth="1"/>
    <col min="3" max="3" width="19.42578125" style="2" bestFit="1" customWidth="1"/>
    <col min="4" max="4" width="19.42578125" style="2" customWidth="1"/>
    <col min="5" max="5" width="8" style="2" bestFit="1" customWidth="1"/>
    <col min="6" max="6" width="6.140625" style="2" customWidth="1"/>
    <col min="7" max="7" width="13" style="2" bestFit="1" customWidth="1"/>
    <col min="8" max="8" width="9" style="2" bestFit="1" customWidth="1"/>
    <col min="9" max="9" width="19.42578125" style="2" bestFit="1" customWidth="1"/>
    <col min="10" max="10" width="8" style="2" bestFit="1" customWidth="1"/>
    <col min="11" max="11" width="6.140625" style="2" bestFit="1" customWidth="1"/>
    <col min="12" max="12" width="13" style="2" bestFit="1" customWidth="1"/>
    <col min="13" max="13" width="9" style="2" bestFit="1" customWidth="1"/>
    <col min="14" max="14" width="13" style="2" bestFit="1" customWidth="1"/>
    <col min="15" max="15" width="9" style="2" bestFit="1" customWidth="1"/>
    <col min="16" max="16" width="15.7109375" style="2" bestFit="1" customWidth="1"/>
    <col min="17" max="17" width="11.42578125" style="2" bestFit="1" customWidth="1"/>
    <col min="18" max="18" width="13" style="2" bestFit="1" customWidth="1"/>
    <col min="19" max="19" width="9" bestFit="1" customWidth="1"/>
    <col min="20" max="20" width="14" bestFit="1" customWidth="1"/>
    <col min="21" max="21" width="13.42578125" bestFit="1" customWidth="1"/>
    <col min="22" max="22" width="13.28515625" bestFit="1" customWidth="1"/>
    <col min="23" max="23" width="14" bestFit="1" customWidth="1"/>
  </cols>
  <sheetData>
    <row r="1" spans="1:19" x14ac:dyDescent="0.25">
      <c r="A1" s="2" t="s">
        <v>0</v>
      </c>
      <c r="B1" s="2" t="s">
        <v>1</v>
      </c>
      <c r="C1" s="2" t="s">
        <v>10</v>
      </c>
      <c r="E1" s="5" t="s">
        <v>12</v>
      </c>
      <c r="F1" s="3">
        <v>0.17599999999999999</v>
      </c>
      <c r="G1" s="2" t="s">
        <v>2</v>
      </c>
      <c r="H1" s="2" t="s">
        <v>3</v>
      </c>
      <c r="I1" s="2" t="s">
        <v>11</v>
      </c>
      <c r="J1" s="5" t="s">
        <v>12</v>
      </c>
      <c r="K1" s="3">
        <v>0.20499999999999999</v>
      </c>
      <c r="L1" s="2" t="s">
        <v>4</v>
      </c>
      <c r="M1" s="2" t="s">
        <v>5</v>
      </c>
      <c r="P1" s="2" t="s">
        <v>8</v>
      </c>
      <c r="Q1" s="2" t="s">
        <v>9</v>
      </c>
      <c r="R1" s="2" t="s">
        <v>6</v>
      </c>
      <c r="S1" s="2" t="s">
        <v>7</v>
      </c>
    </row>
    <row r="2" spans="1:19" x14ac:dyDescent="0.25">
      <c r="A2" s="3">
        <v>0</v>
      </c>
      <c r="B2" s="3">
        <v>0.69279999999999997</v>
      </c>
      <c r="C2" s="3">
        <f t="shared" ref="C2:C7" si="0">+B2+$F$1</f>
        <v>0.86880000000000002</v>
      </c>
      <c r="D2" s="3"/>
      <c r="E2" s="3"/>
      <c r="F2" s="3"/>
      <c r="G2" s="3">
        <v>1.0000000000000001E-5</v>
      </c>
      <c r="H2" s="3">
        <v>0.68215999999999999</v>
      </c>
      <c r="I2" s="3">
        <f t="shared" ref="I2:I8" si="1">+H2+$K$1</f>
        <v>0.88715999999999995</v>
      </c>
      <c r="J2" s="3"/>
      <c r="K2" s="3"/>
      <c r="L2" s="3">
        <v>1E-4</v>
      </c>
      <c r="M2" s="3">
        <v>0.72</v>
      </c>
      <c r="N2" s="4">
        <v>1E-4</v>
      </c>
      <c r="O2" s="4">
        <v>0.94804999999999995</v>
      </c>
      <c r="P2" s="4">
        <v>1.4485999999999999E-4</v>
      </c>
      <c r="Q2" s="4">
        <v>0.70772999999999997</v>
      </c>
      <c r="R2" s="6">
        <v>4.8179000000000001E-4</v>
      </c>
      <c r="S2" s="1">
        <v>0.82343</v>
      </c>
    </row>
    <row r="3" spans="1:19" x14ac:dyDescent="0.25">
      <c r="A3" s="3">
        <v>9.7000000000000003E-2</v>
      </c>
      <c r="B3" s="3">
        <v>0.59952000000000005</v>
      </c>
      <c r="C3" s="3">
        <f t="shared" si="0"/>
        <v>0.77551999999999999</v>
      </c>
      <c r="D3" s="3"/>
      <c r="E3" s="3"/>
      <c r="F3" s="3"/>
      <c r="G3" s="3">
        <v>0.11251</v>
      </c>
      <c r="H3" s="3">
        <v>0.58814</v>
      </c>
      <c r="I3" s="3">
        <f t="shared" si="1"/>
        <v>0.79313999999999996</v>
      </c>
      <c r="J3" s="3"/>
      <c r="K3" s="3"/>
      <c r="L3" s="3">
        <v>0.3</v>
      </c>
      <c r="M3" s="3">
        <v>0.64659999999999995</v>
      </c>
      <c r="N3" s="4">
        <v>1E-4</v>
      </c>
      <c r="O3" s="4">
        <v>0.94804999999999995</v>
      </c>
      <c r="P3" s="4">
        <v>5.3999999999999999E-2</v>
      </c>
      <c r="Q3" s="4">
        <v>0.68579999999999997</v>
      </c>
      <c r="R3" s="6">
        <v>2.4079999999999997E-2</v>
      </c>
      <c r="S3" s="1">
        <v>0.78391</v>
      </c>
    </row>
    <row r="4" spans="1:19" x14ac:dyDescent="0.25">
      <c r="A4" s="3">
        <v>0.26200000000000001</v>
      </c>
      <c r="B4" s="3">
        <v>0.50409000000000004</v>
      </c>
      <c r="C4" s="3">
        <f t="shared" si="0"/>
        <v>0.68009000000000008</v>
      </c>
      <c r="D4" s="3"/>
      <c r="E4" s="3"/>
      <c r="F4" s="3"/>
      <c r="G4" s="3">
        <v>0.28499999999999998</v>
      </c>
      <c r="H4" s="3">
        <v>0.49285000000000001</v>
      </c>
      <c r="I4" s="3">
        <f t="shared" si="1"/>
        <v>0.69784999999999997</v>
      </c>
      <c r="J4" s="3"/>
      <c r="K4" s="3"/>
      <c r="L4" s="3">
        <v>0.66</v>
      </c>
      <c r="M4" s="3">
        <v>0.55452000000000001</v>
      </c>
      <c r="N4" s="4">
        <v>4.8179000000000001E-4</v>
      </c>
      <c r="O4" s="4">
        <v>0.82343</v>
      </c>
      <c r="P4" s="4">
        <v>0.1</v>
      </c>
      <c r="Q4" s="4">
        <v>0.65400000000000003</v>
      </c>
      <c r="R4" s="6">
        <v>6.0817999999999997E-2</v>
      </c>
      <c r="S4" s="1">
        <v>0.74256999999999995</v>
      </c>
    </row>
    <row r="5" spans="1:19" x14ac:dyDescent="0.25">
      <c r="A5" s="3">
        <v>0.47399999999999998</v>
      </c>
      <c r="B5" s="3">
        <v>0.41026000000000001</v>
      </c>
      <c r="C5" s="3">
        <f t="shared" si="0"/>
        <v>0.58626</v>
      </c>
      <c r="D5" s="3"/>
      <c r="E5" s="3"/>
      <c r="F5" s="3"/>
      <c r="G5" s="3">
        <v>0.49399999999999999</v>
      </c>
      <c r="H5" s="3">
        <v>0.39767999999999998</v>
      </c>
      <c r="I5" s="3">
        <f t="shared" si="1"/>
        <v>0.60267999999999999</v>
      </c>
      <c r="J5" s="3"/>
      <c r="K5" s="3"/>
      <c r="L5" s="3">
        <v>1.1000000000000001</v>
      </c>
      <c r="M5" s="3">
        <v>0.4642</v>
      </c>
      <c r="N5" s="4">
        <v>2.4079999999999997E-2</v>
      </c>
      <c r="O5" s="4">
        <v>0.78391</v>
      </c>
      <c r="P5" s="4">
        <v>0.21493999999999999</v>
      </c>
      <c r="Q5" s="4">
        <v>0.61102999999999996</v>
      </c>
      <c r="R5">
        <v>0.12553</v>
      </c>
      <c r="S5" s="1">
        <v>0.70284000000000002</v>
      </c>
    </row>
    <row r="6" spans="1:19" x14ac:dyDescent="0.25">
      <c r="A6" s="3">
        <v>0.70399999999999996</v>
      </c>
      <c r="B6" s="3">
        <v>0.31529000000000001</v>
      </c>
      <c r="C6" s="3">
        <f t="shared" si="0"/>
        <v>0.49129</v>
      </c>
      <c r="D6" s="3"/>
      <c r="E6" s="3"/>
      <c r="F6" s="3"/>
      <c r="G6" s="3">
        <v>0.7</v>
      </c>
      <c r="H6" s="3">
        <v>0.30293999999999999</v>
      </c>
      <c r="I6" s="3">
        <f t="shared" si="1"/>
        <v>0.50793999999999995</v>
      </c>
      <c r="J6" s="3"/>
      <c r="K6" s="3"/>
      <c r="L6" s="3">
        <v>1.45</v>
      </c>
      <c r="M6" s="3">
        <v>0.37190000000000001</v>
      </c>
      <c r="N6" s="4">
        <v>6.0817999999999997E-2</v>
      </c>
      <c r="O6" s="4">
        <v>0.74256999999999995</v>
      </c>
      <c r="P6" s="4">
        <v>0.38</v>
      </c>
      <c r="Q6" s="4">
        <v>0.56999999999999995</v>
      </c>
      <c r="R6">
        <v>0.22696</v>
      </c>
      <c r="S6" s="1">
        <v>0.66315000000000002</v>
      </c>
    </row>
    <row r="7" spans="1:19" x14ac:dyDescent="0.25">
      <c r="A7" s="3">
        <v>0.90200000000000002</v>
      </c>
      <c r="B7" s="3">
        <v>0.22006000000000001</v>
      </c>
      <c r="C7" s="3">
        <f t="shared" si="0"/>
        <v>0.39605999999999997</v>
      </c>
      <c r="D7" s="3"/>
      <c r="E7" s="3"/>
      <c r="F7" s="3"/>
      <c r="G7" s="3">
        <v>0.878</v>
      </c>
      <c r="H7" s="3">
        <v>0.20685999999999999</v>
      </c>
      <c r="I7" s="3">
        <f t="shared" si="1"/>
        <v>0.41186</v>
      </c>
      <c r="J7" s="3"/>
      <c r="K7" s="3"/>
      <c r="L7" s="3"/>
      <c r="M7" s="3"/>
      <c r="N7" s="4">
        <v>0.12553</v>
      </c>
      <c r="O7" s="4">
        <v>0.70284000000000002</v>
      </c>
      <c r="P7" s="4">
        <v>0.58707000000000009</v>
      </c>
      <c r="Q7" s="4">
        <v>0.51054999999999995</v>
      </c>
      <c r="R7">
        <v>0.37242000000000003</v>
      </c>
      <c r="S7" s="1">
        <v>0.62266999999999995</v>
      </c>
    </row>
    <row r="8" spans="1:19" x14ac:dyDescent="0.25">
      <c r="A8" s="3"/>
      <c r="B8" s="3"/>
      <c r="C8" s="3"/>
      <c r="D8" s="3"/>
      <c r="E8" s="3"/>
      <c r="F8" s="3"/>
      <c r="G8" s="3">
        <v>0.96799999999999997</v>
      </c>
      <c r="H8" s="3">
        <v>0.14323</v>
      </c>
      <c r="I8" s="3">
        <f t="shared" si="1"/>
        <v>0.34822999999999998</v>
      </c>
      <c r="J8" s="3"/>
      <c r="K8" s="3"/>
      <c r="L8" s="3"/>
      <c r="M8" s="3"/>
      <c r="N8" s="4">
        <v>0.20019000000000001</v>
      </c>
      <c r="O8" s="4">
        <v>0.71128000000000002</v>
      </c>
      <c r="P8" s="4">
        <v>0.75</v>
      </c>
      <c r="Q8" s="4">
        <v>0.47</v>
      </c>
      <c r="R8">
        <v>0.55476000000000003</v>
      </c>
      <c r="S8" s="1">
        <v>0.58308000000000004</v>
      </c>
    </row>
    <row r="9" spans="1:19" x14ac:dyDescent="0.25">
      <c r="A9" s="3"/>
      <c r="E9" s="3"/>
      <c r="F9" s="3"/>
      <c r="G9" s="3"/>
      <c r="H9" s="3"/>
      <c r="I9" s="3"/>
      <c r="J9" s="3"/>
      <c r="K9" s="3"/>
      <c r="L9" s="3"/>
      <c r="M9" s="3"/>
      <c r="N9" s="4">
        <v>0.20019000000000001</v>
      </c>
      <c r="O9" s="4">
        <v>0.71128000000000002</v>
      </c>
      <c r="P9" s="4">
        <v>1.0052000000000001</v>
      </c>
      <c r="Q9" s="4">
        <v>0.41086</v>
      </c>
      <c r="R9">
        <v>0.76794000000000007</v>
      </c>
      <c r="S9" s="1">
        <v>0.54249999999999998</v>
      </c>
    </row>
    <row r="10" spans="1:19" x14ac:dyDescent="0.25">
      <c r="A10" s="3"/>
      <c r="E10" s="3"/>
      <c r="F10" s="3"/>
      <c r="G10" s="3"/>
      <c r="J10" s="3"/>
      <c r="K10" s="3"/>
      <c r="L10" s="3"/>
      <c r="M10" s="3"/>
      <c r="N10" s="4">
        <v>0.22696</v>
      </c>
      <c r="O10" s="4">
        <v>0.66315000000000002</v>
      </c>
      <c r="P10" s="4">
        <v>1.125</v>
      </c>
      <c r="Q10" s="4">
        <v>0.38</v>
      </c>
      <c r="R10">
        <v>0.99299999999999999</v>
      </c>
      <c r="S10" s="1">
        <v>0.50282000000000004</v>
      </c>
    </row>
    <row r="11" spans="1:19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4">
        <v>0.37242000000000003</v>
      </c>
      <c r="O11" s="4">
        <v>0.62266999999999995</v>
      </c>
      <c r="P11" s="4">
        <v>1.2232000000000001</v>
      </c>
      <c r="Q11" s="4">
        <v>0.35742000000000002</v>
      </c>
      <c r="R11">
        <v>1.2227999999999999</v>
      </c>
      <c r="S11" s="1">
        <v>0.46289999999999998</v>
      </c>
    </row>
    <row r="12" spans="1:19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4">
        <v>0.39981</v>
      </c>
      <c r="O12" s="4">
        <v>0.65934999999999999</v>
      </c>
      <c r="P12" s="4">
        <v>1.3232000000000002</v>
      </c>
      <c r="Q12" s="4">
        <v>0.31</v>
      </c>
      <c r="R12">
        <v>1.4517</v>
      </c>
      <c r="S12" s="1">
        <v>0.42231000000000002</v>
      </c>
    </row>
    <row r="13" spans="1:19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4">
        <v>0.39981</v>
      </c>
      <c r="O13" s="4">
        <v>0.65934999999999999</v>
      </c>
      <c r="P13" s="4">
        <v>1.4232</v>
      </c>
      <c r="Q13" s="4">
        <v>0.28000000000000003</v>
      </c>
      <c r="R13">
        <v>1.6577</v>
      </c>
      <c r="S13" s="1">
        <v>0.38266</v>
      </c>
    </row>
    <row r="14" spans="1:19" x14ac:dyDescent="0.25">
      <c r="N14" s="4">
        <v>0.55476000000000003</v>
      </c>
      <c r="O14" s="4">
        <v>0.58308000000000004</v>
      </c>
      <c r="R14">
        <v>1.8355999999999999</v>
      </c>
      <c r="S14" s="1">
        <v>0.34208</v>
      </c>
    </row>
    <row r="15" spans="1:19" x14ac:dyDescent="0.25">
      <c r="N15" s="4">
        <v>0.59987999999999997</v>
      </c>
      <c r="O15" s="4">
        <v>0.61721000000000004</v>
      </c>
      <c r="R15">
        <v>1.9693000000000001</v>
      </c>
      <c r="S15" s="1">
        <v>0.30232999999999999</v>
      </c>
    </row>
    <row r="16" spans="1:19" x14ac:dyDescent="0.25">
      <c r="N16" s="4">
        <v>0.59987999999999997</v>
      </c>
      <c r="O16" s="4">
        <v>0.61721000000000004</v>
      </c>
      <c r="R16">
        <v>2.0689000000000002</v>
      </c>
      <c r="S16" s="1">
        <v>0.26263999999999998</v>
      </c>
    </row>
    <row r="17" spans="14:19" x14ac:dyDescent="0.25">
      <c r="N17" s="4">
        <v>0.76794000000000007</v>
      </c>
      <c r="O17" s="4">
        <v>0.54249999999999998</v>
      </c>
      <c r="R17">
        <v>2.1583000000000001</v>
      </c>
      <c r="S17" s="1">
        <v>0.22220999999999999</v>
      </c>
    </row>
    <row r="18" spans="14:19" x14ac:dyDescent="0.25">
      <c r="N18" s="4">
        <v>0.79982000000000009</v>
      </c>
      <c r="O18" s="4">
        <v>0.57530000000000003</v>
      </c>
      <c r="R18">
        <v>2.2526999999999999</v>
      </c>
      <c r="S18" s="1">
        <v>0.18267</v>
      </c>
    </row>
    <row r="19" spans="14:19" x14ac:dyDescent="0.25">
      <c r="N19" s="4">
        <v>0.79982000000000009</v>
      </c>
      <c r="O19" s="4">
        <v>0.57530000000000003</v>
      </c>
    </row>
    <row r="20" spans="14:19" x14ac:dyDescent="0.25">
      <c r="N20" s="4">
        <v>0.99299999999999999</v>
      </c>
      <c r="O20" s="4">
        <v>0.50282000000000004</v>
      </c>
    </row>
    <row r="21" spans="14:19" x14ac:dyDescent="0.25">
      <c r="N21" s="4">
        <v>0.99988999999999995</v>
      </c>
      <c r="O21" s="4">
        <v>0.53036000000000005</v>
      </c>
    </row>
    <row r="22" spans="14:19" x14ac:dyDescent="0.25">
      <c r="N22" s="4">
        <v>0.99988999999999995</v>
      </c>
      <c r="O22" s="4">
        <v>0.53036000000000005</v>
      </c>
    </row>
    <row r="23" spans="14:19" x14ac:dyDescent="0.25">
      <c r="N23" s="4">
        <v>1.1997</v>
      </c>
      <c r="O23" s="4">
        <v>0.48632999999999998</v>
      </c>
    </row>
    <row r="24" spans="14:19" x14ac:dyDescent="0.25">
      <c r="N24" s="4">
        <v>1.1997</v>
      </c>
      <c r="O24" s="4">
        <v>0.48632999999999998</v>
      </c>
    </row>
    <row r="25" spans="14:19" x14ac:dyDescent="0.25">
      <c r="N25" s="4">
        <v>1.2227999999999999</v>
      </c>
      <c r="O25" s="4">
        <v>0.46289999999999998</v>
      </c>
    </row>
    <row r="26" spans="14:19" x14ac:dyDescent="0.25">
      <c r="N26" s="4">
        <v>1.3997999999999999</v>
      </c>
      <c r="O26" s="4">
        <v>0.44386999999999999</v>
      </c>
    </row>
    <row r="27" spans="14:19" x14ac:dyDescent="0.25">
      <c r="N27" s="4">
        <v>1.3997999999999999</v>
      </c>
      <c r="O27" s="4">
        <v>0.44386999999999999</v>
      </c>
    </row>
    <row r="28" spans="14:19" x14ac:dyDescent="0.25">
      <c r="N28" s="4">
        <v>1.4517</v>
      </c>
      <c r="O28" s="4">
        <v>0.42231000000000002</v>
      </c>
    </row>
    <row r="29" spans="14:19" x14ac:dyDescent="0.25">
      <c r="N29" s="4">
        <v>1.6</v>
      </c>
      <c r="O29" s="4">
        <v>0.40310000000000001</v>
      </c>
    </row>
    <row r="30" spans="14:19" x14ac:dyDescent="0.25">
      <c r="N30" s="4">
        <v>1.6</v>
      </c>
      <c r="O30" s="4">
        <v>0.40310000000000001</v>
      </c>
    </row>
    <row r="31" spans="14:19" x14ac:dyDescent="0.25">
      <c r="N31" s="4">
        <v>1.6577</v>
      </c>
      <c r="O31" s="4">
        <v>0.38266</v>
      </c>
    </row>
    <row r="32" spans="14:19" x14ac:dyDescent="0.25">
      <c r="N32" s="4">
        <v>1.8</v>
      </c>
      <c r="O32" s="4">
        <v>0.36571999999999999</v>
      </c>
    </row>
    <row r="33" spans="14:15" x14ac:dyDescent="0.25">
      <c r="N33" s="4">
        <v>1.8</v>
      </c>
      <c r="O33" s="4">
        <v>0.36571999999999999</v>
      </c>
    </row>
    <row r="34" spans="14:15" x14ac:dyDescent="0.25">
      <c r="N34" s="4">
        <v>1.8355999999999999</v>
      </c>
      <c r="O34" s="4">
        <v>0.34208</v>
      </c>
    </row>
    <row r="35" spans="14:15" x14ac:dyDescent="0.25">
      <c r="N35" s="4">
        <v>1.9693000000000001</v>
      </c>
      <c r="O35" s="4">
        <v>0.30232999999999999</v>
      </c>
    </row>
    <row r="36" spans="14:15" x14ac:dyDescent="0.25">
      <c r="N36" s="4">
        <v>2.0004</v>
      </c>
      <c r="O36" s="4">
        <v>0.3286</v>
      </c>
    </row>
    <row r="37" spans="14:15" x14ac:dyDescent="0.25">
      <c r="N37" s="4">
        <v>2.0004</v>
      </c>
      <c r="O37" s="4">
        <v>0.3286</v>
      </c>
    </row>
    <row r="38" spans="14:15" x14ac:dyDescent="0.25">
      <c r="N38" s="4">
        <v>2.0689000000000002</v>
      </c>
      <c r="O38" s="4">
        <v>0.26263999999999998</v>
      </c>
    </row>
    <row r="39" spans="14:15" x14ac:dyDescent="0.25">
      <c r="N39" s="4">
        <v>2.1583000000000001</v>
      </c>
      <c r="O39" s="4">
        <v>0.22220999999999999</v>
      </c>
    </row>
    <row r="40" spans="14:15" x14ac:dyDescent="0.25">
      <c r="N40" s="4">
        <v>2.2000999999999999</v>
      </c>
      <c r="O40" s="4">
        <v>0.28405000000000002</v>
      </c>
    </row>
    <row r="41" spans="14:15" x14ac:dyDescent="0.25">
      <c r="N41" s="4">
        <v>2.2000999999999999</v>
      </c>
      <c r="O41" s="4">
        <v>0.28405000000000002</v>
      </c>
    </row>
    <row r="42" spans="14:15" x14ac:dyDescent="0.25">
      <c r="N42" s="4">
        <v>2.2526999999999999</v>
      </c>
      <c r="O42" s="4">
        <v>0.18267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310A7-FED9-41B0-94D2-720DFABFA395}">
  <dimension ref="A1"/>
  <sheetViews>
    <sheetView tabSelected="1" topLeftCell="A4" workbookViewId="0">
      <selection activeCell="F17" sqref="F1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8DEE0-2279-4FBE-9A0A-73781B4166BE}">
  <dimension ref="A1:G7"/>
  <sheetViews>
    <sheetView workbookViewId="0">
      <selection activeCell="G7" sqref="G7"/>
    </sheetView>
  </sheetViews>
  <sheetFormatPr defaultRowHeight="15" x14ac:dyDescent="0.25"/>
  <cols>
    <col min="1" max="1" width="6.42578125" bestFit="1" customWidth="1"/>
    <col min="2" max="2" width="20" bestFit="1" customWidth="1"/>
    <col min="3" max="3" width="21.85546875" bestFit="1" customWidth="1"/>
    <col min="4" max="4" width="39.85546875" bestFit="1" customWidth="1"/>
    <col min="5" max="5" width="18.85546875" bestFit="1" customWidth="1"/>
    <col min="6" max="6" width="20.85546875" bestFit="1" customWidth="1"/>
  </cols>
  <sheetData>
    <row r="1" spans="1:7" x14ac:dyDescent="0.25">
      <c r="A1" t="s">
        <v>18</v>
      </c>
      <c r="B1" t="s">
        <v>17</v>
      </c>
      <c r="C1" t="s">
        <v>16</v>
      </c>
      <c r="D1" t="s">
        <v>15</v>
      </c>
      <c r="E1" t="s">
        <v>14</v>
      </c>
      <c r="F1" t="s">
        <v>19</v>
      </c>
      <c r="G1" t="s">
        <v>13</v>
      </c>
    </row>
    <row r="2" spans="1:7" x14ac:dyDescent="0.25">
      <c r="A2">
        <v>0</v>
      </c>
      <c r="B2">
        <v>180</v>
      </c>
      <c r="C2">
        <f t="shared" ref="C2:C7" si="0">B2/100</f>
        <v>1.8</v>
      </c>
      <c r="D2">
        <f t="shared" ref="D2:D7" si="1">C2/(1+C2)</f>
        <v>0.6428571428571429</v>
      </c>
      <c r="E2">
        <v>254</v>
      </c>
      <c r="F2">
        <f t="shared" ref="F2:F7" si="2">E2/100</f>
        <v>2.54</v>
      </c>
      <c r="G2">
        <f t="shared" ref="G2:G7" si="3">F2/(1+F2)</f>
        <v>0.71751412429378536</v>
      </c>
    </row>
    <row r="3" spans="1:7" x14ac:dyDescent="0.25">
      <c r="A3">
        <v>30</v>
      </c>
      <c r="B3">
        <v>264</v>
      </c>
      <c r="C3">
        <f t="shared" si="0"/>
        <v>2.64</v>
      </c>
      <c r="D3">
        <f t="shared" si="1"/>
        <v>0.72527472527472525</v>
      </c>
      <c r="E3">
        <v>247</v>
      </c>
      <c r="F3">
        <f t="shared" si="2"/>
        <v>2.4700000000000002</v>
      </c>
      <c r="G3">
        <f t="shared" si="3"/>
        <v>0.71181556195965423</v>
      </c>
    </row>
    <row r="4" spans="1:7" x14ac:dyDescent="0.25">
      <c r="A4">
        <v>40</v>
      </c>
      <c r="B4">
        <v>235</v>
      </c>
      <c r="C4">
        <f t="shared" si="0"/>
        <v>2.35</v>
      </c>
      <c r="D4">
        <f t="shared" si="1"/>
        <v>0.70149253731343286</v>
      </c>
      <c r="E4">
        <v>221</v>
      </c>
      <c r="F4">
        <f t="shared" si="2"/>
        <v>2.21</v>
      </c>
      <c r="G4">
        <f t="shared" si="3"/>
        <v>0.68847352024922115</v>
      </c>
    </row>
    <row r="5" spans="1:7" x14ac:dyDescent="0.25">
      <c r="A5">
        <v>50</v>
      </c>
      <c r="B5">
        <v>220</v>
      </c>
      <c r="C5">
        <f t="shared" si="0"/>
        <v>2.2000000000000002</v>
      </c>
      <c r="D5">
        <f t="shared" si="1"/>
        <v>0.6875</v>
      </c>
      <c r="E5">
        <v>258</v>
      </c>
      <c r="F5">
        <f t="shared" si="2"/>
        <v>2.58</v>
      </c>
      <c r="G5">
        <f t="shared" si="3"/>
        <v>0.72067039106145248</v>
      </c>
    </row>
    <row r="6" spans="1:7" x14ac:dyDescent="0.25">
      <c r="A6">
        <v>60</v>
      </c>
      <c r="B6">
        <v>254</v>
      </c>
      <c r="C6">
        <f t="shared" si="0"/>
        <v>2.54</v>
      </c>
      <c r="D6">
        <f t="shared" si="1"/>
        <v>0.71751412429378536</v>
      </c>
      <c r="E6">
        <v>287</v>
      </c>
      <c r="F6">
        <f t="shared" si="2"/>
        <v>2.87</v>
      </c>
      <c r="G6">
        <f t="shared" si="3"/>
        <v>0.74160206718346255</v>
      </c>
    </row>
    <row r="7" spans="1:7" x14ac:dyDescent="0.25">
      <c r="A7">
        <v>100</v>
      </c>
      <c r="B7">
        <v>295</v>
      </c>
      <c r="C7">
        <f t="shared" si="0"/>
        <v>2.95</v>
      </c>
      <c r="D7">
        <f t="shared" si="1"/>
        <v>0.74683544303797467</v>
      </c>
      <c r="E7">
        <v>280</v>
      </c>
      <c r="F7">
        <f t="shared" si="2"/>
        <v>2.8</v>
      </c>
      <c r="G7">
        <f t="shared" si="3"/>
        <v>0.73684210526315785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FCDATALSU</vt:lpstr>
      <vt:lpstr>Acid Doping Level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</dc:creator>
  <cp:lastModifiedBy>Luis A Briceno-Mena</cp:lastModifiedBy>
  <dcterms:created xsi:type="dcterms:W3CDTF">2020-06-04T01:32:04Z</dcterms:created>
  <dcterms:modified xsi:type="dcterms:W3CDTF">2020-07-01T21:28:50Z</dcterms:modified>
</cp:coreProperties>
</file>