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ES 680 Data Analysis\final-project-f22-lbroussalian\"/>
    </mc:Choice>
  </mc:AlternateContent>
  <bookViews>
    <workbookView xWindow="0" yWindow="0" windowWidth="28800" windowHeight="12360"/>
  </bookViews>
  <sheets>
    <sheet name="GLG575_LabWts_0404_20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1" l="1"/>
  <c r="X40" i="1"/>
  <c r="P40" i="1"/>
  <c r="T36" i="1"/>
  <c r="S26" i="1"/>
  <c r="R26" i="1"/>
  <c r="N26" i="1"/>
  <c r="M26" i="1"/>
  <c r="J26" i="1"/>
  <c r="S25" i="1"/>
  <c r="R25" i="1"/>
  <c r="N25" i="1"/>
  <c r="M25" i="1"/>
  <c r="J25" i="1"/>
  <c r="S24" i="1"/>
  <c r="R24" i="1"/>
  <c r="N24" i="1"/>
  <c r="M24" i="1"/>
  <c r="J24" i="1"/>
  <c r="S23" i="1"/>
  <c r="R23" i="1"/>
  <c r="N23" i="1"/>
  <c r="M23" i="1"/>
  <c r="J23" i="1"/>
  <c r="S22" i="1"/>
  <c r="Y44" i="1" s="1"/>
  <c r="R22" i="1"/>
  <c r="N22" i="1"/>
  <c r="M22" i="1"/>
  <c r="J22" i="1"/>
  <c r="F22" i="1"/>
  <c r="S21" i="1"/>
  <c r="T43" i="1" s="1"/>
  <c r="R21" i="1"/>
  <c r="N21" i="1"/>
  <c r="M21" i="1"/>
  <c r="J21" i="1"/>
  <c r="F21" i="1"/>
  <c r="S20" i="1"/>
  <c r="W42" i="1" s="1"/>
  <c r="R20" i="1"/>
  <c r="N20" i="1"/>
  <c r="R42" i="1" s="1"/>
  <c r="M20" i="1"/>
  <c r="J20" i="1"/>
  <c r="F20" i="1"/>
  <c r="S19" i="1"/>
  <c r="R41" i="1" s="1"/>
  <c r="R19" i="1"/>
  <c r="N19" i="1"/>
  <c r="M19" i="1"/>
  <c r="J19" i="1"/>
  <c r="F19" i="1"/>
  <c r="U41" i="1" s="1"/>
  <c r="S18" i="1"/>
  <c r="U40" i="1" s="1"/>
  <c r="R18" i="1"/>
  <c r="N18" i="1"/>
  <c r="M18" i="1"/>
  <c r="J18" i="1"/>
  <c r="F18" i="1"/>
  <c r="S17" i="1"/>
  <c r="X39" i="1" s="1"/>
  <c r="R17" i="1"/>
  <c r="N17" i="1"/>
  <c r="M17" i="1"/>
  <c r="J17" i="1"/>
  <c r="F17" i="1"/>
  <c r="S16" i="1"/>
  <c r="S38" i="1" s="1"/>
  <c r="R16" i="1"/>
  <c r="N16" i="1"/>
  <c r="V38" i="1" s="1"/>
  <c r="M16" i="1"/>
  <c r="J16" i="1"/>
  <c r="F16" i="1"/>
  <c r="S15" i="1"/>
  <c r="V37" i="1" s="1"/>
  <c r="R15" i="1"/>
  <c r="N15" i="1"/>
  <c r="M15" i="1"/>
  <c r="J15" i="1"/>
  <c r="F15" i="1"/>
  <c r="S14" i="1"/>
  <c r="Y36" i="1" s="1"/>
  <c r="R14" i="1"/>
  <c r="N14" i="1"/>
  <c r="M14" i="1"/>
  <c r="J14" i="1"/>
  <c r="F14" i="1"/>
  <c r="R36" i="1" l="1"/>
  <c r="O37" i="1"/>
  <c r="W37" i="1"/>
  <c r="T38" i="1"/>
  <c r="Q39" i="1"/>
  <c r="Y39" i="1"/>
  <c r="V40" i="1"/>
  <c r="S41" i="1"/>
  <c r="P42" i="1"/>
  <c r="X42" i="1"/>
  <c r="U43" i="1"/>
  <c r="R44" i="1"/>
  <c r="S36" i="1"/>
  <c r="P37" i="1"/>
  <c r="X37" i="1"/>
  <c r="U38" i="1"/>
  <c r="R39" i="1"/>
  <c r="O40" i="1"/>
  <c r="W40" i="1"/>
  <c r="T41" i="1"/>
  <c r="Q42" i="1"/>
  <c r="Y42" i="1"/>
  <c r="V43" i="1"/>
  <c r="S44" i="1"/>
  <c r="Q37" i="1"/>
  <c r="U36" i="1"/>
  <c r="R37" i="1"/>
  <c r="O38" i="1"/>
  <c r="W38" i="1"/>
  <c r="T39" i="1"/>
  <c r="Q40" i="1"/>
  <c r="Y40" i="1"/>
  <c r="V41" i="1"/>
  <c r="S42" i="1"/>
  <c r="P43" i="1"/>
  <c r="X43" i="1"/>
  <c r="U44" i="1"/>
  <c r="Y37" i="1"/>
  <c r="S39" i="1"/>
  <c r="O43" i="1"/>
  <c r="W43" i="1"/>
  <c r="V36" i="1"/>
  <c r="S37" i="1"/>
  <c r="P38" i="1"/>
  <c r="X38" i="1"/>
  <c r="U39" i="1"/>
  <c r="R40" i="1"/>
  <c r="O41" i="1"/>
  <c r="W41" i="1"/>
  <c r="T42" i="1"/>
  <c r="Q43" i="1"/>
  <c r="Y43" i="1"/>
  <c r="V44" i="1"/>
  <c r="O36" i="1"/>
  <c r="W36" i="1"/>
  <c r="T37" i="1"/>
  <c r="Q38" i="1"/>
  <c r="Y38" i="1"/>
  <c r="V39" i="1"/>
  <c r="S40" i="1"/>
  <c r="P41" i="1"/>
  <c r="X41" i="1"/>
  <c r="U42" i="1"/>
  <c r="R43" i="1"/>
  <c r="O44" i="1"/>
  <c r="W44" i="1"/>
  <c r="P36" i="1"/>
  <c r="X36" i="1"/>
  <c r="U37" i="1"/>
  <c r="R38" i="1"/>
  <c r="O39" i="1"/>
  <c r="W39" i="1"/>
  <c r="T40" i="1"/>
  <c r="Q41" i="1"/>
  <c r="Y41" i="1"/>
  <c r="V42" i="1"/>
  <c r="S43" i="1"/>
  <c r="P44" i="1"/>
  <c r="X44" i="1"/>
  <c r="Q36" i="1"/>
  <c r="P39" i="1"/>
  <c r="O42" i="1"/>
  <c r="Q44" i="1"/>
</calcChain>
</file>

<file path=xl/sharedStrings.xml><?xml version="1.0" encoding="utf-8"?>
<sst xmlns="http://schemas.openxmlformats.org/spreadsheetml/2006/main" count="135" uniqueCount="84">
  <si>
    <t>Black Pearl Mine Soil Digestion Procedure (Scarlett Hunt Samples)</t>
  </si>
  <si>
    <t>Procedure:</t>
  </si>
  <si>
    <t>1. Dissolve ~0.1-0.2g dry bulk soil in 5mL of 8M HNO3 and heat for 8 hours at 120°C</t>
  </si>
  <si>
    <r>
      <t>2. Add 2mL of 30%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0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and heat for 6 hours at 120°C</t>
    </r>
  </si>
  <si>
    <t>3. Filter samples</t>
  </si>
  <si>
    <t>4. Dry samples for 6-12 hours at 95-125°C</t>
  </si>
  <si>
    <t>5. Redissolve samples in 0.32M HNO3 + 0.01M HF and heat for 5 hours at 120°C</t>
  </si>
  <si>
    <t>6. Dilute samples: 0.01mL sample in 10mL 0.32M HNO3 + 0.01M HF</t>
  </si>
  <si>
    <t>Dilution #1 (1:1000)</t>
  </si>
  <si>
    <t>0.01mL sample + 9.99mL 0.32M HNO3 + 0.01M HF</t>
  </si>
  <si>
    <t>SH Sample Digestion</t>
  </si>
  <si>
    <t>Step 1 + 2</t>
  </si>
  <si>
    <t>Step 3</t>
  </si>
  <si>
    <t>Step 4</t>
  </si>
  <si>
    <t>Step 5</t>
  </si>
  <si>
    <t>Step 6 Dilution #1 (1:1000)</t>
  </si>
  <si>
    <t>Sample ID</t>
  </si>
  <si>
    <t>Empty 1 wt (g)</t>
  </si>
  <si>
    <t>Sample wt (g)</t>
  </si>
  <si>
    <t>Total digestion wt (g)</t>
  </si>
  <si>
    <t>bulk soil wt (g)</t>
  </si>
  <si>
    <t>Empty 2 wt (g)</t>
  </si>
  <si>
    <t>Filtered sample wt (g)</t>
  </si>
  <si>
    <t>Dried wt (g)</t>
  </si>
  <si>
    <t>Dry leachate wt (g)</t>
  </si>
  <si>
    <t>redissolved pre heat wt (g)</t>
  </si>
  <si>
    <t>redissolved post heat wt (g)</t>
  </si>
  <si>
    <t>Sample lost in redissolve</t>
  </si>
  <si>
    <t>digested sample wt (g)</t>
  </si>
  <si>
    <t>Empty Ctube wt (g)</t>
  </si>
  <si>
    <t>Dilute Acid wt (g)</t>
  </si>
  <si>
    <t>Dilution wt (g)</t>
  </si>
  <si>
    <t>Dilute sample wt (g)</t>
  </si>
  <si>
    <t>Quad wt (g)</t>
  </si>
  <si>
    <t>1016.BPM.LB.S22</t>
  </si>
  <si>
    <t>1016.BPM.LB.S19</t>
  </si>
  <si>
    <t>1016.BPM.LB.S16</t>
  </si>
  <si>
    <t>1016.BPM.LB.S11</t>
  </si>
  <si>
    <t>1016.BPM.LB.S08*</t>
  </si>
  <si>
    <t>1016.BPM.LB.S04</t>
  </si>
  <si>
    <t>1024.BPM.LB.S20</t>
  </si>
  <si>
    <t>1024.BPM.LB.S14</t>
  </si>
  <si>
    <t>1024.BPM.LB.S10</t>
  </si>
  <si>
    <t>Filter Blank 1</t>
  </si>
  <si>
    <t>Filter Blank 2</t>
  </si>
  <si>
    <t>Filter Blank 3</t>
  </si>
  <si>
    <t>Sieve Blank</t>
  </si>
  <si>
    <t xml:space="preserve">Notes: </t>
  </si>
  <si>
    <t>*1016.BPM.LB.S08 spilled sample while setting on hotplate for drying. Lost 2.0681g of filtered sample prior to drying</t>
  </si>
  <si>
    <t>ICP-MS Data Analysis</t>
  </si>
  <si>
    <t>ICP-MS Conc.</t>
  </si>
  <si>
    <t>Bulk Soil Conc.</t>
  </si>
  <si>
    <t>ICP-MS Run Date</t>
  </si>
  <si>
    <t>W (ppb)</t>
  </si>
  <si>
    <t>Al (ppb)</t>
  </si>
  <si>
    <t>Mn(ppb)</t>
  </si>
  <si>
    <t>Ni (ppb)</t>
  </si>
  <si>
    <t>Cu(ppb)</t>
  </si>
  <si>
    <t>Zn (ppb)</t>
  </si>
  <si>
    <t>Mo (ppb)</t>
  </si>
  <si>
    <t>Ag (ppb)</t>
  </si>
  <si>
    <t>Cd (ppb)</t>
  </si>
  <si>
    <t>Pb (ppb)</t>
  </si>
  <si>
    <t>U(ppb)</t>
  </si>
  <si>
    <t>Notes:</t>
  </si>
  <si>
    <r>
      <t>Tungsten concentrations in surface soils are</t>
    </r>
    <r>
      <rPr>
        <b/>
        <sz val="10"/>
        <color rgb="FF202124"/>
        <rFont val="Arial"/>
        <family val="2"/>
      </rPr>
      <t xml:space="preserve"> 0.68– 2.7 mg/kg dry weight</t>
    </r>
    <r>
      <rPr>
        <sz val="10"/>
        <color rgb="FF202124"/>
        <rFont val="Arial"/>
        <family val="2"/>
      </rPr>
      <t>, respectively (Senesi et al. 1988)</t>
    </r>
  </si>
  <si>
    <t>182  W (ppb)</t>
  </si>
  <si>
    <t>Sample Name</t>
  </si>
  <si>
    <t>m from mine tailings</t>
  </si>
  <si>
    <t>conc per g bulk soil</t>
  </si>
  <si>
    <t>BPM 26s</t>
  </si>
  <si>
    <t>BPM 24s</t>
  </si>
  <si>
    <t>BPM 21s</t>
  </si>
  <si>
    <t>BPM 20s</t>
  </si>
  <si>
    <t>BPM 17s</t>
  </si>
  <si>
    <t>BPM 12s</t>
  </si>
  <si>
    <t>BPM 10s</t>
  </si>
  <si>
    <t>BPM 09s</t>
  </si>
  <si>
    <t>BPM 07s</t>
  </si>
  <si>
    <t>BPM 02s</t>
  </si>
  <si>
    <t>BPM 01s</t>
  </si>
  <si>
    <t>Metal Conc. vs Distance from Mine Tailings</t>
  </si>
  <si>
    <t>Metals Vs Mn</t>
  </si>
  <si>
    <t>Metals Vs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</si>
</sst>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202124"/>
      <name val="Arial"/>
      <family val="2"/>
    </font>
    <font>
      <b/>
      <sz val="10"/>
      <color rgb="FF202124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1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4" fontId="0" fillId="0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164" fontId="0" fillId="0" borderId="9" xfId="0" applyNumberFormat="1" applyFill="1" applyBorder="1" applyAlignment="1">
      <alignment horizontal="right"/>
    </xf>
    <xf numFmtId="164" fontId="0" fillId="0" borderId="9" xfId="0" applyNumberFormat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Fill="1" applyAlignment="1">
      <alignment horizontal="center" wrapText="1"/>
    </xf>
    <xf numFmtId="164" fontId="1" fillId="0" borderId="10" xfId="0" applyNumberFormat="1" applyFont="1" applyBorder="1" applyAlignment="1">
      <alignment horizontal="left"/>
    </xf>
    <xf numFmtId="164" fontId="0" fillId="0" borderId="11" xfId="0" applyNumberForma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164" fontId="0" fillId="0" borderId="2" xfId="0" applyNumberFormat="1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11" fontId="0" fillId="0" borderId="4" xfId="0" applyNumberFormat="1" applyBorder="1" applyAlignment="1">
      <alignment horizontal="center" wrapText="1"/>
    </xf>
    <xf numFmtId="11" fontId="0" fillId="0" borderId="0" xfId="0" applyNumberFormat="1" applyBorder="1" applyAlignment="1">
      <alignment horizontal="center" wrapText="1"/>
    </xf>
    <xf numFmtId="11" fontId="0" fillId="0" borderId="5" xfId="0" applyNumberForma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1" fontId="0" fillId="0" borderId="6" xfId="0" applyNumberFormat="1" applyBorder="1" applyAlignment="1">
      <alignment horizontal="center" wrapText="1"/>
    </xf>
    <xf numFmtId="11" fontId="0" fillId="0" borderId="7" xfId="0" applyNumberFormat="1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164" fontId="0" fillId="0" borderId="0" xfId="0" applyNumberFormat="1" applyFill="1" applyAlignment="1">
      <alignment horizontal="right" wrapText="1"/>
    </xf>
    <xf numFmtId="164" fontId="3" fillId="0" borderId="0" xfId="0" applyNumberFormat="1" applyFont="1" applyBorder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GLG575_LabWts_0404_2022!$G$49:$G$57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2704783.4148707297</c:v>
                </c:pt>
                <c:pt idx="7">
                  <c:v>2536686.4157708557</c:v>
                </c:pt>
                <c:pt idx="8">
                  <c:v>4497544.2852463108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D-4936-86A8-7C4192C1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3200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3200"/>
        <c:crosses val="autoZero"/>
        <c:crossBetween val="midCat"/>
      </c:valAx>
      <c:valAx>
        <c:axId val="20309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GLG575_LabWts_0404_2022!$O$49:$O$57</c:f>
              <c:numCache>
                <c:formatCode>0.00E+00</c:formatCode>
                <c:ptCount val="9"/>
                <c:pt idx="0">
                  <c:v>2242.8673692007092</c:v>
                </c:pt>
                <c:pt idx="1">
                  <c:v>21087.205291222919</c:v>
                </c:pt>
                <c:pt idx="2">
                  <c:v>-264.22946481648029</c:v>
                </c:pt>
                <c:pt idx="3">
                  <c:v>-1511.0739431268496</c:v>
                </c:pt>
                <c:pt idx="4">
                  <c:v>4249.7568562739752</c:v>
                </c:pt>
                <c:pt idx="5">
                  <c:v>218.43596632948444</c:v>
                </c:pt>
                <c:pt idx="6">
                  <c:v>-250.02388726955101</c:v>
                </c:pt>
                <c:pt idx="7">
                  <c:v>-1019.1788396190491</c:v>
                </c:pt>
                <c:pt idx="8">
                  <c:v>1026.2778555440843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A-4F05-AD88-7AD6626F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GLG575_LabWts_0404_2022!$P$49:$P$57</c:f>
              <c:numCache>
                <c:formatCode>0.00E+00</c:formatCode>
                <c:ptCount val="9"/>
                <c:pt idx="0">
                  <c:v>4516.0437569041305</c:v>
                </c:pt>
                <c:pt idx="1">
                  <c:v>1830.8271260596644</c:v>
                </c:pt>
                <c:pt idx="2">
                  <c:v>440.38244136080044</c:v>
                </c:pt>
                <c:pt idx="3">
                  <c:v>279.82850798645364</c:v>
                </c:pt>
                <c:pt idx="4">
                  <c:v>1471.8670087583037</c:v>
                </c:pt>
                <c:pt idx="5">
                  <c:v>456.72974777983114</c:v>
                </c:pt>
                <c:pt idx="6">
                  <c:v>500.04777453910202</c:v>
                </c:pt>
                <c:pt idx="7">
                  <c:v>596.59249148432139</c:v>
                </c:pt>
                <c:pt idx="8">
                  <c:v>1223.6389816102546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3-408A-BD1E-115B0259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GLG575_LabWts_0404_2022!$Q$35</c:f>
              <c:strCache>
                <c:ptCount val="1"/>
                <c:pt idx="0">
                  <c:v>W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774658700356416E-2"/>
                  <c:y val="-1.56120244748653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GLG575_LabWts_0404_2022!$Q$36:$Q$44</c:f>
              <c:numCache>
                <c:formatCode>0.00E+00</c:formatCode>
                <c:ptCount val="9"/>
                <c:pt idx="0">
                  <c:v>45008.892476527748</c:v>
                </c:pt>
                <c:pt idx="1">
                  <c:v>86310.421657098472</c:v>
                </c:pt>
                <c:pt idx="2">
                  <c:v>10304.94912784273</c:v>
                </c:pt>
                <c:pt idx="3">
                  <c:v>5764.4672645209448</c:v>
                </c:pt>
                <c:pt idx="4">
                  <c:v>33977.324328941686</c:v>
                </c:pt>
                <c:pt idx="5">
                  <c:v>6950.2352923017779</c:v>
                </c:pt>
                <c:pt idx="6">
                  <c:v>11407.47308662463</c:v>
                </c:pt>
                <c:pt idx="7">
                  <c:v>7357.9740616399622</c:v>
                </c:pt>
                <c:pt idx="8">
                  <c:v>6475.6186802813718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6-40B2-BCA8-489333FD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GLG575_LabWts_0404_2022!$U$35</c:f>
              <c:strCache>
                <c:ptCount val="1"/>
                <c:pt idx="0">
                  <c:v>Mo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GLG575_LabWts_0404_2022!$U$36:$U$44</c:f>
              <c:numCache>
                <c:formatCode>0.00E+00</c:formatCode>
                <c:ptCount val="9"/>
                <c:pt idx="0">
                  <c:v>51222.241269583763</c:v>
                </c:pt>
                <c:pt idx="1">
                  <c:v>172097.74984960846</c:v>
                </c:pt>
                <c:pt idx="2">
                  <c:v>16822.609259982575</c:v>
                </c:pt>
                <c:pt idx="3">
                  <c:v>13515.71693574571</c:v>
                </c:pt>
                <c:pt idx="4">
                  <c:v>43907.244007747708</c:v>
                </c:pt>
                <c:pt idx="5">
                  <c:v>13860.754954361832</c:v>
                </c:pt>
                <c:pt idx="6">
                  <c:v>23170.196200168368</c:v>
                </c:pt>
                <c:pt idx="7">
                  <c:v>10266.36245762603</c:v>
                </c:pt>
                <c:pt idx="8">
                  <c:v>12576.201529658416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7-403E-9B4D-ED5AB0FD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C7-403E-9B4D-ED5AB0FDD65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C7-403E-9B4D-ED5AB0FDD65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C7-403E-9B4D-ED5AB0FDD65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C7-403E-9B4D-ED5AB0FDD65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C7-403E-9B4D-ED5AB0FDD65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C7-403E-9B4D-ED5AB0FDD65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C7-403E-9B4D-ED5AB0FDD65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C7-403E-9B4D-ED5AB0FDD65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C7-403E-9B4D-ED5AB0FDD65B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GLG575_LabWts_0404_2022!$R$35</c:f>
              <c:strCache>
                <c:ptCount val="1"/>
                <c:pt idx="0">
                  <c:v>Ni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GLG575_LabWts_0404_2022!$R$36:$R$44</c:f>
              <c:numCache>
                <c:formatCode>0.00E+00</c:formatCode>
                <c:ptCount val="9"/>
                <c:pt idx="0">
                  <c:v>5122.2241269583765</c:v>
                </c:pt>
                <c:pt idx="1">
                  <c:v>7061.7617719444197</c:v>
                </c:pt>
                <c:pt idx="2">
                  <c:v>411.0236119367471</c:v>
                </c:pt>
                <c:pt idx="3">
                  <c:v>27.982850798645362</c:v>
                </c:pt>
                <c:pt idx="4">
                  <c:v>1513.3280512585375</c:v>
                </c:pt>
                <c:pt idx="5">
                  <c:v>278.00941169207113</c:v>
                </c:pt>
                <c:pt idx="6">
                  <c:v>3197.2502422719558</c:v>
                </c:pt>
                <c:pt idx="7">
                  <c:v>1143.468942011616</c:v>
                </c:pt>
                <c:pt idx="8">
                  <c:v>1150.1098814399347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B33-A793-847ADD11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205-4B33-A793-847ADD119BE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05-4B33-A793-847ADD119BE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05-4B33-A793-847ADD119BE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05-4B33-A793-847ADD119BE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05-4B33-A793-847ADD119BE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05-4B33-A793-847ADD119BE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05-4B33-A793-847ADD119BE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05-4B33-A793-847ADD119BE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05-4B33-A793-847ADD119BEF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GLG575_LabWts_0404_2022!$S$35</c:f>
              <c:strCache>
                <c:ptCount val="1"/>
                <c:pt idx="0">
                  <c:v>Cu(ppb)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GLG575_LabWts_0404_2022!$S$36:$S$44</c:f>
              <c:numCache>
                <c:formatCode>0.00E+00</c:formatCode>
                <c:ptCount val="9"/>
                <c:pt idx="0">
                  <c:v>28187.387207522428</c:v>
                </c:pt>
                <c:pt idx="1">
                  <c:v>32104.861389117683</c:v>
                </c:pt>
                <c:pt idx="2">
                  <c:v>6458.9424732917405</c:v>
                </c:pt>
                <c:pt idx="3">
                  <c:v>6324.124280493852</c:v>
                </c:pt>
                <c:pt idx="4">
                  <c:v>10696.948965060348</c:v>
                </c:pt>
                <c:pt idx="5">
                  <c:v>3455.2598310300268</c:v>
                </c:pt>
                <c:pt idx="6">
                  <c:v>10578.556357146717</c:v>
                </c:pt>
                <c:pt idx="7">
                  <c:v>18817.521502234638</c:v>
                </c:pt>
                <c:pt idx="8">
                  <c:v>6000.5732944692236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7-4EA8-8DB6-6ABCE84E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987-4EA8-8DB6-6ABCE84E2E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87-4EA8-8DB6-6ABCE84E2E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87-4EA8-8DB6-6ABCE84E2E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87-4EA8-8DB6-6ABCE84E2E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87-4EA8-8DB6-6ABCE84E2E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87-4EA8-8DB6-6ABCE84E2E4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87-4EA8-8DB6-6ABCE84E2E4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87-4EA8-8DB6-6ABCE84E2E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87-4EA8-8DB6-6ABCE84E2E4C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GLG575_LabWts_0404_2022!$W$35</c:f>
              <c:strCache>
                <c:ptCount val="1"/>
                <c:pt idx="0">
                  <c:v>Cd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GLG575_LabWts_0404_2022!$W$36:$W$44</c:f>
              <c:numCache>
                <c:formatCode>0.00E+00</c:formatCode>
                <c:ptCount val="9"/>
                <c:pt idx="0">
                  <c:v>30.309018502712291</c:v>
                </c:pt>
                <c:pt idx="1">
                  <c:v>65.386683073559439</c:v>
                </c:pt>
                <c:pt idx="2">
                  <c:v>29.358829424053365</c:v>
                </c:pt>
                <c:pt idx="3">
                  <c:v>27.982850798645362</c:v>
                </c:pt>
                <c:pt idx="4">
                  <c:v>20.730521250116951</c:v>
                </c:pt>
                <c:pt idx="5">
                  <c:v>0</c:v>
                </c:pt>
                <c:pt idx="6">
                  <c:v>39.472225213234019</c:v>
                </c:pt>
                <c:pt idx="7">
                  <c:v>24.858020478513389</c:v>
                </c:pt>
                <c:pt idx="8">
                  <c:v>25.0023887269551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4826-933D-BD6028A8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A8C-4826-933D-BD6028A889C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8C-4826-933D-BD6028A889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8C-4826-933D-BD6028A889C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8C-4826-933D-BD6028A889C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8C-4826-933D-BD6028A889C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8C-4826-933D-BD6028A889C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8C-4826-933D-BD6028A889C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8C-4826-933D-BD6028A889C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8C-4826-933D-BD6028A889C4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GLG575_LabWts_0404_2022!$X$35</c:f>
              <c:strCache>
                <c:ptCount val="1"/>
                <c:pt idx="0">
                  <c:v>Pb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GLG575_LabWts_0404_2022!$X$36:$X$44</c:f>
              <c:numCache>
                <c:formatCode>0.00E+00</c:formatCode>
                <c:ptCount val="9"/>
                <c:pt idx="0">
                  <c:v>2242.8673692007092</c:v>
                </c:pt>
                <c:pt idx="1">
                  <c:v>21087.205291222919</c:v>
                </c:pt>
                <c:pt idx="2">
                  <c:v>-264.22946481648029</c:v>
                </c:pt>
                <c:pt idx="3">
                  <c:v>-1511.0739431268496</c:v>
                </c:pt>
                <c:pt idx="4">
                  <c:v>4249.7568562739752</c:v>
                </c:pt>
                <c:pt idx="5">
                  <c:v>218.43596632948444</c:v>
                </c:pt>
                <c:pt idx="6">
                  <c:v>1026.2778555440843</c:v>
                </c:pt>
                <c:pt idx="7">
                  <c:v>-1019.1788396190491</c:v>
                </c:pt>
                <c:pt idx="8">
                  <c:v>-250.02388726955101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E1E-86ED-DF2E919B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2D-4E1E-86ED-DF2E919B40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2D-4E1E-86ED-DF2E919B40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2D-4E1E-86ED-DF2E919B407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2D-4E1E-86ED-DF2E919B407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2D-4E1E-86ED-DF2E919B407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2D-4E1E-86ED-DF2E919B407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2D-4E1E-86ED-DF2E919B407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2D-4E1E-86ED-DF2E919B407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2D-4E1E-86ED-DF2E919B4071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GLG575_LabWts_0404_2022!$V$35</c:f>
              <c:strCache>
                <c:ptCount val="1"/>
                <c:pt idx="0">
                  <c:v>Ag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GLG575_LabWts_0404_2022!$V$36:$V$44</c:f>
              <c:numCache>
                <c:formatCode>0.00E+00</c:formatCode>
                <c:ptCount val="9"/>
                <c:pt idx="0">
                  <c:v>1151.7427031030668</c:v>
                </c:pt>
                <c:pt idx="1">
                  <c:v>9415.682362592559</c:v>
                </c:pt>
                <c:pt idx="2">
                  <c:v>1321.1473240824014</c:v>
                </c:pt>
                <c:pt idx="3">
                  <c:v>531.67416517426182</c:v>
                </c:pt>
                <c:pt idx="4">
                  <c:v>1554.7890937587715</c:v>
                </c:pt>
                <c:pt idx="5">
                  <c:v>1032.6063862848357</c:v>
                </c:pt>
                <c:pt idx="6">
                  <c:v>4855.0837012277843</c:v>
                </c:pt>
                <c:pt idx="7">
                  <c:v>372.87030717770085</c:v>
                </c:pt>
                <c:pt idx="8">
                  <c:v>650.06210690083265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B-4362-8B31-FD6754AA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9B-4362-8B31-FD6754AAB18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9B-4362-8B31-FD6754AAB1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9B-4362-8B31-FD6754AAB18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9B-4362-8B31-FD6754AAB1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9B-4362-8B31-FD6754AAB1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9B-4362-8B31-FD6754AAB1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9B-4362-8B31-FD6754AAB18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9B-4362-8B31-FD6754AAB18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69B-4362-8B31-FD6754AAB189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9"/>
          <c:tx>
            <c:strRef>
              <c:f>GLG575_LabWts_0404_2022!$Y$35</c:f>
              <c:strCache>
                <c:ptCount val="1"/>
                <c:pt idx="0">
                  <c:v>U(ppb)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GLG575_LabWts_0404_2022!$O$36:$O$44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796865.28260476829</c:v>
                </c:pt>
                <c:pt idx="7">
                  <c:v>109623.87031024405</c:v>
                </c:pt>
                <c:pt idx="8">
                  <c:v>138463.22876987734</c:v>
                </c:pt>
              </c:numCache>
            </c:numRef>
          </c:xVal>
          <c:yVal>
            <c:numRef>
              <c:f>GLG575_LabWts_0404_2022!$Y$36:$Y$44</c:f>
              <c:numCache>
                <c:formatCode>0.00E+00</c:formatCode>
                <c:ptCount val="9"/>
                <c:pt idx="0">
                  <c:v>4516.0437569041305</c:v>
                </c:pt>
                <c:pt idx="1">
                  <c:v>1830.8271260596644</c:v>
                </c:pt>
                <c:pt idx="2">
                  <c:v>440.38244136080044</c:v>
                </c:pt>
                <c:pt idx="3">
                  <c:v>279.82850798645364</c:v>
                </c:pt>
                <c:pt idx="4">
                  <c:v>1471.8670087583037</c:v>
                </c:pt>
                <c:pt idx="5">
                  <c:v>456.72974777983114</c:v>
                </c:pt>
                <c:pt idx="6">
                  <c:v>1223.6389816102546</c:v>
                </c:pt>
                <c:pt idx="7">
                  <c:v>596.59249148432139</c:v>
                </c:pt>
                <c:pt idx="8">
                  <c:v>500.04777453910202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3-41AD-A2BA-6A08A414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83-41AD-A2BA-6A08A414C1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GLG575_LabWts_0404_2022!$P$35</c15:sqref>
                        </c15:formulaRef>
                      </c:ext>
                    </c:extLst>
                    <c:strCache>
                      <c:ptCount val="1"/>
                      <c:pt idx="0">
                        <c:v>Al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83-41AD-A2BA-6A08A414C1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83-41AD-A2BA-6A08A414C16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83-41AD-A2BA-6A08A414C1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83-41AD-A2BA-6A08A414C16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83-41AD-A2BA-6A08A414C1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83-41AD-A2BA-6A08A414C1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83-41AD-A2BA-6A08A414C1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GLG575_LabWts_0404_2022!$O$36:$O$44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760877.60049208929</c:v>
                      </c:pt>
                      <c:pt idx="1">
                        <c:v>576939.39809955168</c:v>
                      </c:pt>
                      <c:pt idx="2">
                        <c:v>53785.375504865769</c:v>
                      </c:pt>
                      <c:pt idx="3">
                        <c:v>32208.261269240815</c:v>
                      </c:pt>
                      <c:pt idx="4">
                        <c:v>228408.88313378859</c:v>
                      </c:pt>
                      <c:pt idx="5">
                        <c:v>58481.26553093925</c:v>
                      </c:pt>
                      <c:pt idx="6">
                        <c:v>796865.28260476829</c:v>
                      </c:pt>
                      <c:pt idx="7">
                        <c:v>109623.87031024405</c:v>
                      </c:pt>
                      <c:pt idx="8">
                        <c:v>138463.22876987734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83-41AD-A2BA-6A08A414C162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GLG575_LabWts_0404_2022!$C$51:$C$68</c:f>
              <c:numCache>
                <c:formatCode>General</c:formatCode>
                <c:ptCount val="18"/>
                <c:pt idx="0">
                  <c:v>61</c:v>
                </c:pt>
                <c:pt idx="1">
                  <c:v>104</c:v>
                </c:pt>
                <c:pt idx="2">
                  <c:v>137</c:v>
                </c:pt>
                <c:pt idx="3">
                  <c:v>187</c:v>
                </c:pt>
                <c:pt idx="4">
                  <c:v>305</c:v>
                </c:pt>
                <c:pt idx="5">
                  <c:v>360</c:v>
                </c:pt>
                <c:pt idx="6">
                  <c:v>529</c:v>
                </c:pt>
                <c:pt idx="7">
                  <c:v>567</c:v>
                </c:pt>
                <c:pt idx="8">
                  <c:v>596</c:v>
                </c:pt>
                <c:pt idx="9">
                  <c:v>625</c:v>
                </c:pt>
                <c:pt idx="10">
                  <c:v>695</c:v>
                </c:pt>
                <c:pt idx="11">
                  <c:v>716</c:v>
                </c:pt>
                <c:pt idx="12">
                  <c:v>803</c:v>
                </c:pt>
                <c:pt idx="13">
                  <c:v>850</c:v>
                </c:pt>
                <c:pt idx="14">
                  <c:v>878</c:v>
                </c:pt>
                <c:pt idx="15">
                  <c:v>1001</c:v>
                </c:pt>
                <c:pt idx="16">
                  <c:v>1239</c:v>
                </c:pt>
                <c:pt idx="17">
                  <c:v>1648</c:v>
                </c:pt>
              </c:numCache>
            </c:numRef>
          </c:xVal>
          <c:yVal>
            <c:numRef>
              <c:f>GLG575_LabWts_0404_2022!$D$51:$D$68</c:f>
              <c:numCache>
                <c:formatCode>0.00E+00</c:formatCode>
                <c:ptCount val="18"/>
                <c:pt idx="0">
                  <c:v>45008.892476527748</c:v>
                </c:pt>
                <c:pt idx="1">
                  <c:v>118709.46442707455</c:v>
                </c:pt>
                <c:pt idx="2">
                  <c:v>220853.92148164113</c:v>
                </c:pt>
                <c:pt idx="3">
                  <c:v>86310.421657098472</c:v>
                </c:pt>
                <c:pt idx="4">
                  <c:v>20599.994161701099</c:v>
                </c:pt>
                <c:pt idx="5">
                  <c:v>10304.94912784273</c:v>
                </c:pt>
                <c:pt idx="6">
                  <c:v>204958.68381122776</c:v>
                </c:pt>
                <c:pt idx="7">
                  <c:v>5764.4672645209448</c:v>
                </c:pt>
                <c:pt idx="8">
                  <c:v>98986.498111472654</c:v>
                </c:pt>
                <c:pt idx="9">
                  <c:v>15757.216079314037</c:v>
                </c:pt>
                <c:pt idx="10">
                  <c:v>33977.324328941686</c:v>
                </c:pt>
                <c:pt idx="11">
                  <c:v>12119.809173734315</c:v>
                </c:pt>
                <c:pt idx="12">
                  <c:v>6950.2352923017779</c:v>
                </c:pt>
                <c:pt idx="13">
                  <c:v>12626.358218467822</c:v>
                </c:pt>
                <c:pt idx="14">
                  <c:v>13573.485947703808</c:v>
                </c:pt>
                <c:pt idx="15">
                  <c:v>6475.6186802813718</c:v>
                </c:pt>
                <c:pt idx="16">
                  <c:v>7357.9740616399622</c:v>
                </c:pt>
                <c:pt idx="17">
                  <c:v>11407.47308662463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E-48AB-A7AE-06F84000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9856"/>
        <c:axId val="2030974864"/>
      </c:scatterChart>
      <c:valAx>
        <c:axId val="20309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4864"/>
        <c:crosses val="autoZero"/>
        <c:crossBetween val="midCat"/>
      </c:valAx>
      <c:valAx>
        <c:axId val="2030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GLG575_LabWts_0404_2022!$Q$35</c:f>
              <c:strCache>
                <c:ptCount val="1"/>
                <c:pt idx="0">
                  <c:v>W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774658700356416E-2"/>
                  <c:y val="-1.56120244748653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GLG575_LabWts_0404_2022!$Q$36:$Q$44</c:f>
              <c:numCache>
                <c:formatCode>0.00E+00</c:formatCode>
                <c:ptCount val="9"/>
                <c:pt idx="0">
                  <c:v>45008.892476527748</c:v>
                </c:pt>
                <c:pt idx="1">
                  <c:v>86310.421657098472</c:v>
                </c:pt>
                <c:pt idx="2">
                  <c:v>10304.94912784273</c:v>
                </c:pt>
                <c:pt idx="3">
                  <c:v>5764.4672645209448</c:v>
                </c:pt>
                <c:pt idx="4">
                  <c:v>33977.324328941686</c:v>
                </c:pt>
                <c:pt idx="5">
                  <c:v>6950.2352923017779</c:v>
                </c:pt>
                <c:pt idx="6">
                  <c:v>11407.47308662463</c:v>
                </c:pt>
                <c:pt idx="7">
                  <c:v>7357.9740616399622</c:v>
                </c:pt>
                <c:pt idx="8">
                  <c:v>6475.6186802813718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A-477A-81CB-33AEB188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57A-477A-81CB-33AEB18895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A-477A-81CB-33AEB18895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A-477A-81CB-33AEB18895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A-477A-81CB-33AEB18895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7A-477A-81CB-33AEB18895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7A-477A-81CB-33AEB18895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7A-477A-81CB-33AEB18895C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7A-477A-81CB-33AEB18895C1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GLG575_LabWts_0404_2022!$U$35</c:f>
              <c:strCache>
                <c:ptCount val="1"/>
                <c:pt idx="0">
                  <c:v>Mo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GLG575_LabWts_0404_2022!$U$36:$U$44</c:f>
              <c:numCache>
                <c:formatCode>0.00E+00</c:formatCode>
                <c:ptCount val="9"/>
                <c:pt idx="0">
                  <c:v>51222.241269583763</c:v>
                </c:pt>
                <c:pt idx="1">
                  <c:v>172097.74984960846</c:v>
                </c:pt>
                <c:pt idx="2">
                  <c:v>16822.609259982575</c:v>
                </c:pt>
                <c:pt idx="3">
                  <c:v>13515.71693574571</c:v>
                </c:pt>
                <c:pt idx="4">
                  <c:v>43907.244007747708</c:v>
                </c:pt>
                <c:pt idx="5">
                  <c:v>13860.754954361832</c:v>
                </c:pt>
                <c:pt idx="6">
                  <c:v>23170.196200168368</c:v>
                </c:pt>
                <c:pt idx="7">
                  <c:v>10266.36245762603</c:v>
                </c:pt>
                <c:pt idx="8">
                  <c:v>12576.201529658416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D-4204-A9A8-53FF9FFA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7D-4204-A9A8-53FF9FFABEC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7D-4204-A9A8-53FF9FFABE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7D-4204-A9A8-53FF9FFABE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7D-4204-A9A8-53FF9FFABEC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7D-4204-A9A8-53FF9FFABE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7D-4204-A9A8-53FF9FFABE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7D-4204-A9A8-53FF9FFABEC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7D-4204-A9A8-53FF9FFABEC5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GLG575_LabWts_0404_2022!$S$35</c:f>
              <c:strCache>
                <c:ptCount val="1"/>
                <c:pt idx="0">
                  <c:v>Cu(ppb)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GLG575_LabWts_0404_2022!$S$36:$S$44</c:f>
              <c:numCache>
                <c:formatCode>0.00E+00</c:formatCode>
                <c:ptCount val="9"/>
                <c:pt idx="0">
                  <c:v>28187.387207522428</c:v>
                </c:pt>
                <c:pt idx="1">
                  <c:v>32104.861389117683</c:v>
                </c:pt>
                <c:pt idx="2">
                  <c:v>6458.9424732917405</c:v>
                </c:pt>
                <c:pt idx="3">
                  <c:v>6324.124280493852</c:v>
                </c:pt>
                <c:pt idx="4">
                  <c:v>10696.948965060348</c:v>
                </c:pt>
                <c:pt idx="5">
                  <c:v>3455.2598310300268</c:v>
                </c:pt>
                <c:pt idx="6">
                  <c:v>10578.556357146717</c:v>
                </c:pt>
                <c:pt idx="7">
                  <c:v>18817.521502234638</c:v>
                </c:pt>
                <c:pt idx="8">
                  <c:v>6000.5732944692236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F-4AA1-994D-D7566EDA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FF-4AA1-994D-D7566EDA783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FF-4AA1-994D-D7566EDA78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FF-4AA1-994D-D7566EDA783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FF-4AA1-994D-D7566EDA783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FF-4AA1-994D-D7566EDA783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FF-4AA1-994D-D7566EDA783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FF-4AA1-994D-D7566EDA783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FF-4AA1-994D-D7566EDA7834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GLG575_LabWts_0404_2022!$W$35</c:f>
              <c:strCache>
                <c:ptCount val="1"/>
                <c:pt idx="0">
                  <c:v>Cd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GLG575_LabWts_0404_2022!$W$36:$W$44</c:f>
              <c:numCache>
                <c:formatCode>0.00E+00</c:formatCode>
                <c:ptCount val="9"/>
                <c:pt idx="0">
                  <c:v>30.309018502712291</c:v>
                </c:pt>
                <c:pt idx="1">
                  <c:v>65.386683073559439</c:v>
                </c:pt>
                <c:pt idx="2">
                  <c:v>29.358829424053365</c:v>
                </c:pt>
                <c:pt idx="3">
                  <c:v>27.982850798645362</c:v>
                </c:pt>
                <c:pt idx="4">
                  <c:v>20.730521250116951</c:v>
                </c:pt>
                <c:pt idx="5">
                  <c:v>0</c:v>
                </c:pt>
                <c:pt idx="6">
                  <c:v>39.472225213234019</c:v>
                </c:pt>
                <c:pt idx="7">
                  <c:v>24.858020478513389</c:v>
                </c:pt>
                <c:pt idx="8">
                  <c:v>25.0023887269551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1-47C7-BE64-5D29A67D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01-47C7-BE64-5D29A67DBB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01-47C7-BE64-5D29A67DBB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01-47C7-BE64-5D29A67DBB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01-47C7-BE64-5D29A67DBB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01-47C7-BE64-5D29A67DBB4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01-47C7-BE64-5D29A67DBB4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01-47C7-BE64-5D29A67DBB4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01-47C7-BE64-5D29A67DBB42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GLG575_LabWts_0404_2022!$R$35</c:f>
              <c:strCache>
                <c:ptCount val="1"/>
                <c:pt idx="0">
                  <c:v>Ni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GLG575_LabWts_0404_2022!$R$36:$R$44</c:f>
              <c:numCache>
                <c:formatCode>0.00E+00</c:formatCode>
                <c:ptCount val="9"/>
                <c:pt idx="0">
                  <c:v>5122.2241269583765</c:v>
                </c:pt>
                <c:pt idx="1">
                  <c:v>7061.7617719444197</c:v>
                </c:pt>
                <c:pt idx="2">
                  <c:v>411.0236119367471</c:v>
                </c:pt>
                <c:pt idx="3">
                  <c:v>27.982850798645362</c:v>
                </c:pt>
                <c:pt idx="4">
                  <c:v>1513.3280512585375</c:v>
                </c:pt>
                <c:pt idx="5">
                  <c:v>278.00941169207113</c:v>
                </c:pt>
                <c:pt idx="6">
                  <c:v>3197.2502422719558</c:v>
                </c:pt>
                <c:pt idx="7">
                  <c:v>1143.468942011616</c:v>
                </c:pt>
                <c:pt idx="8">
                  <c:v>1150.1098814399347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7B4-98EA-82AEFBF8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22-47B4-98EA-82AEFBF878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22-47B4-98EA-82AEFBF8789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22-47B4-98EA-82AEFBF878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22-47B4-98EA-82AEFBF8789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22-47B4-98EA-82AEFBF8789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22-47B4-98EA-82AEFBF8789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22-47B4-98EA-82AEFBF8789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22-47B4-98EA-82AEFBF8789A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GLG575_LabWts_0404_2022!$T$35</c:f>
              <c:strCache>
                <c:ptCount val="1"/>
                <c:pt idx="0">
                  <c:v>Zn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GLG575_LabWts_0404_2022!$T$36:$T$44</c:f>
              <c:numCache>
                <c:formatCode>0.00E+00</c:formatCode>
                <c:ptCount val="9"/>
                <c:pt idx="0">
                  <c:v>29036.03972559837</c:v>
                </c:pt>
                <c:pt idx="1">
                  <c:v>25893.126497129539</c:v>
                </c:pt>
                <c:pt idx="2">
                  <c:v>-1526.6591300507748</c:v>
                </c:pt>
                <c:pt idx="3">
                  <c:v>-2238.6280638916292</c:v>
                </c:pt>
                <c:pt idx="4">
                  <c:v>11049.367826312338</c:v>
                </c:pt>
                <c:pt idx="5">
                  <c:v>-516.30319314241785</c:v>
                </c:pt>
                <c:pt idx="6">
                  <c:v>9828.5840780952694</c:v>
                </c:pt>
                <c:pt idx="7">
                  <c:v>18544.083276970989</c:v>
                </c:pt>
                <c:pt idx="8">
                  <c:v>850.08121671647348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F-44DE-9926-D53F3355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3F-44DE-9926-D53F335590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3F-44DE-9926-D53F335590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3F-44DE-9926-D53F335590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3F-44DE-9926-D53F335590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3F-44DE-9926-D53F3355906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3F-44DE-9926-D53F335590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3F-44DE-9926-D53F3355906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3F-44DE-9926-D53F3355906F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GLG575_LabWts_0404_2022!$X$35</c:f>
              <c:strCache>
                <c:ptCount val="1"/>
                <c:pt idx="0">
                  <c:v>Pb 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GLG575_LabWts_0404_2022!$X$36:$X$44</c:f>
              <c:numCache>
                <c:formatCode>0.00E+00</c:formatCode>
                <c:ptCount val="9"/>
                <c:pt idx="0">
                  <c:v>2242.8673692007092</c:v>
                </c:pt>
                <c:pt idx="1">
                  <c:v>21087.205291222919</c:v>
                </c:pt>
                <c:pt idx="2">
                  <c:v>-264.22946481648029</c:v>
                </c:pt>
                <c:pt idx="3">
                  <c:v>-1511.0739431268496</c:v>
                </c:pt>
                <c:pt idx="4">
                  <c:v>4249.7568562739752</c:v>
                </c:pt>
                <c:pt idx="5">
                  <c:v>218.43596632948444</c:v>
                </c:pt>
                <c:pt idx="6">
                  <c:v>1026.2778555440843</c:v>
                </c:pt>
                <c:pt idx="7">
                  <c:v>-1019.1788396190491</c:v>
                </c:pt>
                <c:pt idx="8">
                  <c:v>-250.02388726955101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674-A158-524FFB9B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A8-4674-A158-524FFB9B3BC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A8-4674-A158-524FFB9B3BC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A8-4674-A158-524FFB9B3B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A8-4674-A158-524FFB9B3BC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A8-4674-A158-524FFB9B3BC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A8-4674-A158-524FFB9B3BC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A8-4674-A158-524FFB9B3BC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GLG575_LabWts_0404_2022!$Y$35</c15:sqref>
                        </c15:formulaRef>
                      </c:ext>
                    </c:extLst>
                    <c:strCache>
                      <c:ptCount val="1"/>
                      <c:pt idx="0">
                        <c:v>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GLG575_LabWts_0404_2022!$Y$36:$Y$44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4516.0437569041305</c:v>
                      </c:pt>
                      <c:pt idx="1">
                        <c:v>1830.8271260596644</c:v>
                      </c:pt>
                      <c:pt idx="2">
                        <c:v>440.38244136080044</c:v>
                      </c:pt>
                      <c:pt idx="3">
                        <c:v>279.82850798645364</c:v>
                      </c:pt>
                      <c:pt idx="4">
                        <c:v>1471.8670087583037</c:v>
                      </c:pt>
                      <c:pt idx="5">
                        <c:v>456.72974777983114</c:v>
                      </c:pt>
                      <c:pt idx="6">
                        <c:v>1223.6389816102546</c:v>
                      </c:pt>
                      <c:pt idx="7">
                        <c:v>596.59249148432139</c:v>
                      </c:pt>
                      <c:pt idx="8">
                        <c:v>500.04777453910202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A8-4674-A158-524FFB9B3BCD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GLG575_LabWts_0404_2022!$Y$35</c:f>
              <c:strCache>
                <c:ptCount val="1"/>
                <c:pt idx="0">
                  <c:v>U(ppb)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GLG575_LabWts_0404_2022!$P$36:$P$44</c:f>
              <c:numCache>
                <c:formatCode>0.00E+00</c:formatCode>
                <c:ptCount val="9"/>
                <c:pt idx="0">
                  <c:v>9758746.2324107885</c:v>
                </c:pt>
                <c:pt idx="1">
                  <c:v>12892913.475102913</c:v>
                </c:pt>
                <c:pt idx="2">
                  <c:v>1575424.1457241275</c:v>
                </c:pt>
                <c:pt idx="3">
                  <c:v>683565.07930930902</c:v>
                </c:pt>
                <c:pt idx="4">
                  <c:v>3746088.1119811339</c:v>
                </c:pt>
                <c:pt idx="5">
                  <c:v>1254060.7405126912</c:v>
                </c:pt>
                <c:pt idx="6">
                  <c:v>4497544.2852463108</c:v>
                </c:pt>
                <c:pt idx="7">
                  <c:v>2536686.4157708557</c:v>
                </c:pt>
                <c:pt idx="8">
                  <c:v>2704783.4148707297</c:v>
                </c:pt>
              </c:numCache>
            </c:numRef>
          </c:xVal>
          <c:yVal>
            <c:numRef>
              <c:f>GLG575_LabWts_0404_2022!$Y$36:$Y$44</c:f>
              <c:numCache>
                <c:formatCode>0.00E+00</c:formatCode>
                <c:ptCount val="9"/>
                <c:pt idx="0">
                  <c:v>4516.0437569041305</c:v>
                </c:pt>
                <c:pt idx="1">
                  <c:v>1830.8271260596644</c:v>
                </c:pt>
                <c:pt idx="2">
                  <c:v>440.38244136080044</c:v>
                </c:pt>
                <c:pt idx="3">
                  <c:v>279.82850798645364</c:v>
                </c:pt>
                <c:pt idx="4">
                  <c:v>1471.8670087583037</c:v>
                </c:pt>
                <c:pt idx="5">
                  <c:v>456.72974777983114</c:v>
                </c:pt>
                <c:pt idx="6">
                  <c:v>1223.6389816102546</c:v>
                </c:pt>
                <c:pt idx="7">
                  <c:v>596.59249148432139</c:v>
                </c:pt>
                <c:pt idx="8">
                  <c:v>500.04777453910202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0-480B-B20C-750DF422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408"/>
        <c:axId val="583299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GLG575_LabWts_0404_2022!$Q$35</c15:sqref>
                        </c15:formulaRef>
                      </c:ext>
                    </c:extLst>
                    <c:strCache>
                      <c:ptCount val="1"/>
                      <c:pt idx="0">
                        <c:v>W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774658700356416E-2"/>
                        <c:y val="-1.5612024474865372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GLG575_LabWts_0404_2022!$Q$36:$Q$44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45008.892476527748</c:v>
                      </c:pt>
                      <c:pt idx="1">
                        <c:v>86310.421657098472</c:v>
                      </c:pt>
                      <c:pt idx="2">
                        <c:v>10304.94912784273</c:v>
                      </c:pt>
                      <c:pt idx="3">
                        <c:v>5764.4672645209448</c:v>
                      </c:pt>
                      <c:pt idx="4">
                        <c:v>33977.324328941686</c:v>
                      </c:pt>
                      <c:pt idx="5">
                        <c:v>6950.2352923017779</c:v>
                      </c:pt>
                      <c:pt idx="6">
                        <c:v>11407.47308662463</c:v>
                      </c:pt>
                      <c:pt idx="7">
                        <c:v>7357.9740616399622</c:v>
                      </c:pt>
                      <c:pt idx="8">
                        <c:v>6475.6186802813718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D0-480B-B20C-750DF422E1E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GLG575_LabWts_0404_2022!$R$35</c15:sqref>
                        </c15:formulaRef>
                      </c:ext>
                    </c:extLst>
                    <c:strCache>
                      <c:ptCount val="1"/>
                      <c:pt idx="0">
                        <c:v>Ni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GLG575_LabWts_0404_2022!$R$36:$R$44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5122.2241269583765</c:v>
                      </c:pt>
                      <c:pt idx="1">
                        <c:v>7061.7617719444197</c:v>
                      </c:pt>
                      <c:pt idx="2">
                        <c:v>411.0236119367471</c:v>
                      </c:pt>
                      <c:pt idx="3">
                        <c:v>27.982850798645362</c:v>
                      </c:pt>
                      <c:pt idx="4">
                        <c:v>1513.3280512585375</c:v>
                      </c:pt>
                      <c:pt idx="5">
                        <c:v>278.00941169207113</c:v>
                      </c:pt>
                      <c:pt idx="6">
                        <c:v>3197.2502422719558</c:v>
                      </c:pt>
                      <c:pt idx="7">
                        <c:v>1143.468942011616</c:v>
                      </c:pt>
                      <c:pt idx="8">
                        <c:v>1150.1098814399347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D0-480B-B20C-750DF422E1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GLG575_LabWts_0404_2022!$S$35</c15:sqref>
                        </c15:formulaRef>
                      </c:ext>
                    </c:extLst>
                    <c:strCache>
                      <c:ptCount val="1"/>
                      <c:pt idx="0">
                        <c:v>Cu(ppb)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GLG575_LabWts_0404_2022!$S$36:$S$44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28187.387207522428</c:v>
                      </c:pt>
                      <c:pt idx="1">
                        <c:v>32104.861389117683</c:v>
                      </c:pt>
                      <c:pt idx="2">
                        <c:v>6458.9424732917405</c:v>
                      </c:pt>
                      <c:pt idx="3">
                        <c:v>6324.124280493852</c:v>
                      </c:pt>
                      <c:pt idx="4">
                        <c:v>10696.948965060348</c:v>
                      </c:pt>
                      <c:pt idx="5">
                        <c:v>3455.2598310300268</c:v>
                      </c:pt>
                      <c:pt idx="6">
                        <c:v>10578.556357146717</c:v>
                      </c:pt>
                      <c:pt idx="7">
                        <c:v>18817.521502234638</c:v>
                      </c:pt>
                      <c:pt idx="8">
                        <c:v>6000.5732944692236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D0-480B-B20C-750DF422E1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GLG575_LabWts_0404_2022!$T$35</c15:sqref>
                        </c15:formulaRef>
                      </c:ext>
                    </c:extLst>
                    <c:strCache>
                      <c:ptCount val="1"/>
                      <c:pt idx="0">
                        <c:v>Zn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GLG575_LabWts_0404_2022!$T$36:$T$44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29036.03972559837</c:v>
                      </c:pt>
                      <c:pt idx="1">
                        <c:v>25893.126497129539</c:v>
                      </c:pt>
                      <c:pt idx="2">
                        <c:v>-1526.6591300507748</c:v>
                      </c:pt>
                      <c:pt idx="3">
                        <c:v>-2238.6280638916292</c:v>
                      </c:pt>
                      <c:pt idx="4">
                        <c:v>11049.367826312338</c:v>
                      </c:pt>
                      <c:pt idx="5">
                        <c:v>-516.30319314241785</c:v>
                      </c:pt>
                      <c:pt idx="6">
                        <c:v>9828.5840780952694</c:v>
                      </c:pt>
                      <c:pt idx="7">
                        <c:v>18544.083276970989</c:v>
                      </c:pt>
                      <c:pt idx="8">
                        <c:v>850.08121671647348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D0-480B-B20C-750DF422E1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GLG575_LabWts_0404_2022!$U$35</c15:sqref>
                        </c15:formulaRef>
                      </c:ext>
                    </c:extLst>
                    <c:strCache>
                      <c:ptCount val="1"/>
                      <c:pt idx="0">
                        <c:v>Mo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GLG575_LabWts_0404_2022!$U$36:$U$44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51222.241269583763</c:v>
                      </c:pt>
                      <c:pt idx="1">
                        <c:v>172097.74984960846</c:v>
                      </c:pt>
                      <c:pt idx="2">
                        <c:v>16822.609259982575</c:v>
                      </c:pt>
                      <c:pt idx="3">
                        <c:v>13515.71693574571</c:v>
                      </c:pt>
                      <c:pt idx="4">
                        <c:v>43907.244007747708</c:v>
                      </c:pt>
                      <c:pt idx="5">
                        <c:v>13860.754954361832</c:v>
                      </c:pt>
                      <c:pt idx="6">
                        <c:v>23170.196200168368</c:v>
                      </c:pt>
                      <c:pt idx="7">
                        <c:v>10266.36245762603</c:v>
                      </c:pt>
                      <c:pt idx="8">
                        <c:v>12576.201529658416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D0-480B-B20C-750DF422E1E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GLG575_LabWts_0404_2022!$V$35</c15:sqref>
                        </c15:formulaRef>
                      </c:ext>
                    </c:extLst>
                    <c:strCache>
                      <c:ptCount val="1"/>
                      <c:pt idx="0">
                        <c:v>Ag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GLG575_LabWts_0404_2022!$V$36:$V$44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1151.7427031030668</c:v>
                      </c:pt>
                      <c:pt idx="1">
                        <c:v>9415.682362592559</c:v>
                      </c:pt>
                      <c:pt idx="2">
                        <c:v>1321.1473240824014</c:v>
                      </c:pt>
                      <c:pt idx="3">
                        <c:v>531.67416517426182</c:v>
                      </c:pt>
                      <c:pt idx="4">
                        <c:v>1554.7890937587715</c:v>
                      </c:pt>
                      <c:pt idx="5">
                        <c:v>1032.6063862848357</c:v>
                      </c:pt>
                      <c:pt idx="6">
                        <c:v>4855.0837012277843</c:v>
                      </c:pt>
                      <c:pt idx="7">
                        <c:v>372.87030717770085</c:v>
                      </c:pt>
                      <c:pt idx="8">
                        <c:v>650.06210690083265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D0-480B-B20C-750DF422E1E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GLG575_LabWts_0404_2022!$W$35</c15:sqref>
                        </c15:formulaRef>
                      </c:ext>
                    </c:extLst>
                    <c:strCache>
                      <c:ptCount val="1"/>
                      <c:pt idx="0">
                        <c:v>Cd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GLG575_LabWts_0404_2022!$W$36:$W$44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30.309018502712291</c:v>
                      </c:pt>
                      <c:pt idx="1">
                        <c:v>65.386683073559439</c:v>
                      </c:pt>
                      <c:pt idx="2">
                        <c:v>29.358829424053365</c:v>
                      </c:pt>
                      <c:pt idx="3">
                        <c:v>27.982850798645362</c:v>
                      </c:pt>
                      <c:pt idx="4">
                        <c:v>20.730521250116951</c:v>
                      </c:pt>
                      <c:pt idx="5">
                        <c:v>0</c:v>
                      </c:pt>
                      <c:pt idx="6">
                        <c:v>39.472225213234019</c:v>
                      </c:pt>
                      <c:pt idx="7">
                        <c:v>24.858020478513389</c:v>
                      </c:pt>
                      <c:pt idx="8">
                        <c:v>25.0023887269551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D0-480B-B20C-750DF422E1E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GLG575_LabWts_0404_2022!$X$35</c15:sqref>
                        </c15:formulaRef>
                      </c:ext>
                    </c:extLst>
                    <c:strCache>
                      <c:ptCount val="1"/>
                      <c:pt idx="0">
                        <c:v>Pb (ppb)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GLG575_LabWts_0404_2022!$P$36:$P$44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9758746.2324107885</c:v>
                      </c:pt>
                      <c:pt idx="1">
                        <c:v>12892913.475102913</c:v>
                      </c:pt>
                      <c:pt idx="2">
                        <c:v>1575424.1457241275</c:v>
                      </c:pt>
                      <c:pt idx="3">
                        <c:v>683565.07930930902</c:v>
                      </c:pt>
                      <c:pt idx="4">
                        <c:v>3746088.1119811339</c:v>
                      </c:pt>
                      <c:pt idx="5">
                        <c:v>1254060.7405126912</c:v>
                      </c:pt>
                      <c:pt idx="6">
                        <c:v>4497544.2852463108</c:v>
                      </c:pt>
                      <c:pt idx="7">
                        <c:v>2536686.4157708557</c:v>
                      </c:pt>
                      <c:pt idx="8">
                        <c:v>2704783.4148707297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GLG575_LabWts_0404_2022!$X$36:$X$44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2242.8673692007092</c:v>
                      </c:pt>
                      <c:pt idx="1">
                        <c:v>21087.205291222919</c:v>
                      </c:pt>
                      <c:pt idx="2">
                        <c:v>-264.22946481648029</c:v>
                      </c:pt>
                      <c:pt idx="3">
                        <c:v>-1511.0739431268496</c:v>
                      </c:pt>
                      <c:pt idx="4">
                        <c:v>4249.7568562739752</c:v>
                      </c:pt>
                      <c:pt idx="5">
                        <c:v>218.43596632948444</c:v>
                      </c:pt>
                      <c:pt idx="6">
                        <c:v>1026.2778555440843</c:v>
                      </c:pt>
                      <c:pt idx="7">
                        <c:v>-1019.1788396190491</c:v>
                      </c:pt>
                      <c:pt idx="8">
                        <c:v>-250.02388726955101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D0-480B-B20C-750DF422E1EA}"/>
                  </c:ext>
                </c:extLst>
              </c15:ser>
            </c15:filteredScatterSeries>
          </c:ext>
        </c:extLst>
      </c:scatterChart>
      <c:valAx>
        <c:axId val="5833034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9664"/>
        <c:crosses val="autoZero"/>
        <c:crossBetween val="midCat"/>
      </c:valAx>
      <c:valAx>
        <c:axId val="5832996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GLG575_LabWts_0404_2022!$H$49:$H$57</c:f>
              <c:numCache>
                <c:formatCode>0.00E+00</c:formatCode>
                <c:ptCount val="9"/>
                <c:pt idx="0">
                  <c:v>760877.60049208929</c:v>
                </c:pt>
                <c:pt idx="1">
                  <c:v>576939.39809955168</c:v>
                </c:pt>
                <c:pt idx="2">
                  <c:v>53785.375504865769</c:v>
                </c:pt>
                <c:pt idx="3">
                  <c:v>32208.261269240815</c:v>
                </c:pt>
                <c:pt idx="4">
                  <c:v>228408.88313378859</c:v>
                </c:pt>
                <c:pt idx="5">
                  <c:v>58481.26553093925</c:v>
                </c:pt>
                <c:pt idx="6">
                  <c:v>138463.22876987734</c:v>
                </c:pt>
                <c:pt idx="7">
                  <c:v>109623.87031024405</c:v>
                </c:pt>
                <c:pt idx="8">
                  <c:v>796865.28260476829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D-4BB3-B001-39D61C51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GLG575_LabWts_0404_2022!$I$49:$I$57</c:f>
              <c:numCache>
                <c:formatCode>0.00E+00</c:formatCode>
                <c:ptCount val="9"/>
                <c:pt idx="0">
                  <c:v>5122.2241269583765</c:v>
                </c:pt>
                <c:pt idx="1">
                  <c:v>7061.7617719444197</c:v>
                </c:pt>
                <c:pt idx="2">
                  <c:v>411.0236119367471</c:v>
                </c:pt>
                <c:pt idx="3">
                  <c:v>27.982850798645362</c:v>
                </c:pt>
                <c:pt idx="4">
                  <c:v>1513.3280512585375</c:v>
                </c:pt>
                <c:pt idx="5">
                  <c:v>278.00941169207113</c:v>
                </c:pt>
                <c:pt idx="6">
                  <c:v>1150.1098814399347</c:v>
                </c:pt>
                <c:pt idx="7">
                  <c:v>1143.468942011616</c:v>
                </c:pt>
                <c:pt idx="8">
                  <c:v>3197.2502422719558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D-4159-A748-82537707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GLG575_LabWts_0404_2022!$J$49:$J$57</c:f>
              <c:numCache>
                <c:formatCode>0.00E+00</c:formatCode>
                <c:ptCount val="9"/>
                <c:pt idx="0">
                  <c:v>28187.387207522428</c:v>
                </c:pt>
                <c:pt idx="1">
                  <c:v>32104.861389117683</c:v>
                </c:pt>
                <c:pt idx="2">
                  <c:v>6458.9424732917405</c:v>
                </c:pt>
                <c:pt idx="3">
                  <c:v>6324.124280493852</c:v>
                </c:pt>
                <c:pt idx="4">
                  <c:v>10696.948965060348</c:v>
                </c:pt>
                <c:pt idx="5">
                  <c:v>3455.2598310300268</c:v>
                </c:pt>
                <c:pt idx="6">
                  <c:v>6000.5732944692236</c:v>
                </c:pt>
                <c:pt idx="7">
                  <c:v>18817.521502234638</c:v>
                </c:pt>
                <c:pt idx="8">
                  <c:v>10578.556357146717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7-4C35-A568-4AA376B6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GLG575_LabWts_0404_2022!$K$49:$K$57</c:f>
              <c:numCache>
                <c:formatCode>0.00E+00</c:formatCode>
                <c:ptCount val="9"/>
                <c:pt idx="0">
                  <c:v>29036.03972559837</c:v>
                </c:pt>
                <c:pt idx="1">
                  <c:v>25893.126497129539</c:v>
                </c:pt>
                <c:pt idx="2">
                  <c:v>-1526.6591300507748</c:v>
                </c:pt>
                <c:pt idx="3">
                  <c:v>-2238.6280638916292</c:v>
                </c:pt>
                <c:pt idx="4">
                  <c:v>11049.367826312338</c:v>
                </c:pt>
                <c:pt idx="5">
                  <c:v>-516.30319314241785</c:v>
                </c:pt>
                <c:pt idx="6">
                  <c:v>850.08121671647348</c:v>
                </c:pt>
                <c:pt idx="7">
                  <c:v>18544.083276970989</c:v>
                </c:pt>
                <c:pt idx="8">
                  <c:v>9828.5840780952694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D-410D-8F75-D4A62B2B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GLG575_LabWts_0404_2022!$L$49:$L$57</c:f>
              <c:numCache>
                <c:formatCode>0.00E+00</c:formatCode>
                <c:ptCount val="9"/>
                <c:pt idx="0">
                  <c:v>51222.241269583763</c:v>
                </c:pt>
                <c:pt idx="1">
                  <c:v>172097.74984960846</c:v>
                </c:pt>
                <c:pt idx="2">
                  <c:v>16822.609259982575</c:v>
                </c:pt>
                <c:pt idx="3">
                  <c:v>13515.71693574571</c:v>
                </c:pt>
                <c:pt idx="4">
                  <c:v>43907.244007747708</c:v>
                </c:pt>
                <c:pt idx="5">
                  <c:v>13860.754954361832</c:v>
                </c:pt>
                <c:pt idx="6">
                  <c:v>12576.201529658416</c:v>
                </c:pt>
                <c:pt idx="7">
                  <c:v>10266.36245762603</c:v>
                </c:pt>
                <c:pt idx="8">
                  <c:v>23170.196200168368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A-43C6-887D-BD0C4D41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GLG575_LabWts_0404_2022!$M$49:$M$57</c:f>
              <c:numCache>
                <c:formatCode>0.00E+00</c:formatCode>
                <c:ptCount val="9"/>
                <c:pt idx="0">
                  <c:v>1151.7427031030668</c:v>
                </c:pt>
                <c:pt idx="1">
                  <c:v>9415.682362592559</c:v>
                </c:pt>
                <c:pt idx="2">
                  <c:v>1321.1473240824014</c:v>
                </c:pt>
                <c:pt idx="3">
                  <c:v>531.67416517426182</c:v>
                </c:pt>
                <c:pt idx="4">
                  <c:v>1554.7890937587715</c:v>
                </c:pt>
                <c:pt idx="5">
                  <c:v>1032.6063862848357</c:v>
                </c:pt>
                <c:pt idx="6">
                  <c:v>650.06210690083265</c:v>
                </c:pt>
                <c:pt idx="7">
                  <c:v>372.87030717770085</c:v>
                </c:pt>
                <c:pt idx="8">
                  <c:v>4855.0837012277843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6-42D2-B4C8-364F53D0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GLG575_LabWts_0404_2022!$F$49:$F$57</c:f>
              <c:numCache>
                <c:formatCode>General</c:formatCode>
                <c:ptCount val="9"/>
                <c:pt idx="0">
                  <c:v>61</c:v>
                </c:pt>
                <c:pt idx="1">
                  <c:v>187</c:v>
                </c:pt>
                <c:pt idx="2">
                  <c:v>360</c:v>
                </c:pt>
                <c:pt idx="3">
                  <c:v>567</c:v>
                </c:pt>
                <c:pt idx="4">
                  <c:v>695</c:v>
                </c:pt>
                <c:pt idx="5">
                  <c:v>803</c:v>
                </c:pt>
                <c:pt idx="6">
                  <c:v>1001</c:v>
                </c:pt>
                <c:pt idx="7">
                  <c:v>1239</c:v>
                </c:pt>
                <c:pt idx="8">
                  <c:v>1648</c:v>
                </c:pt>
              </c:numCache>
            </c:numRef>
          </c:xVal>
          <c:yVal>
            <c:numRef>
              <c:f>GLG575_LabWts_0404_2022!$N$49:$N$57</c:f>
              <c:numCache>
                <c:formatCode>0.00E+00</c:formatCode>
                <c:ptCount val="9"/>
                <c:pt idx="0">
                  <c:v>30.309018502712291</c:v>
                </c:pt>
                <c:pt idx="1">
                  <c:v>65.386683073559439</c:v>
                </c:pt>
                <c:pt idx="2">
                  <c:v>29.358829424053365</c:v>
                </c:pt>
                <c:pt idx="3">
                  <c:v>27.982850798645362</c:v>
                </c:pt>
                <c:pt idx="4">
                  <c:v>20.730521250116951</c:v>
                </c:pt>
                <c:pt idx="5">
                  <c:v>0</c:v>
                </c:pt>
                <c:pt idx="6">
                  <c:v>25.0023887269551</c:v>
                </c:pt>
                <c:pt idx="7">
                  <c:v>24.858020478513389</c:v>
                </c:pt>
                <c:pt idx="8">
                  <c:v>39.472225213234019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F-4AF9-A804-35ED093F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2368"/>
        <c:axId val="2030978192"/>
      </c:scatterChart>
      <c:valAx>
        <c:axId val="20309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8192"/>
        <c:crosses val="autoZero"/>
        <c:crossBetween val="midCat"/>
      </c:valAx>
      <c:valAx>
        <c:axId val="2030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885263</xdr:colOff>
      <xdr:row>70</xdr:row>
      <xdr:rowOff>113179</xdr:rowOff>
    </xdr:from>
    <xdr:to>
      <xdr:col>11</xdr:col>
      <xdr:colOff>11204</xdr:colOff>
      <xdr:row>90</xdr:row>
      <xdr:rowOff>32497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123264</xdr:colOff>
      <xdr:row>70</xdr:row>
      <xdr:rowOff>113179</xdr:rowOff>
    </xdr:from>
    <xdr:to>
      <xdr:col>5</xdr:col>
      <xdr:colOff>728382</xdr:colOff>
      <xdr:row>90</xdr:row>
      <xdr:rowOff>32497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112058</xdr:colOff>
      <xdr:row>70</xdr:row>
      <xdr:rowOff>79561</xdr:rowOff>
    </xdr:from>
    <xdr:to>
      <xdr:col>16</xdr:col>
      <xdr:colOff>347382</xdr:colOff>
      <xdr:row>89</xdr:row>
      <xdr:rowOff>155761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257736</xdr:colOff>
      <xdr:row>91</xdr:row>
      <xdr:rowOff>67236</xdr:rowOff>
    </xdr:from>
    <xdr:to>
      <xdr:col>5</xdr:col>
      <xdr:colOff>862854</xdr:colOff>
      <xdr:row>108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91</xdr:row>
      <xdr:rowOff>78441</xdr:rowOff>
    </xdr:from>
    <xdr:to>
      <xdr:col>11</xdr:col>
      <xdr:colOff>224117</xdr:colOff>
      <xdr:row>108</xdr:row>
      <xdr:rowOff>154641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515471</xdr:colOff>
      <xdr:row>91</xdr:row>
      <xdr:rowOff>123264</xdr:rowOff>
    </xdr:from>
    <xdr:to>
      <xdr:col>16</xdr:col>
      <xdr:colOff>750795</xdr:colOff>
      <xdr:row>109</xdr:row>
      <xdr:rowOff>42581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795982</xdr:colOff>
      <xdr:row>70</xdr:row>
      <xdr:rowOff>81643</xdr:rowOff>
    </xdr:from>
    <xdr:to>
      <xdr:col>22</xdr:col>
      <xdr:colOff>465919</xdr:colOff>
      <xdr:row>89</xdr:row>
      <xdr:rowOff>120879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225136</xdr:colOff>
      <xdr:row>91</xdr:row>
      <xdr:rowOff>16300</xdr:rowOff>
    </xdr:from>
    <xdr:to>
      <xdr:col>22</xdr:col>
      <xdr:colOff>691709</xdr:colOff>
      <xdr:row>108</xdr:row>
      <xdr:rowOff>92501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306635</xdr:colOff>
      <xdr:row>110</xdr:row>
      <xdr:rowOff>91686</xdr:rowOff>
    </xdr:from>
    <xdr:to>
      <xdr:col>6</xdr:col>
      <xdr:colOff>22413</xdr:colOff>
      <xdr:row>128</xdr:row>
      <xdr:rowOff>12023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367756</xdr:colOff>
      <xdr:row>110</xdr:row>
      <xdr:rowOff>146695</xdr:rowOff>
    </xdr:from>
    <xdr:to>
      <xdr:col>11</xdr:col>
      <xdr:colOff>418692</xdr:colOff>
      <xdr:row>128</xdr:row>
      <xdr:rowOff>66013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726344</xdr:colOff>
      <xdr:row>111</xdr:row>
      <xdr:rowOff>8150</xdr:rowOff>
    </xdr:from>
    <xdr:to>
      <xdr:col>17</xdr:col>
      <xdr:colOff>119189</xdr:colOff>
      <xdr:row>128</xdr:row>
      <xdr:rowOff>83331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2</xdr:col>
      <xdr:colOff>381000</xdr:colOff>
      <xdr:row>29</xdr:row>
      <xdr:rowOff>149679</xdr:rowOff>
    </xdr:from>
    <xdr:ext cx="614976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943100" y="5540829"/>
              <a:ext cx="61497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𝑏𝑢𝑙𝑘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𝐼𝐶𝑃𝑀𝑆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𝑝𝑝𝑏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𝑄𝑢𝑎𝑑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𝐷𝑖𝑙𝑢𝑡𝑒𝑑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𝐷𝑖𝑔𝑒𝑠𝑡𝑒𝑑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𝐵𝑢𝑙𝑘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943100" y="5540829"/>
              <a:ext cx="61497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𝐶𝑜𝑛. 𝑝𝑒𝑟 𝑔𝑟𝑎𝑚 𝑏𝑢𝑙𝑘 𝑠𝑜𝑖𝑙=[𝐼𝐶𝑃𝑀𝑆 𝐶𝑜𝑛𝑐. (𝑝𝑝𝑏)]∗(𝑄𝑢𝑎𝑑 𝑤𝑡 (𝑔))/(𝐷𝑖𝑙𝑢𝑡𝑒𝑑 𝑠𝑎𝑚𝑝𝑙𝑒 𝑤𝑡 (𝑔))∗  (𝐷𝑖𝑔𝑒𝑠𝑡𝑒𝑑 𝑠𝑎𝑚𝑝𝑙𝑒 𝑤𝑡 (𝑔))/(𝐵𝑢𝑙𝑘 𝑆𝑎𝑚𝑝𝑙𝑒 𝑤𝑡 (𝑔))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197303</xdr:colOff>
      <xdr:row>131</xdr:row>
      <xdr:rowOff>125186</xdr:rowOff>
    </xdr:from>
    <xdr:to>
      <xdr:col>5</xdr:col>
      <xdr:colOff>666750</xdr:colOff>
      <xdr:row>151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204106</xdr:colOff>
      <xdr:row>131</xdr:row>
      <xdr:rowOff>108857</xdr:rowOff>
    </xdr:from>
    <xdr:to>
      <xdr:col>11</xdr:col>
      <xdr:colOff>673553</xdr:colOff>
      <xdr:row>150</xdr:row>
      <xdr:rowOff>146957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149679</xdr:colOff>
      <xdr:row>131</xdr:row>
      <xdr:rowOff>95251</xdr:rowOff>
    </xdr:from>
    <xdr:to>
      <xdr:col>18</xdr:col>
      <xdr:colOff>88447</xdr:colOff>
      <xdr:row>150</xdr:row>
      <xdr:rowOff>133351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258535</xdr:colOff>
      <xdr:row>131</xdr:row>
      <xdr:rowOff>68036</xdr:rowOff>
    </xdr:from>
    <xdr:to>
      <xdr:col>24</xdr:col>
      <xdr:colOff>428625</xdr:colOff>
      <xdr:row>150</xdr:row>
      <xdr:rowOff>106136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5</xdr:col>
      <xdr:colOff>469447</xdr:colOff>
      <xdr:row>172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898072</xdr:colOff>
      <xdr:row>153</xdr:row>
      <xdr:rowOff>-1</xdr:rowOff>
    </xdr:from>
    <xdr:to>
      <xdr:col>11</xdr:col>
      <xdr:colOff>455840</xdr:colOff>
      <xdr:row>172</xdr:row>
      <xdr:rowOff>38099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17</xdr:col>
      <xdr:colOff>755197</xdr:colOff>
      <xdr:row>173</xdr:row>
      <xdr:rowOff>38099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24</xdr:col>
      <xdr:colOff>170090</xdr:colOff>
      <xdr:row>173</xdr:row>
      <xdr:rowOff>38099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285750</xdr:colOff>
      <xdr:row>175</xdr:row>
      <xdr:rowOff>122462</xdr:rowOff>
    </xdr:from>
    <xdr:to>
      <xdr:col>5</xdr:col>
      <xdr:colOff>625929</xdr:colOff>
      <xdr:row>194</xdr:row>
      <xdr:rowOff>122465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40821</xdr:colOff>
      <xdr:row>175</xdr:row>
      <xdr:rowOff>108856</xdr:rowOff>
    </xdr:from>
    <xdr:to>
      <xdr:col>11</xdr:col>
      <xdr:colOff>381000</xdr:colOff>
      <xdr:row>194</xdr:row>
      <xdr:rowOff>108859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176</xdr:row>
      <xdr:rowOff>0</xdr:rowOff>
    </xdr:from>
    <xdr:to>
      <xdr:col>17</xdr:col>
      <xdr:colOff>625929</xdr:colOff>
      <xdr:row>195</xdr:row>
      <xdr:rowOff>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176</xdr:row>
      <xdr:rowOff>0</xdr:rowOff>
    </xdr:from>
    <xdr:to>
      <xdr:col>24</xdr:col>
      <xdr:colOff>40822</xdr:colOff>
      <xdr:row>195</xdr:row>
      <xdr:rowOff>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5</xdr:col>
      <xdr:colOff>340179</xdr:colOff>
      <xdr:row>216</xdr:row>
      <xdr:rowOff>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196</xdr:row>
      <xdr:rowOff>149678</xdr:rowOff>
    </xdr:from>
    <xdr:to>
      <xdr:col>11</xdr:col>
      <xdr:colOff>340179</xdr:colOff>
      <xdr:row>215</xdr:row>
      <xdr:rowOff>149681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197</xdr:row>
      <xdr:rowOff>0</xdr:rowOff>
    </xdr:from>
    <xdr:to>
      <xdr:col>17</xdr:col>
      <xdr:colOff>625929</xdr:colOff>
      <xdr:row>216</xdr:row>
      <xdr:rowOff>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197</xdr:row>
      <xdr:rowOff>0</xdr:rowOff>
    </xdr:from>
    <xdr:to>
      <xdr:col>24</xdr:col>
      <xdr:colOff>40822</xdr:colOff>
      <xdr:row>216</xdr:row>
      <xdr:rowOff>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Laboratory/ICP-MS%20Analysis/Black%20Pearl%20Mine/BPM_Data%20Analysis%20(Worki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G575_LabWts_0621_2022"/>
      <sheetName val="GLG575_Analytical_0621_2022"/>
      <sheetName val="GLG575_LabWts_0404_2022"/>
      <sheetName val="GLG575 Analytical_0404_2022"/>
      <sheetName val="Soil_LabWts_1014_2022"/>
      <sheetName val="Soil Analytical_1014_2022"/>
    </sheetNames>
    <sheetDataSet>
      <sheetData sheetId="0"/>
      <sheetData sheetId="1"/>
      <sheetData sheetId="2">
        <row r="35">
          <cell r="P35" t="str">
            <v>Al (ppb)</v>
          </cell>
          <cell r="Q35" t="str">
            <v>W (ppb)</v>
          </cell>
          <cell r="R35" t="str">
            <v>Ni (ppb)</v>
          </cell>
          <cell r="S35" t="str">
            <v>Cu(ppb)</v>
          </cell>
          <cell r="T35" t="str">
            <v>Zn (ppb)</v>
          </cell>
          <cell r="U35" t="str">
            <v>Mo (ppb)</v>
          </cell>
          <cell r="V35" t="str">
            <v>Ag (ppb)</v>
          </cell>
          <cell r="W35" t="str">
            <v>Cd (ppb)</v>
          </cell>
          <cell r="X35" t="str">
            <v>Pb (ppb)</v>
          </cell>
          <cell r="Y35" t="str">
            <v>U(ppb)</v>
          </cell>
        </row>
        <row r="36">
          <cell r="O36">
            <v>760877.60049208929</v>
          </cell>
          <cell r="P36">
            <v>9758746.2324107885</v>
          </cell>
          <cell r="Q36">
            <v>45008.892476527748</v>
          </cell>
          <cell r="R36">
            <v>5122.2241269583765</v>
          </cell>
          <cell r="S36">
            <v>28187.387207522428</v>
          </cell>
          <cell r="T36">
            <v>29036.03972559837</v>
          </cell>
          <cell r="U36">
            <v>51222.241269583763</v>
          </cell>
          <cell r="V36">
            <v>1151.7427031030668</v>
          </cell>
          <cell r="W36">
            <v>30.309018502712291</v>
          </cell>
          <cell r="X36">
            <v>2242.8673692007092</v>
          </cell>
          <cell r="Y36">
            <v>4516.0437569041305</v>
          </cell>
        </row>
        <row r="37">
          <cell r="O37">
            <v>576939.39809955168</v>
          </cell>
          <cell r="P37">
            <v>12892913.475102913</v>
          </cell>
          <cell r="Q37">
            <v>86310.421657098472</v>
          </cell>
          <cell r="R37">
            <v>7061.7617719444197</v>
          </cell>
          <cell r="S37">
            <v>32104.861389117683</v>
          </cell>
          <cell r="T37">
            <v>25893.126497129539</v>
          </cell>
          <cell r="U37">
            <v>172097.74984960846</v>
          </cell>
          <cell r="V37">
            <v>9415.682362592559</v>
          </cell>
          <cell r="W37">
            <v>65.386683073559439</v>
          </cell>
          <cell r="X37">
            <v>21087.205291222919</v>
          </cell>
          <cell r="Y37">
            <v>1830.8271260596644</v>
          </cell>
        </row>
        <row r="38">
          <cell r="O38">
            <v>53785.375504865769</v>
          </cell>
          <cell r="P38">
            <v>1575424.1457241275</v>
          </cell>
          <cell r="Q38">
            <v>10304.94912784273</v>
          </cell>
          <cell r="R38">
            <v>411.0236119367471</v>
          </cell>
          <cell r="S38">
            <v>6458.9424732917405</v>
          </cell>
          <cell r="T38">
            <v>-1526.6591300507748</v>
          </cell>
          <cell r="U38">
            <v>16822.609259982575</v>
          </cell>
          <cell r="V38">
            <v>1321.1473240824014</v>
          </cell>
          <cell r="W38">
            <v>29.358829424053365</v>
          </cell>
          <cell r="X38">
            <v>-264.22946481648029</v>
          </cell>
          <cell r="Y38">
            <v>440.38244136080044</v>
          </cell>
        </row>
        <row r="39">
          <cell r="O39">
            <v>32208.261269240815</v>
          </cell>
          <cell r="P39">
            <v>683565.07930930902</v>
          </cell>
          <cell r="Q39">
            <v>5764.4672645209448</v>
          </cell>
          <cell r="R39">
            <v>27.982850798645362</v>
          </cell>
          <cell r="S39">
            <v>6324.124280493852</v>
          </cell>
          <cell r="T39">
            <v>-2238.6280638916292</v>
          </cell>
          <cell r="U39">
            <v>13515.71693574571</v>
          </cell>
          <cell r="V39">
            <v>531.67416517426182</v>
          </cell>
          <cell r="W39">
            <v>27.982850798645362</v>
          </cell>
          <cell r="X39">
            <v>-1511.0739431268496</v>
          </cell>
          <cell r="Y39">
            <v>279.82850798645364</v>
          </cell>
        </row>
        <row r="40">
          <cell r="O40">
            <v>228408.88313378859</v>
          </cell>
          <cell r="P40">
            <v>3746088.1119811339</v>
          </cell>
          <cell r="Q40">
            <v>33977.324328941686</v>
          </cell>
          <cell r="R40">
            <v>1513.3280512585375</v>
          </cell>
          <cell r="S40">
            <v>10696.948965060348</v>
          </cell>
          <cell r="T40">
            <v>11049.367826312338</v>
          </cell>
          <cell r="U40">
            <v>43907.244007747708</v>
          </cell>
          <cell r="V40">
            <v>1554.7890937587715</v>
          </cell>
          <cell r="W40">
            <v>20.730521250116951</v>
          </cell>
          <cell r="X40">
            <v>4249.7568562739752</v>
          </cell>
          <cell r="Y40">
            <v>1471.8670087583037</v>
          </cell>
        </row>
        <row r="41">
          <cell r="O41">
            <v>58481.26553093925</v>
          </cell>
          <cell r="P41">
            <v>1254060.7405126912</v>
          </cell>
          <cell r="Q41">
            <v>6950.2352923017779</v>
          </cell>
          <cell r="R41">
            <v>278.00941169207113</v>
          </cell>
          <cell r="S41">
            <v>3455.2598310300268</v>
          </cell>
          <cell r="T41">
            <v>-516.30319314241785</v>
          </cell>
          <cell r="U41">
            <v>13860.754954361832</v>
          </cell>
          <cell r="V41">
            <v>1032.6063862848357</v>
          </cell>
          <cell r="W41">
            <v>0</v>
          </cell>
          <cell r="X41">
            <v>218.43596632948444</v>
          </cell>
          <cell r="Y41">
            <v>456.72974777983114</v>
          </cell>
        </row>
        <row r="42">
          <cell r="O42">
            <v>796865.28260476829</v>
          </cell>
          <cell r="P42">
            <v>4497544.2852463108</v>
          </cell>
          <cell r="Q42">
            <v>11407.47308662463</v>
          </cell>
          <cell r="R42">
            <v>3197.2502422719558</v>
          </cell>
          <cell r="S42">
            <v>10578.556357146717</v>
          </cell>
          <cell r="T42">
            <v>9828.5840780952694</v>
          </cell>
          <cell r="U42">
            <v>23170.196200168368</v>
          </cell>
          <cell r="V42">
            <v>4855.0837012277843</v>
          </cell>
          <cell r="W42">
            <v>39.472225213234019</v>
          </cell>
          <cell r="X42">
            <v>1026.2778555440843</v>
          </cell>
          <cell r="Y42">
            <v>1223.6389816102546</v>
          </cell>
        </row>
        <row r="43">
          <cell r="O43">
            <v>109623.87031024405</v>
          </cell>
          <cell r="P43">
            <v>2536686.4157708557</v>
          </cell>
          <cell r="Q43">
            <v>7357.9740616399622</v>
          </cell>
          <cell r="R43">
            <v>1143.468942011616</v>
          </cell>
          <cell r="S43">
            <v>18817.521502234638</v>
          </cell>
          <cell r="T43">
            <v>18544.083276970989</v>
          </cell>
          <cell r="U43">
            <v>10266.36245762603</v>
          </cell>
          <cell r="V43">
            <v>372.87030717770085</v>
          </cell>
          <cell r="W43">
            <v>24.858020478513389</v>
          </cell>
          <cell r="X43">
            <v>-1019.1788396190491</v>
          </cell>
          <cell r="Y43">
            <v>596.59249148432139</v>
          </cell>
        </row>
        <row r="44">
          <cell r="O44">
            <v>138463.22876987734</v>
          </cell>
          <cell r="P44">
            <v>2704783.4148707297</v>
          </cell>
          <cell r="Q44">
            <v>6475.6186802813718</v>
          </cell>
          <cell r="R44">
            <v>1150.1098814399347</v>
          </cell>
          <cell r="S44">
            <v>6000.5732944692236</v>
          </cell>
          <cell r="T44">
            <v>850.08121671647348</v>
          </cell>
          <cell r="U44">
            <v>12576.201529658416</v>
          </cell>
          <cell r="V44">
            <v>650.06210690083265</v>
          </cell>
          <cell r="W44">
            <v>25.0023887269551</v>
          </cell>
          <cell r="X44">
            <v>-250.02388726955101</v>
          </cell>
          <cell r="Y44">
            <v>500.04777453910202</v>
          </cell>
        </row>
        <row r="49">
          <cell r="F49">
            <v>61</v>
          </cell>
          <cell r="G49">
            <v>9758746.2324107885</v>
          </cell>
          <cell r="H49">
            <v>760877.60049208929</v>
          </cell>
          <cell r="I49">
            <v>5122.2241269583765</v>
          </cell>
          <cell r="J49">
            <v>28187.387207522428</v>
          </cell>
          <cell r="K49">
            <v>29036.03972559837</v>
          </cell>
          <cell r="L49">
            <v>51222.241269583763</v>
          </cell>
          <cell r="M49">
            <v>1151.7427031030668</v>
          </cell>
          <cell r="N49">
            <v>30.309018502712291</v>
          </cell>
          <cell r="O49">
            <v>2242.8673692007092</v>
          </cell>
          <cell r="P49">
            <v>4516.0437569041305</v>
          </cell>
        </row>
        <row r="50">
          <cell r="F50">
            <v>187</v>
          </cell>
          <cell r="G50">
            <v>12892913.475102913</v>
          </cell>
          <cell r="H50">
            <v>576939.39809955168</v>
          </cell>
          <cell r="I50">
            <v>7061.7617719444197</v>
          </cell>
          <cell r="J50">
            <v>32104.861389117683</v>
          </cell>
          <cell r="K50">
            <v>25893.126497129539</v>
          </cell>
          <cell r="L50">
            <v>172097.74984960846</v>
          </cell>
          <cell r="M50">
            <v>9415.682362592559</v>
          </cell>
          <cell r="N50">
            <v>65.386683073559439</v>
          </cell>
          <cell r="O50">
            <v>21087.205291222919</v>
          </cell>
          <cell r="P50">
            <v>1830.8271260596644</v>
          </cell>
        </row>
        <row r="51">
          <cell r="C51">
            <v>61</v>
          </cell>
          <cell r="D51">
            <v>45008.892476527748</v>
          </cell>
          <cell r="F51">
            <v>360</v>
          </cell>
          <cell r="G51">
            <v>1575424.1457241275</v>
          </cell>
          <cell r="H51">
            <v>53785.375504865769</v>
          </cell>
          <cell r="I51">
            <v>411.0236119367471</v>
          </cell>
          <cell r="J51">
            <v>6458.9424732917405</v>
          </cell>
          <cell r="K51">
            <v>-1526.6591300507748</v>
          </cell>
          <cell r="L51">
            <v>16822.609259982575</v>
          </cell>
          <cell r="M51">
            <v>1321.1473240824014</v>
          </cell>
          <cell r="N51">
            <v>29.358829424053365</v>
          </cell>
          <cell r="O51">
            <v>-264.22946481648029</v>
          </cell>
          <cell r="P51">
            <v>440.38244136080044</v>
          </cell>
        </row>
        <row r="52">
          <cell r="C52">
            <v>104</v>
          </cell>
          <cell r="D52">
            <v>118709.46442707455</v>
          </cell>
          <cell r="F52">
            <v>567</v>
          </cell>
          <cell r="G52">
            <v>683565.07930930902</v>
          </cell>
          <cell r="H52">
            <v>32208.261269240815</v>
          </cell>
          <cell r="I52">
            <v>27.982850798645362</v>
          </cell>
          <cell r="J52">
            <v>6324.124280493852</v>
          </cell>
          <cell r="K52">
            <v>-2238.6280638916292</v>
          </cell>
          <cell r="L52">
            <v>13515.71693574571</v>
          </cell>
          <cell r="M52">
            <v>531.67416517426182</v>
          </cell>
          <cell r="N52">
            <v>27.982850798645362</v>
          </cell>
          <cell r="O52">
            <v>-1511.0739431268496</v>
          </cell>
          <cell r="P52">
            <v>279.82850798645364</v>
          </cell>
        </row>
        <row r="53">
          <cell r="C53">
            <v>137</v>
          </cell>
          <cell r="D53">
            <v>220853.92148164113</v>
          </cell>
          <cell r="F53">
            <v>695</v>
          </cell>
          <cell r="G53">
            <v>3746088.1119811339</v>
          </cell>
          <cell r="H53">
            <v>228408.88313378859</v>
          </cell>
          <cell r="I53">
            <v>1513.3280512585375</v>
          </cell>
          <cell r="J53">
            <v>10696.948965060348</v>
          </cell>
          <cell r="K53">
            <v>11049.367826312338</v>
          </cell>
          <cell r="L53">
            <v>43907.244007747708</v>
          </cell>
          <cell r="M53">
            <v>1554.7890937587715</v>
          </cell>
          <cell r="N53">
            <v>20.730521250116951</v>
          </cell>
          <cell r="O53">
            <v>4249.7568562739752</v>
          </cell>
          <cell r="P53">
            <v>1471.8670087583037</v>
          </cell>
        </row>
        <row r="54">
          <cell r="C54">
            <v>187</v>
          </cell>
          <cell r="D54">
            <v>86310.421657098472</v>
          </cell>
          <cell r="F54">
            <v>803</v>
          </cell>
          <cell r="G54">
            <v>1254060.7405126912</v>
          </cell>
          <cell r="H54">
            <v>58481.26553093925</v>
          </cell>
          <cell r="I54">
            <v>278.00941169207113</v>
          </cell>
          <cell r="J54">
            <v>3455.2598310300268</v>
          </cell>
          <cell r="K54">
            <v>-516.30319314241785</v>
          </cell>
          <cell r="L54">
            <v>13860.754954361832</v>
          </cell>
          <cell r="M54">
            <v>1032.6063862848357</v>
          </cell>
          <cell r="N54">
            <v>0</v>
          </cell>
          <cell r="O54">
            <v>218.43596632948444</v>
          </cell>
          <cell r="P54">
            <v>456.72974777983114</v>
          </cell>
        </row>
        <row r="55">
          <cell r="C55">
            <v>305</v>
          </cell>
          <cell r="D55">
            <v>20599.994161701099</v>
          </cell>
          <cell r="F55">
            <v>1001</v>
          </cell>
          <cell r="G55">
            <v>2704783.4148707297</v>
          </cell>
          <cell r="H55">
            <v>138463.22876987734</v>
          </cell>
          <cell r="I55">
            <v>1150.1098814399347</v>
          </cell>
          <cell r="J55">
            <v>6000.5732944692236</v>
          </cell>
          <cell r="K55">
            <v>850.08121671647348</v>
          </cell>
          <cell r="L55">
            <v>12576.201529658416</v>
          </cell>
          <cell r="M55">
            <v>650.06210690083265</v>
          </cell>
          <cell r="N55">
            <v>25.0023887269551</v>
          </cell>
          <cell r="O55">
            <v>-250.02388726955101</v>
          </cell>
          <cell r="P55">
            <v>500.04777453910202</v>
          </cell>
        </row>
        <row r="56">
          <cell r="C56">
            <v>360</v>
          </cell>
          <cell r="D56">
            <v>10304.94912784273</v>
          </cell>
          <cell r="F56">
            <v>1239</v>
          </cell>
          <cell r="G56">
            <v>2536686.4157708557</v>
          </cell>
          <cell r="H56">
            <v>109623.87031024405</v>
          </cell>
          <cell r="I56">
            <v>1143.468942011616</v>
          </cell>
          <cell r="J56">
            <v>18817.521502234638</v>
          </cell>
          <cell r="K56">
            <v>18544.083276970989</v>
          </cell>
          <cell r="L56">
            <v>10266.36245762603</v>
          </cell>
          <cell r="M56">
            <v>372.87030717770085</v>
          </cell>
          <cell r="N56">
            <v>24.858020478513389</v>
          </cell>
          <cell r="O56">
            <v>-1019.1788396190491</v>
          </cell>
          <cell r="P56">
            <v>596.59249148432139</v>
          </cell>
        </row>
        <row r="57">
          <cell r="C57">
            <v>529</v>
          </cell>
          <cell r="D57">
            <v>204958.68381122776</v>
          </cell>
          <cell r="F57">
            <v>1648</v>
          </cell>
          <cell r="G57">
            <v>4497544.2852463108</v>
          </cell>
          <cell r="H57">
            <v>796865.28260476829</v>
          </cell>
          <cell r="I57">
            <v>3197.2502422719558</v>
          </cell>
          <cell r="J57">
            <v>10578.556357146717</v>
          </cell>
          <cell r="K57">
            <v>9828.5840780952694</v>
          </cell>
          <cell r="L57">
            <v>23170.196200168368</v>
          </cell>
          <cell r="M57">
            <v>4855.0837012277843</v>
          </cell>
          <cell r="N57">
            <v>39.472225213234019</v>
          </cell>
          <cell r="O57">
            <v>1026.2778555440843</v>
          </cell>
          <cell r="P57">
            <v>1223.6389816102546</v>
          </cell>
        </row>
        <row r="58">
          <cell r="C58">
            <v>567</v>
          </cell>
          <cell r="D58">
            <v>5764.4672645209448</v>
          </cell>
        </row>
        <row r="59">
          <cell r="C59">
            <v>596</v>
          </cell>
          <cell r="D59">
            <v>98986.498111472654</v>
          </cell>
        </row>
        <row r="60">
          <cell r="C60">
            <v>625</v>
          </cell>
          <cell r="D60">
            <v>15757.216079314037</v>
          </cell>
        </row>
        <row r="61">
          <cell r="C61">
            <v>695</v>
          </cell>
          <cell r="D61">
            <v>33977.324328941686</v>
          </cell>
        </row>
        <row r="62">
          <cell r="C62">
            <v>716</v>
          </cell>
          <cell r="D62">
            <v>12119.809173734315</v>
          </cell>
        </row>
        <row r="63">
          <cell r="C63">
            <v>803</v>
          </cell>
          <cell r="D63">
            <v>6950.2352923017779</v>
          </cell>
        </row>
        <row r="64">
          <cell r="C64">
            <v>850</v>
          </cell>
          <cell r="D64">
            <v>12626.358218467822</v>
          </cell>
        </row>
        <row r="65">
          <cell r="C65">
            <v>878</v>
          </cell>
          <cell r="D65">
            <v>13573.485947703808</v>
          </cell>
        </row>
        <row r="66">
          <cell r="C66">
            <v>1001</v>
          </cell>
          <cell r="D66">
            <v>6475.6186802813718</v>
          </cell>
        </row>
        <row r="67">
          <cell r="C67">
            <v>1239</v>
          </cell>
          <cell r="D67">
            <v>7357.9740616399622</v>
          </cell>
        </row>
        <row r="68">
          <cell r="C68">
            <v>1648</v>
          </cell>
          <cell r="D68">
            <v>11407.47308662463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abSelected="1" topLeftCell="B1" zoomScale="70" zoomScaleNormal="70" workbookViewId="0">
      <selection activeCell="H224" sqref="H224"/>
    </sheetView>
  </sheetViews>
  <sheetFormatPr defaultColWidth="9.140625" defaultRowHeight="12.75" x14ac:dyDescent="0.2"/>
  <cols>
    <col min="1" max="1" width="4.7109375" style="2" customWidth="1"/>
    <col min="2" max="2" width="18.7109375" style="3" customWidth="1"/>
    <col min="3" max="3" width="19" style="2" customWidth="1"/>
    <col min="4" max="4" width="13.5703125" style="2" customWidth="1"/>
    <col min="5" max="5" width="16.85546875" style="2" customWidth="1"/>
    <col min="6" max="14" width="13.5703125" style="2" customWidth="1"/>
    <col min="15" max="23" width="12.140625" style="2" customWidth="1"/>
    <col min="24" max="24" width="11.5703125" style="2" bestFit="1" customWidth="1"/>
    <col min="25" max="16384" width="9.140625" style="2"/>
  </cols>
  <sheetData>
    <row r="1" spans="1:21" x14ac:dyDescent="0.2">
      <c r="A1" s="1" t="s">
        <v>0</v>
      </c>
      <c r="B1" s="2"/>
      <c r="C1" s="3"/>
    </row>
    <row r="2" spans="1:21" x14ac:dyDescent="0.2">
      <c r="A2" s="3" t="s">
        <v>1</v>
      </c>
      <c r="B2" s="2"/>
      <c r="C2" s="3"/>
    </row>
    <row r="3" spans="1:21" x14ac:dyDescent="0.2">
      <c r="A3" s="1"/>
      <c r="B3" s="3" t="s">
        <v>2</v>
      </c>
      <c r="C3" s="3"/>
    </row>
    <row r="4" spans="1:21" ht="15.75" x14ac:dyDescent="0.3">
      <c r="A4" s="1"/>
      <c r="B4" s="3" t="s">
        <v>3</v>
      </c>
      <c r="C4" s="3"/>
    </row>
    <row r="5" spans="1:21" x14ac:dyDescent="0.2">
      <c r="A5" s="1"/>
      <c r="B5" s="3" t="s">
        <v>4</v>
      </c>
      <c r="C5" s="3"/>
    </row>
    <row r="6" spans="1:21" x14ac:dyDescent="0.2">
      <c r="A6" s="1"/>
      <c r="B6" s="3" t="s">
        <v>5</v>
      </c>
      <c r="C6" s="3"/>
    </row>
    <row r="7" spans="1:21" x14ac:dyDescent="0.2">
      <c r="A7" s="1"/>
      <c r="B7" s="3" t="s">
        <v>6</v>
      </c>
      <c r="C7" s="3"/>
    </row>
    <row r="8" spans="1:21" x14ac:dyDescent="0.2">
      <c r="A8" s="1"/>
      <c r="B8" s="3" t="s">
        <v>7</v>
      </c>
      <c r="C8" s="3"/>
    </row>
    <row r="9" spans="1:21" x14ac:dyDescent="0.2">
      <c r="A9" s="1"/>
      <c r="B9" s="3" t="s">
        <v>8</v>
      </c>
      <c r="C9" s="4" t="s">
        <v>9</v>
      </c>
    </row>
    <row r="10" spans="1:21" x14ac:dyDescent="0.2">
      <c r="A10" s="1"/>
      <c r="C10" s="3"/>
    </row>
    <row r="11" spans="1:21" x14ac:dyDescent="0.2">
      <c r="A11" s="1" t="s">
        <v>10</v>
      </c>
      <c r="C11" s="3"/>
      <c r="Q11" s="5"/>
      <c r="R11" s="5"/>
      <c r="S11" s="5"/>
      <c r="T11" s="5"/>
      <c r="U11" s="5"/>
    </row>
    <row r="12" spans="1:21" ht="38.25" x14ac:dyDescent="0.2">
      <c r="A12" s="1"/>
      <c r="C12" s="6" t="s">
        <v>11</v>
      </c>
      <c r="D12" s="7"/>
      <c r="E12" s="7"/>
      <c r="F12" s="8"/>
      <c r="G12" s="6" t="s">
        <v>12</v>
      </c>
      <c r="H12" s="8"/>
      <c r="I12" s="6" t="s">
        <v>13</v>
      </c>
      <c r="J12" s="8"/>
      <c r="K12" s="6" t="s">
        <v>14</v>
      </c>
      <c r="L12" s="7"/>
      <c r="M12" s="7"/>
      <c r="N12" s="8"/>
      <c r="O12" s="9" t="s">
        <v>15</v>
      </c>
      <c r="P12" s="10"/>
      <c r="Q12" s="10"/>
      <c r="R12" s="10"/>
      <c r="S12" s="11"/>
    </row>
    <row r="13" spans="1:21" s="12" customFormat="1" ht="38.25" x14ac:dyDescent="0.2">
      <c r="B13" s="13" t="s">
        <v>16</v>
      </c>
      <c r="C13" s="14" t="s">
        <v>17</v>
      </c>
      <c r="D13" s="15" t="s">
        <v>18</v>
      </c>
      <c r="E13" s="15" t="s">
        <v>19</v>
      </c>
      <c r="F13" s="16" t="s">
        <v>20</v>
      </c>
      <c r="G13" s="14" t="s">
        <v>21</v>
      </c>
      <c r="H13" s="17" t="s">
        <v>22</v>
      </c>
      <c r="I13" s="14" t="s">
        <v>23</v>
      </c>
      <c r="J13" s="17" t="s">
        <v>24</v>
      </c>
      <c r="K13" s="14" t="s">
        <v>25</v>
      </c>
      <c r="L13" s="15" t="s">
        <v>26</v>
      </c>
      <c r="M13" s="15" t="s">
        <v>27</v>
      </c>
      <c r="N13" s="16" t="s">
        <v>28</v>
      </c>
      <c r="O13" s="18" t="s">
        <v>29</v>
      </c>
      <c r="P13" s="19" t="s">
        <v>30</v>
      </c>
      <c r="Q13" s="19" t="s">
        <v>31</v>
      </c>
      <c r="R13" s="20" t="s">
        <v>32</v>
      </c>
      <c r="S13" s="16" t="s">
        <v>33</v>
      </c>
    </row>
    <row r="14" spans="1:21" s="12" customFormat="1" x14ac:dyDescent="0.2">
      <c r="B14" s="21" t="s">
        <v>34</v>
      </c>
      <c r="C14" s="22">
        <v>16.8414</v>
      </c>
      <c r="D14" s="23">
        <v>17.052299999999999</v>
      </c>
      <c r="E14" s="23">
        <v>23.2727</v>
      </c>
      <c r="F14" s="24">
        <f>D14-C14</f>
        <v>0.21089999999999876</v>
      </c>
      <c r="G14" s="22">
        <v>16.743099999999998</v>
      </c>
      <c r="H14" s="24">
        <v>22.8748</v>
      </c>
      <c r="I14" s="22">
        <v>17.5215</v>
      </c>
      <c r="J14" s="24">
        <f>I14-G14</f>
        <v>0.77840000000000131</v>
      </c>
      <c r="K14" s="22">
        <v>22.497699999999998</v>
      </c>
      <c r="L14" s="23">
        <v>22.496400000000001</v>
      </c>
      <c r="M14" s="23">
        <f>K14-L14</f>
        <v>1.2999999999969702E-3</v>
      </c>
      <c r="N14" s="24">
        <f>L14-G14</f>
        <v>5.753300000000003</v>
      </c>
      <c r="O14" s="22">
        <v>6.8282999999999996</v>
      </c>
      <c r="P14" s="23">
        <v>16.8187</v>
      </c>
      <c r="Q14" s="23">
        <v>16.8277</v>
      </c>
      <c r="R14" s="23">
        <f>Q14-P14</f>
        <v>9.0000000000003411E-3</v>
      </c>
      <c r="S14" s="24">
        <f t="shared" ref="S14:S26" si="0">Q14-O14</f>
        <v>9.9994000000000014</v>
      </c>
    </row>
    <row r="15" spans="1:21" s="12" customFormat="1" x14ac:dyDescent="0.2">
      <c r="B15" s="21" t="s">
        <v>35</v>
      </c>
      <c r="C15" s="22">
        <v>17.560400000000001</v>
      </c>
      <c r="D15" s="23">
        <v>17.735299999999999</v>
      </c>
      <c r="E15" s="23">
        <v>23.765699999999999</v>
      </c>
      <c r="F15" s="24">
        <f t="shared" ref="F15:F22" si="1">D15-C15</f>
        <v>0.17489999999999739</v>
      </c>
      <c r="G15" s="22">
        <v>16.515999999999998</v>
      </c>
      <c r="H15" s="24">
        <v>22.471</v>
      </c>
      <c r="I15" s="22">
        <v>16.813199999999998</v>
      </c>
      <c r="J15" s="24">
        <f t="shared" ref="J15:J26" si="2">I15-G15</f>
        <v>0.29720000000000013</v>
      </c>
      <c r="K15" s="22">
        <v>21.801400000000001</v>
      </c>
      <c r="L15" s="23">
        <v>21.8004</v>
      </c>
      <c r="M15" s="23">
        <f t="shared" ref="M15:M26" si="3">K15-L15</f>
        <v>1.0000000000012221E-3</v>
      </c>
      <c r="N15" s="24">
        <f t="shared" ref="N15:N26" si="4">L15-G15</f>
        <v>5.2844000000000015</v>
      </c>
      <c r="O15" s="22">
        <v>6.8268000000000004</v>
      </c>
      <c r="P15" s="23">
        <v>16.772600000000001</v>
      </c>
      <c r="Q15" s="23">
        <v>16.7818</v>
      </c>
      <c r="R15" s="23">
        <f t="shared" ref="R15:R26" si="5">Q15-P15</f>
        <v>9.1999999999998749E-3</v>
      </c>
      <c r="S15" s="24">
        <f t="shared" si="0"/>
        <v>9.9550000000000001</v>
      </c>
    </row>
    <row r="16" spans="1:21" s="12" customFormat="1" x14ac:dyDescent="0.2">
      <c r="B16" s="21" t="s">
        <v>36</v>
      </c>
      <c r="C16" s="22">
        <v>17.019400000000001</v>
      </c>
      <c r="D16" s="23">
        <v>17.2135</v>
      </c>
      <c r="E16" s="23">
        <v>23.399699999999999</v>
      </c>
      <c r="F16" s="24">
        <f t="shared" si="1"/>
        <v>0.19409999999999883</v>
      </c>
      <c r="G16" s="22">
        <v>16.667100000000001</v>
      </c>
      <c r="H16" s="24">
        <v>22.4526</v>
      </c>
      <c r="I16" s="22">
        <v>16.888000000000002</v>
      </c>
      <c r="J16" s="24">
        <f t="shared" si="2"/>
        <v>0.22090000000000032</v>
      </c>
      <c r="K16" s="22">
        <v>21.882899999999999</v>
      </c>
      <c r="L16" s="23">
        <v>21.879100000000001</v>
      </c>
      <c r="M16" s="23">
        <f t="shared" si="3"/>
        <v>3.7999999999982492E-3</v>
      </c>
      <c r="N16" s="24">
        <f t="shared" si="4"/>
        <v>5.2119999999999997</v>
      </c>
      <c r="O16" s="22">
        <v>6.742</v>
      </c>
      <c r="P16" s="23">
        <v>16.682400000000001</v>
      </c>
      <c r="Q16" s="23">
        <v>16.691500000000001</v>
      </c>
      <c r="R16" s="23">
        <f t="shared" si="5"/>
        <v>9.100000000000108E-3</v>
      </c>
      <c r="S16" s="24">
        <f t="shared" si="0"/>
        <v>9.9495000000000005</v>
      </c>
    </row>
    <row r="17" spans="1:26" s="12" customFormat="1" x14ac:dyDescent="0.2">
      <c r="B17" s="21" t="s">
        <v>37</v>
      </c>
      <c r="C17" s="22">
        <v>16.8992</v>
      </c>
      <c r="D17" s="23">
        <v>17.105799999999999</v>
      </c>
      <c r="E17" s="23">
        <v>23.2822</v>
      </c>
      <c r="F17" s="24">
        <f t="shared" si="1"/>
        <v>0.20659999999999812</v>
      </c>
      <c r="G17" s="22">
        <v>17.009599999999999</v>
      </c>
      <c r="H17" s="24">
        <v>23.006799999999998</v>
      </c>
      <c r="I17" s="22">
        <v>17.3735</v>
      </c>
      <c r="J17" s="24">
        <f t="shared" si="2"/>
        <v>0.363900000000001</v>
      </c>
      <c r="K17" s="22">
        <v>22.363</v>
      </c>
      <c r="L17" s="23">
        <v>22.361699999999999</v>
      </c>
      <c r="M17" s="23">
        <f t="shared" si="3"/>
        <v>1.300000000000523E-3</v>
      </c>
      <c r="N17" s="24">
        <f t="shared" si="4"/>
        <v>5.3521000000000001</v>
      </c>
      <c r="O17" s="22">
        <v>6.8103999999999996</v>
      </c>
      <c r="P17" s="23">
        <v>16.738900000000001</v>
      </c>
      <c r="Q17" s="23">
        <v>16.748100000000001</v>
      </c>
      <c r="R17" s="23">
        <f t="shared" si="5"/>
        <v>9.1999999999998749E-3</v>
      </c>
      <c r="S17" s="24">
        <f t="shared" si="0"/>
        <v>9.9377000000000013</v>
      </c>
    </row>
    <row r="18" spans="1:26" s="12" customFormat="1" x14ac:dyDescent="0.2">
      <c r="B18" s="21" t="s">
        <v>38</v>
      </c>
      <c r="C18" s="22">
        <v>16.838999999999999</v>
      </c>
      <c r="D18" s="23">
        <v>17.119800000000001</v>
      </c>
      <c r="E18" s="23">
        <v>23.310400000000001</v>
      </c>
      <c r="F18" s="24">
        <f t="shared" si="1"/>
        <v>0.28080000000000283</v>
      </c>
      <c r="G18" s="22">
        <v>16.918099999999999</v>
      </c>
      <c r="H18" s="24">
        <v>20.201699999999999</v>
      </c>
      <c r="I18" s="22">
        <v>17.258299999999998</v>
      </c>
      <c r="J18" s="24">
        <f t="shared" si="2"/>
        <v>0.34019999999999939</v>
      </c>
      <c r="K18" s="22">
        <v>22.251200000000001</v>
      </c>
      <c r="L18" s="23">
        <v>22.243500000000001</v>
      </c>
      <c r="M18" s="23">
        <f t="shared" si="3"/>
        <v>7.6999999999998181E-3</v>
      </c>
      <c r="N18" s="24">
        <f t="shared" si="4"/>
        <v>5.3254000000000019</v>
      </c>
      <c r="O18" s="22">
        <v>6.7388000000000003</v>
      </c>
      <c r="P18" s="23">
        <v>16.6768</v>
      </c>
      <c r="Q18" s="23">
        <v>16.6859</v>
      </c>
      <c r="R18" s="23">
        <f t="shared" si="5"/>
        <v>9.100000000000108E-3</v>
      </c>
      <c r="S18" s="24">
        <f t="shared" si="0"/>
        <v>9.9470999999999989</v>
      </c>
    </row>
    <row r="19" spans="1:26" s="12" customFormat="1" x14ac:dyDescent="0.2">
      <c r="B19" s="21" t="s">
        <v>39</v>
      </c>
      <c r="C19" s="22">
        <v>16.5334</v>
      </c>
      <c r="D19" s="23">
        <v>16.838200000000001</v>
      </c>
      <c r="E19" s="23">
        <v>23.0549</v>
      </c>
      <c r="F19" s="24">
        <f t="shared" si="1"/>
        <v>0.30480000000000018</v>
      </c>
      <c r="G19" s="22">
        <v>17.150200000000002</v>
      </c>
      <c r="H19" s="24">
        <v>22.693300000000001</v>
      </c>
      <c r="I19" s="22">
        <v>17.374300000000002</v>
      </c>
      <c r="J19" s="24">
        <f t="shared" si="2"/>
        <v>0.22409999999999997</v>
      </c>
      <c r="K19" s="22">
        <v>22.401800000000001</v>
      </c>
      <c r="L19" s="23">
        <v>22.392499999999998</v>
      </c>
      <c r="M19" s="23">
        <f t="shared" si="3"/>
        <v>9.3000000000031946E-3</v>
      </c>
      <c r="N19" s="24">
        <f t="shared" si="4"/>
        <v>5.2422999999999966</v>
      </c>
      <c r="O19" s="22">
        <v>6.7752999999999997</v>
      </c>
      <c r="P19" s="23">
        <v>16.696100000000001</v>
      </c>
      <c r="Q19" s="23">
        <v>16.704699999999999</v>
      </c>
      <c r="R19" s="23">
        <f t="shared" si="5"/>
        <v>8.5999999999977206E-3</v>
      </c>
      <c r="S19" s="24">
        <f t="shared" si="0"/>
        <v>9.9293999999999993</v>
      </c>
    </row>
    <row r="20" spans="1:26" s="12" customFormat="1" x14ac:dyDescent="0.2">
      <c r="B20" s="21" t="s">
        <v>40</v>
      </c>
      <c r="C20" s="22">
        <v>16.830200000000001</v>
      </c>
      <c r="D20" s="23">
        <v>16.993200000000002</v>
      </c>
      <c r="E20" s="23">
        <v>23.206099999999999</v>
      </c>
      <c r="F20" s="24">
        <f t="shared" si="1"/>
        <v>0.16300000000000026</v>
      </c>
      <c r="G20" s="22">
        <v>16.945499999999999</v>
      </c>
      <c r="H20" s="24">
        <v>22.8842</v>
      </c>
      <c r="I20" s="22">
        <v>17.273099999999999</v>
      </c>
      <c r="J20" s="24">
        <f t="shared" si="2"/>
        <v>0.32760000000000034</v>
      </c>
      <c r="K20" s="22">
        <v>22.259899999999998</v>
      </c>
      <c r="L20" s="23">
        <v>22.2578</v>
      </c>
      <c r="M20" s="23">
        <f t="shared" si="3"/>
        <v>2.0999999999986585E-3</v>
      </c>
      <c r="N20" s="24">
        <f t="shared" si="4"/>
        <v>5.3123000000000005</v>
      </c>
      <c r="O20" s="22">
        <v>6.7774000000000001</v>
      </c>
      <c r="P20" s="23">
        <v>16.700600000000001</v>
      </c>
      <c r="Q20" s="23">
        <v>16.7088</v>
      </c>
      <c r="R20" s="23">
        <f t="shared" si="5"/>
        <v>8.1999999999986528E-3</v>
      </c>
      <c r="S20" s="24">
        <f t="shared" si="0"/>
        <v>9.9314</v>
      </c>
    </row>
    <row r="21" spans="1:26" s="12" customFormat="1" x14ac:dyDescent="0.2">
      <c r="B21" s="21" t="s">
        <v>41</v>
      </c>
      <c r="C21" s="22">
        <v>16.691700000000001</v>
      </c>
      <c r="D21" s="23">
        <v>16.916599999999999</v>
      </c>
      <c r="E21" s="23">
        <v>23.1203</v>
      </c>
      <c r="F21" s="24">
        <f t="shared" si="1"/>
        <v>0.2248999999999981</v>
      </c>
      <c r="G21" s="22">
        <v>16.9315</v>
      </c>
      <c r="H21" s="24">
        <v>23.190799999999999</v>
      </c>
      <c r="I21" s="22">
        <v>16.9497</v>
      </c>
      <c r="J21" s="24">
        <f t="shared" si="2"/>
        <v>1.8200000000000216E-2</v>
      </c>
      <c r="K21" s="22">
        <v>21.9496</v>
      </c>
      <c r="L21" s="23">
        <v>21.948799999999999</v>
      </c>
      <c r="M21" s="23">
        <f t="shared" si="3"/>
        <v>8.0000000000168825E-4</v>
      </c>
      <c r="N21" s="24">
        <f t="shared" si="4"/>
        <v>5.0172999999999988</v>
      </c>
      <c r="O21" s="22">
        <v>6.6475999999999997</v>
      </c>
      <c r="P21" s="23">
        <v>16.555599999999998</v>
      </c>
      <c r="Q21" s="23">
        <v>16.564499999999999</v>
      </c>
      <c r="R21" s="23">
        <f t="shared" si="5"/>
        <v>8.9000000000005741E-3</v>
      </c>
      <c r="S21" s="24">
        <f t="shared" si="0"/>
        <v>9.9168999999999983</v>
      </c>
    </row>
    <row r="22" spans="1:26" s="12" customFormat="1" x14ac:dyDescent="0.2">
      <c r="B22" s="21" t="s">
        <v>42</v>
      </c>
      <c r="C22" s="22">
        <v>17.181899999999999</v>
      </c>
      <c r="D22" s="23">
        <v>17.412700000000001</v>
      </c>
      <c r="E22" s="23">
        <v>23.635300000000001</v>
      </c>
      <c r="F22" s="24">
        <f t="shared" si="1"/>
        <v>0.23080000000000211</v>
      </c>
      <c r="G22" s="22">
        <v>17.006</v>
      </c>
      <c r="H22" s="24">
        <v>22.9725</v>
      </c>
      <c r="I22" s="22">
        <v>17.122299999999999</v>
      </c>
      <c r="J22" s="24">
        <f t="shared" si="2"/>
        <v>0.11629999999999896</v>
      </c>
      <c r="K22" s="22">
        <v>22.131599999999999</v>
      </c>
      <c r="L22" s="23">
        <v>22.117000000000001</v>
      </c>
      <c r="M22" s="23">
        <f t="shared" si="3"/>
        <v>1.4599999999997948E-2</v>
      </c>
      <c r="N22" s="24">
        <f t="shared" si="4"/>
        <v>5.1110000000000007</v>
      </c>
      <c r="O22" s="22">
        <v>6.7973999999999997</v>
      </c>
      <c r="P22" s="23">
        <v>16.7242</v>
      </c>
      <c r="Q22" s="23">
        <v>16.733000000000001</v>
      </c>
      <c r="R22" s="23">
        <f t="shared" si="5"/>
        <v>8.8000000000008072E-3</v>
      </c>
      <c r="S22" s="24">
        <f t="shared" si="0"/>
        <v>9.9356000000000009</v>
      </c>
    </row>
    <row r="23" spans="1:26" s="12" customFormat="1" x14ac:dyDescent="0.2">
      <c r="B23" s="21" t="s">
        <v>43</v>
      </c>
      <c r="C23" s="22"/>
      <c r="D23" s="23"/>
      <c r="E23" s="23"/>
      <c r="F23" s="24"/>
      <c r="G23" s="22">
        <v>16.907800000000002</v>
      </c>
      <c r="H23" s="24">
        <v>23.733499999999999</v>
      </c>
      <c r="I23" s="22">
        <v>17.268699999999999</v>
      </c>
      <c r="J23" s="24">
        <f t="shared" si="2"/>
        <v>0.36089999999999733</v>
      </c>
      <c r="K23" s="22">
        <v>22.273499999999999</v>
      </c>
      <c r="L23" s="23">
        <v>22.272500000000001</v>
      </c>
      <c r="M23" s="23">
        <f t="shared" si="3"/>
        <v>9.9999999999766942E-4</v>
      </c>
      <c r="N23" s="24">
        <f t="shared" si="4"/>
        <v>5.3646999999999991</v>
      </c>
      <c r="O23" s="22">
        <v>6.7576999999999998</v>
      </c>
      <c r="P23" s="23">
        <v>16.673500000000001</v>
      </c>
      <c r="Q23" s="23">
        <v>16.812999999999999</v>
      </c>
      <c r="R23" s="23">
        <f t="shared" si="5"/>
        <v>0.13949999999999818</v>
      </c>
      <c r="S23" s="24">
        <f t="shared" si="0"/>
        <v>10.055299999999999</v>
      </c>
    </row>
    <row r="24" spans="1:26" s="12" customFormat="1" x14ac:dyDescent="0.2">
      <c r="B24" s="21" t="s">
        <v>44</v>
      </c>
      <c r="C24" s="22"/>
      <c r="D24" s="23"/>
      <c r="E24" s="23"/>
      <c r="F24" s="24"/>
      <c r="G24" s="22">
        <v>17.029</v>
      </c>
      <c r="H24" s="24">
        <v>19.1494</v>
      </c>
      <c r="I24" s="22">
        <v>17.3627</v>
      </c>
      <c r="J24" s="24">
        <f t="shared" si="2"/>
        <v>0.33370000000000033</v>
      </c>
      <c r="K24" s="22">
        <v>22.375399999999999</v>
      </c>
      <c r="L24" s="23">
        <v>22.374099999999999</v>
      </c>
      <c r="M24" s="23">
        <f t="shared" si="3"/>
        <v>1.300000000000523E-3</v>
      </c>
      <c r="N24" s="24">
        <f t="shared" si="4"/>
        <v>5.3450999999999986</v>
      </c>
      <c r="O24" s="22">
        <v>6.8188000000000004</v>
      </c>
      <c r="P24" s="23">
        <v>16.744900000000001</v>
      </c>
      <c r="Q24" s="23">
        <v>16.750299999999999</v>
      </c>
      <c r="R24" s="23">
        <f t="shared" si="5"/>
        <v>5.399999999998073E-3</v>
      </c>
      <c r="S24" s="24">
        <f t="shared" si="0"/>
        <v>9.9314999999999998</v>
      </c>
    </row>
    <row r="25" spans="1:26" s="12" customFormat="1" x14ac:dyDescent="0.2">
      <c r="B25" s="21" t="s">
        <v>45</v>
      </c>
      <c r="C25" s="22"/>
      <c r="D25" s="23"/>
      <c r="E25" s="23"/>
      <c r="F25" s="24"/>
      <c r="G25" s="22">
        <v>16.562799999999999</v>
      </c>
      <c r="H25" s="24">
        <v>18.539200000000001</v>
      </c>
      <c r="I25" s="22">
        <v>16.5626</v>
      </c>
      <c r="J25" s="24">
        <f t="shared" si="2"/>
        <v>-1.9999999999953388E-4</v>
      </c>
      <c r="K25" s="22">
        <v>21.453099999999999</v>
      </c>
      <c r="L25" s="23">
        <v>21.4528</v>
      </c>
      <c r="M25" s="23">
        <f t="shared" si="3"/>
        <v>2.9999999999930083E-4</v>
      </c>
      <c r="N25" s="24">
        <f t="shared" si="4"/>
        <v>4.8900000000000006</v>
      </c>
      <c r="O25" s="22">
        <v>6.7812000000000001</v>
      </c>
      <c r="P25" s="23">
        <v>16.696300000000001</v>
      </c>
      <c r="Q25" s="23">
        <v>16.7013</v>
      </c>
      <c r="R25" s="23">
        <f t="shared" si="5"/>
        <v>4.9999999999990052E-3</v>
      </c>
      <c r="S25" s="24">
        <f t="shared" si="0"/>
        <v>9.9200999999999997</v>
      </c>
    </row>
    <row r="26" spans="1:26" s="12" customFormat="1" x14ac:dyDescent="0.2">
      <c r="B26" s="25" t="s">
        <v>46</v>
      </c>
      <c r="C26" s="26"/>
      <c r="D26" s="27"/>
      <c r="E26" s="27"/>
      <c r="F26" s="28"/>
      <c r="G26" s="26">
        <v>16.6204</v>
      </c>
      <c r="H26" s="28">
        <v>19.3643</v>
      </c>
      <c r="I26" s="26">
        <v>17.023299999999999</v>
      </c>
      <c r="J26" s="28">
        <f t="shared" si="2"/>
        <v>0.40289999999999893</v>
      </c>
      <c r="K26" s="26">
        <v>22.068999999999999</v>
      </c>
      <c r="L26" s="27">
        <v>22.0684</v>
      </c>
      <c r="M26" s="27">
        <f t="shared" si="3"/>
        <v>5.9999999999860165E-4</v>
      </c>
      <c r="N26" s="28">
        <f t="shared" si="4"/>
        <v>5.4480000000000004</v>
      </c>
      <c r="O26" s="26">
        <v>6.7945000000000002</v>
      </c>
      <c r="P26" s="27">
        <v>16.704499999999999</v>
      </c>
      <c r="Q26" s="27">
        <v>16.7148</v>
      </c>
      <c r="R26" s="27">
        <f t="shared" si="5"/>
        <v>1.0300000000000864E-2</v>
      </c>
      <c r="S26" s="28">
        <f t="shared" si="0"/>
        <v>9.920300000000001</v>
      </c>
    </row>
    <row r="27" spans="1:26" x14ac:dyDescent="0.2">
      <c r="B27" s="29" t="s">
        <v>47</v>
      </c>
      <c r="C27" s="30" t="s">
        <v>48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26" x14ac:dyDescent="0.2">
      <c r="B28" s="29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26" ht="13.5" thickBot="1" x14ac:dyDescent="0.25">
      <c r="B29" s="29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26" ht="13.5" thickTop="1" x14ac:dyDescent="0.2">
      <c r="A30" s="32" t="s">
        <v>49</v>
      </c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B31" s="29"/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26" x14ac:dyDescent="0.2">
      <c r="B32" s="29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2:25" x14ac:dyDescent="0.2">
      <c r="B33" s="29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2:25" s="12" customFormat="1" ht="17.25" customHeight="1" x14ac:dyDescent="0.2">
      <c r="B34" s="37"/>
      <c r="D34" s="38" t="s">
        <v>50</v>
      </c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41" t="s">
        <v>51</v>
      </c>
      <c r="P34" s="42"/>
      <c r="Q34" s="19"/>
      <c r="R34" s="19"/>
      <c r="S34" s="19"/>
      <c r="T34" s="19"/>
      <c r="U34" s="19"/>
      <c r="V34" s="19"/>
      <c r="W34" s="19"/>
      <c r="X34" s="19"/>
      <c r="Y34" s="17"/>
    </row>
    <row r="35" spans="2:25" s="12" customFormat="1" ht="17.25" customHeight="1" x14ac:dyDescent="0.2">
      <c r="B35" s="43" t="s">
        <v>16</v>
      </c>
      <c r="C35" s="17" t="s">
        <v>52</v>
      </c>
      <c r="D35" s="18" t="s">
        <v>53</v>
      </c>
      <c r="E35" s="19" t="s">
        <v>54</v>
      </c>
      <c r="F35" s="19" t="s">
        <v>55</v>
      </c>
      <c r="G35" s="19" t="s">
        <v>56</v>
      </c>
      <c r="H35" s="19" t="s">
        <v>57</v>
      </c>
      <c r="I35" s="19" t="s">
        <v>58</v>
      </c>
      <c r="J35" s="19" t="s">
        <v>59</v>
      </c>
      <c r="K35" s="19" t="s">
        <v>60</v>
      </c>
      <c r="L35" s="19" t="s">
        <v>61</v>
      </c>
      <c r="M35" s="19" t="s">
        <v>62</v>
      </c>
      <c r="N35" s="15" t="s">
        <v>63</v>
      </c>
      <c r="O35" s="18" t="s">
        <v>55</v>
      </c>
      <c r="P35" s="19" t="s">
        <v>54</v>
      </c>
      <c r="Q35" s="19" t="s">
        <v>53</v>
      </c>
      <c r="R35" s="19" t="s">
        <v>56</v>
      </c>
      <c r="S35" s="19" t="s">
        <v>57</v>
      </c>
      <c r="T35" s="19" t="s">
        <v>58</v>
      </c>
      <c r="U35" s="19" t="s">
        <v>59</v>
      </c>
      <c r="V35" s="19" t="s">
        <v>60</v>
      </c>
      <c r="W35" s="19" t="s">
        <v>61</v>
      </c>
      <c r="X35" s="19" t="s">
        <v>62</v>
      </c>
      <c r="Y35" s="17" t="s">
        <v>63</v>
      </c>
    </row>
    <row r="36" spans="2:25" s="12" customFormat="1" x14ac:dyDescent="0.2">
      <c r="B36" s="21" t="s">
        <v>34</v>
      </c>
      <c r="C36" s="44">
        <v>44655</v>
      </c>
      <c r="D36" s="22">
        <v>1.4850000000000001</v>
      </c>
      <c r="E36" s="23">
        <v>321.97500000000002</v>
      </c>
      <c r="F36" s="31">
        <v>25.103999999999999</v>
      </c>
      <c r="G36" s="23">
        <v>0.16900000000000001</v>
      </c>
      <c r="H36" s="23">
        <v>0.93</v>
      </c>
      <c r="I36" s="23">
        <v>0.95799999999999996</v>
      </c>
      <c r="J36" s="23">
        <v>1.69</v>
      </c>
      <c r="K36" s="23">
        <v>3.7999999999999999E-2</v>
      </c>
      <c r="L36" s="23">
        <v>1E-3</v>
      </c>
      <c r="M36" s="23">
        <v>7.3999999999999996E-2</v>
      </c>
      <c r="N36" s="23">
        <v>0.14899999999999999</v>
      </c>
      <c r="O36" s="45">
        <f t="shared" ref="O36:O44" si="6">F36*(S14/R14)*(N14/F14)</f>
        <v>760877.60049208929</v>
      </c>
      <c r="P36" s="46">
        <f t="shared" ref="P36:P44" si="7">E36*(S14/R14)*(N14/F14)</f>
        <v>9758746.2324107885</v>
      </c>
      <c r="Q36" s="46">
        <f t="shared" ref="Q36:Q44" si="8">D36*(S14/R14)*(N14/F14)</f>
        <v>45008.892476527748</v>
      </c>
      <c r="R36" s="46">
        <f t="shared" ref="R36:R44" si="9">G36*(S14/R14)*(N14/F14)</f>
        <v>5122.2241269583765</v>
      </c>
      <c r="S36" s="46">
        <f t="shared" ref="S36:S44" si="10">H36*(S14/R14)*(N14/F14)</f>
        <v>28187.387207522428</v>
      </c>
      <c r="T36" s="46">
        <f t="shared" ref="T36:T44" si="11">I36*(S14/R14)*(N14/F14)</f>
        <v>29036.03972559837</v>
      </c>
      <c r="U36" s="46">
        <f t="shared" ref="U36:U44" si="12">J36*(S14/R14)*(N14/F14)</f>
        <v>51222.241269583763</v>
      </c>
      <c r="V36" s="46">
        <f t="shared" ref="V36:V44" si="13">K36*(S14/R14)*(N14/F14)</f>
        <v>1151.7427031030668</v>
      </c>
      <c r="W36" s="46">
        <f t="shared" ref="W36:W44" si="14">L36*(S14/R14)*(N14/F14)</f>
        <v>30.309018502712291</v>
      </c>
      <c r="X36" s="46">
        <f t="shared" ref="X36:X44" si="15">M36*(S14/R14)*(N14/F14)</f>
        <v>2242.8673692007092</v>
      </c>
      <c r="Y36" s="47">
        <f t="shared" ref="Y36:Y44" si="16">N36*(S14/R14)*(N14/F14)</f>
        <v>4516.0437569041305</v>
      </c>
    </row>
    <row r="37" spans="2:25" s="12" customFormat="1" x14ac:dyDescent="0.2">
      <c r="B37" s="21" t="s">
        <v>35</v>
      </c>
      <c r="C37" s="44">
        <v>44655</v>
      </c>
      <c r="D37" s="22">
        <v>2.64</v>
      </c>
      <c r="E37" s="23">
        <v>394.35899999999998</v>
      </c>
      <c r="F37" s="31">
        <v>17.646999999999998</v>
      </c>
      <c r="G37" s="23">
        <v>0.216</v>
      </c>
      <c r="H37" s="23">
        <v>0.98199999999999998</v>
      </c>
      <c r="I37" s="23">
        <v>0.79200000000000004</v>
      </c>
      <c r="J37" s="23">
        <v>5.2640000000000002</v>
      </c>
      <c r="K37" s="23">
        <v>0.28799999999999998</v>
      </c>
      <c r="L37" s="23">
        <v>2E-3</v>
      </c>
      <c r="M37" s="23">
        <v>0.64500000000000002</v>
      </c>
      <c r="N37" s="23">
        <v>5.6000000000000001E-2</v>
      </c>
      <c r="O37" s="45">
        <f t="shared" si="6"/>
        <v>576939.39809955168</v>
      </c>
      <c r="P37" s="46">
        <f t="shared" si="7"/>
        <v>12892913.475102913</v>
      </c>
      <c r="Q37" s="46">
        <f t="shared" si="8"/>
        <v>86310.421657098472</v>
      </c>
      <c r="R37" s="46">
        <f t="shared" si="9"/>
        <v>7061.7617719444197</v>
      </c>
      <c r="S37" s="46">
        <f t="shared" si="10"/>
        <v>32104.861389117683</v>
      </c>
      <c r="T37" s="46">
        <f t="shared" si="11"/>
        <v>25893.126497129539</v>
      </c>
      <c r="U37" s="46">
        <f t="shared" si="12"/>
        <v>172097.74984960846</v>
      </c>
      <c r="V37" s="46">
        <f t="shared" si="13"/>
        <v>9415.682362592559</v>
      </c>
      <c r="W37" s="46">
        <f t="shared" si="14"/>
        <v>65.386683073559439</v>
      </c>
      <c r="X37" s="46">
        <f t="shared" si="15"/>
        <v>21087.205291222919</v>
      </c>
      <c r="Y37" s="47">
        <f t="shared" si="16"/>
        <v>1830.8271260596644</v>
      </c>
    </row>
    <row r="38" spans="2:25" s="12" customFormat="1" x14ac:dyDescent="0.2">
      <c r="B38" s="21" t="s">
        <v>36</v>
      </c>
      <c r="C38" s="44">
        <v>44655</v>
      </c>
      <c r="D38" s="22">
        <v>0.35099999999999998</v>
      </c>
      <c r="E38" s="23">
        <v>53.661000000000001</v>
      </c>
      <c r="F38" s="31">
        <v>1.8320000000000001</v>
      </c>
      <c r="G38" s="23">
        <v>1.4E-2</v>
      </c>
      <c r="H38" s="23">
        <v>0.22</v>
      </c>
      <c r="I38" s="23">
        <v>-5.1999999999999998E-2</v>
      </c>
      <c r="J38" s="23">
        <v>0.57299999999999995</v>
      </c>
      <c r="K38" s="23">
        <v>4.4999999999999998E-2</v>
      </c>
      <c r="L38" s="23">
        <v>1E-3</v>
      </c>
      <c r="M38" s="23">
        <v>-8.9999999999999993E-3</v>
      </c>
      <c r="N38" s="23">
        <v>1.4999999999999999E-2</v>
      </c>
      <c r="O38" s="45">
        <f t="shared" si="6"/>
        <v>53785.375504865769</v>
      </c>
      <c r="P38" s="46">
        <f t="shared" si="7"/>
        <v>1575424.1457241275</v>
      </c>
      <c r="Q38" s="46">
        <f t="shared" si="8"/>
        <v>10304.94912784273</v>
      </c>
      <c r="R38" s="46">
        <f t="shared" si="9"/>
        <v>411.0236119367471</v>
      </c>
      <c r="S38" s="46">
        <f t="shared" si="10"/>
        <v>6458.9424732917405</v>
      </c>
      <c r="T38" s="46">
        <f t="shared" si="11"/>
        <v>-1526.6591300507748</v>
      </c>
      <c r="U38" s="46">
        <f t="shared" si="12"/>
        <v>16822.609259982575</v>
      </c>
      <c r="V38" s="46">
        <f t="shared" si="13"/>
        <v>1321.1473240824014</v>
      </c>
      <c r="W38" s="46">
        <f t="shared" si="14"/>
        <v>29.358829424053365</v>
      </c>
      <c r="X38" s="46">
        <f t="shared" si="15"/>
        <v>-264.22946481648029</v>
      </c>
      <c r="Y38" s="47">
        <f t="shared" si="16"/>
        <v>440.38244136080044</v>
      </c>
    </row>
    <row r="39" spans="2:25" s="12" customFormat="1" x14ac:dyDescent="0.2">
      <c r="B39" s="21" t="s">
        <v>37</v>
      </c>
      <c r="C39" s="44">
        <v>44655</v>
      </c>
      <c r="D39" s="22">
        <v>0.20599999999999999</v>
      </c>
      <c r="E39" s="23">
        <v>24.428000000000001</v>
      </c>
      <c r="F39" s="31">
        <v>1.151</v>
      </c>
      <c r="G39" s="23">
        <v>1E-3</v>
      </c>
      <c r="H39" s="23">
        <v>0.22600000000000001</v>
      </c>
      <c r="I39" s="23">
        <v>-0.08</v>
      </c>
      <c r="J39" s="23">
        <v>0.48299999999999998</v>
      </c>
      <c r="K39" s="23">
        <v>1.9E-2</v>
      </c>
      <c r="L39" s="23">
        <v>1E-3</v>
      </c>
      <c r="M39" s="23">
        <v>-5.3999999999999999E-2</v>
      </c>
      <c r="N39" s="23">
        <v>0.01</v>
      </c>
      <c r="O39" s="45">
        <f t="shared" si="6"/>
        <v>32208.261269240815</v>
      </c>
      <c r="P39" s="46">
        <f t="shared" si="7"/>
        <v>683565.07930930902</v>
      </c>
      <c r="Q39" s="46">
        <f t="shared" si="8"/>
        <v>5764.4672645209448</v>
      </c>
      <c r="R39" s="46">
        <f t="shared" si="9"/>
        <v>27.982850798645362</v>
      </c>
      <c r="S39" s="46">
        <f t="shared" si="10"/>
        <v>6324.124280493852</v>
      </c>
      <c r="T39" s="46">
        <f t="shared" si="11"/>
        <v>-2238.6280638916292</v>
      </c>
      <c r="U39" s="46">
        <f t="shared" si="12"/>
        <v>13515.71693574571</v>
      </c>
      <c r="V39" s="46">
        <f t="shared" si="13"/>
        <v>531.67416517426182</v>
      </c>
      <c r="W39" s="46">
        <f t="shared" si="14"/>
        <v>27.982850798645362</v>
      </c>
      <c r="X39" s="46">
        <f t="shared" si="15"/>
        <v>-1511.0739431268496</v>
      </c>
      <c r="Y39" s="47">
        <f t="shared" si="16"/>
        <v>279.82850798645364</v>
      </c>
    </row>
    <row r="40" spans="2:25" s="12" customFormat="1" x14ac:dyDescent="0.2">
      <c r="B40" s="21" t="s">
        <v>38</v>
      </c>
      <c r="C40" s="44">
        <v>44655</v>
      </c>
      <c r="D40" s="22">
        <v>1.639</v>
      </c>
      <c r="E40" s="23">
        <v>180.70400000000001</v>
      </c>
      <c r="F40" s="31">
        <v>11.018000000000001</v>
      </c>
      <c r="G40" s="23">
        <v>7.2999999999999995E-2</v>
      </c>
      <c r="H40" s="23">
        <v>0.51600000000000001</v>
      </c>
      <c r="I40" s="23">
        <v>0.53300000000000003</v>
      </c>
      <c r="J40" s="23">
        <v>2.1179999999999999</v>
      </c>
      <c r="K40" s="23">
        <v>7.4999999999999997E-2</v>
      </c>
      <c r="L40" s="23">
        <v>1E-3</v>
      </c>
      <c r="M40" s="23">
        <v>0.20499999999999999</v>
      </c>
      <c r="N40" s="23">
        <v>7.0999999999999994E-2</v>
      </c>
      <c r="O40" s="45">
        <f t="shared" si="6"/>
        <v>228408.88313378859</v>
      </c>
      <c r="P40" s="46">
        <f t="shared" si="7"/>
        <v>3746088.1119811339</v>
      </c>
      <c r="Q40" s="46">
        <f t="shared" si="8"/>
        <v>33977.324328941686</v>
      </c>
      <c r="R40" s="46">
        <f t="shared" si="9"/>
        <v>1513.3280512585375</v>
      </c>
      <c r="S40" s="46">
        <f t="shared" si="10"/>
        <v>10696.948965060348</v>
      </c>
      <c r="T40" s="46">
        <f t="shared" si="11"/>
        <v>11049.367826312338</v>
      </c>
      <c r="U40" s="46">
        <f t="shared" si="12"/>
        <v>43907.244007747708</v>
      </c>
      <c r="V40" s="46">
        <f t="shared" si="13"/>
        <v>1554.7890937587715</v>
      </c>
      <c r="W40" s="46">
        <f t="shared" si="14"/>
        <v>20.730521250116951</v>
      </c>
      <c r="X40" s="46">
        <f t="shared" si="15"/>
        <v>4249.7568562739752</v>
      </c>
      <c r="Y40" s="47">
        <f t="shared" si="16"/>
        <v>1471.8670087583037</v>
      </c>
    </row>
    <row r="41" spans="2:25" s="12" customFormat="1" x14ac:dyDescent="0.2">
      <c r="B41" s="21" t="s">
        <v>39</v>
      </c>
      <c r="C41" s="44">
        <v>44655</v>
      </c>
      <c r="D41" s="22">
        <v>0.35</v>
      </c>
      <c r="E41" s="23">
        <v>63.152000000000001</v>
      </c>
      <c r="F41" s="31">
        <v>2.9449999999999998</v>
      </c>
      <c r="G41" s="23">
        <v>1.4E-2</v>
      </c>
      <c r="H41" s="23">
        <v>0.17399999999999999</v>
      </c>
      <c r="I41" s="23">
        <v>-2.5999999999999999E-2</v>
      </c>
      <c r="J41" s="23">
        <v>0.69799999999999995</v>
      </c>
      <c r="K41" s="23">
        <v>5.1999999999999998E-2</v>
      </c>
      <c r="L41" s="23">
        <v>0</v>
      </c>
      <c r="M41" s="23">
        <v>1.0999999999999999E-2</v>
      </c>
      <c r="N41" s="23">
        <v>2.3E-2</v>
      </c>
      <c r="O41" s="45">
        <f t="shared" si="6"/>
        <v>58481.26553093925</v>
      </c>
      <c r="P41" s="46">
        <f t="shared" si="7"/>
        <v>1254060.7405126912</v>
      </c>
      <c r="Q41" s="46">
        <f t="shared" si="8"/>
        <v>6950.2352923017779</v>
      </c>
      <c r="R41" s="46">
        <f t="shared" si="9"/>
        <v>278.00941169207113</v>
      </c>
      <c r="S41" s="46">
        <f t="shared" si="10"/>
        <v>3455.2598310300268</v>
      </c>
      <c r="T41" s="46">
        <f t="shared" si="11"/>
        <v>-516.30319314241785</v>
      </c>
      <c r="U41" s="46">
        <f t="shared" si="12"/>
        <v>13860.754954361832</v>
      </c>
      <c r="V41" s="46">
        <f t="shared" si="13"/>
        <v>1032.6063862848357</v>
      </c>
      <c r="W41" s="46">
        <f t="shared" si="14"/>
        <v>0</v>
      </c>
      <c r="X41" s="46">
        <f t="shared" si="15"/>
        <v>218.43596632948444</v>
      </c>
      <c r="Y41" s="47">
        <f t="shared" si="16"/>
        <v>456.72974777983114</v>
      </c>
    </row>
    <row r="42" spans="2:25" s="12" customFormat="1" x14ac:dyDescent="0.2">
      <c r="B42" s="21" t="s">
        <v>40</v>
      </c>
      <c r="C42" s="44">
        <v>44655</v>
      </c>
      <c r="D42" s="22">
        <v>0.28899999999999998</v>
      </c>
      <c r="E42" s="23">
        <v>113.94199999999999</v>
      </c>
      <c r="F42" s="31">
        <v>20.187999999999999</v>
      </c>
      <c r="G42" s="23">
        <v>8.1000000000000003E-2</v>
      </c>
      <c r="H42" s="23">
        <v>0.26800000000000002</v>
      </c>
      <c r="I42" s="23">
        <v>0.249</v>
      </c>
      <c r="J42" s="23">
        <v>0.58699999999999997</v>
      </c>
      <c r="K42" s="23">
        <v>0.123</v>
      </c>
      <c r="L42" s="23">
        <v>1E-3</v>
      </c>
      <c r="M42" s="23">
        <v>2.5999999999999999E-2</v>
      </c>
      <c r="N42" s="23">
        <v>3.1E-2</v>
      </c>
      <c r="O42" s="45">
        <f t="shared" si="6"/>
        <v>796865.28260476829</v>
      </c>
      <c r="P42" s="46">
        <f t="shared" si="7"/>
        <v>4497544.2852463108</v>
      </c>
      <c r="Q42" s="46">
        <f t="shared" si="8"/>
        <v>11407.47308662463</v>
      </c>
      <c r="R42" s="46">
        <f t="shared" si="9"/>
        <v>3197.2502422719558</v>
      </c>
      <c r="S42" s="46">
        <f t="shared" si="10"/>
        <v>10578.556357146717</v>
      </c>
      <c r="T42" s="46">
        <f t="shared" si="11"/>
        <v>9828.5840780952694</v>
      </c>
      <c r="U42" s="46">
        <f t="shared" si="12"/>
        <v>23170.196200168368</v>
      </c>
      <c r="V42" s="46">
        <f t="shared" si="13"/>
        <v>4855.0837012277843</v>
      </c>
      <c r="W42" s="46">
        <f t="shared" si="14"/>
        <v>39.472225213234019</v>
      </c>
      <c r="X42" s="46">
        <f t="shared" si="15"/>
        <v>1026.2778555440843</v>
      </c>
      <c r="Y42" s="47">
        <f t="shared" si="16"/>
        <v>1223.6389816102546</v>
      </c>
    </row>
    <row r="43" spans="2:25" s="12" customFormat="1" x14ac:dyDescent="0.2">
      <c r="B43" s="21" t="s">
        <v>41</v>
      </c>
      <c r="C43" s="44">
        <v>44655</v>
      </c>
      <c r="D43" s="22">
        <v>0.29599999999999999</v>
      </c>
      <c r="E43" s="23">
        <v>102.047</v>
      </c>
      <c r="F43" s="31">
        <v>4.41</v>
      </c>
      <c r="G43" s="23">
        <v>4.5999999999999999E-2</v>
      </c>
      <c r="H43" s="23">
        <v>0.75700000000000001</v>
      </c>
      <c r="I43" s="23">
        <v>0.746</v>
      </c>
      <c r="J43" s="23">
        <v>0.41299999999999998</v>
      </c>
      <c r="K43" s="23">
        <v>1.4999999999999999E-2</v>
      </c>
      <c r="L43" s="23">
        <v>1E-3</v>
      </c>
      <c r="M43" s="23">
        <v>-4.1000000000000002E-2</v>
      </c>
      <c r="N43" s="23">
        <v>2.4E-2</v>
      </c>
      <c r="O43" s="45">
        <f t="shared" si="6"/>
        <v>109623.87031024405</v>
      </c>
      <c r="P43" s="46">
        <f t="shared" si="7"/>
        <v>2536686.4157708557</v>
      </c>
      <c r="Q43" s="46">
        <f t="shared" si="8"/>
        <v>7357.9740616399622</v>
      </c>
      <c r="R43" s="46">
        <f t="shared" si="9"/>
        <v>1143.468942011616</v>
      </c>
      <c r="S43" s="46">
        <f t="shared" si="10"/>
        <v>18817.521502234638</v>
      </c>
      <c r="T43" s="46">
        <f t="shared" si="11"/>
        <v>18544.083276970989</v>
      </c>
      <c r="U43" s="46">
        <f t="shared" si="12"/>
        <v>10266.36245762603</v>
      </c>
      <c r="V43" s="46">
        <f t="shared" si="13"/>
        <v>372.87030717770085</v>
      </c>
      <c r="W43" s="46">
        <f t="shared" si="14"/>
        <v>24.858020478513389</v>
      </c>
      <c r="X43" s="46">
        <f t="shared" si="15"/>
        <v>-1019.1788396190491</v>
      </c>
      <c r="Y43" s="47">
        <f t="shared" si="16"/>
        <v>596.59249148432139</v>
      </c>
    </row>
    <row r="44" spans="2:25" s="12" customFormat="1" x14ac:dyDescent="0.2">
      <c r="B44" s="25" t="s">
        <v>42</v>
      </c>
      <c r="C44" s="48">
        <v>44655</v>
      </c>
      <c r="D44" s="26">
        <v>0.25900000000000001</v>
      </c>
      <c r="E44" s="27">
        <v>108.181</v>
      </c>
      <c r="F44" s="49">
        <v>5.5380000000000003</v>
      </c>
      <c r="G44" s="27">
        <v>4.5999999999999999E-2</v>
      </c>
      <c r="H44" s="27">
        <v>0.24</v>
      </c>
      <c r="I44" s="27">
        <v>3.4000000000000002E-2</v>
      </c>
      <c r="J44" s="27">
        <v>0.503</v>
      </c>
      <c r="K44" s="27">
        <v>2.5999999999999999E-2</v>
      </c>
      <c r="L44" s="27">
        <v>1E-3</v>
      </c>
      <c r="M44" s="27">
        <v>-0.01</v>
      </c>
      <c r="N44" s="27">
        <v>0.02</v>
      </c>
      <c r="O44" s="50">
        <f t="shared" si="6"/>
        <v>138463.22876987734</v>
      </c>
      <c r="P44" s="51">
        <f t="shared" si="7"/>
        <v>2704783.4148707297</v>
      </c>
      <c r="Q44" s="51">
        <f t="shared" si="8"/>
        <v>6475.6186802813718</v>
      </c>
      <c r="R44" s="51">
        <f t="shared" si="9"/>
        <v>1150.1098814399347</v>
      </c>
      <c r="S44" s="51">
        <f t="shared" si="10"/>
        <v>6000.5732944692236</v>
      </c>
      <c r="T44" s="51">
        <f t="shared" si="11"/>
        <v>850.08121671647348</v>
      </c>
      <c r="U44" s="51">
        <f t="shared" si="12"/>
        <v>12576.201529658416</v>
      </c>
      <c r="V44" s="51">
        <f t="shared" si="13"/>
        <v>650.06210690083265</v>
      </c>
      <c r="W44" s="51">
        <f t="shared" si="14"/>
        <v>25.0023887269551</v>
      </c>
      <c r="X44" s="51">
        <f t="shared" si="15"/>
        <v>-250.02388726955101</v>
      </c>
      <c r="Y44" s="52">
        <f t="shared" si="16"/>
        <v>500.04777453910202</v>
      </c>
    </row>
    <row r="45" spans="2:25" s="12" customFormat="1" x14ac:dyDescent="0.2">
      <c r="B45" s="53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25" s="12" customFormat="1" x14ac:dyDescent="0.2">
      <c r="B46" s="54" t="s">
        <v>64</v>
      </c>
      <c r="C46" s="55" t="s">
        <v>65</v>
      </c>
      <c r="D46" s="5"/>
      <c r="E46" s="5"/>
      <c r="F46" s="5"/>
      <c r="G46" s="5"/>
      <c r="H46" s="5"/>
      <c r="I46" s="5"/>
      <c r="J46" s="5"/>
      <c r="K46" s="5"/>
      <c r="L46" s="5"/>
    </row>
    <row r="47" spans="2:25" s="12" customFormat="1" x14ac:dyDescent="0.2">
      <c r="B47" s="37"/>
      <c r="D47" s="5" t="s">
        <v>66</v>
      </c>
      <c r="F47" s="5"/>
      <c r="G47" s="5"/>
      <c r="H47" s="5"/>
      <c r="I47" s="5"/>
      <c r="J47" s="5"/>
      <c r="K47" s="5"/>
      <c r="L47" s="5"/>
    </row>
    <row r="48" spans="2:25" s="12" customFormat="1" ht="25.5" x14ac:dyDescent="0.2">
      <c r="B48" s="37" t="s">
        <v>67</v>
      </c>
      <c r="C48" s="12" t="s">
        <v>68</v>
      </c>
      <c r="D48" s="5" t="s">
        <v>69</v>
      </c>
      <c r="E48" s="37" t="s">
        <v>67</v>
      </c>
      <c r="F48" s="12" t="s">
        <v>68</v>
      </c>
      <c r="G48" s="12" t="s">
        <v>54</v>
      </c>
      <c r="H48" s="5" t="s">
        <v>55</v>
      </c>
      <c r="I48" s="5" t="s">
        <v>56</v>
      </c>
      <c r="J48" s="5" t="s">
        <v>57</v>
      </c>
      <c r="K48" s="5" t="s">
        <v>58</v>
      </c>
      <c r="L48" s="5" t="s">
        <v>59</v>
      </c>
      <c r="M48" s="5" t="s">
        <v>60</v>
      </c>
      <c r="N48" s="5" t="s">
        <v>61</v>
      </c>
      <c r="O48" s="12" t="s">
        <v>62</v>
      </c>
      <c r="P48" s="12" t="s">
        <v>63</v>
      </c>
    </row>
    <row r="49" spans="2:16" s="12" customFormat="1" x14ac:dyDescent="0.2">
      <c r="B49" s="2" t="s">
        <v>70</v>
      </c>
      <c r="D49" s="56">
        <v>793.66481700005306</v>
      </c>
      <c r="E49" s="2" t="s">
        <v>34</v>
      </c>
      <c r="F49" s="12">
        <v>61</v>
      </c>
      <c r="G49" s="57">
        <v>9758746.2324107885</v>
      </c>
      <c r="H49" s="57">
        <v>760877.60049208929</v>
      </c>
      <c r="I49" s="57">
        <v>5122.2241269583765</v>
      </c>
      <c r="J49" s="57">
        <v>28187.387207522428</v>
      </c>
      <c r="K49" s="57">
        <v>29036.03972559837</v>
      </c>
      <c r="L49" s="57">
        <v>51222.241269583763</v>
      </c>
      <c r="M49" s="57">
        <v>1151.7427031030668</v>
      </c>
      <c r="N49" s="57">
        <v>30.309018502712291</v>
      </c>
      <c r="O49" s="57">
        <v>2242.8673692007092</v>
      </c>
      <c r="P49" s="57">
        <v>4516.0437569041305</v>
      </c>
    </row>
    <row r="50" spans="2:16" s="12" customFormat="1" x14ac:dyDescent="0.2">
      <c r="B50" s="2" t="s">
        <v>71</v>
      </c>
      <c r="D50" s="56">
        <v>92224.722341400324</v>
      </c>
      <c r="E50" s="2" t="s">
        <v>35</v>
      </c>
      <c r="F50" s="2">
        <v>187</v>
      </c>
      <c r="G50" s="56">
        <v>12892913.475102913</v>
      </c>
      <c r="H50" s="56">
        <v>576939.39809955168</v>
      </c>
      <c r="I50" s="58">
        <v>7061.7617719444197</v>
      </c>
      <c r="J50" s="56">
        <v>32104.861389117683</v>
      </c>
      <c r="K50" s="56">
        <v>25893.126497129539</v>
      </c>
      <c r="L50" s="56">
        <v>172097.74984960846</v>
      </c>
      <c r="M50" s="56">
        <v>9415.682362592559</v>
      </c>
      <c r="N50" s="56">
        <v>65.386683073559439</v>
      </c>
      <c r="O50" s="56">
        <v>21087.205291222919</v>
      </c>
      <c r="P50" s="56">
        <v>1830.8271260596644</v>
      </c>
    </row>
    <row r="51" spans="2:16" s="12" customFormat="1" x14ac:dyDescent="0.2">
      <c r="B51" s="2" t="s">
        <v>34</v>
      </c>
      <c r="C51" s="12">
        <v>61</v>
      </c>
      <c r="D51" s="56">
        <v>45008.892476527748</v>
      </c>
      <c r="E51" s="2" t="s">
        <v>36</v>
      </c>
      <c r="F51" s="2">
        <v>360</v>
      </c>
      <c r="G51" s="56">
        <v>1575424.1457241275</v>
      </c>
      <c r="H51" s="56">
        <v>53785.375504865769</v>
      </c>
      <c r="I51" s="58">
        <v>411.0236119367471</v>
      </c>
      <c r="J51" s="56">
        <v>6458.9424732917405</v>
      </c>
      <c r="K51" s="56">
        <v>-1526.6591300507748</v>
      </c>
      <c r="L51" s="56">
        <v>16822.609259982575</v>
      </c>
      <c r="M51" s="56">
        <v>1321.1473240824014</v>
      </c>
      <c r="N51" s="56">
        <v>29.358829424053365</v>
      </c>
      <c r="O51" s="56">
        <v>-264.22946481648029</v>
      </c>
      <c r="P51" s="56">
        <v>440.38244136080044</v>
      </c>
    </row>
    <row r="52" spans="2:16" s="12" customFormat="1" x14ac:dyDescent="0.2">
      <c r="B52" s="2" t="s">
        <v>72</v>
      </c>
      <c r="C52" s="12">
        <v>104</v>
      </c>
      <c r="D52" s="56">
        <v>118709.46442707455</v>
      </c>
      <c r="E52" s="2" t="s">
        <v>37</v>
      </c>
      <c r="F52" s="2">
        <v>567</v>
      </c>
      <c r="G52" s="56">
        <v>683565.07930930902</v>
      </c>
      <c r="H52" s="56">
        <v>32208.261269240815</v>
      </c>
      <c r="I52" s="58">
        <v>27.982850798645362</v>
      </c>
      <c r="J52" s="56">
        <v>6324.124280493852</v>
      </c>
      <c r="K52" s="56">
        <v>-2238.6280638916292</v>
      </c>
      <c r="L52" s="56">
        <v>13515.71693574571</v>
      </c>
      <c r="M52" s="56">
        <v>531.67416517426182</v>
      </c>
      <c r="N52" s="56">
        <v>27.982850798645362</v>
      </c>
      <c r="O52" s="56">
        <v>-1511.0739431268496</v>
      </c>
      <c r="P52" s="56">
        <v>279.82850798645364</v>
      </c>
    </row>
    <row r="53" spans="2:16" x14ac:dyDescent="0.2">
      <c r="B53" s="2" t="s">
        <v>73</v>
      </c>
      <c r="C53" s="2">
        <v>137</v>
      </c>
      <c r="D53" s="56">
        <v>220853.92148164113</v>
      </c>
      <c r="E53" s="2" t="s">
        <v>38</v>
      </c>
      <c r="F53" s="2">
        <v>695</v>
      </c>
      <c r="G53" s="56">
        <v>3746088.1119811339</v>
      </c>
      <c r="H53" s="56">
        <v>228408.88313378859</v>
      </c>
      <c r="I53" s="56">
        <v>1513.3280512585375</v>
      </c>
      <c r="J53" s="56">
        <v>10696.948965060348</v>
      </c>
      <c r="K53" s="56">
        <v>11049.367826312338</v>
      </c>
      <c r="L53" s="56">
        <v>43907.244007747708</v>
      </c>
      <c r="M53" s="56">
        <v>1554.7890937587715</v>
      </c>
      <c r="N53" s="56">
        <v>20.730521250116951</v>
      </c>
      <c r="O53" s="56">
        <v>4249.7568562739752</v>
      </c>
      <c r="P53" s="56">
        <v>1471.8670087583037</v>
      </c>
    </row>
    <row r="54" spans="2:16" x14ac:dyDescent="0.2">
      <c r="B54" s="2" t="s">
        <v>35</v>
      </c>
      <c r="C54" s="2">
        <v>187</v>
      </c>
      <c r="D54" s="56">
        <v>86310.421657098472</v>
      </c>
      <c r="E54" s="2" t="s">
        <v>39</v>
      </c>
      <c r="F54" s="2">
        <v>803</v>
      </c>
      <c r="G54" s="56">
        <v>1254060.7405126912</v>
      </c>
      <c r="H54" s="56">
        <v>58481.26553093925</v>
      </c>
      <c r="I54" s="56">
        <v>278.00941169207113</v>
      </c>
      <c r="J54" s="56">
        <v>3455.2598310300268</v>
      </c>
      <c r="K54" s="56">
        <v>-516.30319314241785</v>
      </c>
      <c r="L54" s="56">
        <v>13860.754954361832</v>
      </c>
      <c r="M54" s="56">
        <v>1032.6063862848357</v>
      </c>
      <c r="N54" s="56">
        <v>0</v>
      </c>
      <c r="O54" s="56">
        <v>218.43596632948444</v>
      </c>
      <c r="P54" s="56">
        <v>456.72974777983114</v>
      </c>
    </row>
    <row r="55" spans="2:16" x14ac:dyDescent="0.2">
      <c r="B55" s="2" t="s">
        <v>74</v>
      </c>
      <c r="C55" s="2">
        <v>305</v>
      </c>
      <c r="D55" s="56">
        <v>20599.994161701099</v>
      </c>
      <c r="E55" s="2" t="s">
        <v>42</v>
      </c>
      <c r="F55" s="2">
        <v>1001</v>
      </c>
      <c r="G55" s="56">
        <v>2704783.4148707297</v>
      </c>
      <c r="H55" s="56">
        <v>138463.22876987734</v>
      </c>
      <c r="I55" s="56">
        <v>1150.1098814399347</v>
      </c>
      <c r="J55" s="56">
        <v>6000.5732944692236</v>
      </c>
      <c r="K55" s="56">
        <v>850.08121671647348</v>
      </c>
      <c r="L55" s="56">
        <v>12576.201529658416</v>
      </c>
      <c r="M55" s="56">
        <v>650.06210690083265</v>
      </c>
      <c r="N55" s="56">
        <v>25.0023887269551</v>
      </c>
      <c r="O55" s="56">
        <v>-250.02388726955101</v>
      </c>
      <c r="P55" s="56">
        <v>500.04777453910202</v>
      </c>
    </row>
    <row r="56" spans="2:16" x14ac:dyDescent="0.2">
      <c r="B56" s="2" t="s">
        <v>36</v>
      </c>
      <c r="C56" s="2">
        <v>360</v>
      </c>
      <c r="D56" s="56">
        <v>10304.94912784273</v>
      </c>
      <c r="E56" s="2" t="s">
        <v>41</v>
      </c>
      <c r="F56" s="2">
        <v>1239</v>
      </c>
      <c r="G56" s="56">
        <v>2536686.4157708557</v>
      </c>
      <c r="H56" s="56">
        <v>109623.87031024405</v>
      </c>
      <c r="I56" s="56">
        <v>1143.468942011616</v>
      </c>
      <c r="J56" s="56">
        <v>18817.521502234638</v>
      </c>
      <c r="K56" s="56">
        <v>18544.083276970989</v>
      </c>
      <c r="L56" s="56">
        <v>10266.36245762603</v>
      </c>
      <c r="M56" s="56">
        <v>372.87030717770085</v>
      </c>
      <c r="N56" s="56">
        <v>24.858020478513389</v>
      </c>
      <c r="O56" s="56">
        <v>-1019.1788396190491</v>
      </c>
      <c r="P56" s="56">
        <v>596.59249148432139</v>
      </c>
    </row>
    <row r="57" spans="2:16" x14ac:dyDescent="0.2">
      <c r="B57" s="2" t="s">
        <v>75</v>
      </c>
      <c r="C57" s="2">
        <v>529</v>
      </c>
      <c r="D57" s="56">
        <v>204958.68381122776</v>
      </c>
      <c r="E57" s="2" t="s">
        <v>40</v>
      </c>
      <c r="F57" s="2">
        <v>1648</v>
      </c>
      <c r="G57" s="56">
        <v>4497544.2852463108</v>
      </c>
      <c r="H57" s="56">
        <v>796865.28260476829</v>
      </c>
      <c r="I57" s="56">
        <v>3197.2502422719558</v>
      </c>
      <c r="J57" s="56">
        <v>10578.556357146717</v>
      </c>
      <c r="K57" s="56">
        <v>9828.5840780952694</v>
      </c>
      <c r="L57" s="56">
        <v>23170.196200168368</v>
      </c>
      <c r="M57" s="56">
        <v>4855.0837012277843</v>
      </c>
      <c r="N57" s="56">
        <v>39.472225213234019</v>
      </c>
      <c r="O57" s="56">
        <v>1026.2778555440843</v>
      </c>
      <c r="P57" s="56">
        <v>1223.6389816102546</v>
      </c>
    </row>
    <row r="58" spans="2:16" x14ac:dyDescent="0.2">
      <c r="B58" s="2" t="s">
        <v>37</v>
      </c>
      <c r="C58" s="2">
        <v>567</v>
      </c>
      <c r="D58" s="56">
        <v>5764.4672645209448</v>
      </c>
    </row>
    <row r="59" spans="2:16" x14ac:dyDescent="0.2">
      <c r="B59" s="2" t="s">
        <v>76</v>
      </c>
      <c r="C59" s="2">
        <v>596</v>
      </c>
      <c r="D59" s="56">
        <v>98986.498111472654</v>
      </c>
    </row>
    <row r="60" spans="2:16" x14ac:dyDescent="0.2">
      <c r="B60" s="37" t="s">
        <v>77</v>
      </c>
      <c r="C60" s="2">
        <v>625</v>
      </c>
      <c r="D60" s="57">
        <v>15757.216079314037</v>
      </c>
    </row>
    <row r="61" spans="2:16" x14ac:dyDescent="0.2">
      <c r="B61" s="2" t="s">
        <v>38</v>
      </c>
      <c r="C61" s="2">
        <v>695</v>
      </c>
      <c r="D61" s="56">
        <v>33977.324328941686</v>
      </c>
    </row>
    <row r="62" spans="2:16" x14ac:dyDescent="0.2">
      <c r="B62" s="37" t="s">
        <v>78</v>
      </c>
      <c r="C62" s="2">
        <v>716</v>
      </c>
      <c r="D62" s="57">
        <v>12119.809173734315</v>
      </c>
    </row>
    <row r="63" spans="2:16" x14ac:dyDescent="0.2">
      <c r="B63" s="2" t="s">
        <v>39</v>
      </c>
      <c r="C63" s="2">
        <v>803</v>
      </c>
      <c r="D63" s="56">
        <v>6950.2352923017779</v>
      </c>
    </row>
    <row r="64" spans="2:16" x14ac:dyDescent="0.2">
      <c r="B64" s="37" t="s">
        <v>79</v>
      </c>
      <c r="C64" s="2">
        <v>850</v>
      </c>
      <c r="D64" s="57">
        <v>12626.358218467822</v>
      </c>
    </row>
    <row r="65" spans="2:4" x14ac:dyDescent="0.2">
      <c r="B65" s="37" t="s">
        <v>80</v>
      </c>
      <c r="C65" s="2">
        <v>878</v>
      </c>
      <c r="D65" s="57">
        <v>13573.485947703808</v>
      </c>
    </row>
    <row r="66" spans="2:4" x14ac:dyDescent="0.2">
      <c r="B66" s="2" t="s">
        <v>42</v>
      </c>
      <c r="C66" s="2">
        <v>1001</v>
      </c>
      <c r="D66" s="56">
        <v>6475.6186802813718</v>
      </c>
    </row>
    <row r="67" spans="2:4" x14ac:dyDescent="0.2">
      <c r="B67" s="2" t="s">
        <v>41</v>
      </c>
      <c r="C67" s="2">
        <v>1239</v>
      </c>
      <c r="D67" s="56">
        <v>7357.9740616399622</v>
      </c>
    </row>
    <row r="68" spans="2:4" x14ac:dyDescent="0.2">
      <c r="B68" s="2" t="s">
        <v>40</v>
      </c>
      <c r="C68" s="2">
        <v>1648</v>
      </c>
      <c r="D68" s="56">
        <v>11407.47308662463</v>
      </c>
    </row>
    <row r="69" spans="2:4" x14ac:dyDescent="0.2">
      <c r="B69" s="2"/>
      <c r="D69" s="56"/>
    </row>
    <row r="70" spans="2:4" ht="15.75" x14ac:dyDescent="0.25">
      <c r="B70" s="59" t="s">
        <v>81</v>
      </c>
      <c r="D70" s="56"/>
    </row>
    <row r="71" spans="2:4" x14ac:dyDescent="0.2">
      <c r="B71" s="2"/>
    </row>
    <row r="72" spans="2:4" x14ac:dyDescent="0.2">
      <c r="B72" s="2"/>
    </row>
    <row r="73" spans="2:4" x14ac:dyDescent="0.2">
      <c r="B73" s="2"/>
    </row>
    <row r="131" spans="2:2" ht="15.75" x14ac:dyDescent="0.25">
      <c r="B131" s="59" t="s">
        <v>82</v>
      </c>
    </row>
    <row r="175" spans="2:2" ht="15.75" x14ac:dyDescent="0.25">
      <c r="B175" s="59" t="s">
        <v>83</v>
      </c>
    </row>
  </sheetData>
  <mergeCells count="4">
    <mergeCell ref="C12:F12"/>
    <mergeCell ref="G12:H12"/>
    <mergeCell ref="I12:J12"/>
    <mergeCell ref="K12:N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GLG575_LabWts_0404_2022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Lilianna Regina Broussalian</dc:creator>
  <cp:lastModifiedBy>Lilianna Regina Broussalian</cp:lastModifiedBy>
  <dcterms:created xsi:type="dcterms:W3CDTF">2022-11-18T02:07:15Z</dcterms:created>
  <dcterms:modified xsi:type="dcterms:W3CDTF">2022-11-18T02:09:27Z</dcterms:modified>
</cp:coreProperties>
</file>