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24226"/>
  <mc:AlternateContent xmlns:mc="http://schemas.openxmlformats.org/markup-compatibility/2006">
    <mc:Choice Requires="x15">
      <x15ac:absPath xmlns:x15ac="http://schemas.microsoft.com/office/spreadsheetml/2010/11/ac" url="https://d.docs.live.net/AA943B2E8374CCCF/Documents/"/>
    </mc:Choice>
  </mc:AlternateContent>
  <xr:revisionPtr revIDLastSave="0" documentId="14_{97B8B1E0-DB86-4D3B-8F7D-6A6C79F2285B}" xr6:coauthVersionLast="47" xr6:coauthVersionMax="47" xr10:uidLastSave="{00000000-0000-0000-0000-000000000000}"/>
  <bookViews>
    <workbookView xWindow="-28920" yWindow="-3630" windowWidth="29040" windowHeight="15720" xr2:uid="{00000000-000D-0000-FFFF-FFFF00000000}"/>
  </bookViews>
  <sheets>
    <sheet name="Claims Processing Optimization" sheetId="5" r:id="rId1"/>
    <sheet name="Claim Volume by Type &amp; Status" sheetId="10" r:id="rId2"/>
    <sheet name="Avg. Time to Resolve by Claim" sheetId="11" r:id="rId3"/>
    <sheet name="Performance by location" sheetId="15" r:id="rId4"/>
    <sheet name="Adj. performance Summ" sheetId="23" r:id="rId5"/>
    <sheet name="Auto level vs Time" sheetId="27" r:id="rId6"/>
    <sheet name="Monthly Claims by Status" sheetId="28" r:id="rId7"/>
    <sheet name="Sheet1" sheetId="1" r:id="rId8"/>
  </sheets>
  <definedNames>
    <definedName name="_xlnm._FilterDatabase" localSheetId="7" hidden="1">Sheet1!$A$1:$M$101</definedName>
    <definedName name="_xlcn.WorksheetConnection_claims_processing_dashboardcompleted.xlsxTable11" hidden="1">Table1[]</definedName>
    <definedName name="Slicer_Adjuster_Location">#N/A</definedName>
    <definedName name="Slicer_Adjuster_Name">#N/A</definedName>
    <definedName name="Slicer_Claim_Status">#N/A</definedName>
    <definedName name="Slicer_Claim_Type">#N/A</definedName>
    <definedName name="Slicer_Claim_Type1">#N/A</definedName>
    <definedName name="Slicer_Complexity_Level">#N/A</definedName>
  </definedNames>
  <calcPr calcId="191029"/>
  <pivotCaches>
    <pivotCache cacheId="15" r:id="rId9"/>
    <pivotCache cacheId="21" r:id="rId10"/>
  </pivotCaches>
  <extLst>
    <ext xmlns:x14="http://schemas.microsoft.com/office/spreadsheetml/2009/9/main" uri="{876F7934-8845-4945-9796-88D515C7AA90}">
      <x14:pivotCaches>
        <pivotCache cacheId="2" r:id="rId11"/>
      </x14:pivotCaches>
    </ext>
    <ext xmlns:x14="http://schemas.microsoft.com/office/spreadsheetml/2009/9/main" uri="{BBE1A952-AA13-448e-AADC-164F8A28A991}">
      <x14:slicerCaches>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claims_processing_dashboard completed.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2" i="1"/>
  <c r="N3" i="1"/>
  <c r="N4" i="1"/>
  <c r="N5" i="1"/>
  <c r="N6" i="1"/>
  <c r="N2"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D2" i="1"/>
  <c r="D3" i="1"/>
  <c r="D10" i="1"/>
  <c r="D19" i="1"/>
  <c r="D24" i="1"/>
  <c r="D31" i="1"/>
  <c r="D37" i="1"/>
  <c r="D7" i="1" s="1"/>
  <c r="D39" i="1"/>
  <c r="D9" i="1" s="1"/>
  <c r="D41" i="1"/>
  <c r="D11" i="1" s="1"/>
  <c r="D45" i="1"/>
  <c r="D47" i="1"/>
  <c r="D50" i="1"/>
  <c r="D20" i="1" s="1"/>
  <c r="D52" i="1"/>
  <c r="D22" i="1" s="1"/>
  <c r="D55" i="1"/>
  <c r="D25" i="1" s="1"/>
  <c r="D57" i="1"/>
  <c r="D58" i="1"/>
  <c r="D28" i="1" s="1"/>
  <c r="D62" i="1"/>
  <c r="D63" i="1"/>
  <c r="D68" i="1"/>
  <c r="D69" i="1"/>
  <c r="D70" i="1"/>
  <c r="D71" i="1"/>
  <c r="D72" i="1"/>
  <c r="D42" i="1" s="1"/>
  <c r="D12" i="1" s="1"/>
  <c r="D73" i="1"/>
  <c r="D43" i="1" s="1"/>
  <c r="D13" i="1" s="1"/>
  <c r="D74" i="1"/>
  <c r="D44" i="1" s="1"/>
  <c r="D14" i="1" s="1"/>
  <c r="D76" i="1"/>
  <c r="D46" i="1" s="1"/>
  <c r="D16" i="1" s="1"/>
  <c r="D77" i="1"/>
  <c r="D78" i="1"/>
  <c r="D80" i="1"/>
  <c r="D81" i="1"/>
  <c r="D82" i="1"/>
  <c r="D83" i="1"/>
  <c r="D53" i="1" s="1"/>
  <c r="D23" i="1" s="1"/>
  <c r="D84" i="1"/>
  <c r="D86" i="1"/>
  <c r="D56" i="1" s="1"/>
  <c r="D26" i="1" s="1"/>
  <c r="D87" i="1"/>
  <c r="D88" i="1"/>
  <c r="D89" i="1"/>
  <c r="D90" i="1"/>
  <c r="D91" i="1"/>
  <c r="D93" i="1"/>
  <c r="D95" i="1"/>
  <c r="D96" i="1"/>
  <c r="D66" i="1" s="1"/>
  <c r="D99" i="1"/>
  <c r="D100" i="1"/>
  <c r="D101" i="1"/>
  <c r="I2" i="1"/>
  <c r="I7" i="1"/>
  <c r="I9" i="1"/>
  <c r="I10" i="1"/>
  <c r="I11" i="1"/>
  <c r="I13" i="1"/>
  <c r="I23" i="1"/>
  <c r="I24" i="1"/>
  <c r="I26" i="1"/>
  <c r="I39" i="1"/>
  <c r="I14" i="1" s="1"/>
  <c r="I42" i="1"/>
  <c r="I50" i="1"/>
  <c r="I25" i="1" s="1"/>
  <c r="I52" i="1"/>
  <c r="I53" i="1"/>
  <c r="I28" i="1" s="1"/>
  <c r="I3" i="1" s="1"/>
  <c r="I56" i="1"/>
  <c r="I31" i="1" s="1"/>
  <c r="I63" i="1"/>
  <c r="I66" i="1"/>
  <c r="I41" i="1" s="1"/>
  <c r="I16" i="1" s="1"/>
  <c r="I69" i="1"/>
  <c r="I44" i="1" s="1"/>
  <c r="I19" i="1" s="1"/>
  <c r="I72" i="1"/>
  <c r="I47" i="1" s="1"/>
  <c r="I22" i="1" s="1"/>
  <c r="I73" i="1"/>
  <c r="I74" i="1"/>
  <c r="I76" i="1"/>
  <c r="I77" i="1"/>
  <c r="I78" i="1"/>
  <c r="I80" i="1"/>
  <c r="I55" i="1" s="1"/>
  <c r="I81" i="1"/>
  <c r="I82" i="1"/>
  <c r="I57" i="1" s="1"/>
  <c r="I83" i="1"/>
  <c r="I58" i="1" s="1"/>
  <c r="I84" i="1"/>
  <c r="I86" i="1"/>
  <c r="I87" i="1"/>
  <c r="I62" i="1" s="1"/>
  <c r="I37" i="1" s="1"/>
  <c r="I12" i="1" s="1"/>
  <c r="I88" i="1"/>
  <c r="I89" i="1"/>
  <c r="I90" i="1"/>
  <c r="I91" i="1"/>
  <c r="I93" i="1"/>
  <c r="I68" i="1" s="1"/>
  <c r="I43" i="1" s="1"/>
  <c r="I95" i="1"/>
  <c r="I70" i="1" s="1"/>
  <c r="I45" i="1" s="1"/>
  <c r="I20" i="1" s="1"/>
  <c r="I96" i="1"/>
  <c r="I71" i="1" s="1"/>
  <c r="I46" i="1" s="1"/>
  <c r="I99" i="1"/>
  <c r="I100" i="1"/>
  <c r="I10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B59F0D7-085B-42D3-A620-D2DF4FF8627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7A64305-BA23-48FA-BD62-CAC37BFB7293}" name="WorksheetConnection_claims_processing_dashboard completed.xlsx!Table1" type="102" refreshedVersion="8" minRefreshableVersion="5">
    <extLst>
      <ext xmlns:x15="http://schemas.microsoft.com/office/spreadsheetml/2010/11/main" uri="{DE250136-89BD-433C-8126-D09CA5730AF9}">
        <x15:connection id="Table1" autoDelete="1">
          <x15:rangePr sourceName="_xlcn.WorksheetConnection_claims_processing_dashboardcompleted.xlsxTable11"/>
        </x15:connection>
      </ext>
    </extLst>
  </connection>
</connections>
</file>

<file path=xl/sharedStrings.xml><?xml version="1.0" encoding="utf-8"?>
<sst xmlns="http://schemas.openxmlformats.org/spreadsheetml/2006/main" count="891" uniqueCount="171">
  <si>
    <t>Claim ID</t>
  </si>
  <si>
    <t>Claim Type</t>
  </si>
  <si>
    <t>Date Reported</t>
  </si>
  <si>
    <t>Date Processed</t>
  </si>
  <si>
    <t>Claim Status</t>
  </si>
  <si>
    <t>Adjuster ID</t>
  </si>
  <si>
    <t>Adjuster Name</t>
  </si>
  <si>
    <t>Adjuster Location</t>
  </si>
  <si>
    <t>Time to Resolve (days)</t>
  </si>
  <si>
    <t>Complexity Score</t>
  </si>
  <si>
    <t>Automation Level</t>
  </si>
  <si>
    <t>Staffing Levels</t>
  </si>
  <si>
    <t>Performance Metrics</t>
  </si>
  <si>
    <t>CLM0001</t>
  </si>
  <si>
    <t>CLM0002</t>
  </si>
  <si>
    <t>CLM0003</t>
  </si>
  <si>
    <t>CLM0004</t>
  </si>
  <si>
    <t>CLM0005</t>
  </si>
  <si>
    <t>CLM0006</t>
  </si>
  <si>
    <t>CLM0007</t>
  </si>
  <si>
    <t>CLM0008</t>
  </si>
  <si>
    <t>CLM0009</t>
  </si>
  <si>
    <t>CLM0010</t>
  </si>
  <si>
    <t>CLM0011</t>
  </si>
  <si>
    <t>CLM0012</t>
  </si>
  <si>
    <t>CLM0013</t>
  </si>
  <si>
    <t>CLM0014</t>
  </si>
  <si>
    <t>CLM0015</t>
  </si>
  <si>
    <t>CLM0016</t>
  </si>
  <si>
    <t>CLM0017</t>
  </si>
  <si>
    <t>CLM0018</t>
  </si>
  <si>
    <t>CLM0019</t>
  </si>
  <si>
    <t>CLM0020</t>
  </si>
  <si>
    <t>CLM0021</t>
  </si>
  <si>
    <t>CLM0022</t>
  </si>
  <si>
    <t>CLM0023</t>
  </si>
  <si>
    <t>CLM0024</t>
  </si>
  <si>
    <t>CLM0025</t>
  </si>
  <si>
    <t>CLM0026</t>
  </si>
  <si>
    <t>CLM0027</t>
  </si>
  <si>
    <t>CLM0028</t>
  </si>
  <si>
    <t>CLM0029</t>
  </si>
  <si>
    <t>CLM0030</t>
  </si>
  <si>
    <t>CLM0031</t>
  </si>
  <si>
    <t>CLM0032</t>
  </si>
  <si>
    <t>CLM0033</t>
  </si>
  <si>
    <t>CLM0034</t>
  </si>
  <si>
    <t>CLM0035</t>
  </si>
  <si>
    <t>CLM0036</t>
  </si>
  <si>
    <t>CLM0037</t>
  </si>
  <si>
    <t>CLM0038</t>
  </si>
  <si>
    <t>CLM0039</t>
  </si>
  <si>
    <t>CLM0040</t>
  </si>
  <si>
    <t>CLM0041</t>
  </si>
  <si>
    <t>CLM0042</t>
  </si>
  <si>
    <t>CLM0043</t>
  </si>
  <si>
    <t>CLM0044</t>
  </si>
  <si>
    <t>CLM0045</t>
  </si>
  <si>
    <t>CLM0046</t>
  </si>
  <si>
    <t>CLM0047</t>
  </si>
  <si>
    <t>CLM0048</t>
  </si>
  <si>
    <t>CLM0049</t>
  </si>
  <si>
    <t>CLM0050</t>
  </si>
  <si>
    <t>CLM0051</t>
  </si>
  <si>
    <t>CLM0052</t>
  </si>
  <si>
    <t>CLM0053</t>
  </si>
  <si>
    <t>CLM0054</t>
  </si>
  <si>
    <t>CLM0055</t>
  </si>
  <si>
    <t>CLM0056</t>
  </si>
  <si>
    <t>CLM0057</t>
  </si>
  <si>
    <t>CLM0058</t>
  </si>
  <si>
    <t>CLM0059</t>
  </si>
  <si>
    <t>CLM0060</t>
  </si>
  <si>
    <t>CLM0061</t>
  </si>
  <si>
    <t>CLM0062</t>
  </si>
  <si>
    <t>CLM0063</t>
  </si>
  <si>
    <t>CLM0064</t>
  </si>
  <si>
    <t>CLM0065</t>
  </si>
  <si>
    <t>CLM0066</t>
  </si>
  <si>
    <t>CLM0067</t>
  </si>
  <si>
    <t>CLM0068</t>
  </si>
  <si>
    <t>CLM0069</t>
  </si>
  <si>
    <t>CLM0070</t>
  </si>
  <si>
    <t>CLM0071</t>
  </si>
  <si>
    <t>CLM0072</t>
  </si>
  <si>
    <t>CLM0073</t>
  </si>
  <si>
    <t>CLM0074</t>
  </si>
  <si>
    <t>CLM0075</t>
  </si>
  <si>
    <t>CLM0076</t>
  </si>
  <si>
    <t>CLM0077</t>
  </si>
  <si>
    <t>CLM0078</t>
  </si>
  <si>
    <t>CLM0079</t>
  </si>
  <si>
    <t>CLM0080</t>
  </si>
  <si>
    <t>CLM0081</t>
  </si>
  <si>
    <t>CLM0082</t>
  </si>
  <si>
    <t>CLM0083</t>
  </si>
  <si>
    <t>CLM0084</t>
  </si>
  <si>
    <t>CLM0085</t>
  </si>
  <si>
    <t>CLM0086</t>
  </si>
  <si>
    <t>CLM0087</t>
  </si>
  <si>
    <t>CLM0088</t>
  </si>
  <si>
    <t>CLM0089</t>
  </si>
  <si>
    <t>CLM0090</t>
  </si>
  <si>
    <t>CLM0091</t>
  </si>
  <si>
    <t>CLM0092</t>
  </si>
  <si>
    <t>CLM0093</t>
  </si>
  <si>
    <t>CLM0094</t>
  </si>
  <si>
    <t>CLM0095</t>
  </si>
  <si>
    <t>CLM0096</t>
  </si>
  <si>
    <t>CLM0097</t>
  </si>
  <si>
    <t>CLM0098</t>
  </si>
  <si>
    <t>CLM0099</t>
  </si>
  <si>
    <t>CLM0100</t>
  </si>
  <si>
    <t>Travel</t>
  </si>
  <si>
    <t>Auto</t>
  </si>
  <si>
    <t>Property</t>
  </si>
  <si>
    <t>Health</t>
  </si>
  <si>
    <t>Life</t>
  </si>
  <si>
    <t>Open</t>
  </si>
  <si>
    <t>Closed</t>
  </si>
  <si>
    <t>Under Review</t>
  </si>
  <si>
    <t>Emily Davis</t>
  </si>
  <si>
    <t>Mark Johnson</t>
  </si>
  <si>
    <t>Jane Smith</t>
  </si>
  <si>
    <t>Robert Brown</t>
  </si>
  <si>
    <t>John Doe</t>
  </si>
  <si>
    <t>Illinois</t>
  </si>
  <si>
    <t>Texas</t>
  </si>
  <si>
    <t>California</t>
  </si>
  <si>
    <t>Medium</t>
  </si>
  <si>
    <t>High</t>
  </si>
  <si>
    <t>Low</t>
  </si>
  <si>
    <t>7 adjusters</t>
  </si>
  <si>
    <t>3 adjusters</t>
  </si>
  <si>
    <t>6 adjusters</t>
  </si>
  <si>
    <t>5 adjusters</t>
  </si>
  <si>
    <t>8 adjusters</t>
  </si>
  <si>
    <t>4 adjusters</t>
  </si>
  <si>
    <t>89% closure rate</t>
  </si>
  <si>
    <t>81% closure rate</t>
  </si>
  <si>
    <t>87% closure rate</t>
  </si>
  <si>
    <t>94% closure rate</t>
  </si>
  <si>
    <t>77% closure rate</t>
  </si>
  <si>
    <t>88% closure rate</t>
  </si>
  <si>
    <t>85% closure rate</t>
  </si>
  <si>
    <t>78% closure rate</t>
  </si>
  <si>
    <t>83% closure rate</t>
  </si>
  <si>
    <t>79% closure rate</t>
  </si>
  <si>
    <t>95% closure rate</t>
  </si>
  <si>
    <t>86% closure rate</t>
  </si>
  <si>
    <t>76% closure rate</t>
  </si>
  <si>
    <t>93% closure rate</t>
  </si>
  <si>
    <t>75% closure rate</t>
  </si>
  <si>
    <t>90% closure rate</t>
  </si>
  <si>
    <t>84% closure rate</t>
  </si>
  <si>
    <t>92% closure rate</t>
  </si>
  <si>
    <t>82% closure rate</t>
  </si>
  <si>
    <t>80% closure rate</t>
  </si>
  <si>
    <t>91% closure rate</t>
  </si>
  <si>
    <t>Row Labels</t>
  </si>
  <si>
    <t>Grand Total</t>
  </si>
  <si>
    <t>Count of Claim ID</t>
  </si>
  <si>
    <t>Column Labels</t>
  </si>
  <si>
    <t>Sum of Time to Resolve (days)</t>
  </si>
  <si>
    <t>Complexity Level</t>
  </si>
  <si>
    <t>Column1</t>
  </si>
  <si>
    <t>Reported month</t>
  </si>
  <si>
    <t>July</t>
  </si>
  <si>
    <t>Closed Total</t>
  </si>
  <si>
    <t>Open Total</t>
  </si>
  <si>
    <t>Under Review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</si>
</sst>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style="thin">
        <color auto="1"/>
      </left>
      <right style="thin">
        <color auto="1"/>
      </right>
      <top/>
      <bottom style="thin">
        <color auto="1"/>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1">
    <xf numFmtId="0" fontId="0" fillId="0" borderId="0" xfId="0"/>
    <xf numFmtId="164" fontId="0" fillId="0" borderId="0" xfId="0" applyNumberFormat="1"/>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1" fillId="2" borderId="2" xfId="0" applyFont="1" applyFill="1" applyBorder="1"/>
    <xf numFmtId="0" fontId="1" fillId="2" borderId="0" xfId="0" applyFont="1" applyFill="1"/>
    <xf numFmtId="0" fontId="1" fillId="2" borderId="3" xfId="0" applyFont="1" applyFill="1" applyBorder="1"/>
    <xf numFmtId="0" fontId="1" fillId="2" borderId="3" xfId="0" applyFont="1" applyFill="1" applyBorder="1" applyAlignment="1">
      <alignment horizontal="left"/>
    </xf>
    <xf numFmtId="14" fontId="0" fillId="0" borderId="0" xfId="0" applyNumberFormat="1"/>
    <xf numFmtId="0" fontId="0" fillId="0" borderId="0" xfId="0" applyNumberFormat="1"/>
  </cellXfs>
  <cellStyles count="1">
    <cellStyle name="Normal" xfId="0" builtinId="0"/>
  </cellStyles>
  <dxfs count="7">
    <dxf>
      <numFmt numFmtId="0" formatCode="General"/>
    </dxf>
    <dxf>
      <numFmt numFmtId="0" formatCode="General"/>
    </dxf>
    <dxf>
      <numFmt numFmtId="0" formatCode="General"/>
    </dxf>
    <dxf>
      <numFmt numFmtId="19" formatCode="m/d/yyyy"/>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1" defaultTableStyle="TableStyleMedium9" defaultPivotStyle="PivotStyleLight16">
    <tableStyle name="Slicer Style 1" pivot="0" table="0" count="0" xr9:uid="{B0BAD1A2-1722-463D-85B3-9A29DB08FD72}"/>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alcChain" Target="calcChain.xml"/><Relationship Id="rId10" Type="http://schemas.openxmlformats.org/officeDocument/2006/relationships/pivotCacheDefinition" Target="pivotCache/pivotCacheDefinition2.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3.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[claims_processing_dashboard completed.xlsx]Claim Volume by Type &amp; Status!PivotTable12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Claims by Type &amp; Status</a:t>
            </a:r>
          </a:p>
        </c:rich>
      </c:tx>
      <c:layout>
        <c:manualLayout>
          <c:xMode val="edge"/>
          <c:yMode val="edge"/>
          <c:x val="0.22079290202619889"/>
          <c:y val="1.711836665232504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'Claim Volume by Type &amp; Status'!$B$3:$B$4</c:f>
              <c:strCache>
                <c:ptCount val="1"/>
                <c:pt idx="0">
                  <c:v>Closed</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'Claim Volume by Type &amp; Status'!$A$5:$A$10</c:f>
              <c:strCache>
                <c:ptCount val="5"/>
                <c:pt idx="0">
                  <c:v>Auto</c:v>
                </c:pt>
                <c:pt idx="1">
                  <c:v>Health</c:v>
                </c:pt>
                <c:pt idx="2">
                  <c:v>Life</c:v>
                </c:pt>
                <c:pt idx="3">
                  <c:v>Property</c:v>
                </c:pt>
                <c:pt idx="4">
                  <c:v>Travel</c:v>
                </c:pt>
              </c:strCache>
            </c:strRef>
          </c:cat>
          <c:val>
            <c:numRef>
              <c:f>'Claim Volume by Type &amp; Status'!$B$5:$B$10</c:f>
              <c:numCache>
                <c:formatCode>General</c:formatCode>
                <c:ptCount val="5"/>
                <c:pt idx="0">
                  <c:v>7</c:v>
                </c:pt>
                <c:pt idx="1">
                  <c:v>4</c:v>
                </c:pt>
                <c:pt idx="2">
                  <c:v>6</c:v>
                </c:pt>
                <c:pt idx="3">
                  <c:v>9</c:v>
                </c:pt>
                <c:pt idx="4">
                  <c:v>9</c:v>
                </c:pt>
              </c:numCache>
            </c:numRef>
          </c:val>
          <c:extLst>
            <c:ext xmlns:c16="http://schemas.microsoft.com/office/drawing/2014/chart" uri="{C3380CC4-5D6E-409C-BE32-E72D297353CC}">
              <c16:uniqueId val="{00000000-9583-4CB1-8061-97289C277A0C}"/>
            </c:ext>
          </c:extLst>
        </c:ser>
        <c:ser>
          <c:idx val="1"/>
          <c:order val="1"/>
          <c:tx>
            <c:strRef>
              <c:f>'Claim Volume by Type &amp; Status'!$C$3:$C$4</c:f>
              <c:strCache>
                <c:ptCount val="1"/>
                <c:pt idx="0">
                  <c:v>Open</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'Claim Volume by Type &amp; Status'!$A$5:$A$10</c:f>
              <c:strCache>
                <c:ptCount val="5"/>
                <c:pt idx="0">
                  <c:v>Auto</c:v>
                </c:pt>
                <c:pt idx="1">
                  <c:v>Health</c:v>
                </c:pt>
                <c:pt idx="2">
                  <c:v>Life</c:v>
                </c:pt>
                <c:pt idx="3">
                  <c:v>Property</c:v>
                </c:pt>
                <c:pt idx="4">
                  <c:v>Travel</c:v>
                </c:pt>
              </c:strCache>
            </c:strRef>
          </c:cat>
          <c:val>
            <c:numRef>
              <c:f>'Claim Volume by Type &amp; Status'!$C$5:$C$10</c:f>
              <c:numCache>
                <c:formatCode>General</c:formatCode>
                <c:ptCount val="5"/>
                <c:pt idx="0">
                  <c:v>7</c:v>
                </c:pt>
                <c:pt idx="1">
                  <c:v>8</c:v>
                </c:pt>
                <c:pt idx="2">
                  <c:v>5</c:v>
                </c:pt>
                <c:pt idx="3">
                  <c:v>8</c:v>
                </c:pt>
                <c:pt idx="4">
                  <c:v>8</c:v>
                </c:pt>
              </c:numCache>
            </c:numRef>
          </c:val>
          <c:extLst>
            <c:ext xmlns:c16="http://schemas.microsoft.com/office/drawing/2014/chart" uri="{C3380CC4-5D6E-409C-BE32-E72D297353CC}">
              <c16:uniqueId val="{00000001-B3BA-42FF-A1F2-EBA3F16F343A}"/>
            </c:ext>
          </c:extLst>
        </c:ser>
        <c:ser>
          <c:idx val="2"/>
          <c:order val="2"/>
          <c:tx>
            <c:strRef>
              <c:f>'Claim Volume by Type &amp; Status'!$D$3:$D$4</c:f>
              <c:strCache>
                <c:ptCount val="1"/>
                <c:pt idx="0">
                  <c:v>Under Review</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'Claim Volume by Type &amp; Status'!$A$5:$A$10</c:f>
              <c:strCache>
                <c:ptCount val="5"/>
                <c:pt idx="0">
                  <c:v>Auto</c:v>
                </c:pt>
                <c:pt idx="1">
                  <c:v>Health</c:v>
                </c:pt>
                <c:pt idx="2">
                  <c:v>Life</c:v>
                </c:pt>
                <c:pt idx="3">
                  <c:v>Property</c:v>
                </c:pt>
                <c:pt idx="4">
                  <c:v>Travel</c:v>
                </c:pt>
              </c:strCache>
            </c:strRef>
          </c:cat>
          <c:val>
            <c:numRef>
              <c:f>'Claim Volume by Type &amp; Status'!$D$5:$D$10</c:f>
              <c:numCache>
                <c:formatCode>General</c:formatCode>
                <c:ptCount val="5"/>
                <c:pt idx="0">
                  <c:v>5</c:v>
                </c:pt>
                <c:pt idx="1">
                  <c:v>5</c:v>
                </c:pt>
                <c:pt idx="2">
                  <c:v>3</c:v>
                </c:pt>
                <c:pt idx="3">
                  <c:v>7</c:v>
                </c:pt>
                <c:pt idx="4">
                  <c:v>9</c:v>
                </c:pt>
              </c:numCache>
            </c:numRef>
          </c:val>
          <c:extLst>
            <c:ext xmlns:c16="http://schemas.microsoft.com/office/drawing/2014/chart" uri="{C3380CC4-5D6E-409C-BE32-E72D297353CC}">
              <c16:uniqueId val="{00000002-B3BA-42FF-A1F2-EBA3F16F343A}"/>
            </c:ext>
          </c:extLst>
        </c:ser>
        <c:dLbls>
          <c:showLegendKey val="0"/>
          <c:showVal val="0"/>
          <c:showCatName val="0"/>
          <c:showSerName val="0"/>
          <c:showPercent val="0"/>
          <c:showBubbleSize val="0"/>
        </c:dLbls>
        <c:gapWidth val="150"/>
        <c:overlap val="100"/>
        <c:axId val="1491163856"/>
        <c:axId val="1491162416"/>
      </c:barChart>
      <c:catAx>
        <c:axId val="149116385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1162416"/>
        <c:crosses val="autoZero"/>
        <c:auto val="1"/>
        <c:lblAlgn val="ctr"/>
        <c:lblOffset val="100"/>
        <c:noMultiLvlLbl val="0"/>
      </c:catAx>
      <c:valAx>
        <c:axId val="149116241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1163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[claims_processing_dashboard completed.xlsx]Avg. Time to Resolve by Claim!PivotTable13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solidFill>
                  <a:schemeClr val="bg1">
                    <a:lumMod val="85000"/>
                  </a:schemeClr>
                </a:solidFill>
              </a:rPr>
              <a:t>Avg.</a:t>
            </a:r>
            <a:r>
              <a:rPr lang="en-US" sz="1400" baseline="0">
                <a:solidFill>
                  <a:schemeClr val="bg1">
                    <a:lumMod val="85000"/>
                  </a:schemeClr>
                </a:solidFill>
              </a:rPr>
              <a:t> Time to Resolve By ClaimType</a:t>
            </a:r>
            <a:endParaRPr lang="en-US" sz="1400">
              <a:solidFill>
                <a:schemeClr val="bg1">
                  <a:lumMod val="85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715727841712099E-2"/>
          <c:y val="0.16912037037037039"/>
          <c:w val="0.75884797092671108"/>
          <c:h val="0.70959135316418775"/>
        </c:manualLayout>
      </c:layout>
      <c:lineChart>
        <c:grouping val="standard"/>
        <c:varyColors val="0"/>
        <c:ser>
          <c:idx val="0"/>
          <c:order val="0"/>
          <c:tx>
            <c:strRef>
              <c:f>'Avg. Time to Resolve by Claim'!$B$3</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'Avg. Time to Resolve by Claim'!$A$4:$A$9</c:f>
              <c:strCache>
                <c:ptCount val="5"/>
                <c:pt idx="0">
                  <c:v>Auto</c:v>
                </c:pt>
                <c:pt idx="1">
                  <c:v>Health</c:v>
                </c:pt>
                <c:pt idx="2">
                  <c:v>Life</c:v>
                </c:pt>
                <c:pt idx="3">
                  <c:v>Property</c:v>
                </c:pt>
                <c:pt idx="4">
                  <c:v>Travel</c:v>
                </c:pt>
              </c:strCache>
            </c:strRef>
          </c:cat>
          <c:val>
            <c:numRef>
              <c:f>'Avg. Time to Resolve by Claim'!$B$4:$B$9</c:f>
              <c:numCache>
                <c:formatCode>General</c:formatCode>
                <c:ptCount val="5"/>
                <c:pt idx="0">
                  <c:v>127</c:v>
                </c:pt>
                <c:pt idx="1">
                  <c:v>100</c:v>
                </c:pt>
                <c:pt idx="2">
                  <c:v>124</c:v>
                </c:pt>
                <c:pt idx="3">
                  <c:v>266</c:v>
                </c:pt>
                <c:pt idx="4">
                  <c:v>200</c:v>
                </c:pt>
              </c:numCache>
            </c:numRef>
          </c:val>
          <c:smooth val="0"/>
          <c:extLst>
            <c:ext xmlns:c16="http://schemas.microsoft.com/office/drawing/2014/chart" uri="{C3380CC4-5D6E-409C-BE32-E72D297353CC}">
              <c16:uniqueId val="{00000000-E0CF-416A-AD49-0D5C091DC856}"/>
            </c:ext>
          </c:extLst>
        </c:ser>
        <c:dLbls>
          <c:showLegendKey val="0"/>
          <c:showVal val="0"/>
          <c:showCatName val="0"/>
          <c:showSerName val="0"/>
          <c:showPercent val="0"/>
          <c:showBubbleSize val="0"/>
        </c:dLbls>
        <c:marker val="1"/>
        <c:smooth val="0"/>
        <c:axId val="1585386128"/>
        <c:axId val="1585379408"/>
      </c:lineChart>
      <c:catAx>
        <c:axId val="158538612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85379408"/>
        <c:crosses val="autoZero"/>
        <c:auto val="1"/>
        <c:lblAlgn val="ctr"/>
        <c:lblOffset val="100"/>
        <c:noMultiLvlLbl val="0"/>
      </c:catAx>
      <c:valAx>
        <c:axId val="15853794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85386128"/>
        <c:crosses val="autoZero"/>
        <c:crossBetween val="between"/>
      </c:valAx>
      <c:spPr>
        <a:noFill/>
        <a:ln>
          <a:noFill/>
        </a:ln>
        <a:effectLst/>
      </c:spPr>
    </c:plotArea>
    <c:legend>
      <c:legendPos val="r"/>
      <c:layout>
        <c:manualLayout>
          <c:xMode val="edge"/>
          <c:yMode val="edge"/>
          <c:x val="0.86158911954187567"/>
          <c:y val="0.52347436952671533"/>
          <c:w val="0.11096662659877635"/>
          <c:h val="7.064412487272198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[claims_processing_dashboard completed.xlsx]Performance by location!PivotTable18</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Performance by Location</a:t>
            </a:r>
          </a:p>
        </c:rich>
      </c:tx>
      <c:layout>
        <c:manualLayout>
          <c:xMode val="edge"/>
          <c:yMode val="edge"/>
          <c:x val="0.16722973857475434"/>
          <c:y val="6.931458264922858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9943235442026445E-2"/>
          <c:y val="0.15060182517835677"/>
          <c:w val="0.78093963254593179"/>
          <c:h val="0.76606481481481481"/>
        </c:manualLayout>
      </c:layout>
      <c:pie3DChart>
        <c:varyColors val="1"/>
        <c:ser>
          <c:idx val="0"/>
          <c:order val="0"/>
          <c:tx>
            <c:strRef>
              <c:f>'Performance by location'!$B$3:$B$4</c:f>
              <c:strCache>
                <c:ptCount val="1"/>
                <c:pt idx="0">
                  <c:v>High</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1D10-4886-A4F3-3D0FA01A9C96}"/>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1D10-4886-A4F3-3D0FA01A9C96}"/>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1D10-4886-A4F3-3D0FA01A9C9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'Performance by location'!$A$5:$A$8</c:f>
              <c:strCache>
                <c:ptCount val="3"/>
                <c:pt idx="0">
                  <c:v>California</c:v>
                </c:pt>
                <c:pt idx="1">
                  <c:v>Illinois</c:v>
                </c:pt>
                <c:pt idx="2">
                  <c:v>Texas</c:v>
                </c:pt>
              </c:strCache>
            </c:strRef>
          </c:cat>
          <c:val>
            <c:numRef>
              <c:f>'Performance by location'!$B$5:$B$8</c:f>
              <c:numCache>
                <c:formatCode>General</c:formatCode>
                <c:ptCount val="3"/>
                <c:pt idx="0">
                  <c:v>73</c:v>
                </c:pt>
                <c:pt idx="1">
                  <c:v>115</c:v>
                </c:pt>
                <c:pt idx="2">
                  <c:v>111</c:v>
                </c:pt>
              </c:numCache>
            </c:numRef>
          </c:val>
          <c:extLst>
            <c:ext xmlns:c16="http://schemas.microsoft.com/office/drawing/2014/chart" uri="{C3380CC4-5D6E-409C-BE32-E72D297353CC}">
              <c16:uniqueId val="{00000006-1D10-4886-A4F3-3D0FA01A9C96}"/>
            </c:ext>
          </c:extLst>
        </c:ser>
        <c:ser>
          <c:idx val="1"/>
          <c:order val="1"/>
          <c:tx>
            <c:strRef>
              <c:f>'Performance by location'!$C$3:$C$4</c:f>
              <c:strCache>
                <c:ptCount val="1"/>
                <c:pt idx="0">
                  <c:v>Low</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8-1D10-4886-A4F3-3D0FA01A9C96}"/>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A-1D10-4886-A4F3-3D0FA01A9C96}"/>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C-1D10-4886-A4F3-3D0FA01A9C96}"/>
              </c:ext>
            </c:extLst>
          </c:dPt>
          <c:cat>
            <c:strRef>
              <c:f>'Performance by location'!$A$5:$A$8</c:f>
              <c:strCache>
                <c:ptCount val="3"/>
                <c:pt idx="0">
                  <c:v>California</c:v>
                </c:pt>
                <c:pt idx="1">
                  <c:v>Illinois</c:v>
                </c:pt>
                <c:pt idx="2">
                  <c:v>Texas</c:v>
                </c:pt>
              </c:strCache>
            </c:strRef>
          </c:cat>
          <c:val>
            <c:numRef>
              <c:f>'Performance by location'!$C$5:$C$8</c:f>
              <c:numCache>
                <c:formatCode>General</c:formatCode>
                <c:ptCount val="3"/>
                <c:pt idx="0">
                  <c:v>38</c:v>
                </c:pt>
                <c:pt idx="1">
                  <c:v>53</c:v>
                </c:pt>
                <c:pt idx="2">
                  <c:v>180</c:v>
                </c:pt>
              </c:numCache>
            </c:numRef>
          </c:val>
          <c:extLst>
            <c:ext xmlns:c16="http://schemas.microsoft.com/office/drawing/2014/chart" uri="{C3380CC4-5D6E-409C-BE32-E72D297353CC}">
              <c16:uniqueId val="{0000000D-1D10-4886-A4F3-3D0FA01A9C96}"/>
            </c:ext>
          </c:extLst>
        </c:ser>
        <c:ser>
          <c:idx val="2"/>
          <c:order val="2"/>
          <c:tx>
            <c:strRef>
              <c:f>'Performance by location'!$D$3:$D$4</c:f>
              <c:strCache>
                <c:ptCount val="1"/>
                <c:pt idx="0">
                  <c:v>Medium</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1D10-4886-A4F3-3D0FA01A9C96}"/>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1-1D10-4886-A4F3-3D0FA01A9C96}"/>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3-1D10-4886-A4F3-3D0FA01A9C96}"/>
              </c:ext>
            </c:extLst>
          </c:dPt>
          <c:cat>
            <c:strRef>
              <c:f>'Performance by location'!$A$5:$A$8</c:f>
              <c:strCache>
                <c:ptCount val="3"/>
                <c:pt idx="0">
                  <c:v>California</c:v>
                </c:pt>
                <c:pt idx="1">
                  <c:v>Illinois</c:v>
                </c:pt>
                <c:pt idx="2">
                  <c:v>Texas</c:v>
                </c:pt>
              </c:strCache>
            </c:strRef>
          </c:cat>
          <c:val>
            <c:numRef>
              <c:f>'Performance by location'!$D$5:$D$8</c:f>
              <c:numCache>
                <c:formatCode>General</c:formatCode>
                <c:ptCount val="3"/>
                <c:pt idx="0">
                  <c:v>40</c:v>
                </c:pt>
                <c:pt idx="1">
                  <c:v>120</c:v>
                </c:pt>
                <c:pt idx="2">
                  <c:v>87</c:v>
                </c:pt>
              </c:numCache>
            </c:numRef>
          </c:val>
          <c:extLst>
            <c:ext xmlns:c16="http://schemas.microsoft.com/office/drawing/2014/chart" uri="{C3380CC4-5D6E-409C-BE32-E72D297353CC}">
              <c16:uniqueId val="{00000014-1D10-4886-A4F3-3D0FA01A9C9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[claims_processing_dashboard completed.xlsx]Adj. performance Summ!PivotTable24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Adjuster Performance Summary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'Adj. performance Summ'!$B$3</c:f>
              <c:strCache>
                <c:ptCount val="1"/>
                <c:pt idx="0">
                  <c:v>Count of Claim ID</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A805-4998-8645-03A001AEABA9}"/>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A805-4998-8645-03A001AEABA9}"/>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A805-4998-8645-03A001AEABA9}"/>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A805-4998-8645-03A001AEABA9}"/>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A805-4998-8645-03A001AEABA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'Adj. performance Summ'!$A$4:$A$9</c:f>
              <c:strCache>
                <c:ptCount val="5"/>
                <c:pt idx="0">
                  <c:v>Emily Davis</c:v>
                </c:pt>
                <c:pt idx="1">
                  <c:v>Jane Smith</c:v>
                </c:pt>
                <c:pt idx="2">
                  <c:v>John Doe</c:v>
                </c:pt>
                <c:pt idx="3">
                  <c:v>Mark Johnson</c:v>
                </c:pt>
                <c:pt idx="4">
                  <c:v>Robert Brown</c:v>
                </c:pt>
              </c:strCache>
            </c:strRef>
          </c:cat>
          <c:val>
            <c:numRef>
              <c:f>'Adj. performance Summ'!$B$4:$B$9</c:f>
              <c:numCache>
                <c:formatCode>General</c:formatCode>
                <c:ptCount val="5"/>
                <c:pt idx="0">
                  <c:v>16</c:v>
                </c:pt>
                <c:pt idx="1">
                  <c:v>19</c:v>
                </c:pt>
                <c:pt idx="2">
                  <c:v>17</c:v>
                </c:pt>
                <c:pt idx="3">
                  <c:v>26</c:v>
                </c:pt>
                <c:pt idx="4">
                  <c:v>22</c:v>
                </c:pt>
              </c:numCache>
            </c:numRef>
          </c:val>
          <c:extLst>
            <c:ext xmlns:c16="http://schemas.microsoft.com/office/drawing/2014/chart" uri="{C3380CC4-5D6E-409C-BE32-E72D297353CC}">
              <c16:uniqueId val="{00000000-57EC-4DE9-8E15-F326E67E4F7F}"/>
            </c:ext>
          </c:extLst>
        </c:ser>
        <c:ser>
          <c:idx val="1"/>
          <c:order val="1"/>
          <c:tx>
            <c:strRef>
              <c:f>'Adj. performance Summ'!$C$3</c:f>
              <c:strCache>
                <c:ptCount val="1"/>
                <c:pt idx="0">
                  <c:v>Sum of Time to Resolve (days)</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A805-4998-8645-03A001AEABA9}"/>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A805-4998-8645-03A001AEABA9}"/>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A805-4998-8645-03A001AEABA9}"/>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1-A805-4998-8645-03A001AEABA9}"/>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3-A805-4998-8645-03A001AEABA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'Adj. performance Summ'!$A$4:$A$9</c:f>
              <c:strCache>
                <c:ptCount val="5"/>
                <c:pt idx="0">
                  <c:v>Emily Davis</c:v>
                </c:pt>
                <c:pt idx="1">
                  <c:v>Jane Smith</c:v>
                </c:pt>
                <c:pt idx="2">
                  <c:v>John Doe</c:v>
                </c:pt>
                <c:pt idx="3">
                  <c:v>Mark Johnson</c:v>
                </c:pt>
                <c:pt idx="4">
                  <c:v>Robert Brown</c:v>
                </c:pt>
              </c:strCache>
            </c:strRef>
          </c:cat>
          <c:val>
            <c:numRef>
              <c:f>'Adj. performance Summ'!$C$4:$C$9</c:f>
              <c:numCache>
                <c:formatCode>General</c:formatCode>
                <c:ptCount val="5"/>
                <c:pt idx="0">
                  <c:v>148</c:v>
                </c:pt>
                <c:pt idx="1">
                  <c:v>151</c:v>
                </c:pt>
                <c:pt idx="2">
                  <c:v>140</c:v>
                </c:pt>
                <c:pt idx="3">
                  <c:v>224</c:v>
                </c:pt>
                <c:pt idx="4">
                  <c:v>154</c:v>
                </c:pt>
              </c:numCache>
            </c:numRef>
          </c:val>
          <c:extLst>
            <c:ext xmlns:c16="http://schemas.microsoft.com/office/drawing/2014/chart" uri="{C3380CC4-5D6E-409C-BE32-E72D297353CC}">
              <c16:uniqueId val="{00000001-57EC-4DE9-8E15-F326E67E4F7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[claims_processing_dashboard completed.xlsx]Auto level vs Time!PivotTable28</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Auto Level Vs. Time to Resolve</a:t>
            </a:r>
          </a:p>
        </c:rich>
      </c:tx>
      <c:layout>
        <c:manualLayout>
          <c:xMode val="edge"/>
          <c:yMode val="edge"/>
          <c:x val="0.20991545411662255"/>
          <c:y val="4.31848546974155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45995403800331408"/>
          <c:y val="0.14782113422583923"/>
          <c:w val="0.43527123625675823"/>
          <c:h val="0.54088208749466915"/>
        </c:manualLayout>
      </c:layout>
      <c:bar3DChart>
        <c:barDir val="col"/>
        <c:grouping val="clustered"/>
        <c:varyColors val="0"/>
        <c:ser>
          <c:idx val="0"/>
          <c:order val="0"/>
          <c:tx>
            <c:strRef>
              <c:f>'Auto level vs Time'!$B$3</c:f>
              <c:strCache>
                <c:ptCount val="1"/>
                <c:pt idx="0">
                  <c:v>Sum of Time to Resolve (days)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'Auto level vs Time'!$A$4:$A$7</c:f>
              <c:strCache>
                <c:ptCount val="3"/>
                <c:pt idx="0">
                  <c:v>High</c:v>
                </c:pt>
                <c:pt idx="1">
                  <c:v>Low</c:v>
                </c:pt>
                <c:pt idx="2">
                  <c:v>Medium</c:v>
                </c:pt>
              </c:strCache>
            </c:strRef>
          </c:cat>
          <c:val>
            <c:numRef>
              <c:f>'Auto level vs Time'!$B$4:$B$7</c:f>
              <c:numCache>
                <c:formatCode>General</c:formatCode>
                <c:ptCount val="3"/>
                <c:pt idx="0">
                  <c:v>299</c:v>
                </c:pt>
                <c:pt idx="1">
                  <c:v>271</c:v>
                </c:pt>
                <c:pt idx="2">
                  <c:v>247</c:v>
                </c:pt>
              </c:numCache>
            </c:numRef>
          </c:val>
          <c:extLst>
            <c:ext xmlns:c16="http://schemas.microsoft.com/office/drawing/2014/chart" uri="{C3380CC4-5D6E-409C-BE32-E72D297353CC}">
              <c16:uniqueId val="{00000000-91EA-49E6-AA82-320649FFFD5B}"/>
            </c:ext>
          </c:extLst>
        </c:ser>
        <c:ser>
          <c:idx val="1"/>
          <c:order val="1"/>
          <c:tx>
            <c:strRef>
              <c:f>'Auto level vs Time'!$C$3</c:f>
              <c:strCache>
                <c:ptCount val="1"/>
                <c:pt idx="0">
                  <c:v>Count of Claim ID</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'Auto level vs Time'!$A$4:$A$7</c:f>
              <c:strCache>
                <c:ptCount val="3"/>
                <c:pt idx="0">
                  <c:v>High</c:v>
                </c:pt>
                <c:pt idx="1">
                  <c:v>Low</c:v>
                </c:pt>
                <c:pt idx="2">
                  <c:v>Medium</c:v>
                </c:pt>
              </c:strCache>
            </c:strRef>
          </c:cat>
          <c:val>
            <c:numRef>
              <c:f>'Auto level vs Time'!$C$4:$C$7</c:f>
              <c:numCache>
                <c:formatCode>General</c:formatCode>
                <c:ptCount val="3"/>
                <c:pt idx="0">
                  <c:v>31</c:v>
                </c:pt>
                <c:pt idx="1">
                  <c:v>34</c:v>
                </c:pt>
                <c:pt idx="2">
                  <c:v>35</c:v>
                </c:pt>
              </c:numCache>
            </c:numRef>
          </c:val>
          <c:extLst>
            <c:ext xmlns:c16="http://schemas.microsoft.com/office/drawing/2014/chart" uri="{C3380CC4-5D6E-409C-BE32-E72D297353CC}">
              <c16:uniqueId val="{00000001-91EA-49E6-AA82-320649FFFD5B}"/>
            </c:ext>
          </c:extLst>
        </c:ser>
        <c:dLbls>
          <c:showLegendKey val="0"/>
          <c:showVal val="0"/>
          <c:showCatName val="0"/>
          <c:showSerName val="0"/>
          <c:showPercent val="0"/>
          <c:showBubbleSize val="0"/>
        </c:dLbls>
        <c:gapWidth val="150"/>
        <c:shape val="box"/>
        <c:axId val="1897169056"/>
        <c:axId val="1897156096"/>
        <c:axId val="0"/>
      </c:bar3DChart>
      <c:catAx>
        <c:axId val="1897169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7156096"/>
        <c:crosses val="autoZero"/>
        <c:auto val="1"/>
        <c:lblAlgn val="ctr"/>
        <c:lblOffset val="100"/>
        <c:noMultiLvlLbl val="0"/>
      </c:catAx>
      <c:valAx>
        <c:axId val="189715609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716905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[claims_processing_dashboard completed.xlsx]Monthly Claims by Status!PivotTable1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 Claims by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w="9525">
              <a:solidFill>
                <a:schemeClr val="accent1">
                  <a:lumMod val="60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w="9525">
              <a:solidFill>
                <a:schemeClr val="accent2">
                  <a:lumMod val="60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w="9525">
              <a:solidFill>
                <a:schemeClr val="accent3">
                  <a:lumMod val="60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w="9525">
              <a:solidFill>
                <a:schemeClr val="accent4">
                  <a:lumMod val="60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w="9525">
              <a:solidFill>
                <a:schemeClr val="accent5">
                  <a:lumMod val="60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w="9525">
              <a:solidFill>
                <a:schemeClr val="accent6">
                  <a:lumMod val="60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w="9525">
              <a:solidFill>
                <a:schemeClr val="accent1">
                  <a:lumMod val="80000"/>
                  <a:lumOff val="20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w="9525">
              <a:solidFill>
                <a:schemeClr val="accent2">
                  <a:lumMod val="80000"/>
                  <a:lumOff val="20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w="9525">
              <a:solidFill>
                <a:schemeClr val="accent3">
                  <a:lumMod val="80000"/>
                  <a:lumOff val="20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Claims by Status'!$B$3:$B$5</c:f>
              <c:strCache>
                <c:ptCount val="1"/>
                <c:pt idx="0">
                  <c:v>Closed - Auto</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'Monthly Claims by Status'!$A$6:$A$7</c:f>
              <c:strCache>
                <c:ptCount val="1"/>
                <c:pt idx="0">
                  <c:v>July</c:v>
                </c:pt>
              </c:strCache>
            </c:strRef>
          </c:cat>
          <c:val>
            <c:numRef>
              <c:f>'Monthly Claims by Status'!$B$6:$B$7</c:f>
              <c:numCache>
                <c:formatCode>General</c:formatCode>
                <c:ptCount val="1"/>
                <c:pt idx="0">
                  <c:v>7</c:v>
                </c:pt>
              </c:numCache>
            </c:numRef>
          </c:val>
          <c:extLst>
            <c:ext xmlns:c16="http://schemas.microsoft.com/office/drawing/2014/chart" uri="{C3380CC4-5D6E-409C-BE32-E72D297353CC}">
              <c16:uniqueId val="{00000000-C47B-4EB4-9AB5-143EEDD4AF67}"/>
            </c:ext>
          </c:extLst>
        </c:ser>
        <c:ser>
          <c:idx val="1"/>
          <c:order val="1"/>
          <c:tx>
            <c:strRef>
              <c:f>'Monthly Claims by Status'!$C$3:$C$5</c:f>
              <c:strCache>
                <c:ptCount val="1"/>
                <c:pt idx="0">
                  <c:v>Closed - Health</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'Monthly Claims by Status'!$A$6:$A$7</c:f>
              <c:strCache>
                <c:ptCount val="1"/>
                <c:pt idx="0">
                  <c:v>July</c:v>
                </c:pt>
              </c:strCache>
            </c:strRef>
          </c:cat>
          <c:val>
            <c:numRef>
              <c:f>'Monthly Claims by Status'!$C$6:$C$7</c:f>
              <c:numCache>
                <c:formatCode>General</c:formatCode>
                <c:ptCount val="1"/>
                <c:pt idx="0">
                  <c:v>4</c:v>
                </c:pt>
              </c:numCache>
            </c:numRef>
          </c:val>
          <c:extLst>
            <c:ext xmlns:c16="http://schemas.microsoft.com/office/drawing/2014/chart" uri="{C3380CC4-5D6E-409C-BE32-E72D297353CC}">
              <c16:uniqueId val="{00000001-C47B-4EB4-9AB5-143EEDD4AF67}"/>
            </c:ext>
          </c:extLst>
        </c:ser>
        <c:ser>
          <c:idx val="2"/>
          <c:order val="2"/>
          <c:tx>
            <c:strRef>
              <c:f>'Monthly Claims by Status'!$D$3:$D$5</c:f>
              <c:strCache>
                <c:ptCount val="1"/>
                <c:pt idx="0">
                  <c:v>Closed - Life</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'Monthly Claims by Status'!$A$6:$A$7</c:f>
              <c:strCache>
                <c:ptCount val="1"/>
                <c:pt idx="0">
                  <c:v>July</c:v>
                </c:pt>
              </c:strCache>
            </c:strRef>
          </c:cat>
          <c:val>
            <c:numRef>
              <c:f>'Monthly Claims by Status'!$D$6:$D$7</c:f>
              <c:numCache>
                <c:formatCode>General</c:formatCode>
                <c:ptCount val="1"/>
                <c:pt idx="0">
                  <c:v>6</c:v>
                </c:pt>
              </c:numCache>
            </c:numRef>
          </c:val>
          <c:extLst>
            <c:ext xmlns:c16="http://schemas.microsoft.com/office/drawing/2014/chart" uri="{C3380CC4-5D6E-409C-BE32-E72D297353CC}">
              <c16:uniqueId val="{00000002-C47B-4EB4-9AB5-143EEDD4AF67}"/>
            </c:ext>
          </c:extLst>
        </c:ser>
        <c:ser>
          <c:idx val="3"/>
          <c:order val="3"/>
          <c:tx>
            <c:strRef>
              <c:f>'Monthly Claims by Status'!$E$3:$E$5</c:f>
              <c:strCache>
                <c:ptCount val="1"/>
                <c:pt idx="0">
                  <c:v>Closed - Property</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'Monthly Claims by Status'!$A$6:$A$7</c:f>
              <c:strCache>
                <c:ptCount val="1"/>
                <c:pt idx="0">
                  <c:v>July</c:v>
                </c:pt>
              </c:strCache>
            </c:strRef>
          </c:cat>
          <c:val>
            <c:numRef>
              <c:f>'Monthly Claims by Status'!$E$6:$E$7</c:f>
              <c:numCache>
                <c:formatCode>General</c:formatCode>
                <c:ptCount val="1"/>
                <c:pt idx="0">
                  <c:v>9</c:v>
                </c:pt>
              </c:numCache>
            </c:numRef>
          </c:val>
          <c:extLst>
            <c:ext xmlns:c16="http://schemas.microsoft.com/office/drawing/2014/chart" uri="{C3380CC4-5D6E-409C-BE32-E72D297353CC}">
              <c16:uniqueId val="{00000003-C47B-4EB4-9AB5-143EEDD4AF67}"/>
            </c:ext>
          </c:extLst>
        </c:ser>
        <c:ser>
          <c:idx val="4"/>
          <c:order val="4"/>
          <c:tx>
            <c:strRef>
              <c:f>'Monthly Claims by Status'!$F$3:$F$5</c:f>
              <c:strCache>
                <c:ptCount val="1"/>
                <c:pt idx="0">
                  <c:v>Closed - Travel</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'Monthly Claims by Status'!$A$6:$A$7</c:f>
              <c:strCache>
                <c:ptCount val="1"/>
                <c:pt idx="0">
                  <c:v>July</c:v>
                </c:pt>
              </c:strCache>
            </c:strRef>
          </c:cat>
          <c:val>
            <c:numRef>
              <c:f>'Monthly Claims by Status'!$F$6:$F$7</c:f>
              <c:numCache>
                <c:formatCode>General</c:formatCode>
                <c:ptCount val="1"/>
                <c:pt idx="0">
                  <c:v>9</c:v>
                </c:pt>
              </c:numCache>
            </c:numRef>
          </c:val>
          <c:extLst>
            <c:ext xmlns:c16="http://schemas.microsoft.com/office/drawing/2014/chart" uri="{C3380CC4-5D6E-409C-BE32-E72D297353CC}">
              <c16:uniqueId val="{00000004-C47B-4EB4-9AB5-143EEDD4AF67}"/>
            </c:ext>
          </c:extLst>
        </c:ser>
        <c:ser>
          <c:idx val="5"/>
          <c:order val="5"/>
          <c:tx>
            <c:strRef>
              <c:f>'Monthly Claims by Status'!$H$3:$H$5</c:f>
              <c:strCache>
                <c:ptCount val="1"/>
                <c:pt idx="0">
                  <c:v>Open - Auto</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'Monthly Claims by Status'!$A$6:$A$7</c:f>
              <c:strCache>
                <c:ptCount val="1"/>
                <c:pt idx="0">
                  <c:v>July</c:v>
                </c:pt>
              </c:strCache>
            </c:strRef>
          </c:cat>
          <c:val>
            <c:numRef>
              <c:f>'Monthly Claims by Status'!$H$6:$H$7</c:f>
              <c:numCache>
                <c:formatCode>General</c:formatCode>
                <c:ptCount val="1"/>
                <c:pt idx="0">
                  <c:v>7</c:v>
                </c:pt>
              </c:numCache>
            </c:numRef>
          </c:val>
          <c:extLst>
            <c:ext xmlns:c16="http://schemas.microsoft.com/office/drawing/2014/chart" uri="{C3380CC4-5D6E-409C-BE32-E72D297353CC}">
              <c16:uniqueId val="{00000005-C47B-4EB4-9AB5-143EEDD4AF67}"/>
            </c:ext>
          </c:extLst>
        </c:ser>
        <c:ser>
          <c:idx val="6"/>
          <c:order val="6"/>
          <c:tx>
            <c:strRef>
              <c:f>'Monthly Claims by Status'!$I$3:$I$5</c:f>
              <c:strCache>
                <c:ptCount val="1"/>
                <c:pt idx="0">
                  <c:v>Open - Health</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'Monthly Claims by Status'!$A$6:$A$7</c:f>
              <c:strCache>
                <c:ptCount val="1"/>
                <c:pt idx="0">
                  <c:v>July</c:v>
                </c:pt>
              </c:strCache>
            </c:strRef>
          </c:cat>
          <c:val>
            <c:numRef>
              <c:f>'Monthly Claims by Status'!$I$6:$I$7</c:f>
              <c:numCache>
                <c:formatCode>General</c:formatCode>
                <c:ptCount val="1"/>
                <c:pt idx="0">
                  <c:v>8</c:v>
                </c:pt>
              </c:numCache>
            </c:numRef>
          </c:val>
          <c:extLst>
            <c:ext xmlns:c16="http://schemas.microsoft.com/office/drawing/2014/chart" uri="{C3380CC4-5D6E-409C-BE32-E72D297353CC}">
              <c16:uniqueId val="{00000006-C47B-4EB4-9AB5-143EEDD4AF67}"/>
            </c:ext>
          </c:extLst>
        </c:ser>
        <c:ser>
          <c:idx val="7"/>
          <c:order val="7"/>
          <c:tx>
            <c:strRef>
              <c:f>'Monthly Claims by Status'!$J$3:$J$5</c:f>
              <c:strCache>
                <c:ptCount val="1"/>
                <c:pt idx="0">
                  <c:v>Open - Life</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'Monthly Claims by Status'!$A$6:$A$7</c:f>
              <c:strCache>
                <c:ptCount val="1"/>
                <c:pt idx="0">
                  <c:v>July</c:v>
                </c:pt>
              </c:strCache>
            </c:strRef>
          </c:cat>
          <c:val>
            <c:numRef>
              <c:f>'Monthly Claims by Status'!$J$6:$J$7</c:f>
              <c:numCache>
                <c:formatCode>General</c:formatCode>
                <c:ptCount val="1"/>
                <c:pt idx="0">
                  <c:v>5</c:v>
                </c:pt>
              </c:numCache>
            </c:numRef>
          </c:val>
          <c:extLst>
            <c:ext xmlns:c16="http://schemas.microsoft.com/office/drawing/2014/chart" uri="{C3380CC4-5D6E-409C-BE32-E72D297353CC}">
              <c16:uniqueId val="{00000007-C47B-4EB4-9AB5-143EEDD4AF67}"/>
            </c:ext>
          </c:extLst>
        </c:ser>
        <c:ser>
          <c:idx val="8"/>
          <c:order val="8"/>
          <c:tx>
            <c:strRef>
              <c:f>'Monthly Claims by Status'!$K$3:$K$5</c:f>
              <c:strCache>
                <c:ptCount val="1"/>
                <c:pt idx="0">
                  <c:v>Open - Property</c:v>
                </c:pt>
              </c:strCache>
            </c:strRef>
          </c:tx>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'Monthly Claims by Status'!$A$6:$A$7</c:f>
              <c:strCache>
                <c:ptCount val="1"/>
                <c:pt idx="0">
                  <c:v>July</c:v>
                </c:pt>
              </c:strCache>
            </c:strRef>
          </c:cat>
          <c:val>
            <c:numRef>
              <c:f>'Monthly Claims by Status'!$K$6:$K$7</c:f>
              <c:numCache>
                <c:formatCode>General</c:formatCode>
                <c:ptCount val="1"/>
                <c:pt idx="0">
                  <c:v>8</c:v>
                </c:pt>
              </c:numCache>
            </c:numRef>
          </c:val>
          <c:extLst>
            <c:ext xmlns:c16="http://schemas.microsoft.com/office/drawing/2014/chart" uri="{C3380CC4-5D6E-409C-BE32-E72D297353CC}">
              <c16:uniqueId val="{00000008-C47B-4EB4-9AB5-143EEDD4AF67}"/>
            </c:ext>
          </c:extLst>
        </c:ser>
        <c:ser>
          <c:idx val="9"/>
          <c:order val="9"/>
          <c:tx>
            <c:strRef>
              <c:f>'Monthly Claims by Status'!$L$3:$L$5</c:f>
              <c:strCache>
                <c:ptCount val="1"/>
                <c:pt idx="0">
                  <c:v>Open - Travel</c:v>
                </c:pt>
              </c:strCache>
            </c:strRef>
          </c:tx>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'Monthly Claims by Status'!$A$6:$A$7</c:f>
              <c:strCache>
                <c:ptCount val="1"/>
                <c:pt idx="0">
                  <c:v>July</c:v>
                </c:pt>
              </c:strCache>
            </c:strRef>
          </c:cat>
          <c:val>
            <c:numRef>
              <c:f>'Monthly Claims by Status'!$L$6:$L$7</c:f>
              <c:numCache>
                <c:formatCode>General</c:formatCode>
                <c:ptCount val="1"/>
                <c:pt idx="0">
                  <c:v>8</c:v>
                </c:pt>
              </c:numCache>
            </c:numRef>
          </c:val>
          <c:extLst>
            <c:ext xmlns:c16="http://schemas.microsoft.com/office/drawing/2014/chart" uri="{C3380CC4-5D6E-409C-BE32-E72D297353CC}">
              <c16:uniqueId val="{00000009-C47B-4EB4-9AB5-143EEDD4AF67}"/>
            </c:ext>
          </c:extLst>
        </c:ser>
        <c:ser>
          <c:idx val="10"/>
          <c:order val="10"/>
          <c:tx>
            <c:strRef>
              <c:f>'Monthly Claims by Status'!$N$3:$N$5</c:f>
              <c:strCache>
                <c:ptCount val="1"/>
                <c:pt idx="0">
                  <c:v>Under Review - Auto</c:v>
                </c:pt>
              </c:strCache>
            </c:strRef>
          </c:tx>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'Monthly Claims by Status'!$A$6:$A$7</c:f>
              <c:strCache>
                <c:ptCount val="1"/>
                <c:pt idx="0">
                  <c:v>July</c:v>
                </c:pt>
              </c:strCache>
            </c:strRef>
          </c:cat>
          <c:val>
            <c:numRef>
              <c:f>'Monthly Claims by Status'!$N$6:$N$7</c:f>
              <c:numCache>
                <c:formatCode>General</c:formatCode>
                <c:ptCount val="1"/>
                <c:pt idx="0">
                  <c:v>5</c:v>
                </c:pt>
              </c:numCache>
            </c:numRef>
          </c:val>
          <c:extLst>
            <c:ext xmlns:c16="http://schemas.microsoft.com/office/drawing/2014/chart" uri="{C3380CC4-5D6E-409C-BE32-E72D297353CC}">
              <c16:uniqueId val="{0000000A-C47B-4EB4-9AB5-143EEDD4AF67}"/>
            </c:ext>
          </c:extLst>
        </c:ser>
        <c:ser>
          <c:idx val="11"/>
          <c:order val="11"/>
          <c:tx>
            <c:strRef>
              <c:f>'Monthly Claims by Status'!$O$3:$O$5</c:f>
              <c:strCache>
                <c:ptCount val="1"/>
                <c:pt idx="0">
                  <c:v>Under Review - Health</c:v>
                </c:pt>
              </c:strCache>
            </c:strRef>
          </c:tx>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'Monthly Claims by Status'!$A$6:$A$7</c:f>
              <c:strCache>
                <c:ptCount val="1"/>
                <c:pt idx="0">
                  <c:v>July</c:v>
                </c:pt>
              </c:strCache>
            </c:strRef>
          </c:cat>
          <c:val>
            <c:numRef>
              <c:f>'Monthly Claims by Status'!$O$6:$O$7</c:f>
              <c:numCache>
                <c:formatCode>General</c:formatCode>
                <c:ptCount val="1"/>
                <c:pt idx="0">
                  <c:v>5</c:v>
                </c:pt>
              </c:numCache>
            </c:numRef>
          </c:val>
          <c:extLst>
            <c:ext xmlns:c16="http://schemas.microsoft.com/office/drawing/2014/chart" uri="{C3380CC4-5D6E-409C-BE32-E72D297353CC}">
              <c16:uniqueId val="{0000000B-C47B-4EB4-9AB5-143EEDD4AF67}"/>
            </c:ext>
          </c:extLst>
        </c:ser>
        <c:ser>
          <c:idx val="12"/>
          <c:order val="12"/>
          <c:tx>
            <c:strRef>
              <c:f>'Monthly Claims by Status'!$P$3:$P$5</c:f>
              <c:strCache>
                <c:ptCount val="1"/>
                <c:pt idx="0">
                  <c:v>Under Review - Life</c:v>
                </c:pt>
              </c:strCache>
            </c:strRef>
          </c:tx>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'Monthly Claims by Status'!$A$6:$A$7</c:f>
              <c:strCache>
                <c:ptCount val="1"/>
                <c:pt idx="0">
                  <c:v>July</c:v>
                </c:pt>
              </c:strCache>
            </c:strRef>
          </c:cat>
          <c:val>
            <c:numRef>
              <c:f>'Monthly Claims by Status'!$P$6:$P$7</c:f>
              <c:numCache>
                <c:formatCode>General</c:formatCode>
                <c:ptCount val="1"/>
                <c:pt idx="0">
                  <c:v>3</c:v>
                </c:pt>
              </c:numCache>
            </c:numRef>
          </c:val>
          <c:extLst>
            <c:ext xmlns:c16="http://schemas.microsoft.com/office/drawing/2014/chart" uri="{C3380CC4-5D6E-409C-BE32-E72D297353CC}">
              <c16:uniqueId val="{0000000C-C47B-4EB4-9AB5-143EEDD4AF67}"/>
            </c:ext>
          </c:extLst>
        </c:ser>
        <c:ser>
          <c:idx val="13"/>
          <c:order val="13"/>
          <c:tx>
            <c:strRef>
              <c:f>'Monthly Claims by Status'!$Q$3:$Q$5</c:f>
              <c:strCache>
                <c:ptCount val="1"/>
                <c:pt idx="0">
                  <c:v>Under Review - Property</c:v>
                </c:pt>
              </c:strCache>
            </c:strRef>
          </c:tx>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'Monthly Claims by Status'!$A$6:$A$7</c:f>
              <c:strCache>
                <c:ptCount val="1"/>
                <c:pt idx="0">
                  <c:v>July</c:v>
                </c:pt>
              </c:strCache>
            </c:strRef>
          </c:cat>
          <c:val>
            <c:numRef>
              <c:f>'Monthly Claims by Status'!$Q$6:$Q$7</c:f>
              <c:numCache>
                <c:formatCode>General</c:formatCode>
                <c:ptCount val="1"/>
                <c:pt idx="0">
                  <c:v>7</c:v>
                </c:pt>
              </c:numCache>
            </c:numRef>
          </c:val>
          <c:extLst>
            <c:ext xmlns:c16="http://schemas.microsoft.com/office/drawing/2014/chart" uri="{C3380CC4-5D6E-409C-BE32-E72D297353CC}">
              <c16:uniqueId val="{0000000D-C47B-4EB4-9AB5-143EEDD4AF67}"/>
            </c:ext>
          </c:extLst>
        </c:ser>
        <c:ser>
          <c:idx val="14"/>
          <c:order val="14"/>
          <c:tx>
            <c:strRef>
              <c:f>'Monthly Claims by Status'!$R$3:$R$5</c:f>
              <c:strCache>
                <c:ptCount val="1"/>
                <c:pt idx="0">
                  <c:v>Under Review - Travel</c:v>
                </c:pt>
              </c:strCache>
            </c:strRef>
          </c:tx>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'Monthly Claims by Status'!$A$6:$A$7</c:f>
              <c:strCache>
                <c:ptCount val="1"/>
                <c:pt idx="0">
                  <c:v>July</c:v>
                </c:pt>
              </c:strCache>
            </c:strRef>
          </c:cat>
          <c:val>
            <c:numRef>
              <c:f>'Monthly Claims by Status'!$R$6:$R$7</c:f>
              <c:numCache>
                <c:formatCode>General</c:formatCode>
                <c:ptCount val="1"/>
                <c:pt idx="0">
                  <c:v>9</c:v>
                </c:pt>
              </c:numCache>
            </c:numRef>
          </c:val>
          <c:extLst>
            <c:ext xmlns:c16="http://schemas.microsoft.com/office/drawing/2014/chart" uri="{C3380CC4-5D6E-409C-BE32-E72D297353CC}">
              <c16:uniqueId val="{0000000E-C47B-4EB4-9AB5-143EEDD4AF67}"/>
            </c:ext>
          </c:extLst>
        </c:ser>
        <c:dLbls>
          <c:showLegendKey val="0"/>
          <c:showVal val="0"/>
          <c:showCatName val="0"/>
          <c:showSerName val="0"/>
          <c:showPercent val="0"/>
          <c:showBubbleSize val="0"/>
        </c:dLbls>
        <c:gapWidth val="100"/>
        <c:overlap val="-24"/>
        <c:axId val="1246831344"/>
        <c:axId val="1246831824"/>
      </c:barChart>
      <c:catAx>
        <c:axId val="12468313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6831824"/>
        <c:crosses val="autoZero"/>
        <c:auto val="1"/>
        <c:lblAlgn val="ctr"/>
        <c:lblOffset val="100"/>
        <c:noMultiLvlLbl val="0"/>
      </c:catAx>
      <c:valAx>
        <c:axId val="12468318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6831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26</xdr:row>
      <xdr:rowOff>114299</xdr:rowOff>
    </xdr:from>
    <xdr:to>
      <xdr:col>0</xdr:col>
      <xdr:colOff>1762125</xdr:colOff>
      <xdr:row>32</xdr:row>
      <xdr:rowOff>161925</xdr:rowOff>
    </xdr:to>
    <mc:AlternateContent xmlns:mc="http://schemas.openxmlformats.org/markup-compatibility/2006">
      <mc:Choice xmlns:a14="http://schemas.microsoft.com/office/drawing/2010/main" Requires="a14">
        <xdr:graphicFrame macro="">
          <xdr:nvGraphicFramePr>
            <xdr:cNvPr id="18" name="Claim Type 1">
              <a:extLst>
                <a:ext uri="{FF2B5EF4-FFF2-40B4-BE49-F238E27FC236}">
                  <a16:creationId xmlns:a16="http://schemas.microsoft.com/office/drawing/2014/main" id="{92DC3B80-1930-4442-90B9-925944A3E385}"/>
                </a:ext>
              </a:extLst>
            </xdr:cNvPr>
            <xdr:cNvGraphicFramePr/>
          </xdr:nvGraphicFramePr>
          <xdr:xfrm>
            <a:off x="0" y="0"/>
            <a:ext cx="0" cy="0"/>
          </xdr:xfrm>
          <a:graphic>
            <a:graphicData uri="http://schemas.microsoft.com/office/drawing/2010/slicer">
              <sle:slicer xmlns:sle="http://schemas.microsoft.com/office/drawing/2010/slicer" name="Claim Type 1"/>
            </a:graphicData>
          </a:graphic>
        </xdr:graphicFrame>
      </mc:Choice>
      <mc:Fallback>
        <xdr:sp macro="" textlink="">
          <xdr:nvSpPr>
            <xdr:cNvPr id="0" name=""/>
            <xdr:cNvSpPr>
              <a:spLocks noTextEdit="1"/>
            </xdr:cNvSpPr>
          </xdr:nvSpPr>
          <xdr:spPr>
            <a:xfrm>
              <a:off x="66675" y="5067299"/>
              <a:ext cx="1695450" cy="11906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66676</xdr:colOff>
      <xdr:row>2</xdr:row>
      <xdr:rowOff>171450</xdr:rowOff>
    </xdr:from>
    <xdr:to>
      <xdr:col>0</xdr:col>
      <xdr:colOff>1771650</xdr:colOff>
      <xdr:row>8</xdr:row>
      <xdr:rowOff>152400</xdr:rowOff>
    </xdr:to>
    <mc:AlternateContent xmlns:mc="http://schemas.openxmlformats.org/markup-compatibility/2006" xmlns:a14="http://schemas.microsoft.com/office/drawing/2010/main">
      <mc:Choice Requires="a14">
        <xdr:graphicFrame macro="">
          <xdr:nvGraphicFramePr>
            <xdr:cNvPr id="12" name="Claim Status">
              <a:extLst>
                <a:ext uri="{FF2B5EF4-FFF2-40B4-BE49-F238E27FC236}">
                  <a16:creationId xmlns:a16="http://schemas.microsoft.com/office/drawing/2014/main" id="{81CC8A5C-86D0-4706-A5FB-2945EB30707B}"/>
                </a:ext>
              </a:extLst>
            </xdr:cNvPr>
            <xdr:cNvGraphicFramePr/>
          </xdr:nvGraphicFramePr>
          <xdr:xfrm>
            <a:off x="0" y="0"/>
            <a:ext cx="0" cy="0"/>
          </xdr:xfrm>
          <a:graphic>
            <a:graphicData uri="http://schemas.microsoft.com/office/drawing/2010/slicer">
              <sle:slicer xmlns:sle="http://schemas.microsoft.com/office/drawing/2010/slicer" name="Claim Status"/>
            </a:graphicData>
          </a:graphic>
        </xdr:graphicFrame>
      </mc:Choice>
      <mc:Fallback xmlns="">
        <xdr:sp macro="" textlink="">
          <xdr:nvSpPr>
            <xdr:cNvPr id="0" name=""/>
            <xdr:cNvSpPr>
              <a:spLocks noTextEdit="1"/>
            </xdr:cNvSpPr>
          </xdr:nvSpPr>
          <xdr:spPr>
            <a:xfrm>
              <a:off x="66676" y="552450"/>
              <a:ext cx="1704974"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25</xdr:col>
      <xdr:colOff>66675</xdr:colOff>
      <xdr:row>2</xdr:row>
      <xdr:rowOff>85724</xdr:rowOff>
    </xdr:to>
    <xdr:sp macro="" textlink="">
      <xdr:nvSpPr>
        <xdr:cNvPr id="3" name="Rectangle 2">
          <a:extLst>
            <a:ext uri="{FF2B5EF4-FFF2-40B4-BE49-F238E27FC236}">
              <a16:creationId xmlns:a16="http://schemas.microsoft.com/office/drawing/2014/main" id="{89B7648F-CCFB-BD50-C74E-4F0F4A070321}"/>
            </a:ext>
          </a:extLst>
        </xdr:cNvPr>
        <xdr:cNvSpPr/>
      </xdr:nvSpPr>
      <xdr:spPr>
        <a:xfrm>
          <a:off x="0" y="0"/>
          <a:ext cx="15173325" cy="466724"/>
        </a:xfrm>
        <a:prstGeom prst="rect">
          <a:avLst/>
        </a:prstGeom>
        <a:solidFill>
          <a:schemeClr val="tx1">
            <a:lumMod val="75000"/>
            <a:lumOff val="25000"/>
          </a:schemeClr>
        </a:solidFill>
        <a:ln>
          <a:solidFill>
            <a:srgbClr val="0070C0"/>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bg1"/>
              </a:solidFill>
            </a:rPr>
            <a:t>Claims Processing Optimization Dashboard</a:t>
          </a:r>
        </a:p>
      </xdr:txBody>
    </xdr:sp>
    <xdr:clientData/>
  </xdr:twoCellAnchor>
  <xdr:twoCellAnchor>
    <xdr:from>
      <xdr:col>0</xdr:col>
      <xdr:colOff>1800225</xdr:colOff>
      <xdr:row>2</xdr:row>
      <xdr:rowOff>142875</xdr:rowOff>
    </xdr:from>
    <xdr:to>
      <xdr:col>7</xdr:col>
      <xdr:colOff>47625</xdr:colOff>
      <xdr:row>21</xdr:row>
      <xdr:rowOff>57150</xdr:rowOff>
    </xdr:to>
    <xdr:graphicFrame macro="">
      <xdr:nvGraphicFramePr>
        <xdr:cNvPr id="11" name="Chart 10">
          <a:extLst>
            <a:ext uri="{FF2B5EF4-FFF2-40B4-BE49-F238E27FC236}">
              <a16:creationId xmlns:a16="http://schemas.microsoft.com/office/drawing/2014/main" id="{E7988945-296A-416F-BFD9-1A868612AC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85724</xdr:colOff>
      <xdr:row>2</xdr:row>
      <xdr:rowOff>138113</xdr:rowOff>
    </xdr:from>
    <xdr:to>
      <xdr:col>15</xdr:col>
      <xdr:colOff>200025</xdr:colOff>
      <xdr:row>21</xdr:row>
      <xdr:rowOff>28575</xdr:rowOff>
    </xdr:to>
    <xdr:graphicFrame macro="">
      <xdr:nvGraphicFramePr>
        <xdr:cNvPr id="13" name="Chart 12">
          <a:extLst>
            <a:ext uri="{FF2B5EF4-FFF2-40B4-BE49-F238E27FC236}">
              <a16:creationId xmlns:a16="http://schemas.microsoft.com/office/drawing/2014/main" id="{C154A153-4DB7-4F45-BCBE-384C2CAE30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8</xdr:row>
      <xdr:rowOff>142876</xdr:rowOff>
    </xdr:from>
    <xdr:to>
      <xdr:col>0</xdr:col>
      <xdr:colOff>1771650</xdr:colOff>
      <xdr:row>14</xdr:row>
      <xdr:rowOff>180975</xdr:rowOff>
    </xdr:to>
    <mc:AlternateContent xmlns:mc="http://schemas.openxmlformats.org/markup-compatibility/2006" xmlns:a14="http://schemas.microsoft.com/office/drawing/2010/main">
      <mc:Choice Requires="a14">
        <xdr:graphicFrame macro="">
          <xdr:nvGraphicFramePr>
            <xdr:cNvPr id="14" name="Adjuster Name">
              <a:extLst>
                <a:ext uri="{FF2B5EF4-FFF2-40B4-BE49-F238E27FC236}">
                  <a16:creationId xmlns:a16="http://schemas.microsoft.com/office/drawing/2014/main" id="{4E4F5CFA-5BE2-4A16-B3E8-2216FDB7E447}"/>
                </a:ext>
              </a:extLst>
            </xdr:cNvPr>
            <xdr:cNvGraphicFramePr/>
          </xdr:nvGraphicFramePr>
          <xdr:xfrm>
            <a:off x="0" y="0"/>
            <a:ext cx="0" cy="0"/>
          </xdr:xfrm>
          <a:graphic>
            <a:graphicData uri="http://schemas.microsoft.com/office/drawing/2010/slicer">
              <sle:slicer xmlns:sle="http://schemas.microsoft.com/office/drawing/2010/slicer" name="Adjuster Name"/>
            </a:graphicData>
          </a:graphic>
        </xdr:graphicFrame>
      </mc:Choice>
      <mc:Fallback xmlns="">
        <xdr:sp macro="" textlink="">
          <xdr:nvSpPr>
            <xdr:cNvPr id="0" name=""/>
            <xdr:cNvSpPr>
              <a:spLocks noTextEdit="1"/>
            </xdr:cNvSpPr>
          </xdr:nvSpPr>
          <xdr:spPr>
            <a:xfrm>
              <a:off x="0" y="1666875"/>
              <a:ext cx="177165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247650</xdr:colOff>
      <xdr:row>2</xdr:row>
      <xdr:rowOff>152400</xdr:rowOff>
    </xdr:from>
    <xdr:to>
      <xdr:col>24</xdr:col>
      <xdr:colOff>209550</xdr:colOff>
      <xdr:row>21</xdr:row>
      <xdr:rowOff>47625</xdr:rowOff>
    </xdr:to>
    <xdr:graphicFrame macro="">
      <xdr:nvGraphicFramePr>
        <xdr:cNvPr id="17" name="Chart 16">
          <a:extLst>
            <a:ext uri="{FF2B5EF4-FFF2-40B4-BE49-F238E27FC236}">
              <a16:creationId xmlns:a16="http://schemas.microsoft.com/office/drawing/2014/main" id="{431F3C23-9F51-467F-9674-742CF18D3D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28577</xdr:colOff>
      <xdr:row>2</xdr:row>
      <xdr:rowOff>85724</xdr:rowOff>
    </xdr:from>
    <xdr:to>
      <xdr:col>25</xdr:col>
      <xdr:colOff>57151</xdr:colOff>
      <xdr:row>2</xdr:row>
      <xdr:rowOff>133343</xdr:rowOff>
    </xdr:to>
    <xdr:sp macro="" textlink="">
      <xdr:nvSpPr>
        <xdr:cNvPr id="21" name="Rectangle 20">
          <a:extLst>
            <a:ext uri="{FF2B5EF4-FFF2-40B4-BE49-F238E27FC236}">
              <a16:creationId xmlns:a16="http://schemas.microsoft.com/office/drawing/2014/main" id="{801E638F-2B13-C4E7-E399-A272D55657EF}"/>
            </a:ext>
          </a:extLst>
        </xdr:cNvPr>
        <xdr:cNvSpPr/>
      </xdr:nvSpPr>
      <xdr:spPr>
        <a:xfrm flipV="1">
          <a:off x="28577" y="466724"/>
          <a:ext cx="15135224" cy="47619"/>
        </a:xfrm>
        <a:prstGeom prst="rect">
          <a:avLst/>
        </a:prstGeom>
        <a:solidFill>
          <a:schemeClr val="bg1">
            <a:lumMod val="95000"/>
          </a:schemeClr>
        </a:solidFill>
        <a:ln>
          <a:solidFill>
            <a:schemeClr val="accent1"/>
          </a:solidFill>
        </a:ln>
        <a:effectLst>
          <a:glow rad="38100">
            <a:schemeClr val="accent1">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219071</xdr:colOff>
      <xdr:row>2</xdr:row>
      <xdr:rowOff>95250</xdr:rowOff>
    </xdr:from>
    <xdr:to>
      <xdr:col>25</xdr:col>
      <xdr:colOff>57149</xdr:colOff>
      <xdr:row>39</xdr:row>
      <xdr:rowOff>171450</xdr:rowOff>
    </xdr:to>
    <xdr:sp macro="" textlink="">
      <xdr:nvSpPr>
        <xdr:cNvPr id="24" name="Rectangle 23">
          <a:extLst>
            <a:ext uri="{FF2B5EF4-FFF2-40B4-BE49-F238E27FC236}">
              <a16:creationId xmlns:a16="http://schemas.microsoft.com/office/drawing/2014/main" id="{DB3D288C-5227-7272-B5DE-09BA300178F2}"/>
            </a:ext>
          </a:extLst>
        </xdr:cNvPr>
        <xdr:cNvSpPr/>
      </xdr:nvSpPr>
      <xdr:spPr>
        <a:xfrm flipH="1">
          <a:off x="15087596" y="476250"/>
          <a:ext cx="76203" cy="7124700"/>
        </a:xfrm>
        <a:prstGeom prst="rect">
          <a:avLst/>
        </a:prstGeom>
        <a:solidFill>
          <a:schemeClr val="tx1">
            <a:lumMod val="75000"/>
            <a:lumOff val="25000"/>
          </a:schemeClr>
        </a:solidFill>
        <a:ln>
          <a:solidFill>
            <a:schemeClr val="tx1">
              <a:lumMod val="75000"/>
              <a:lumOff val="25000"/>
            </a:schemeClr>
          </a:solidFill>
        </a:ln>
        <a:effectLst>
          <a:glow rad="63500">
            <a:schemeClr val="accent1">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40006</xdr:colOff>
      <xdr:row>2</xdr:row>
      <xdr:rowOff>85725</xdr:rowOff>
    </xdr:from>
    <xdr:to>
      <xdr:col>7</xdr:col>
      <xdr:colOff>85725</xdr:colOff>
      <xdr:row>39</xdr:row>
      <xdr:rowOff>76200</xdr:rowOff>
    </xdr:to>
    <xdr:sp macro="" textlink="">
      <xdr:nvSpPr>
        <xdr:cNvPr id="25" name="Rectangle 24">
          <a:extLst>
            <a:ext uri="{FF2B5EF4-FFF2-40B4-BE49-F238E27FC236}">
              <a16:creationId xmlns:a16="http://schemas.microsoft.com/office/drawing/2014/main" id="{44412969-2768-28C9-674E-FFD661E61EC9}"/>
            </a:ext>
          </a:extLst>
        </xdr:cNvPr>
        <xdr:cNvSpPr/>
      </xdr:nvSpPr>
      <xdr:spPr>
        <a:xfrm>
          <a:off x="5955031" y="466725"/>
          <a:ext cx="45719" cy="7038975"/>
        </a:xfrm>
        <a:prstGeom prst="rect">
          <a:avLst/>
        </a:prstGeom>
        <a:solidFill>
          <a:schemeClr val="bg1">
            <a:lumMod val="95000"/>
          </a:schemeClr>
        </a:solidFill>
        <a:ln>
          <a:solidFill>
            <a:srgbClr val="0070C0"/>
          </a:solidFill>
        </a:ln>
        <a:effectLst>
          <a:glow rad="63500">
            <a:schemeClr val="accent1">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38100</xdr:rowOff>
    </xdr:from>
    <xdr:to>
      <xdr:col>0</xdr:col>
      <xdr:colOff>45719</xdr:colOff>
      <xdr:row>39</xdr:row>
      <xdr:rowOff>180975</xdr:rowOff>
    </xdr:to>
    <xdr:sp macro="" textlink="">
      <xdr:nvSpPr>
        <xdr:cNvPr id="26" name="Rectangle 25">
          <a:extLst>
            <a:ext uri="{FF2B5EF4-FFF2-40B4-BE49-F238E27FC236}">
              <a16:creationId xmlns:a16="http://schemas.microsoft.com/office/drawing/2014/main" id="{63C04AB4-1697-992B-608E-518D78C65579}"/>
            </a:ext>
          </a:extLst>
        </xdr:cNvPr>
        <xdr:cNvSpPr/>
      </xdr:nvSpPr>
      <xdr:spPr>
        <a:xfrm>
          <a:off x="0" y="38100"/>
          <a:ext cx="45719" cy="7572375"/>
        </a:xfrm>
        <a:prstGeom prst="rect">
          <a:avLst/>
        </a:prstGeom>
        <a:solidFill>
          <a:srgbClr val="0070C0"/>
        </a:solidFill>
        <a:ln>
          <a:solidFill>
            <a:srgbClr val="0070C0"/>
          </a:solidFill>
        </a:ln>
        <a:effectLst>
          <a:glow rad="63500">
            <a:schemeClr val="accent1">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28575</xdr:colOff>
      <xdr:row>39</xdr:row>
      <xdr:rowOff>161925</xdr:rowOff>
    </xdr:from>
    <xdr:to>
      <xdr:col>25</xdr:col>
      <xdr:colOff>47625</xdr:colOff>
      <xdr:row>40</xdr:row>
      <xdr:rowOff>85725</xdr:rowOff>
    </xdr:to>
    <xdr:sp macro="" textlink="">
      <xdr:nvSpPr>
        <xdr:cNvPr id="27" name="Rectangle 26">
          <a:extLst>
            <a:ext uri="{FF2B5EF4-FFF2-40B4-BE49-F238E27FC236}">
              <a16:creationId xmlns:a16="http://schemas.microsoft.com/office/drawing/2014/main" id="{248C91C6-41CC-7DC5-1D7E-4D0FC16766A4}"/>
            </a:ext>
          </a:extLst>
        </xdr:cNvPr>
        <xdr:cNvSpPr/>
      </xdr:nvSpPr>
      <xdr:spPr>
        <a:xfrm>
          <a:off x="28575" y="7591425"/>
          <a:ext cx="15125700" cy="114300"/>
        </a:xfrm>
        <a:prstGeom prst="rect">
          <a:avLst/>
        </a:prstGeom>
        <a:solidFill>
          <a:schemeClr val="tx1">
            <a:lumMod val="75000"/>
            <a:lumOff val="25000"/>
          </a:schemeClr>
        </a:solidFill>
        <a:ln>
          <a:solidFill>
            <a:schemeClr val="tx1">
              <a:lumMod val="75000"/>
              <a:lumOff val="2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57151</xdr:colOff>
      <xdr:row>21</xdr:row>
      <xdr:rowOff>40005</xdr:rowOff>
    </xdr:from>
    <xdr:to>
      <xdr:col>24</xdr:col>
      <xdr:colOff>190501</xdr:colOff>
      <xdr:row>21</xdr:row>
      <xdr:rowOff>85724</xdr:rowOff>
    </xdr:to>
    <xdr:sp macro="" textlink="">
      <xdr:nvSpPr>
        <xdr:cNvPr id="29" name="Rectangle 28">
          <a:extLst>
            <a:ext uri="{FF2B5EF4-FFF2-40B4-BE49-F238E27FC236}">
              <a16:creationId xmlns:a16="http://schemas.microsoft.com/office/drawing/2014/main" id="{B31EA5A6-C4C3-0DC1-D4B1-300EFCF629D8}"/>
            </a:ext>
          </a:extLst>
        </xdr:cNvPr>
        <xdr:cNvSpPr/>
      </xdr:nvSpPr>
      <xdr:spPr>
        <a:xfrm>
          <a:off x="5972176" y="4040505"/>
          <a:ext cx="9086850" cy="45719"/>
        </a:xfrm>
        <a:prstGeom prst="rect">
          <a:avLst/>
        </a:prstGeom>
        <a:solidFill>
          <a:schemeClr val="bg1">
            <a:lumMod val="95000"/>
          </a:schemeClr>
        </a:solidFill>
        <a:ln>
          <a:solidFill>
            <a:srgbClr val="0070C0"/>
          </a:solidFill>
        </a:ln>
        <a:effectLst>
          <a:glow rad="63500">
            <a:schemeClr val="accent1">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200025</xdr:colOff>
      <xdr:row>2</xdr:row>
      <xdr:rowOff>171450</xdr:rowOff>
    </xdr:from>
    <xdr:to>
      <xdr:col>15</xdr:col>
      <xdr:colOff>245744</xdr:colOff>
      <xdr:row>21</xdr:row>
      <xdr:rowOff>0</xdr:rowOff>
    </xdr:to>
    <xdr:sp macro="" textlink="">
      <xdr:nvSpPr>
        <xdr:cNvPr id="30" name="Rectangle 29">
          <a:extLst>
            <a:ext uri="{FF2B5EF4-FFF2-40B4-BE49-F238E27FC236}">
              <a16:creationId xmlns:a16="http://schemas.microsoft.com/office/drawing/2014/main" id="{72DEA960-19FD-3F4D-A7B9-5BF1BF40B460}"/>
            </a:ext>
          </a:extLst>
        </xdr:cNvPr>
        <xdr:cNvSpPr/>
      </xdr:nvSpPr>
      <xdr:spPr>
        <a:xfrm>
          <a:off x="10839450" y="552450"/>
          <a:ext cx="45719" cy="3448050"/>
        </a:xfrm>
        <a:prstGeom prst="rect">
          <a:avLst/>
        </a:prstGeom>
        <a:solidFill>
          <a:schemeClr val="bg1">
            <a:lumMod val="95000"/>
          </a:schemeClr>
        </a:solidFill>
        <a:ln>
          <a:solidFill>
            <a:srgbClr val="0070C0"/>
          </a:solidFill>
        </a:ln>
        <a:effectLst>
          <a:glow rad="101600">
            <a:schemeClr val="accent1">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40</xdr:row>
      <xdr:rowOff>11429</xdr:rowOff>
    </xdr:from>
    <xdr:to>
      <xdr:col>25</xdr:col>
      <xdr:colOff>66675</xdr:colOff>
      <xdr:row>40</xdr:row>
      <xdr:rowOff>57148</xdr:rowOff>
    </xdr:to>
    <xdr:sp macro="" textlink="">
      <xdr:nvSpPr>
        <xdr:cNvPr id="2" name="Rectangle 1">
          <a:extLst>
            <a:ext uri="{FF2B5EF4-FFF2-40B4-BE49-F238E27FC236}">
              <a16:creationId xmlns:a16="http://schemas.microsoft.com/office/drawing/2014/main" id="{4AECEDF4-091C-12CC-43CA-B22B694FE81F}"/>
            </a:ext>
          </a:extLst>
        </xdr:cNvPr>
        <xdr:cNvSpPr/>
      </xdr:nvSpPr>
      <xdr:spPr>
        <a:xfrm flipV="1">
          <a:off x="0" y="7631429"/>
          <a:ext cx="15173325" cy="45719"/>
        </a:xfrm>
        <a:prstGeom prst="rect">
          <a:avLst/>
        </a:prstGeom>
        <a:solidFill>
          <a:schemeClr val="bg1"/>
        </a:solidFill>
        <a:ln>
          <a:solidFill>
            <a:srgbClr val="0070C0"/>
          </a:solidFill>
        </a:ln>
        <a:effectLst>
          <a:glow rad="76200">
            <a:schemeClr val="accent1">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228600</xdr:colOff>
      <xdr:row>2</xdr:row>
      <xdr:rowOff>66675</xdr:rowOff>
    </xdr:from>
    <xdr:to>
      <xdr:col>25</xdr:col>
      <xdr:colOff>47624</xdr:colOff>
      <xdr:row>39</xdr:row>
      <xdr:rowOff>171450</xdr:rowOff>
    </xdr:to>
    <xdr:sp macro="" textlink="">
      <xdr:nvSpPr>
        <xdr:cNvPr id="4" name="Rectangle 3">
          <a:extLst>
            <a:ext uri="{FF2B5EF4-FFF2-40B4-BE49-F238E27FC236}">
              <a16:creationId xmlns:a16="http://schemas.microsoft.com/office/drawing/2014/main" id="{4B1C91D3-FD69-9475-D2B3-ACB7694B7D52}"/>
            </a:ext>
          </a:extLst>
        </xdr:cNvPr>
        <xdr:cNvSpPr/>
      </xdr:nvSpPr>
      <xdr:spPr>
        <a:xfrm>
          <a:off x="15097125" y="447675"/>
          <a:ext cx="57149" cy="7153275"/>
        </a:xfrm>
        <a:prstGeom prst="rect">
          <a:avLst/>
        </a:prstGeom>
        <a:solidFill>
          <a:schemeClr val="bg1"/>
        </a:solidFill>
        <a:ln>
          <a:solidFill>
            <a:srgbClr val="0070C0"/>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238125</xdr:colOff>
      <xdr:row>21</xdr:row>
      <xdr:rowOff>76200</xdr:rowOff>
    </xdr:from>
    <xdr:to>
      <xdr:col>24</xdr:col>
      <xdr:colOff>228600</xdr:colOff>
      <xdr:row>39</xdr:row>
      <xdr:rowOff>176212</xdr:rowOff>
    </xdr:to>
    <xdr:graphicFrame macro="">
      <xdr:nvGraphicFramePr>
        <xdr:cNvPr id="5" name="Chart 4">
          <a:extLst>
            <a:ext uri="{FF2B5EF4-FFF2-40B4-BE49-F238E27FC236}">
              <a16:creationId xmlns:a16="http://schemas.microsoft.com/office/drawing/2014/main" id="{C53A67FE-3BFC-416B-A713-7DE29832DF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66675</xdr:colOff>
      <xdr:row>14</xdr:row>
      <xdr:rowOff>104777</xdr:rowOff>
    </xdr:from>
    <xdr:to>
      <xdr:col>0</xdr:col>
      <xdr:colOff>1771650</xdr:colOff>
      <xdr:row>20</xdr:row>
      <xdr:rowOff>133351</xdr:rowOff>
    </xdr:to>
    <mc:AlternateContent xmlns:mc="http://schemas.openxmlformats.org/markup-compatibility/2006">
      <mc:Choice xmlns:a14="http://schemas.microsoft.com/office/drawing/2010/main" Requires="a14">
        <xdr:graphicFrame macro="">
          <xdr:nvGraphicFramePr>
            <xdr:cNvPr id="6" name="Claim Type">
              <a:extLst>
                <a:ext uri="{FF2B5EF4-FFF2-40B4-BE49-F238E27FC236}">
                  <a16:creationId xmlns:a16="http://schemas.microsoft.com/office/drawing/2014/main" id="{ED9E7D01-6393-44F6-8982-DDDD21042D1E}"/>
                </a:ext>
              </a:extLst>
            </xdr:cNvPr>
            <xdr:cNvGraphicFramePr/>
          </xdr:nvGraphicFramePr>
          <xdr:xfrm>
            <a:off x="0" y="0"/>
            <a:ext cx="0" cy="0"/>
          </xdr:xfrm>
          <a:graphic>
            <a:graphicData uri="http://schemas.microsoft.com/office/drawing/2010/slicer">
              <sle:slicer xmlns:sle="http://schemas.microsoft.com/office/drawing/2010/slicer" name="Claim Type"/>
            </a:graphicData>
          </a:graphic>
        </xdr:graphicFrame>
      </mc:Choice>
      <mc:Fallback>
        <xdr:sp macro="" textlink="">
          <xdr:nvSpPr>
            <xdr:cNvPr id="0" name=""/>
            <xdr:cNvSpPr>
              <a:spLocks noTextEdit="1"/>
            </xdr:cNvSpPr>
          </xdr:nvSpPr>
          <xdr:spPr>
            <a:xfrm>
              <a:off x="66675" y="2771777"/>
              <a:ext cx="1704975" cy="1171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1819275</xdr:colOff>
      <xdr:row>21</xdr:row>
      <xdr:rowOff>57150</xdr:rowOff>
    </xdr:from>
    <xdr:to>
      <xdr:col>7</xdr:col>
      <xdr:colOff>38100</xdr:colOff>
      <xdr:row>39</xdr:row>
      <xdr:rowOff>157165</xdr:rowOff>
    </xdr:to>
    <xdr:graphicFrame macro="">
      <xdr:nvGraphicFramePr>
        <xdr:cNvPr id="7" name="Chart 6">
          <a:extLst>
            <a:ext uri="{FF2B5EF4-FFF2-40B4-BE49-F238E27FC236}">
              <a16:creationId xmlns:a16="http://schemas.microsoft.com/office/drawing/2014/main" id="{FB69BA2D-203F-49F1-A42D-B7A2480E1B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76201</xdr:colOff>
      <xdr:row>20</xdr:row>
      <xdr:rowOff>148691</xdr:rowOff>
    </xdr:from>
    <xdr:to>
      <xdr:col>0</xdr:col>
      <xdr:colOff>1762125</xdr:colOff>
      <xdr:row>26</xdr:row>
      <xdr:rowOff>152401</xdr:rowOff>
    </xdr:to>
    <mc:AlternateContent xmlns:mc="http://schemas.openxmlformats.org/markup-compatibility/2006">
      <mc:Choice xmlns:a14="http://schemas.microsoft.com/office/drawing/2010/main" Requires="a14">
        <xdr:graphicFrame macro="">
          <xdr:nvGraphicFramePr>
            <xdr:cNvPr id="8" name="Adjuster Location">
              <a:extLst>
                <a:ext uri="{FF2B5EF4-FFF2-40B4-BE49-F238E27FC236}">
                  <a16:creationId xmlns:a16="http://schemas.microsoft.com/office/drawing/2014/main" id="{8CD1C784-192A-415C-994B-3E54AA1831A3}"/>
                </a:ext>
              </a:extLst>
            </xdr:cNvPr>
            <xdr:cNvGraphicFramePr/>
          </xdr:nvGraphicFramePr>
          <xdr:xfrm>
            <a:off x="0" y="0"/>
            <a:ext cx="0" cy="0"/>
          </xdr:xfrm>
          <a:graphic>
            <a:graphicData uri="http://schemas.microsoft.com/office/drawing/2010/slicer">
              <sle:slicer xmlns:sle="http://schemas.microsoft.com/office/drawing/2010/slicer" name="Adjuster Location"/>
            </a:graphicData>
          </a:graphic>
        </xdr:graphicFrame>
      </mc:Choice>
      <mc:Fallback>
        <xdr:sp macro="" textlink="">
          <xdr:nvSpPr>
            <xdr:cNvPr id="0" name=""/>
            <xdr:cNvSpPr>
              <a:spLocks noTextEdit="1"/>
            </xdr:cNvSpPr>
          </xdr:nvSpPr>
          <xdr:spPr>
            <a:xfrm>
              <a:off x="76201" y="3958691"/>
              <a:ext cx="1685924" cy="11467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85725</xdr:colOff>
      <xdr:row>21</xdr:row>
      <xdr:rowOff>109537</xdr:rowOff>
    </xdr:from>
    <xdr:to>
      <xdr:col>15</xdr:col>
      <xdr:colOff>219075</xdr:colOff>
      <xdr:row>39</xdr:row>
      <xdr:rowOff>180975</xdr:rowOff>
    </xdr:to>
    <xdr:graphicFrame macro="">
      <xdr:nvGraphicFramePr>
        <xdr:cNvPr id="9" name="Chart 8">
          <a:extLst>
            <a:ext uri="{FF2B5EF4-FFF2-40B4-BE49-F238E27FC236}">
              <a16:creationId xmlns:a16="http://schemas.microsoft.com/office/drawing/2014/main" id="{0180FAFE-07D1-4EDE-B12A-349E01980F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66675</xdr:colOff>
      <xdr:row>32</xdr:row>
      <xdr:rowOff>152400</xdr:rowOff>
    </xdr:from>
    <xdr:to>
      <xdr:col>0</xdr:col>
      <xdr:colOff>1771650</xdr:colOff>
      <xdr:row>39</xdr:row>
      <xdr:rowOff>133350</xdr:rowOff>
    </xdr:to>
    <mc:AlternateContent xmlns:mc="http://schemas.openxmlformats.org/markup-compatibility/2006">
      <mc:Choice xmlns:a14="http://schemas.microsoft.com/office/drawing/2010/main" Requires="a14">
        <xdr:graphicFrame macro="">
          <xdr:nvGraphicFramePr>
            <xdr:cNvPr id="10" name="Complexity Level">
              <a:extLst>
                <a:ext uri="{FF2B5EF4-FFF2-40B4-BE49-F238E27FC236}">
                  <a16:creationId xmlns:a16="http://schemas.microsoft.com/office/drawing/2014/main" id="{BF486DE6-C721-4E28-BB8F-2F6E30FCF2F0}"/>
                </a:ext>
              </a:extLst>
            </xdr:cNvPr>
            <xdr:cNvGraphicFramePr/>
          </xdr:nvGraphicFramePr>
          <xdr:xfrm>
            <a:off x="0" y="0"/>
            <a:ext cx="0" cy="0"/>
          </xdr:xfrm>
          <a:graphic>
            <a:graphicData uri="http://schemas.microsoft.com/office/drawing/2010/slicer">
              <sle:slicer xmlns:sle="http://schemas.microsoft.com/office/drawing/2010/slicer" name="Complexity Level"/>
            </a:graphicData>
          </a:graphic>
        </xdr:graphicFrame>
      </mc:Choice>
      <mc:Fallback>
        <xdr:sp macro="" textlink="">
          <xdr:nvSpPr>
            <xdr:cNvPr id="0" name=""/>
            <xdr:cNvSpPr>
              <a:spLocks noTextEdit="1"/>
            </xdr:cNvSpPr>
          </xdr:nvSpPr>
          <xdr:spPr>
            <a:xfrm>
              <a:off x="66675" y="6248400"/>
              <a:ext cx="1704975" cy="1314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1764031</xdr:colOff>
      <xdr:row>2</xdr:row>
      <xdr:rowOff>142874</xdr:rowOff>
    </xdr:from>
    <xdr:to>
      <xdr:col>0</xdr:col>
      <xdr:colOff>1809750</xdr:colOff>
      <xdr:row>39</xdr:row>
      <xdr:rowOff>171449</xdr:rowOff>
    </xdr:to>
    <xdr:sp macro="" textlink="">
      <xdr:nvSpPr>
        <xdr:cNvPr id="23" name="Rectangle 22">
          <a:extLst>
            <a:ext uri="{FF2B5EF4-FFF2-40B4-BE49-F238E27FC236}">
              <a16:creationId xmlns:a16="http://schemas.microsoft.com/office/drawing/2014/main" id="{040AFFB2-18B7-5D3C-854C-E40CACDC9B90}"/>
            </a:ext>
          </a:extLst>
        </xdr:cNvPr>
        <xdr:cNvSpPr/>
      </xdr:nvSpPr>
      <xdr:spPr>
        <a:xfrm>
          <a:off x="1764031" y="523874"/>
          <a:ext cx="45719" cy="7077075"/>
        </a:xfrm>
        <a:prstGeom prst="rect">
          <a:avLst/>
        </a:prstGeom>
        <a:solidFill>
          <a:schemeClr val="bg1"/>
        </a:solidFill>
        <a:ln>
          <a:solidFill>
            <a:srgbClr val="0070C0"/>
          </a:solidFill>
        </a:ln>
        <a:effectLst>
          <a:glow rad="63500">
            <a:schemeClr val="accent1">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51436</xdr:colOff>
      <xdr:row>21</xdr:row>
      <xdr:rowOff>28575</xdr:rowOff>
    </xdr:from>
    <xdr:to>
      <xdr:col>7</xdr:col>
      <xdr:colOff>97155</xdr:colOff>
      <xdr:row>39</xdr:row>
      <xdr:rowOff>161925</xdr:rowOff>
    </xdr:to>
    <xdr:sp macro="" textlink="">
      <xdr:nvSpPr>
        <xdr:cNvPr id="15" name="Rectangle 14">
          <a:extLst>
            <a:ext uri="{FF2B5EF4-FFF2-40B4-BE49-F238E27FC236}">
              <a16:creationId xmlns:a16="http://schemas.microsoft.com/office/drawing/2014/main" id="{C95474A1-B2F7-338C-23B2-0BC0C9284569}"/>
            </a:ext>
          </a:extLst>
        </xdr:cNvPr>
        <xdr:cNvSpPr/>
      </xdr:nvSpPr>
      <xdr:spPr>
        <a:xfrm flipH="1">
          <a:off x="5966461" y="4029075"/>
          <a:ext cx="45719" cy="3562350"/>
        </a:xfrm>
        <a:prstGeom prst="rect">
          <a:avLst/>
        </a:prstGeom>
        <a:solidFill>
          <a:schemeClr val="bg1"/>
        </a:solidFill>
        <a:ln>
          <a:solidFill>
            <a:srgbClr val="0070C0"/>
          </a:solidFill>
        </a:ln>
        <a:effectLst>
          <a:glow rad="63500">
            <a:schemeClr val="accent1">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1809750</xdr:colOff>
      <xdr:row>21</xdr:row>
      <xdr:rowOff>28575</xdr:rowOff>
    </xdr:from>
    <xdr:to>
      <xdr:col>7</xdr:col>
      <xdr:colOff>38100</xdr:colOff>
      <xdr:row>21</xdr:row>
      <xdr:rowOff>85725</xdr:rowOff>
    </xdr:to>
    <xdr:sp macro="" textlink="">
      <xdr:nvSpPr>
        <xdr:cNvPr id="16" name="Rectangle 15">
          <a:extLst>
            <a:ext uri="{FF2B5EF4-FFF2-40B4-BE49-F238E27FC236}">
              <a16:creationId xmlns:a16="http://schemas.microsoft.com/office/drawing/2014/main" id="{CFF12CCF-849A-09DD-A8E6-F81939BF3F7C}"/>
            </a:ext>
          </a:extLst>
        </xdr:cNvPr>
        <xdr:cNvSpPr/>
      </xdr:nvSpPr>
      <xdr:spPr>
        <a:xfrm>
          <a:off x="1809750" y="4029075"/>
          <a:ext cx="4143375" cy="57150"/>
        </a:xfrm>
        <a:prstGeom prst="rect">
          <a:avLst/>
        </a:prstGeom>
        <a:solidFill>
          <a:schemeClr val="bg1"/>
        </a:solidFill>
        <a:ln>
          <a:solidFill>
            <a:srgbClr val="0070C0"/>
          </a:solidFill>
        </a:ln>
        <a:effectLst>
          <a:glow rad="63500">
            <a:schemeClr val="accent1">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190499</xdr:colOff>
      <xdr:row>21</xdr:row>
      <xdr:rowOff>66675</xdr:rowOff>
    </xdr:from>
    <xdr:to>
      <xdr:col>15</xdr:col>
      <xdr:colOff>257174</xdr:colOff>
      <xdr:row>39</xdr:row>
      <xdr:rowOff>161925</xdr:rowOff>
    </xdr:to>
    <xdr:sp macro="" textlink="">
      <xdr:nvSpPr>
        <xdr:cNvPr id="19" name="Rectangle 18">
          <a:extLst>
            <a:ext uri="{FF2B5EF4-FFF2-40B4-BE49-F238E27FC236}">
              <a16:creationId xmlns:a16="http://schemas.microsoft.com/office/drawing/2014/main" id="{88CA3E0E-4707-E82A-9299-80C20695969D}"/>
            </a:ext>
          </a:extLst>
        </xdr:cNvPr>
        <xdr:cNvSpPr/>
      </xdr:nvSpPr>
      <xdr:spPr>
        <a:xfrm>
          <a:off x="10829924" y="4067175"/>
          <a:ext cx="66675" cy="3524250"/>
        </a:xfrm>
        <a:prstGeom prst="rect">
          <a:avLst/>
        </a:prstGeom>
        <a:solidFill>
          <a:schemeClr val="bg1"/>
        </a:solidFill>
        <a:ln>
          <a:solidFill>
            <a:srgbClr val="0070C0"/>
          </a:solidFill>
        </a:ln>
        <a:effectLst>
          <a:glow rad="63500">
            <a:schemeClr val="accent1">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0</cdr:x>
      <cdr:y>0</cdr:y>
    </cdr:to>
    <cdr:sp macro="" textlink="">
      <cdr:nvSpPr>
        <cdr:cNvPr id="3" name="Rectangle 2">
          <a:extLst xmlns:a="http://schemas.openxmlformats.org/drawingml/2006/main">
            <a:ext uri="{FF2B5EF4-FFF2-40B4-BE49-F238E27FC236}">
              <a16:creationId xmlns:a16="http://schemas.microsoft.com/office/drawing/2014/main" id="{0A7A9AE6-F651-184E-3F38-30038089FC46}"/>
            </a:ext>
          </a:extLst>
        </cdr:cNvPr>
        <cdr:cNvSpPr/>
      </cdr:nvSpPr>
      <cdr:spPr>
        <a:xfrm xmlns:a="http://schemas.openxmlformats.org/drawingml/2006/main" flipH="1">
          <a:off x="-1819275" y="-4057650"/>
          <a:ext cx="0" cy="0"/>
        </a:xfrm>
        <a:prstGeom xmlns:a="http://schemas.openxmlformats.org/drawingml/2006/main" prst="rect">
          <a:avLst/>
        </a:prstGeom>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kern="12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onard" refreshedDate="45874.768434143516" createdVersion="8" refreshedVersion="8" minRefreshableVersion="3" recordCount="100" xr:uid="{A90B5699-FA36-42EB-82F3-95175657B97E}">
  <cacheSource type="worksheet">
    <worksheetSource name="Table1"/>
  </cacheSource>
  <cacheFields count="15">
    <cacheField name="Claim ID" numFmtId="0">
      <sharedItems count="100">
        <s v="CLM0001"/>
        <s v="CLM0002"/>
        <s v="CLM0003"/>
        <s v="CLM0004"/>
        <s v="CLM0005"/>
        <s v="CLM0006"/>
        <s v="CLM0007"/>
        <s v="CLM0008"/>
        <s v="CLM0009"/>
        <s v="CLM0010"/>
        <s v="CLM0011"/>
        <s v="CLM0012"/>
        <s v="CLM0013"/>
        <s v="CLM0014"/>
        <s v="CLM0015"/>
        <s v="CLM0016"/>
        <s v="CLM0017"/>
        <s v="CLM0018"/>
        <s v="CLM0019"/>
        <s v="CLM0020"/>
        <s v="CLM0021"/>
        <s v="CLM0022"/>
        <s v="CLM0023"/>
        <s v="CLM0024"/>
        <s v="CLM0025"/>
        <s v="CLM0026"/>
        <s v="CLM0027"/>
        <s v="CLM0028"/>
        <s v="CLM0029"/>
        <s v="CLM0030"/>
        <s v="CLM0031"/>
        <s v="CLM0032"/>
        <s v="CLM0033"/>
        <s v="CLM0034"/>
        <s v="CLM0035"/>
        <s v="CLM0036"/>
        <s v="CLM0037"/>
        <s v="CLM0038"/>
        <s v="CLM0039"/>
        <s v="CLM0040"/>
        <s v="CLM0041"/>
        <s v="CLM0042"/>
        <s v="CLM0043"/>
        <s v="CLM0044"/>
        <s v="CLM0045"/>
        <s v="CLM0046"/>
        <s v="CLM0047"/>
        <s v="CLM0048"/>
        <s v="CLM0049"/>
        <s v="CLM0050"/>
        <s v="CLM0051"/>
        <s v="CLM0052"/>
        <s v="CLM0053"/>
        <s v="CLM0054"/>
        <s v="CLM0055"/>
        <s v="CLM0056"/>
        <s v="CLM0057"/>
        <s v="CLM0058"/>
        <s v="CLM0059"/>
        <s v="CLM0060"/>
        <s v="CLM0061"/>
        <s v="CLM0062"/>
        <s v="CLM0063"/>
        <s v="CLM0064"/>
        <s v="CLM0065"/>
        <s v="CLM0066"/>
        <s v="CLM0067"/>
        <s v="CLM0068"/>
        <s v="CLM0069"/>
        <s v="CLM0070"/>
        <s v="CLM0071"/>
        <s v="CLM0072"/>
        <s v="CLM0073"/>
        <s v="CLM0074"/>
        <s v="CLM0075"/>
        <s v="CLM0076"/>
        <s v="CLM0077"/>
        <s v="CLM0078"/>
        <s v="CLM0079"/>
        <s v="CLM0080"/>
        <s v="CLM0081"/>
        <s v="CLM0082"/>
        <s v="CLM0083"/>
        <s v="CLM0084"/>
        <s v="CLM0085"/>
        <s v="CLM0086"/>
        <s v="CLM0087"/>
        <s v="CLM0088"/>
        <s v="CLM0089"/>
        <s v="CLM0090"/>
        <s v="CLM0091"/>
        <s v="CLM0092"/>
        <s v="CLM0093"/>
        <s v="CLM0094"/>
        <s v="CLM0095"/>
        <s v="CLM0096"/>
        <s v="CLM0097"/>
        <s v="CLM0098"/>
        <s v="CLM0099"/>
        <s v="CLM0100"/>
      </sharedItems>
    </cacheField>
    <cacheField name="Claim Type" numFmtId="0">
      <sharedItems count="5">
        <s v="Travel"/>
        <s v="Auto"/>
        <s v="Property"/>
        <s v="Health"/>
        <s v="Life"/>
      </sharedItems>
    </cacheField>
    <cacheField name="Date Reported" numFmtId="164">
      <sharedItems containsSemiMixedTypes="0" containsNonDate="0" containsDate="1" containsString="0" minDate="2025-07-01T00:00:00" maxDate="2025-07-29T00:00:00"/>
    </cacheField>
    <cacheField name="Date Processed" numFmtId="164">
      <sharedItems containsSemiMixedTypes="0" containsNonDate="0" containsDate="1" containsString="0" minDate="1899-12-30T00:00:00" maxDate="2025-08-21T00:00:00"/>
    </cacheField>
    <cacheField name="Claim Status" numFmtId="0">
      <sharedItems count="3">
        <s v="Open"/>
        <s v="Closed"/>
        <s v="Under Review"/>
      </sharedItems>
    </cacheField>
    <cacheField name="Adjuster ID" numFmtId="0">
      <sharedItems containsSemiMixedTypes="0" containsString="0" containsNumber="1" containsInteger="1" minValue="100" maxValue="104"/>
    </cacheField>
    <cacheField name="Adjuster Name" numFmtId="0">
      <sharedItems count="5">
        <s v="Emily Davis"/>
        <s v="Mark Johnson"/>
        <s v="Jane Smith"/>
        <s v="Robert Brown"/>
        <s v="John Doe"/>
      </sharedItems>
    </cacheField>
    <cacheField name="Adjuster Location" numFmtId="0">
      <sharedItems count="3">
        <s v="Illinois"/>
        <s v="Texas"/>
        <s v="California"/>
      </sharedItems>
    </cacheField>
    <cacheField name="Time to Resolve (days)" numFmtId="0">
      <sharedItems containsSemiMixedTypes="0" containsString="0" containsNumber="1" containsInteger="1" minValue="0" maxValue="30"/>
    </cacheField>
    <cacheField name="Complexity Score" numFmtId="0">
      <sharedItems containsSemiMixedTypes="0" containsString="0" containsNumber="1" containsInteger="1" minValue="1" maxValue="10"/>
    </cacheField>
    <cacheField name="Automation Level" numFmtId="0">
      <sharedItems count="3">
        <s v="Medium"/>
        <s v="High"/>
        <s v="Low"/>
      </sharedItems>
    </cacheField>
    <cacheField name="Staffing Levels" numFmtId="0">
      <sharedItems/>
    </cacheField>
    <cacheField name="Performance Metrics" numFmtId="0">
      <sharedItems/>
    </cacheField>
    <cacheField name="Complexity Level" numFmtId="0">
      <sharedItems count="3">
        <s v="Low"/>
        <s v="Medium"/>
        <s v="High"/>
      </sharedItems>
    </cacheField>
    <cacheField name="Reported Month" numFmtId="0">
      <sharedItems count="1">
        <s v="July"/>
      </sharedItems>
    </cacheField>
  </cacheFields>
  <extLst>
    <ext xmlns:x14="http://schemas.microsoft.com/office/spreadsheetml/2009/9/main" uri="{725AE2AE-9491-48be-B2B4-4EB974FC3084}">
      <x14:pivotCacheDefinition pivotCacheId="75697967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onard" refreshedDate="45874.783585300924" backgroundQuery="1" createdVersion="8" refreshedVersion="8" minRefreshableVersion="3" recordCount="0" supportSubquery="1" supportAdvancedDrill="1" xr:uid="{ECE52096-192B-4F0E-83A6-81BEEA673769}">
  <cacheSource type="external" connectionId="1"/>
  <cacheFields count="5">
    <cacheField name="[Table1].[Claim ID].[Claim ID]" caption="Claim ID" numFmtId="0" level="1">
      <sharedItems count="8">
        <s v="CLM0002"/>
        <s v="CLM0004"/>
        <s v="CLM0005"/>
        <s v="CLM0006"/>
        <s v="CLM0008"/>
        <s v="CLM0003"/>
        <s v="CLM0007"/>
        <s v="CLM0001"/>
      </sharedItems>
    </cacheField>
    <cacheField name="[Table1].[Automation Level].[Automation Level]" caption="Automation Level" numFmtId="0" hierarchy="10" level="1">
      <sharedItems count="3">
        <s v="High"/>
        <s v="Low"/>
        <s v="Medium"/>
      </sharedItems>
    </cacheField>
    <cacheField name="[Measures].[Sum of Time to Resolve (days)]" caption="Sum of Time to Resolve (days)" numFmtId="0" hierarchy="17" level="32767"/>
    <cacheField name="[Measures].[Count of Claim ID]" caption="Count of Claim ID" numFmtId="0" hierarchy="19" level="32767"/>
    <cacheField name="[Table1].[Adjuster Location].[Adjuster Location]" caption="Adjuster Location" numFmtId="0" hierarchy="7" level="1">
      <sharedItems containsSemiMixedTypes="0" containsNonDate="0" containsString="0"/>
    </cacheField>
  </cacheFields>
  <cacheHierarchies count="20">
    <cacheHierarchy uniqueName="[Table1].[Claim ID]" caption="Claim ID" attribute="1" defaultMemberUniqueName="[Table1].[Claim ID].[All]" allUniqueName="[Table1].[Claim ID].[All]" dimensionUniqueName="[Table1]" displayFolder="" count="2" memberValueDatatype="130" unbalanced="0">
      <fieldsUsage count="2">
        <fieldUsage x="-1"/>
        <fieldUsage x="0"/>
      </fieldsUsage>
    </cacheHierarchy>
    <cacheHierarchy uniqueName="[Table1].[Claim Type]" caption="Claim Type" attribute="1" defaultMemberUniqueName="[Table1].[Claim Type].[All]" allUniqueName="[Table1].[Claim Type].[All]" dimensionUniqueName="[Table1]" displayFolder="" count="0" memberValueDatatype="130" unbalanced="0"/>
    <cacheHierarchy uniqueName="[Table1].[Date Reported]" caption="Date Reported" attribute="1" time="1" defaultMemberUniqueName="[Table1].[Date Reported].[All]" allUniqueName="[Table1].[Date Reported].[All]" dimensionUniqueName="[Table1]" displayFolder="" count="0" memberValueDatatype="7" unbalanced="0"/>
    <cacheHierarchy uniqueName="[Table1].[Date Processed]" caption="Date Processed" attribute="1" time="1" defaultMemberUniqueName="[Table1].[Date Processed].[All]" allUniqueName="[Table1].[Date Processed].[All]" dimensionUniqueName="[Table1]" displayFolder="" count="0" memberValueDatatype="7" unbalanced="0"/>
    <cacheHierarchy uniqueName="[Table1].[Claim Status]" caption="Claim Status" attribute="1" defaultMemberUniqueName="[Table1].[Claim Status].[All]" allUniqueName="[Table1].[Claim Status].[All]" dimensionUniqueName="[Table1]" displayFolder="" count="0" memberValueDatatype="130" unbalanced="0"/>
    <cacheHierarchy uniqueName="[Table1].[Adjuster ID]" caption="Adjuster ID" attribute="1" defaultMemberUniqueName="[Table1].[Adjuster ID].[All]" allUniqueName="[Table1].[Adjuster ID].[All]" dimensionUniqueName="[Table1]" displayFolder="" count="0" memberValueDatatype="20" unbalanced="0"/>
    <cacheHierarchy uniqueName="[Table1].[Adjuster Name]" caption="Adjuster Name" attribute="1" defaultMemberUniqueName="[Table1].[Adjuster Name].[All]" allUniqueName="[Table1].[Adjuster Name].[All]" dimensionUniqueName="[Table1]" displayFolder="" count="0" memberValueDatatype="130" unbalanced="0"/>
    <cacheHierarchy uniqueName="[Table1].[Adjuster Location]" caption="Adjuster Location" attribute="1" defaultMemberUniqueName="[Table1].[Adjuster Location].[All]" allUniqueName="[Table1].[Adjuster Location].[All]" dimensionUniqueName="[Table1]" displayFolder="" count="2" memberValueDatatype="130" unbalanced="0">
      <fieldsUsage count="2">
        <fieldUsage x="-1"/>
        <fieldUsage x="4"/>
      </fieldsUsage>
    </cacheHierarchy>
    <cacheHierarchy uniqueName="[Table1].[Time to Resolve (days)]" caption="Time to Resolve (days)" attribute="1" defaultMemberUniqueName="[Table1].[Time to Resolve (days)].[All]" allUniqueName="[Table1].[Time to Resolve (days)].[All]" dimensionUniqueName="[Table1]" displayFolder="" count="0" memberValueDatatype="20" unbalanced="0"/>
    <cacheHierarchy uniqueName="[Table1].[Complexity Score]" caption="Complexity Score" attribute="1" defaultMemberUniqueName="[Table1].[Complexity Score].[All]" allUniqueName="[Table1].[Complexity Score].[All]" dimensionUniqueName="[Table1]" displayFolder="" count="0" memberValueDatatype="20" unbalanced="0"/>
    <cacheHierarchy uniqueName="[Table1].[Automation Level]" caption="Automation Level" attribute="1" defaultMemberUniqueName="[Table1].[Automation Level].[All]" allUniqueName="[Table1].[Automation Level].[All]" dimensionUniqueName="[Table1]" displayFolder="" count="2" memberValueDatatype="130" unbalanced="0">
      <fieldsUsage count="2">
        <fieldUsage x="-1"/>
        <fieldUsage x="1"/>
      </fieldsUsage>
    </cacheHierarchy>
    <cacheHierarchy uniqueName="[Table1].[Staffing Levels]" caption="Staffing Levels" attribute="1" defaultMemberUniqueName="[Table1].[Staffing Levels].[All]" allUniqueName="[Table1].[Staffing Levels].[All]" dimensionUniqueName="[Table1]" displayFolder="" count="0" memberValueDatatype="130" unbalanced="0"/>
    <cacheHierarchy uniqueName="[Table1].[Performance Metrics]" caption="Performance Metrics" attribute="1" defaultMemberUniqueName="[Table1].[Performance Metrics].[All]" allUniqueName="[Table1].[Performance Metrics].[All]" dimensionUniqueName="[Table1]" displayFolder="" count="0" memberValueDatatype="130" unbalanced="0"/>
    <cacheHierarchy uniqueName="[Table1].[Complexity Level]" caption="Complexity Level" attribute="1" defaultMemberUniqueName="[Table1].[Complexity Level].[All]" allUniqueName="[Table1].[Complexity Level].[All]" dimensionUniqueName="[Table1]" displayFolder="" count="0" memberValueDatatype="130" unbalanced="0"/>
    <cacheHierarchy uniqueName="[Table1].[Reported Month]" caption="Reported Month" attribute="1" defaultMemberUniqueName="[Table1].[Reported Month].[All]" allUniqueName="[Table1].[Reported Month].[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ime to Resolve (days)]" caption="Sum of Time to Resolve (days)" measure="1" displayFolder="" measureGroup="Table1"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Complexity Score]" caption="Sum of Complexity Score" measure="1" displayFolder="" measureGroup="Table1" count="0" hidden="1">
      <extLst>
        <ext xmlns:x15="http://schemas.microsoft.com/office/spreadsheetml/2010/11/main" uri="{B97F6D7D-B522-45F9-BDA1-12C45D357490}">
          <x15:cacheHierarchy aggregatedColumn="9"/>
        </ext>
      </extLst>
    </cacheHierarchy>
    <cacheHierarchy uniqueName="[Measures].[Count of Claim ID]" caption="Count of Claim ID" measure="1" displayFolder="" measureGroup="Table1" count="0" oneField="1" hidden="1">
      <fieldsUsage count="1">
        <fieldUsage x="3"/>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onard" refreshedDate="45874.768431828707" backgroundQuery="1" createdVersion="3" refreshedVersion="8" minRefreshableVersion="3" recordCount="0" supportSubquery="1" supportAdvancedDrill="1" xr:uid="{5504A00B-A8FC-4539-AE7B-26C1E070172A}">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Table1].[Claim ID]" caption="Claim ID" attribute="1" defaultMemberUniqueName="[Table1].[Claim ID].[All]" allUniqueName="[Table1].[Claim ID].[All]" dimensionUniqueName="[Table1]" displayFolder="" count="0" memberValueDatatype="130" unbalanced="0"/>
    <cacheHierarchy uniqueName="[Table1].[Claim Type]" caption="Claim Type" attribute="1" defaultMemberUniqueName="[Table1].[Claim Type].[All]" allUniqueName="[Table1].[Claim Type].[All]" dimensionUniqueName="[Table1]" displayFolder="" count="0" memberValueDatatype="130" unbalanced="0"/>
    <cacheHierarchy uniqueName="[Table1].[Date Reported]" caption="Date Reported" attribute="1" time="1" defaultMemberUniqueName="[Table1].[Date Reported].[All]" allUniqueName="[Table1].[Date Reported].[All]" dimensionUniqueName="[Table1]" displayFolder="" count="0" memberValueDatatype="7" unbalanced="0"/>
    <cacheHierarchy uniqueName="[Table1].[Date Processed]" caption="Date Processed" attribute="1" time="1" defaultMemberUniqueName="[Table1].[Date Processed].[All]" allUniqueName="[Table1].[Date Processed].[All]" dimensionUniqueName="[Table1]" displayFolder="" count="0" memberValueDatatype="7" unbalanced="0"/>
    <cacheHierarchy uniqueName="[Table1].[Claim Status]" caption="Claim Status" attribute="1" defaultMemberUniqueName="[Table1].[Claim Status].[All]" allUniqueName="[Table1].[Claim Status].[All]" dimensionUniqueName="[Table1]" displayFolder="" count="0" memberValueDatatype="130" unbalanced="0"/>
    <cacheHierarchy uniqueName="[Table1].[Adjuster ID]" caption="Adjuster ID" attribute="1" defaultMemberUniqueName="[Table1].[Adjuster ID].[All]" allUniqueName="[Table1].[Adjuster ID].[All]" dimensionUniqueName="[Table1]" displayFolder="" count="0" memberValueDatatype="20" unbalanced="0"/>
    <cacheHierarchy uniqueName="[Table1].[Adjuster Name]" caption="Adjuster Name" attribute="1" defaultMemberUniqueName="[Table1].[Adjuster Name].[All]" allUniqueName="[Table1].[Adjuster Name].[All]" dimensionUniqueName="[Table1]" displayFolder="" count="0" memberValueDatatype="130" unbalanced="0"/>
    <cacheHierarchy uniqueName="[Table1].[Adjuster Location]" caption="Adjuster Location" attribute="1" defaultMemberUniqueName="[Table1].[Adjuster Location].[All]" allUniqueName="[Table1].[Adjuster Location].[All]" dimensionUniqueName="[Table1]" displayFolder="" count="2" memberValueDatatype="130" unbalanced="0"/>
    <cacheHierarchy uniqueName="[Table1].[Time to Resolve (days)]" caption="Time to Resolve (days)" attribute="1" defaultMemberUniqueName="[Table1].[Time to Resolve (days)].[All]" allUniqueName="[Table1].[Time to Resolve (days)].[All]" dimensionUniqueName="[Table1]" displayFolder="" count="0" memberValueDatatype="20" unbalanced="0"/>
    <cacheHierarchy uniqueName="[Table1].[Complexity Score]" caption="Complexity Score" attribute="1" defaultMemberUniqueName="[Table1].[Complexity Score].[All]" allUniqueName="[Table1].[Complexity Score].[All]" dimensionUniqueName="[Table1]" displayFolder="" count="0" memberValueDatatype="20" unbalanced="0"/>
    <cacheHierarchy uniqueName="[Table1].[Automation Level]" caption="Automation Level" attribute="1" defaultMemberUniqueName="[Table1].[Automation Level].[All]" allUniqueName="[Table1].[Automation Level].[All]" dimensionUniqueName="[Table1]" displayFolder="" count="0" memberValueDatatype="130" unbalanced="0"/>
    <cacheHierarchy uniqueName="[Table1].[Staffing Levels]" caption="Staffing Levels" attribute="1" defaultMemberUniqueName="[Table1].[Staffing Levels].[All]" allUniqueName="[Table1].[Staffing Levels].[All]" dimensionUniqueName="[Table1]" displayFolder="" count="0" memberValueDatatype="130" unbalanced="0"/>
    <cacheHierarchy uniqueName="[Table1].[Performance Metrics]" caption="Performance Metrics" attribute="1" defaultMemberUniqueName="[Table1].[Performance Metrics].[All]" allUniqueName="[Table1].[Performance Metrics].[All]" dimensionUniqueName="[Table1]" displayFolder="" count="0" memberValueDatatype="130" unbalanced="0"/>
    <cacheHierarchy uniqueName="[Table1].[Complexity Level]" caption="Complexity Level" attribute="1" defaultMemberUniqueName="[Table1].[Complexity Level].[All]" allUniqueName="[Table1].[Complexity Level].[All]" dimensionUniqueName="[Table1]" displayFolder="" count="0" memberValueDatatype="130" unbalanced="0"/>
    <cacheHierarchy uniqueName="[Table1].[Reported Month]" caption="Reported Month" attribute="1" defaultMemberUniqueName="[Table1].[Reported Month].[All]" allUniqueName="[Table1].[Reported Month].[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ime to Resolve (days)]" caption="Sum of Time to Resolve (days)" measure="1" displayFolder="" measureGroup="Table1" count="0" hidden="1">
      <extLst>
        <ext xmlns:x15="http://schemas.microsoft.com/office/spreadsheetml/2010/11/main" uri="{B97F6D7D-B522-45F9-BDA1-12C45D357490}">
          <x15:cacheHierarchy aggregatedColumn="8"/>
        </ext>
      </extLst>
    </cacheHierarchy>
    <cacheHierarchy uniqueName="[Measures].[Sum of Complexity Score]" caption="Sum of Complexity Score" measure="1" displayFolder="" measureGroup="Table1" count="0" hidden="1">
      <extLst>
        <ext xmlns:x15="http://schemas.microsoft.com/office/spreadsheetml/2010/11/main" uri="{B97F6D7D-B522-45F9-BDA1-12C45D357490}">
          <x15:cacheHierarchy aggregatedColumn="9"/>
        </ext>
      </extLst>
    </cacheHierarchy>
    <cacheHierarchy uniqueName="[Measures].[Count of Claim ID]" caption="Count of Claim ID" measure="1" displayFolder="" measureGroup="Table1"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899864546"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d v="2025-07-23T00:00:00"/>
    <d v="2025-07-31T00:00:00"/>
    <x v="0"/>
    <n v="103"/>
    <x v="0"/>
    <x v="0"/>
    <n v="24"/>
    <n v="4"/>
    <x v="0"/>
    <s v="7 adjusters"/>
    <s v="89% closure rate"/>
    <x v="0"/>
    <x v="0"/>
  </r>
  <r>
    <x v="1"/>
    <x v="1"/>
    <d v="2025-07-07T00:00:00"/>
    <d v="2025-07-30T00:00:00"/>
    <x v="0"/>
    <n v="102"/>
    <x v="1"/>
    <x v="1"/>
    <n v="0"/>
    <n v="3"/>
    <x v="1"/>
    <s v="3 adjusters"/>
    <s v="81% closure rate"/>
    <x v="0"/>
    <x v="0"/>
  </r>
  <r>
    <x v="2"/>
    <x v="2"/>
    <d v="2025-07-22T00:00:00"/>
    <d v="2025-08-19T00:00:00"/>
    <x v="1"/>
    <n v="101"/>
    <x v="2"/>
    <x v="2"/>
    <n v="28"/>
    <n v="5"/>
    <x v="2"/>
    <s v="6 adjusters"/>
    <s v="87% closure rate"/>
    <x v="1"/>
    <x v="0"/>
  </r>
  <r>
    <x v="3"/>
    <x v="3"/>
    <d v="2025-07-12T00:00:00"/>
    <d v="2025-08-11T00:00:00"/>
    <x v="1"/>
    <n v="101"/>
    <x v="2"/>
    <x v="2"/>
    <n v="30"/>
    <n v="7"/>
    <x v="1"/>
    <s v="5 adjusters"/>
    <s v="94% closure rate"/>
    <x v="1"/>
    <x v="0"/>
  </r>
  <r>
    <x v="4"/>
    <x v="3"/>
    <d v="2025-07-06T00:00:00"/>
    <d v="2025-07-25T00:00:00"/>
    <x v="1"/>
    <n v="104"/>
    <x v="3"/>
    <x v="1"/>
    <n v="19"/>
    <n v="6"/>
    <x v="1"/>
    <s v="8 adjusters"/>
    <s v="77% closure rate"/>
    <x v="1"/>
    <x v="0"/>
  </r>
  <r>
    <x v="5"/>
    <x v="2"/>
    <d v="2025-07-04T00:00:00"/>
    <d v="2025-07-30T00:00:00"/>
    <x v="2"/>
    <n v="102"/>
    <x v="1"/>
    <x v="1"/>
    <n v="20"/>
    <n v="7"/>
    <x v="1"/>
    <s v="4 adjusters"/>
    <s v="87% closure rate"/>
    <x v="1"/>
    <x v="0"/>
  </r>
  <r>
    <x v="6"/>
    <x v="4"/>
    <d v="2025-07-16T00:00:00"/>
    <d v="2025-07-24T00:00:00"/>
    <x v="1"/>
    <n v="102"/>
    <x v="1"/>
    <x v="1"/>
    <n v="8"/>
    <n v="3"/>
    <x v="2"/>
    <s v="7 adjusters"/>
    <s v="77% closure rate"/>
    <x v="0"/>
    <x v="0"/>
  </r>
  <r>
    <x v="7"/>
    <x v="2"/>
    <d v="2025-07-24T00:00:00"/>
    <d v="1899-12-30T00:00:00"/>
    <x v="0"/>
    <n v="100"/>
    <x v="4"/>
    <x v="0"/>
    <n v="29"/>
    <n v="5"/>
    <x v="1"/>
    <s v="8 adjusters"/>
    <s v="88% closure rate"/>
    <x v="1"/>
    <x v="0"/>
  </r>
  <r>
    <x v="8"/>
    <x v="0"/>
    <d v="2025-07-09T00:00:00"/>
    <d v="2025-08-03T00:00:00"/>
    <x v="0"/>
    <n v="104"/>
    <x v="3"/>
    <x v="1"/>
    <n v="3"/>
    <n v="10"/>
    <x v="0"/>
    <s v="3 adjusters"/>
    <s v="85% closure rate"/>
    <x v="2"/>
    <x v="0"/>
  </r>
  <r>
    <x v="9"/>
    <x v="0"/>
    <d v="2025-07-08T00:00:00"/>
    <d v="1899-12-30T00:00:00"/>
    <x v="2"/>
    <n v="102"/>
    <x v="1"/>
    <x v="1"/>
    <n v="24"/>
    <n v="8"/>
    <x v="0"/>
    <s v="4 adjusters"/>
    <s v="85% closure rate"/>
    <x v="2"/>
    <x v="0"/>
  </r>
  <r>
    <x v="10"/>
    <x v="3"/>
    <d v="2025-07-27T00:00:00"/>
    <d v="1899-12-30T00:00:00"/>
    <x v="0"/>
    <n v="103"/>
    <x v="0"/>
    <x v="0"/>
    <n v="0"/>
    <n v="2"/>
    <x v="2"/>
    <s v="7 adjusters"/>
    <s v="87% closure rate"/>
    <x v="0"/>
    <x v="0"/>
  </r>
  <r>
    <x v="11"/>
    <x v="0"/>
    <d v="2025-07-14T00:00:00"/>
    <d v="1899-12-30T00:00:00"/>
    <x v="2"/>
    <n v="102"/>
    <x v="1"/>
    <x v="1"/>
    <n v="9"/>
    <n v="6"/>
    <x v="1"/>
    <s v="6 adjusters"/>
    <s v="78% closure rate"/>
    <x v="1"/>
    <x v="0"/>
  </r>
  <r>
    <x v="12"/>
    <x v="2"/>
    <d v="2025-07-05T00:00:00"/>
    <d v="1899-12-30T00:00:00"/>
    <x v="0"/>
    <n v="102"/>
    <x v="1"/>
    <x v="1"/>
    <n v="5"/>
    <n v="5"/>
    <x v="0"/>
    <s v="3 adjusters"/>
    <s v="85% closure rate"/>
    <x v="1"/>
    <x v="0"/>
  </r>
  <r>
    <x v="13"/>
    <x v="0"/>
    <d v="2025-07-10T00:00:00"/>
    <d v="2025-07-23T00:00:00"/>
    <x v="1"/>
    <n v="101"/>
    <x v="2"/>
    <x v="2"/>
    <n v="13"/>
    <n v="5"/>
    <x v="1"/>
    <s v="7 adjusters"/>
    <s v="83% closure rate"/>
    <x v="1"/>
    <x v="0"/>
  </r>
  <r>
    <x v="14"/>
    <x v="0"/>
    <d v="2025-07-01T00:00:00"/>
    <d v="1899-12-30T00:00:00"/>
    <x v="2"/>
    <n v="100"/>
    <x v="4"/>
    <x v="0"/>
    <n v="0"/>
    <n v="6"/>
    <x v="0"/>
    <s v="5 adjusters"/>
    <s v="79% closure rate"/>
    <x v="1"/>
    <x v="0"/>
  </r>
  <r>
    <x v="15"/>
    <x v="1"/>
    <d v="2025-07-14T00:00:00"/>
    <d v="2025-07-22T00:00:00"/>
    <x v="1"/>
    <n v="103"/>
    <x v="0"/>
    <x v="0"/>
    <n v="8"/>
    <n v="2"/>
    <x v="0"/>
    <s v="7 adjusters"/>
    <s v="81% closure rate"/>
    <x v="0"/>
    <x v="0"/>
  </r>
  <r>
    <x v="16"/>
    <x v="2"/>
    <d v="2025-07-22T00:00:00"/>
    <d v="2025-08-07T00:00:00"/>
    <x v="1"/>
    <n v="102"/>
    <x v="1"/>
    <x v="1"/>
    <n v="16"/>
    <n v="3"/>
    <x v="2"/>
    <s v="6 adjusters"/>
    <s v="94% closure rate"/>
    <x v="0"/>
    <x v="0"/>
  </r>
  <r>
    <x v="17"/>
    <x v="2"/>
    <d v="2025-07-21T00:00:00"/>
    <d v="2025-07-26T00:00:00"/>
    <x v="2"/>
    <n v="104"/>
    <x v="3"/>
    <x v="1"/>
    <n v="10"/>
    <n v="10"/>
    <x v="2"/>
    <s v="7 adjusters"/>
    <s v="95% closure rate"/>
    <x v="2"/>
    <x v="0"/>
  </r>
  <r>
    <x v="18"/>
    <x v="1"/>
    <d v="2025-07-03T00:00:00"/>
    <d v="1899-12-30T00:00:00"/>
    <x v="0"/>
    <n v="104"/>
    <x v="3"/>
    <x v="1"/>
    <n v="0"/>
    <n v="7"/>
    <x v="0"/>
    <s v="7 adjusters"/>
    <s v="94% closure rate"/>
    <x v="1"/>
    <x v="0"/>
  </r>
  <r>
    <x v="19"/>
    <x v="2"/>
    <d v="2025-07-25T00:00:00"/>
    <d v="2025-08-20T00:00:00"/>
    <x v="1"/>
    <n v="104"/>
    <x v="3"/>
    <x v="1"/>
    <n v="26"/>
    <n v="3"/>
    <x v="2"/>
    <s v="3 adjusters"/>
    <s v="83% closure rate"/>
    <x v="0"/>
    <x v="0"/>
  </r>
  <r>
    <x v="20"/>
    <x v="0"/>
    <d v="2025-07-20T00:00:00"/>
    <d v="1899-12-30T00:00:00"/>
    <x v="2"/>
    <n v="101"/>
    <x v="2"/>
    <x v="2"/>
    <n v="2"/>
    <n v="2"/>
    <x v="1"/>
    <s v="6 adjusters"/>
    <s v="86% closure rate"/>
    <x v="0"/>
    <x v="0"/>
  </r>
  <r>
    <x v="21"/>
    <x v="4"/>
    <d v="2025-07-04T00:00:00"/>
    <d v="1899-12-30T00:00:00"/>
    <x v="0"/>
    <n v="100"/>
    <x v="4"/>
    <x v="0"/>
    <n v="3"/>
    <n v="5"/>
    <x v="2"/>
    <s v="8 adjusters"/>
    <s v="76% closure rate"/>
    <x v="1"/>
    <x v="0"/>
  </r>
  <r>
    <x v="22"/>
    <x v="3"/>
    <d v="2025-07-08T00:00:00"/>
    <d v="2025-08-11T00:00:00"/>
    <x v="0"/>
    <n v="100"/>
    <x v="4"/>
    <x v="0"/>
    <n v="11"/>
    <n v="5"/>
    <x v="0"/>
    <s v="8 adjusters"/>
    <s v="77% closure rate"/>
    <x v="1"/>
    <x v="0"/>
  </r>
  <r>
    <x v="23"/>
    <x v="0"/>
    <d v="2025-07-04T00:00:00"/>
    <d v="2025-07-24T00:00:00"/>
    <x v="0"/>
    <n v="101"/>
    <x v="2"/>
    <x v="2"/>
    <n v="17"/>
    <n v="4"/>
    <x v="1"/>
    <s v="5 adjusters"/>
    <s v="93% closure rate"/>
    <x v="0"/>
    <x v="0"/>
  </r>
  <r>
    <x v="24"/>
    <x v="3"/>
    <d v="2025-07-17T00:00:00"/>
    <d v="1899-12-30T00:00:00"/>
    <x v="2"/>
    <n v="103"/>
    <x v="0"/>
    <x v="0"/>
    <n v="12"/>
    <n v="7"/>
    <x v="2"/>
    <s v="3 adjusters"/>
    <s v="75% closure rate"/>
    <x v="1"/>
    <x v="0"/>
  </r>
  <r>
    <x v="25"/>
    <x v="1"/>
    <d v="2025-07-05T00:00:00"/>
    <d v="2025-07-29T00:00:00"/>
    <x v="1"/>
    <n v="104"/>
    <x v="3"/>
    <x v="1"/>
    <n v="24"/>
    <n v="10"/>
    <x v="2"/>
    <s v="6 adjusters"/>
    <s v="90% closure rate"/>
    <x v="2"/>
    <x v="0"/>
  </r>
  <r>
    <x v="26"/>
    <x v="4"/>
    <d v="2025-07-03T00:00:00"/>
    <d v="1899-12-30T00:00:00"/>
    <x v="0"/>
    <n v="100"/>
    <x v="4"/>
    <x v="0"/>
    <n v="0"/>
    <n v="10"/>
    <x v="1"/>
    <s v="7 adjusters"/>
    <s v="84% closure rate"/>
    <x v="2"/>
    <x v="0"/>
  </r>
  <r>
    <x v="27"/>
    <x v="2"/>
    <d v="2025-07-10T00:00:00"/>
    <d v="2025-08-09T00:00:00"/>
    <x v="1"/>
    <n v="102"/>
    <x v="1"/>
    <x v="1"/>
    <n v="30"/>
    <n v="9"/>
    <x v="1"/>
    <s v="3 adjusters"/>
    <s v="90% closure rate"/>
    <x v="2"/>
    <x v="0"/>
  </r>
  <r>
    <x v="28"/>
    <x v="4"/>
    <d v="2025-07-10T00:00:00"/>
    <d v="2025-08-09T00:00:00"/>
    <x v="1"/>
    <n v="100"/>
    <x v="4"/>
    <x v="0"/>
    <n v="30"/>
    <n v="2"/>
    <x v="1"/>
    <s v="3 adjusters"/>
    <s v="93% closure rate"/>
    <x v="0"/>
    <x v="0"/>
  </r>
  <r>
    <x v="29"/>
    <x v="1"/>
    <d v="2025-07-24T00:00:00"/>
    <d v="2025-08-10T00:00:00"/>
    <x v="2"/>
    <n v="101"/>
    <x v="2"/>
    <x v="2"/>
    <n v="0"/>
    <n v="5"/>
    <x v="2"/>
    <s v="6 adjusters"/>
    <s v="95% closure rate"/>
    <x v="1"/>
    <x v="0"/>
  </r>
  <r>
    <x v="30"/>
    <x v="4"/>
    <d v="2025-07-11T00:00:00"/>
    <d v="2025-07-31T00:00:00"/>
    <x v="1"/>
    <n v="100"/>
    <x v="4"/>
    <x v="0"/>
    <n v="20"/>
    <n v="4"/>
    <x v="2"/>
    <s v="4 adjusters"/>
    <s v="88% closure rate"/>
    <x v="0"/>
    <x v="0"/>
  </r>
  <r>
    <x v="31"/>
    <x v="0"/>
    <d v="2025-07-02T00:00:00"/>
    <d v="2025-07-30T00:00:00"/>
    <x v="1"/>
    <n v="103"/>
    <x v="0"/>
    <x v="0"/>
    <n v="28"/>
    <n v="5"/>
    <x v="0"/>
    <s v="3 adjusters"/>
    <s v="77% closure rate"/>
    <x v="1"/>
    <x v="0"/>
  </r>
  <r>
    <x v="32"/>
    <x v="4"/>
    <d v="2025-07-13T00:00:00"/>
    <d v="2025-08-11T00:00:00"/>
    <x v="1"/>
    <n v="102"/>
    <x v="1"/>
    <x v="1"/>
    <n v="29"/>
    <n v="7"/>
    <x v="2"/>
    <s v="5 adjusters"/>
    <s v="79% closure rate"/>
    <x v="1"/>
    <x v="0"/>
  </r>
  <r>
    <x v="33"/>
    <x v="1"/>
    <d v="2025-07-01T00:00:00"/>
    <d v="2025-07-04T00:00:00"/>
    <x v="1"/>
    <n v="103"/>
    <x v="0"/>
    <x v="0"/>
    <n v="3"/>
    <n v="4"/>
    <x v="0"/>
    <s v="3 adjusters"/>
    <s v="77% closure rate"/>
    <x v="0"/>
    <x v="0"/>
  </r>
  <r>
    <x v="34"/>
    <x v="1"/>
    <d v="2025-07-12T00:00:00"/>
    <d v="2025-08-05T00:00:00"/>
    <x v="1"/>
    <n v="102"/>
    <x v="1"/>
    <x v="1"/>
    <n v="24"/>
    <n v="8"/>
    <x v="2"/>
    <s v="3 adjusters"/>
    <s v="87% closure rate"/>
    <x v="2"/>
    <x v="0"/>
  </r>
  <r>
    <x v="35"/>
    <x v="4"/>
    <d v="2025-07-07T00:00:00"/>
    <d v="2025-07-30T00:00:00"/>
    <x v="2"/>
    <n v="101"/>
    <x v="2"/>
    <x v="2"/>
    <n v="0"/>
    <n v="10"/>
    <x v="1"/>
    <s v="3 adjusters"/>
    <s v="79% closure rate"/>
    <x v="2"/>
    <x v="0"/>
  </r>
  <r>
    <x v="36"/>
    <x v="0"/>
    <d v="2025-07-12T00:00:00"/>
    <d v="2025-07-21T00:00:00"/>
    <x v="1"/>
    <n v="104"/>
    <x v="3"/>
    <x v="1"/>
    <n v="9"/>
    <n v="1"/>
    <x v="0"/>
    <s v="6 adjusters"/>
    <s v="88% closure rate"/>
    <x v="0"/>
    <x v="0"/>
  </r>
  <r>
    <x v="37"/>
    <x v="0"/>
    <d v="2025-07-25T00:00:00"/>
    <d v="1899-12-30T00:00:00"/>
    <x v="2"/>
    <n v="102"/>
    <x v="1"/>
    <x v="1"/>
    <n v="5"/>
    <n v="1"/>
    <x v="0"/>
    <s v="8 adjusters"/>
    <s v="76% closure rate"/>
    <x v="0"/>
    <x v="0"/>
  </r>
  <r>
    <x v="38"/>
    <x v="1"/>
    <d v="2025-07-12T00:00:00"/>
    <d v="2025-08-03T00:00:00"/>
    <x v="1"/>
    <n v="104"/>
    <x v="3"/>
    <x v="1"/>
    <n v="22"/>
    <n v="8"/>
    <x v="1"/>
    <s v="5 adjusters"/>
    <s v="75% closure rate"/>
    <x v="2"/>
    <x v="0"/>
  </r>
  <r>
    <x v="39"/>
    <x v="2"/>
    <d v="2025-07-20T00:00:00"/>
    <d v="1899-12-30T00:00:00"/>
    <x v="2"/>
    <n v="101"/>
    <x v="2"/>
    <x v="2"/>
    <n v="0"/>
    <n v="5"/>
    <x v="2"/>
    <s v="7 adjusters"/>
    <s v="94% closure rate"/>
    <x v="1"/>
    <x v="0"/>
  </r>
  <r>
    <x v="40"/>
    <x v="4"/>
    <d v="2025-07-11T00:00:00"/>
    <d v="1899-12-30T00:00:00"/>
    <x v="0"/>
    <n v="102"/>
    <x v="1"/>
    <x v="1"/>
    <n v="12"/>
    <n v="1"/>
    <x v="0"/>
    <s v="4 adjusters"/>
    <s v="92% closure rate"/>
    <x v="0"/>
    <x v="0"/>
  </r>
  <r>
    <x v="41"/>
    <x v="1"/>
    <d v="2025-07-09T00:00:00"/>
    <d v="1899-12-30T00:00:00"/>
    <x v="0"/>
    <n v="104"/>
    <x v="3"/>
    <x v="1"/>
    <n v="0"/>
    <n v="2"/>
    <x v="1"/>
    <s v="7 adjusters"/>
    <s v="76% closure rate"/>
    <x v="0"/>
    <x v="0"/>
  </r>
  <r>
    <x v="42"/>
    <x v="2"/>
    <d v="2025-07-09T00:00:00"/>
    <d v="1899-12-30T00:00:00"/>
    <x v="2"/>
    <n v="100"/>
    <x v="4"/>
    <x v="0"/>
    <n v="10"/>
    <n v="5"/>
    <x v="2"/>
    <s v="5 adjusters"/>
    <s v="79% closure rate"/>
    <x v="1"/>
    <x v="0"/>
  </r>
  <r>
    <x v="43"/>
    <x v="0"/>
    <d v="2025-07-02T00:00:00"/>
    <d v="2025-08-06T00:00:00"/>
    <x v="0"/>
    <n v="102"/>
    <x v="1"/>
    <x v="1"/>
    <n v="0"/>
    <n v="4"/>
    <x v="2"/>
    <s v="6 adjusters"/>
    <s v="87% closure rate"/>
    <x v="0"/>
    <x v="0"/>
  </r>
  <r>
    <x v="44"/>
    <x v="2"/>
    <d v="2025-07-26T00:00:00"/>
    <d v="1899-12-30T00:00:00"/>
    <x v="0"/>
    <n v="103"/>
    <x v="0"/>
    <x v="0"/>
    <n v="0"/>
    <n v="4"/>
    <x v="1"/>
    <s v="5 adjusters"/>
    <s v="84% closure rate"/>
    <x v="0"/>
    <x v="0"/>
  </r>
  <r>
    <x v="45"/>
    <x v="3"/>
    <d v="2025-07-24T00:00:00"/>
    <d v="1899-12-30T00:00:00"/>
    <x v="0"/>
    <n v="104"/>
    <x v="3"/>
    <x v="1"/>
    <n v="2"/>
    <n v="3"/>
    <x v="0"/>
    <s v="3 adjusters"/>
    <s v="85% closure rate"/>
    <x v="0"/>
    <x v="0"/>
  </r>
  <r>
    <x v="46"/>
    <x v="0"/>
    <d v="2025-07-20T00:00:00"/>
    <d v="2025-07-23T00:00:00"/>
    <x v="1"/>
    <n v="104"/>
    <x v="3"/>
    <x v="1"/>
    <n v="3"/>
    <n v="9"/>
    <x v="2"/>
    <s v="6 adjusters"/>
    <s v="87% closure rate"/>
    <x v="2"/>
    <x v="0"/>
  </r>
  <r>
    <x v="47"/>
    <x v="1"/>
    <d v="2025-07-15T00:00:00"/>
    <d v="2025-07-26T00:00:00"/>
    <x v="1"/>
    <n v="102"/>
    <x v="1"/>
    <x v="1"/>
    <n v="11"/>
    <n v="4"/>
    <x v="1"/>
    <s v="4 adjusters"/>
    <s v="90% closure rate"/>
    <x v="0"/>
    <x v="0"/>
  </r>
  <r>
    <x v="48"/>
    <x v="0"/>
    <d v="2025-07-08T00:00:00"/>
    <d v="1899-12-30T00:00:00"/>
    <x v="2"/>
    <n v="103"/>
    <x v="0"/>
    <x v="0"/>
    <n v="17"/>
    <n v="8"/>
    <x v="0"/>
    <s v="7 adjusters"/>
    <s v="83% closure rate"/>
    <x v="2"/>
    <x v="0"/>
  </r>
  <r>
    <x v="49"/>
    <x v="2"/>
    <d v="2025-07-22T00:00:00"/>
    <d v="2025-08-03T00:00:00"/>
    <x v="1"/>
    <n v="102"/>
    <x v="1"/>
    <x v="1"/>
    <n v="12"/>
    <n v="1"/>
    <x v="2"/>
    <s v="7 adjusters"/>
    <s v="93% closure rate"/>
    <x v="0"/>
    <x v="0"/>
  </r>
  <r>
    <x v="50"/>
    <x v="2"/>
    <d v="2025-07-01T00:00:00"/>
    <d v="1899-12-30T00:00:00"/>
    <x v="0"/>
    <n v="102"/>
    <x v="1"/>
    <x v="1"/>
    <n v="0"/>
    <n v="1"/>
    <x v="2"/>
    <s v="8 adjusters"/>
    <s v="93% closure rate"/>
    <x v="0"/>
    <x v="0"/>
  </r>
  <r>
    <x v="51"/>
    <x v="0"/>
    <d v="2025-07-20T00:00:00"/>
    <d v="1899-12-30T00:00:00"/>
    <x v="0"/>
    <n v="102"/>
    <x v="1"/>
    <x v="1"/>
    <n v="0"/>
    <n v="3"/>
    <x v="1"/>
    <s v="8 adjusters"/>
    <s v="90% closure rate"/>
    <x v="0"/>
    <x v="0"/>
  </r>
  <r>
    <x v="52"/>
    <x v="2"/>
    <d v="2025-07-12T00:00:00"/>
    <d v="2025-08-11T00:00:00"/>
    <x v="1"/>
    <n v="103"/>
    <x v="0"/>
    <x v="0"/>
    <n v="30"/>
    <n v="10"/>
    <x v="1"/>
    <s v="4 adjusters"/>
    <s v="84% closure rate"/>
    <x v="2"/>
    <x v="0"/>
  </r>
  <r>
    <x v="53"/>
    <x v="1"/>
    <d v="2025-07-28T00:00:00"/>
    <d v="2025-07-24T00:00:00"/>
    <x v="0"/>
    <n v="102"/>
    <x v="1"/>
    <x v="1"/>
    <n v="0"/>
    <n v="10"/>
    <x v="0"/>
    <s v="4 adjusters"/>
    <s v="79% closure rate"/>
    <x v="2"/>
    <x v="0"/>
  </r>
  <r>
    <x v="54"/>
    <x v="0"/>
    <d v="2025-07-22T00:00:00"/>
    <d v="1899-12-30T00:00:00"/>
    <x v="2"/>
    <n v="103"/>
    <x v="0"/>
    <x v="0"/>
    <n v="0"/>
    <n v="2"/>
    <x v="0"/>
    <s v="7 adjusters"/>
    <s v="95% closure rate"/>
    <x v="0"/>
    <x v="0"/>
  </r>
  <r>
    <x v="55"/>
    <x v="3"/>
    <d v="2025-07-15T00:00:00"/>
    <d v="1899-12-30T00:00:00"/>
    <x v="0"/>
    <n v="103"/>
    <x v="0"/>
    <x v="0"/>
    <n v="0"/>
    <n v="9"/>
    <x v="0"/>
    <s v="6 adjusters"/>
    <s v="85% closure rate"/>
    <x v="2"/>
    <x v="0"/>
  </r>
  <r>
    <x v="56"/>
    <x v="0"/>
    <d v="2025-07-20T00:00:00"/>
    <d v="1899-12-30T00:00:00"/>
    <x v="2"/>
    <n v="100"/>
    <x v="4"/>
    <x v="0"/>
    <n v="0"/>
    <n v="5"/>
    <x v="2"/>
    <s v="8 adjusters"/>
    <s v="85% closure rate"/>
    <x v="1"/>
    <x v="0"/>
  </r>
  <r>
    <x v="57"/>
    <x v="0"/>
    <d v="2025-07-19T00:00:00"/>
    <d v="2025-08-11T00:00:00"/>
    <x v="1"/>
    <n v="101"/>
    <x v="2"/>
    <x v="2"/>
    <n v="23"/>
    <n v="2"/>
    <x v="0"/>
    <s v="8 adjusters"/>
    <s v="82% closure rate"/>
    <x v="0"/>
    <x v="0"/>
  </r>
  <r>
    <x v="58"/>
    <x v="0"/>
    <d v="2025-07-14T00:00:00"/>
    <d v="2025-07-16T00:00:00"/>
    <x v="1"/>
    <n v="102"/>
    <x v="1"/>
    <x v="1"/>
    <n v="2"/>
    <n v="5"/>
    <x v="2"/>
    <s v="8 adjusters"/>
    <s v="85% closure rate"/>
    <x v="1"/>
    <x v="0"/>
  </r>
  <r>
    <x v="59"/>
    <x v="2"/>
    <d v="2025-07-15T00:00:00"/>
    <d v="2025-08-10T00:00:00"/>
    <x v="1"/>
    <n v="103"/>
    <x v="0"/>
    <x v="0"/>
    <n v="26"/>
    <n v="2"/>
    <x v="1"/>
    <s v="8 adjusters"/>
    <s v="85% closure rate"/>
    <x v="0"/>
    <x v="0"/>
  </r>
  <r>
    <x v="60"/>
    <x v="1"/>
    <d v="2025-07-27T00:00:00"/>
    <d v="2025-07-11T00:00:00"/>
    <x v="0"/>
    <n v="104"/>
    <x v="3"/>
    <x v="1"/>
    <n v="0"/>
    <n v="5"/>
    <x v="0"/>
    <s v="5 adjusters"/>
    <s v="93% closure rate"/>
    <x v="1"/>
    <x v="0"/>
  </r>
  <r>
    <x v="61"/>
    <x v="1"/>
    <d v="2025-07-25T00:00:00"/>
    <d v="1899-12-30T00:00:00"/>
    <x v="0"/>
    <n v="100"/>
    <x v="4"/>
    <x v="0"/>
    <n v="0"/>
    <n v="9"/>
    <x v="0"/>
    <s v="3 adjusters"/>
    <s v="80% closure rate"/>
    <x v="2"/>
    <x v="0"/>
  </r>
  <r>
    <x v="62"/>
    <x v="4"/>
    <d v="2025-07-04T00:00:00"/>
    <d v="2025-07-09T00:00:00"/>
    <x v="1"/>
    <n v="102"/>
    <x v="1"/>
    <x v="1"/>
    <n v="5"/>
    <n v="2"/>
    <x v="0"/>
    <s v="6 adjusters"/>
    <s v="94% closure rate"/>
    <x v="0"/>
    <x v="0"/>
  </r>
  <r>
    <x v="63"/>
    <x v="4"/>
    <d v="2025-07-10T00:00:00"/>
    <d v="2025-07-27T00:00:00"/>
    <x v="1"/>
    <n v="104"/>
    <x v="3"/>
    <x v="1"/>
    <n v="17"/>
    <n v="7"/>
    <x v="2"/>
    <s v="7 adjusters"/>
    <s v="86% closure rate"/>
    <x v="1"/>
    <x v="0"/>
  </r>
  <r>
    <x v="64"/>
    <x v="3"/>
    <d v="2025-07-16T00:00:00"/>
    <d v="1899-12-30T00:00:00"/>
    <x v="0"/>
    <n v="100"/>
    <x v="4"/>
    <x v="0"/>
    <n v="0"/>
    <n v="5"/>
    <x v="2"/>
    <s v="3 adjusters"/>
    <s v="88% closure rate"/>
    <x v="1"/>
    <x v="0"/>
  </r>
  <r>
    <x v="65"/>
    <x v="2"/>
    <d v="2025-07-18T00:00:00"/>
    <d v="2025-07-30T00:00:00"/>
    <x v="1"/>
    <n v="100"/>
    <x v="4"/>
    <x v="0"/>
    <n v="12"/>
    <n v="4"/>
    <x v="0"/>
    <s v="3 adjusters"/>
    <s v="87% closure rate"/>
    <x v="0"/>
    <x v="0"/>
  </r>
  <r>
    <x v="66"/>
    <x v="3"/>
    <d v="2025-07-03T00:00:00"/>
    <d v="2025-08-04T00:00:00"/>
    <x v="0"/>
    <n v="103"/>
    <x v="0"/>
    <x v="0"/>
    <n v="0"/>
    <n v="7"/>
    <x v="1"/>
    <s v="5 adjusters"/>
    <s v="89% closure rate"/>
    <x v="1"/>
    <x v="0"/>
  </r>
  <r>
    <x v="67"/>
    <x v="1"/>
    <d v="2025-07-28T00:00:00"/>
    <d v="1899-12-30T00:00:00"/>
    <x v="2"/>
    <n v="101"/>
    <x v="2"/>
    <x v="2"/>
    <n v="10"/>
    <n v="8"/>
    <x v="2"/>
    <s v="4 adjusters"/>
    <s v="95% closure rate"/>
    <x v="2"/>
    <x v="0"/>
  </r>
  <r>
    <x v="68"/>
    <x v="3"/>
    <d v="2025-07-26T00:00:00"/>
    <d v="1899-12-30T00:00:00"/>
    <x v="2"/>
    <n v="101"/>
    <x v="2"/>
    <x v="2"/>
    <n v="0"/>
    <n v="6"/>
    <x v="2"/>
    <s v="6 adjusters"/>
    <s v="93% closure rate"/>
    <x v="1"/>
    <x v="0"/>
  </r>
  <r>
    <x v="69"/>
    <x v="2"/>
    <d v="2025-07-15T00:00:00"/>
    <d v="1899-12-30T00:00:00"/>
    <x v="2"/>
    <n v="101"/>
    <x v="2"/>
    <x v="2"/>
    <n v="0"/>
    <n v="2"/>
    <x v="0"/>
    <s v="8 adjusters"/>
    <s v="81% closure rate"/>
    <x v="0"/>
    <x v="0"/>
  </r>
  <r>
    <x v="70"/>
    <x v="2"/>
    <d v="2025-07-25T00:00:00"/>
    <d v="1899-12-30T00:00:00"/>
    <x v="2"/>
    <n v="102"/>
    <x v="1"/>
    <x v="1"/>
    <n v="2"/>
    <n v="6"/>
    <x v="0"/>
    <s v="6 adjusters"/>
    <s v="92% closure rate"/>
    <x v="1"/>
    <x v="0"/>
  </r>
  <r>
    <x v="71"/>
    <x v="1"/>
    <d v="2025-07-04T00:00:00"/>
    <d v="1899-12-30T00:00:00"/>
    <x v="0"/>
    <n v="100"/>
    <x v="4"/>
    <x v="0"/>
    <n v="8"/>
    <n v="4"/>
    <x v="2"/>
    <s v="5 adjusters"/>
    <s v="95% closure rate"/>
    <x v="0"/>
    <x v="0"/>
  </r>
  <r>
    <x v="72"/>
    <x v="2"/>
    <d v="2025-07-14T00:00:00"/>
    <d v="1899-12-30T00:00:00"/>
    <x v="0"/>
    <n v="101"/>
    <x v="2"/>
    <x v="2"/>
    <n v="0"/>
    <n v="9"/>
    <x v="1"/>
    <s v="6 adjusters"/>
    <s v="82% closure rate"/>
    <x v="2"/>
    <x v="0"/>
  </r>
  <r>
    <x v="73"/>
    <x v="1"/>
    <d v="2025-07-20T00:00:00"/>
    <d v="2025-08-06T00:00:00"/>
    <x v="1"/>
    <n v="100"/>
    <x v="4"/>
    <x v="0"/>
    <n v="17"/>
    <n v="7"/>
    <x v="0"/>
    <s v="8 adjusters"/>
    <s v="75% closure rate"/>
    <x v="1"/>
    <x v="0"/>
  </r>
  <r>
    <x v="74"/>
    <x v="3"/>
    <d v="2025-07-21T00:00:00"/>
    <d v="1899-12-30T00:00:00"/>
    <x v="0"/>
    <n v="102"/>
    <x v="1"/>
    <x v="1"/>
    <n v="0"/>
    <n v="7"/>
    <x v="1"/>
    <s v="7 adjusters"/>
    <s v="84% closure rate"/>
    <x v="1"/>
    <x v="0"/>
  </r>
  <r>
    <x v="75"/>
    <x v="0"/>
    <d v="2025-07-26T00:00:00"/>
    <d v="1899-12-30T00:00:00"/>
    <x v="2"/>
    <n v="103"/>
    <x v="0"/>
    <x v="0"/>
    <n v="0"/>
    <n v="10"/>
    <x v="2"/>
    <s v="4 adjusters"/>
    <s v="94% closure rate"/>
    <x v="2"/>
    <x v="0"/>
  </r>
  <r>
    <x v="76"/>
    <x v="0"/>
    <d v="2025-07-02T00:00:00"/>
    <d v="1899-12-30T00:00:00"/>
    <x v="0"/>
    <n v="102"/>
    <x v="1"/>
    <x v="1"/>
    <n v="0"/>
    <n v="7"/>
    <x v="1"/>
    <s v="8 adjusters"/>
    <s v="88% closure rate"/>
    <x v="1"/>
    <x v="0"/>
  </r>
  <r>
    <x v="77"/>
    <x v="3"/>
    <d v="2025-07-06T00:00:00"/>
    <d v="2025-07-23T00:00:00"/>
    <x v="1"/>
    <n v="101"/>
    <x v="2"/>
    <x v="2"/>
    <n v="17"/>
    <n v="5"/>
    <x v="0"/>
    <s v="3 adjusters"/>
    <s v="92% closure rate"/>
    <x v="1"/>
    <x v="0"/>
  </r>
  <r>
    <x v="78"/>
    <x v="1"/>
    <d v="2025-07-10T00:00:00"/>
    <d v="1899-12-30T00:00:00"/>
    <x v="2"/>
    <n v="101"/>
    <x v="2"/>
    <x v="2"/>
    <n v="0"/>
    <n v="8"/>
    <x v="2"/>
    <s v="5 adjusters"/>
    <s v="95% closure rate"/>
    <x v="2"/>
    <x v="0"/>
  </r>
  <r>
    <x v="79"/>
    <x v="3"/>
    <d v="2025-07-10T00:00:00"/>
    <d v="1899-12-30T00:00:00"/>
    <x v="2"/>
    <n v="100"/>
    <x v="4"/>
    <x v="0"/>
    <n v="0"/>
    <n v="3"/>
    <x v="1"/>
    <s v="7 adjusters"/>
    <s v="89% closure rate"/>
    <x v="0"/>
    <x v="0"/>
  </r>
  <r>
    <x v="80"/>
    <x v="0"/>
    <d v="2025-07-20T00:00:00"/>
    <d v="1899-12-30T00:00:00"/>
    <x v="0"/>
    <n v="103"/>
    <x v="0"/>
    <x v="0"/>
    <n v="0"/>
    <n v="6"/>
    <x v="1"/>
    <s v="7 adjusters"/>
    <s v="75% closure rate"/>
    <x v="1"/>
    <x v="0"/>
  </r>
  <r>
    <x v="81"/>
    <x v="2"/>
    <d v="2025-07-23T00:00:00"/>
    <d v="1899-12-30T00:00:00"/>
    <x v="0"/>
    <n v="100"/>
    <x v="4"/>
    <x v="0"/>
    <n v="0"/>
    <n v="3"/>
    <x v="0"/>
    <s v="8 adjusters"/>
    <s v="85% closure rate"/>
    <x v="0"/>
    <x v="0"/>
  </r>
  <r>
    <x v="82"/>
    <x v="1"/>
    <d v="2025-07-19T00:00:00"/>
    <d v="1899-12-30T00:00:00"/>
    <x v="2"/>
    <n v="104"/>
    <x v="3"/>
    <x v="1"/>
    <n v="0"/>
    <n v="2"/>
    <x v="2"/>
    <s v="3 adjusters"/>
    <s v="91% closure rate"/>
    <x v="0"/>
    <x v="0"/>
  </r>
  <r>
    <x v="83"/>
    <x v="0"/>
    <d v="2025-07-13T00:00:00"/>
    <d v="2025-07-24T00:00:00"/>
    <x v="1"/>
    <n v="101"/>
    <x v="2"/>
    <x v="2"/>
    <n v="11"/>
    <n v="8"/>
    <x v="1"/>
    <s v="8 adjusters"/>
    <s v="79% closure rate"/>
    <x v="2"/>
    <x v="0"/>
  </r>
  <r>
    <x v="84"/>
    <x v="3"/>
    <d v="2025-07-01T00:00:00"/>
    <d v="1899-12-30T00:00:00"/>
    <x v="2"/>
    <n v="102"/>
    <x v="1"/>
    <x v="1"/>
    <n v="0"/>
    <n v="7"/>
    <x v="1"/>
    <s v="3 adjusters"/>
    <s v="80% closure rate"/>
    <x v="1"/>
    <x v="0"/>
  </r>
  <r>
    <x v="85"/>
    <x v="4"/>
    <d v="2025-07-21T00:00:00"/>
    <d v="1899-12-30T00:00:00"/>
    <x v="0"/>
    <n v="104"/>
    <x v="3"/>
    <x v="1"/>
    <n v="0"/>
    <n v="2"/>
    <x v="0"/>
    <s v="7 adjusters"/>
    <s v="95% closure rate"/>
    <x v="0"/>
    <x v="0"/>
  </r>
  <r>
    <x v="86"/>
    <x v="2"/>
    <d v="2025-07-19T00:00:00"/>
    <d v="1899-12-30T00:00:00"/>
    <x v="2"/>
    <n v="101"/>
    <x v="2"/>
    <x v="2"/>
    <n v="0"/>
    <n v="9"/>
    <x v="0"/>
    <s v="7 adjusters"/>
    <s v="92% closure rate"/>
    <x v="2"/>
    <x v="0"/>
  </r>
  <r>
    <x v="87"/>
    <x v="4"/>
    <d v="2025-07-23T00:00:00"/>
    <d v="1899-12-30T00:00:00"/>
    <x v="2"/>
    <n v="101"/>
    <x v="2"/>
    <x v="2"/>
    <n v="0"/>
    <n v="6"/>
    <x v="2"/>
    <s v="3 adjusters"/>
    <s v="84% closure rate"/>
    <x v="1"/>
    <x v="0"/>
  </r>
  <r>
    <x v="88"/>
    <x v="2"/>
    <d v="2025-07-17T00:00:00"/>
    <d v="1899-12-30T00:00:00"/>
    <x v="0"/>
    <n v="104"/>
    <x v="3"/>
    <x v="1"/>
    <n v="0"/>
    <n v="1"/>
    <x v="1"/>
    <s v="8 adjusters"/>
    <s v="94% closure rate"/>
    <x v="0"/>
    <x v="0"/>
  </r>
  <r>
    <x v="89"/>
    <x v="3"/>
    <d v="2025-07-28T00:00:00"/>
    <d v="1899-12-30T00:00:00"/>
    <x v="0"/>
    <n v="103"/>
    <x v="0"/>
    <x v="0"/>
    <n v="0"/>
    <n v="7"/>
    <x v="0"/>
    <s v="3 adjusters"/>
    <s v="94% closure rate"/>
    <x v="1"/>
    <x v="0"/>
  </r>
  <r>
    <x v="90"/>
    <x v="3"/>
    <d v="2025-07-02T00:00:00"/>
    <d v="2025-07-11T00:00:00"/>
    <x v="1"/>
    <n v="104"/>
    <x v="3"/>
    <x v="1"/>
    <n v="9"/>
    <n v="7"/>
    <x v="2"/>
    <s v="6 adjusters"/>
    <s v="80% closure rate"/>
    <x v="1"/>
    <x v="0"/>
  </r>
  <r>
    <x v="91"/>
    <x v="4"/>
    <d v="2025-07-09T00:00:00"/>
    <d v="1899-12-30T00:00:00"/>
    <x v="0"/>
    <n v="101"/>
    <x v="2"/>
    <x v="2"/>
    <n v="0"/>
    <n v="5"/>
    <x v="2"/>
    <s v="7 adjusters"/>
    <s v="87% closure rate"/>
    <x v="1"/>
    <x v="0"/>
  </r>
  <r>
    <x v="92"/>
    <x v="2"/>
    <d v="2025-07-25T00:00:00"/>
    <d v="2025-08-04T00:00:00"/>
    <x v="1"/>
    <n v="104"/>
    <x v="3"/>
    <x v="1"/>
    <n v="10"/>
    <n v="8"/>
    <x v="0"/>
    <s v="4 adjusters"/>
    <s v="80% closure rate"/>
    <x v="2"/>
    <x v="0"/>
  </r>
  <r>
    <x v="93"/>
    <x v="2"/>
    <d v="2025-07-15T00:00:00"/>
    <d v="1899-12-30T00:00:00"/>
    <x v="0"/>
    <n v="104"/>
    <x v="3"/>
    <x v="1"/>
    <n v="0"/>
    <n v="6"/>
    <x v="2"/>
    <s v="7 adjusters"/>
    <s v="86% closure rate"/>
    <x v="1"/>
    <x v="0"/>
  </r>
  <r>
    <x v="94"/>
    <x v="4"/>
    <d v="2025-07-09T00:00:00"/>
    <d v="1899-12-30T00:00:00"/>
    <x v="2"/>
    <n v="100"/>
    <x v="4"/>
    <x v="0"/>
    <n v="0"/>
    <n v="7"/>
    <x v="2"/>
    <s v="4 adjusters"/>
    <s v="89% closure rate"/>
    <x v="1"/>
    <x v="0"/>
  </r>
  <r>
    <x v="95"/>
    <x v="0"/>
    <d v="2025-07-06T00:00:00"/>
    <d v="2025-07-08T00:00:00"/>
    <x v="1"/>
    <n v="102"/>
    <x v="1"/>
    <x v="1"/>
    <n v="2"/>
    <n v="7"/>
    <x v="0"/>
    <s v="8 adjusters"/>
    <s v="75% closure rate"/>
    <x v="1"/>
    <x v="0"/>
  </r>
  <r>
    <x v="96"/>
    <x v="0"/>
    <d v="2025-07-27T00:00:00"/>
    <d v="2025-08-04T00:00:00"/>
    <x v="1"/>
    <n v="102"/>
    <x v="1"/>
    <x v="1"/>
    <n v="8"/>
    <n v="2"/>
    <x v="0"/>
    <s v="7 adjusters"/>
    <s v="93% closure rate"/>
    <x v="0"/>
    <x v="0"/>
  </r>
  <r>
    <x v="97"/>
    <x v="3"/>
    <d v="2025-07-05T00:00:00"/>
    <d v="1899-12-30T00:00:00"/>
    <x v="2"/>
    <n v="104"/>
    <x v="3"/>
    <x v="1"/>
    <n v="0"/>
    <n v="8"/>
    <x v="1"/>
    <s v="6 adjusters"/>
    <s v="87% closure rate"/>
    <x v="2"/>
    <x v="0"/>
  </r>
  <r>
    <x v="98"/>
    <x v="1"/>
    <d v="2025-07-12T00:00:00"/>
    <d v="1899-12-30T00:00:00"/>
    <x v="2"/>
    <n v="104"/>
    <x v="3"/>
    <x v="1"/>
    <n v="0"/>
    <n v="9"/>
    <x v="1"/>
    <s v="4 adjusters"/>
    <s v="90% closure rate"/>
    <x v="2"/>
    <x v="0"/>
  </r>
  <r>
    <x v="99"/>
    <x v="0"/>
    <d v="2025-07-14T00:00:00"/>
    <d v="1899-12-30T00:00:00"/>
    <x v="0"/>
    <n v="104"/>
    <x v="3"/>
    <x v="1"/>
    <n v="0"/>
    <n v="4"/>
    <x v="0"/>
    <s v="6 adjusters"/>
    <s v="78% closure rate"/>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FA6777-A447-4034-9CB8-D3759A4CC6B0}" name="PivotTable1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E10" firstHeaderRow="1" firstDataRow="2" firstDataCol="1"/>
  <pivotFields count="15">
    <pivotField dataField="1" showAll="0"/>
    <pivotField axis="axisRow" showAll="0">
      <items count="6">
        <item x="1"/>
        <item x="3"/>
        <item x="4"/>
        <item x="2"/>
        <item x="0"/>
        <item t="default"/>
      </items>
    </pivotField>
    <pivotField numFmtId="164" showAll="0"/>
    <pivotField numFmtId="164" showAll="0"/>
    <pivotField axis="axisCol"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s>
  <rowFields count="1">
    <field x="1"/>
  </rowFields>
  <rowItems count="6">
    <i>
      <x/>
    </i>
    <i>
      <x v="1"/>
    </i>
    <i>
      <x v="2"/>
    </i>
    <i>
      <x v="3"/>
    </i>
    <i>
      <x v="4"/>
    </i>
    <i t="grand">
      <x/>
    </i>
  </rowItems>
  <colFields count="1">
    <field x="4"/>
  </colFields>
  <colItems count="4">
    <i>
      <x/>
    </i>
    <i>
      <x v="1"/>
    </i>
    <i>
      <x v="2"/>
    </i>
    <i t="grand">
      <x/>
    </i>
  </colItems>
  <dataFields count="1">
    <dataField name="Count of Claim ID" fld="0" subtotal="count" baseField="0" baseItem="0"/>
  </dataFields>
  <chartFormats count="3">
    <chartFormat chart="6" format="6" series="1">
      <pivotArea type="data" outline="0" fieldPosition="0">
        <references count="2">
          <reference field="4294967294" count="1" selected="0">
            <x v="0"/>
          </reference>
          <reference field="4" count="1" selected="0">
            <x v="0"/>
          </reference>
        </references>
      </pivotArea>
    </chartFormat>
    <chartFormat chart="6" format="7" series="1">
      <pivotArea type="data" outline="0" fieldPosition="0">
        <references count="2">
          <reference field="4294967294" count="1" selected="0">
            <x v="0"/>
          </reference>
          <reference field="4" count="1" selected="0">
            <x v="1"/>
          </reference>
        </references>
      </pivotArea>
    </chartFormat>
    <chartFormat chart="6" format="8"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472C03-B08D-452B-95A4-C889F47D31D4}" name="PivotTable1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15">
    <pivotField showAll="0"/>
    <pivotField axis="axisRow" showAll="0">
      <items count="6">
        <item x="1"/>
        <item x="3"/>
        <item x="4"/>
        <item x="2"/>
        <item x="0"/>
        <item t="default"/>
      </items>
    </pivotField>
    <pivotField numFmtId="164" showAll="0"/>
    <pivotField numFmtId="164" showAll="0"/>
    <pivotField showAll="0"/>
    <pivotField showAll="0"/>
    <pivotField showAll="0">
      <items count="6">
        <item x="0"/>
        <item x="2"/>
        <item x="4"/>
        <item x="1"/>
        <item x="3"/>
        <item t="default"/>
      </items>
    </pivotField>
    <pivotField showAll="0"/>
    <pivotField dataField="1" showAll="0"/>
    <pivotField showAll="0"/>
    <pivotField showAll="0"/>
    <pivotField showAll="0"/>
    <pivotField showAll="0"/>
    <pivotField showAll="0"/>
    <pivotField showAll="0"/>
  </pivotFields>
  <rowFields count="1">
    <field x="1"/>
  </rowFields>
  <rowItems count="6">
    <i>
      <x/>
    </i>
    <i>
      <x v="1"/>
    </i>
    <i>
      <x v="2"/>
    </i>
    <i>
      <x v="3"/>
    </i>
    <i>
      <x v="4"/>
    </i>
    <i t="grand">
      <x/>
    </i>
  </rowItems>
  <colItems count="1">
    <i/>
  </colItems>
  <dataFields count="1">
    <dataField name="Sum of Time to Resolve (days)" fld="8"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43F69C-B4BF-4EE0-8FBA-3AADC7DEAC1A}" name="PivotTable18"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E8" firstHeaderRow="1" firstDataRow="2" firstDataCol="1"/>
  <pivotFields count="15">
    <pivotField showAll="0"/>
    <pivotField showAll="0">
      <items count="6">
        <item x="1"/>
        <item x="3"/>
        <item x="4"/>
        <item x="2"/>
        <item x="0"/>
        <item t="default"/>
      </items>
    </pivotField>
    <pivotField numFmtId="164" showAll="0"/>
    <pivotField numFmtId="164" showAll="0"/>
    <pivotField showAll="0"/>
    <pivotField showAll="0"/>
    <pivotField showAll="0"/>
    <pivotField axis="axisRow" showAll="0">
      <items count="4">
        <item x="2"/>
        <item x="0"/>
        <item x="1"/>
        <item t="default"/>
      </items>
    </pivotField>
    <pivotField dataField="1" showAll="0"/>
    <pivotField showAll="0"/>
    <pivotField axis="axisCol" showAll="0">
      <items count="4">
        <item x="1"/>
        <item x="2"/>
        <item x="0"/>
        <item t="default"/>
      </items>
    </pivotField>
    <pivotField showAll="0"/>
    <pivotField showAll="0"/>
    <pivotField showAll="0"/>
    <pivotField showAll="0"/>
  </pivotFields>
  <rowFields count="1">
    <field x="7"/>
  </rowFields>
  <rowItems count="4">
    <i>
      <x/>
    </i>
    <i>
      <x v="1"/>
    </i>
    <i>
      <x v="2"/>
    </i>
    <i t="grand">
      <x/>
    </i>
  </rowItems>
  <colFields count="1">
    <field x="10"/>
  </colFields>
  <colItems count="4">
    <i>
      <x/>
    </i>
    <i>
      <x v="1"/>
    </i>
    <i>
      <x v="2"/>
    </i>
    <i t="grand">
      <x/>
    </i>
  </colItems>
  <dataFields count="1">
    <dataField name="Sum of Time to Resolve (days)" fld="8" baseField="0" baseItem="0"/>
  </dataFields>
  <chartFormats count="12">
    <chartFormat chart="4" format="15" series="1">
      <pivotArea type="data" outline="0" fieldPosition="0">
        <references count="2">
          <reference field="4294967294" count="1" selected="0">
            <x v="0"/>
          </reference>
          <reference field="10" count="1" selected="0">
            <x v="0"/>
          </reference>
        </references>
      </pivotArea>
    </chartFormat>
    <chartFormat chart="4" format="16">
      <pivotArea type="data" outline="0" fieldPosition="0">
        <references count="3">
          <reference field="4294967294" count="1" selected="0">
            <x v="0"/>
          </reference>
          <reference field="7" count="1" selected="0">
            <x v="0"/>
          </reference>
          <reference field="10" count="1" selected="0">
            <x v="0"/>
          </reference>
        </references>
      </pivotArea>
    </chartFormat>
    <chartFormat chart="4" format="17">
      <pivotArea type="data" outline="0" fieldPosition="0">
        <references count="3">
          <reference field="4294967294" count="1" selected="0">
            <x v="0"/>
          </reference>
          <reference field="7" count="1" selected="0">
            <x v="1"/>
          </reference>
          <reference field="10" count="1" selected="0">
            <x v="0"/>
          </reference>
        </references>
      </pivotArea>
    </chartFormat>
    <chartFormat chart="4" format="18">
      <pivotArea type="data" outline="0" fieldPosition="0">
        <references count="3">
          <reference field="4294967294" count="1" selected="0">
            <x v="0"/>
          </reference>
          <reference field="7" count="1" selected="0">
            <x v="2"/>
          </reference>
          <reference field="10" count="1" selected="0">
            <x v="0"/>
          </reference>
        </references>
      </pivotArea>
    </chartFormat>
    <chartFormat chart="4" format="19" series="1">
      <pivotArea type="data" outline="0" fieldPosition="0">
        <references count="2">
          <reference field="4294967294" count="1" selected="0">
            <x v="0"/>
          </reference>
          <reference field="10" count="1" selected="0">
            <x v="1"/>
          </reference>
        </references>
      </pivotArea>
    </chartFormat>
    <chartFormat chart="4" format="20">
      <pivotArea type="data" outline="0" fieldPosition="0">
        <references count="3">
          <reference field="4294967294" count="1" selected="0">
            <x v="0"/>
          </reference>
          <reference field="7" count="1" selected="0">
            <x v="0"/>
          </reference>
          <reference field="10" count="1" selected="0">
            <x v="1"/>
          </reference>
        </references>
      </pivotArea>
    </chartFormat>
    <chartFormat chart="4" format="21">
      <pivotArea type="data" outline="0" fieldPosition="0">
        <references count="3">
          <reference field="4294967294" count="1" selected="0">
            <x v="0"/>
          </reference>
          <reference field="7" count="1" selected="0">
            <x v="1"/>
          </reference>
          <reference field="10" count="1" selected="0">
            <x v="1"/>
          </reference>
        </references>
      </pivotArea>
    </chartFormat>
    <chartFormat chart="4" format="22">
      <pivotArea type="data" outline="0" fieldPosition="0">
        <references count="3">
          <reference field="4294967294" count="1" selected="0">
            <x v="0"/>
          </reference>
          <reference field="7" count="1" selected="0">
            <x v="2"/>
          </reference>
          <reference field="10" count="1" selected="0">
            <x v="1"/>
          </reference>
        </references>
      </pivotArea>
    </chartFormat>
    <chartFormat chart="4" format="23" series="1">
      <pivotArea type="data" outline="0" fieldPosition="0">
        <references count="2">
          <reference field="4294967294" count="1" selected="0">
            <x v="0"/>
          </reference>
          <reference field="10" count="1" selected="0">
            <x v="2"/>
          </reference>
        </references>
      </pivotArea>
    </chartFormat>
    <chartFormat chart="4" format="24">
      <pivotArea type="data" outline="0" fieldPosition="0">
        <references count="3">
          <reference field="4294967294" count="1" selected="0">
            <x v="0"/>
          </reference>
          <reference field="7" count="1" selected="0">
            <x v="0"/>
          </reference>
          <reference field="10" count="1" selected="0">
            <x v="2"/>
          </reference>
        </references>
      </pivotArea>
    </chartFormat>
    <chartFormat chart="4" format="25">
      <pivotArea type="data" outline="0" fieldPosition="0">
        <references count="3">
          <reference field="4294967294" count="1" selected="0">
            <x v="0"/>
          </reference>
          <reference field="7" count="1" selected="0">
            <x v="1"/>
          </reference>
          <reference field="10" count="1" selected="0">
            <x v="2"/>
          </reference>
        </references>
      </pivotArea>
    </chartFormat>
    <chartFormat chart="4" format="26">
      <pivotArea type="data" outline="0" fieldPosition="0">
        <references count="3">
          <reference field="4294967294" count="1" selected="0">
            <x v="0"/>
          </reference>
          <reference field="7" count="1" selected="0">
            <x v="2"/>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7FD74F-60D9-435B-B7BF-0243C9FC0EB2}" name="PivotTable2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9" firstHeaderRow="0" firstDataRow="1" firstDataCol="1"/>
  <pivotFields count="15">
    <pivotField dataField="1" showAll="0"/>
    <pivotField showAll="0">
      <items count="6">
        <item x="1"/>
        <item x="3"/>
        <item x="4"/>
        <item x="2"/>
        <item x="0"/>
        <item t="default"/>
      </items>
    </pivotField>
    <pivotField numFmtId="164" showAll="0"/>
    <pivotField numFmtId="164" showAll="0"/>
    <pivotField showAll="0"/>
    <pivotField showAll="0"/>
    <pivotField axis="axisRow" showAll="0">
      <items count="6">
        <item x="0"/>
        <item x="2"/>
        <item x="4"/>
        <item x="1"/>
        <item x="3"/>
        <item t="default"/>
      </items>
    </pivotField>
    <pivotField showAll="0"/>
    <pivotField dataField="1" showAll="0"/>
    <pivotField showAll="0"/>
    <pivotField showAll="0"/>
    <pivotField showAll="0"/>
    <pivotField showAll="0"/>
    <pivotField showAll="0"/>
    <pivotField showAll="0"/>
  </pivotFields>
  <rowFields count="1">
    <field x="6"/>
  </rowFields>
  <rowItems count="6">
    <i>
      <x/>
    </i>
    <i>
      <x v="1"/>
    </i>
    <i>
      <x v="2"/>
    </i>
    <i>
      <x v="3"/>
    </i>
    <i>
      <x v="4"/>
    </i>
    <i t="grand">
      <x/>
    </i>
  </rowItems>
  <colFields count="1">
    <field x="-2"/>
  </colFields>
  <colItems count="2">
    <i>
      <x/>
    </i>
    <i i="1">
      <x v="1"/>
    </i>
  </colItems>
  <dataFields count="2">
    <dataField name="Count of Claim ID" fld="0" subtotal="count" baseField="0" baseItem="0"/>
    <dataField name="Sum of Time to Resolve (days)" fld="8" baseField="0" baseItem="0"/>
  </dataFields>
  <chartFormats count="1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4" format="6">
      <pivotArea type="data" outline="0" fieldPosition="0">
        <references count="2">
          <reference field="4294967294" count="1" selected="0">
            <x v="0"/>
          </reference>
          <reference field="6" count="1" selected="0">
            <x v="0"/>
          </reference>
        </references>
      </pivotArea>
    </chartFormat>
    <chartFormat chart="4" format="7">
      <pivotArea type="data" outline="0" fieldPosition="0">
        <references count="2">
          <reference field="4294967294" count="1" selected="0">
            <x v="0"/>
          </reference>
          <reference field="6" count="1" selected="0">
            <x v="1"/>
          </reference>
        </references>
      </pivotArea>
    </chartFormat>
    <chartFormat chart="4" format="8">
      <pivotArea type="data" outline="0" fieldPosition="0">
        <references count="2">
          <reference field="4294967294" count="1" selected="0">
            <x v="0"/>
          </reference>
          <reference field="6" count="1" selected="0">
            <x v="2"/>
          </reference>
        </references>
      </pivotArea>
    </chartFormat>
    <chartFormat chart="4" format="9">
      <pivotArea type="data" outline="0" fieldPosition="0">
        <references count="2">
          <reference field="4294967294" count="1" selected="0">
            <x v="0"/>
          </reference>
          <reference field="6" count="1" selected="0">
            <x v="3"/>
          </reference>
        </references>
      </pivotArea>
    </chartFormat>
    <chartFormat chart="4" format="10">
      <pivotArea type="data" outline="0" fieldPosition="0">
        <references count="2">
          <reference field="4294967294" count="1" selected="0">
            <x v="0"/>
          </reference>
          <reference field="6" count="1" selected="0">
            <x v="4"/>
          </reference>
        </references>
      </pivotArea>
    </chartFormat>
    <chartFormat chart="4" format="11">
      <pivotArea type="data" outline="0" fieldPosition="0">
        <references count="2">
          <reference field="4294967294" count="1" selected="0">
            <x v="1"/>
          </reference>
          <reference field="6" count="1" selected="0">
            <x v="0"/>
          </reference>
        </references>
      </pivotArea>
    </chartFormat>
    <chartFormat chart="4" format="12">
      <pivotArea type="data" outline="0" fieldPosition="0">
        <references count="2">
          <reference field="4294967294" count="1" selected="0">
            <x v="1"/>
          </reference>
          <reference field="6" count="1" selected="0">
            <x v="1"/>
          </reference>
        </references>
      </pivotArea>
    </chartFormat>
    <chartFormat chart="4" format="13">
      <pivotArea type="data" outline="0" fieldPosition="0">
        <references count="2">
          <reference field="4294967294" count="1" selected="0">
            <x v="1"/>
          </reference>
          <reference field="6" count="1" selected="0">
            <x v="2"/>
          </reference>
        </references>
      </pivotArea>
    </chartFormat>
    <chartFormat chart="4" format="14">
      <pivotArea type="data" outline="0" fieldPosition="0">
        <references count="2">
          <reference field="4294967294" count="1" selected="0">
            <x v="1"/>
          </reference>
          <reference field="6" count="1" selected="0">
            <x v="3"/>
          </reference>
        </references>
      </pivotArea>
    </chartFormat>
    <chartFormat chart="4" format="15">
      <pivotArea type="data" outline="0" fieldPosition="0">
        <references count="2">
          <reference field="4294967294" count="1" selected="0">
            <x v="1"/>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2DB5AAC-606F-46F2-B72F-AEDED2BDF2AD}" name="PivotTable28"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C7" firstHeaderRow="0" firstDataRow="1" firstDataCol="1"/>
  <pivotFields count="5">
    <pivotField allDrilled="1" subtotalTop="0" showAll="0" dataSourceSort="1" defaultSubtotal="0" defaultAttributeDrillState="1">
      <items count="8">
        <item s="1" x="0"/>
        <item s="1" x="1"/>
        <item s="1" x="2"/>
        <item s="1" x="3"/>
        <item s="1" x="4"/>
        <item s="1" x="5"/>
        <item s="1" x="6"/>
        <item s="1" x="7"/>
      </items>
    </pivotField>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Fields count="1">
    <field x="-2"/>
  </colFields>
  <colItems count="2">
    <i>
      <x/>
    </i>
    <i i="1">
      <x v="1"/>
    </i>
  </colItems>
  <dataFields count="2">
    <dataField name="Sum of Time to Resolve (days)" fld="2" baseField="0" baseItem="0"/>
    <dataField name="Count of Claim ID" fld="3" subtotal="count" baseField="0" baseItem="0"/>
  </dataFields>
  <chartFormats count="2">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1"/>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laims_processing_dashboard complete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077062B-CC5D-4903-98F9-0F0A52D99532}"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T7" firstHeaderRow="1" firstDataRow="3" firstDataCol="1"/>
  <pivotFields count="15">
    <pivotField dataField="1"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axis="axisCol" showAll="0">
      <items count="6">
        <item x="1"/>
        <item x="3"/>
        <item x="4"/>
        <item x="2"/>
        <item x="0"/>
        <item t="default"/>
      </items>
    </pivotField>
    <pivotField numFmtId="164" showAll="0"/>
    <pivotField numFmtId="164" showAll="0"/>
    <pivotField axis="axisCol" showAll="0">
      <items count="4">
        <item x="1"/>
        <item x="0"/>
        <item x="2"/>
        <item t="default"/>
      </items>
    </pivotField>
    <pivotField showAll="0"/>
    <pivotField showAll="0"/>
    <pivotField showAll="0"/>
    <pivotField showAll="0"/>
    <pivotField showAll="0"/>
    <pivotField showAll="0"/>
    <pivotField showAll="0"/>
    <pivotField showAll="0"/>
    <pivotField showAll="0">
      <items count="4">
        <item x="2"/>
        <item x="0"/>
        <item x="1"/>
        <item t="default"/>
      </items>
    </pivotField>
    <pivotField axis="axisRow" showAll="0">
      <items count="2">
        <item x="0"/>
        <item t="default"/>
      </items>
    </pivotField>
  </pivotFields>
  <rowFields count="1">
    <field x="14"/>
  </rowFields>
  <rowItems count="2">
    <i>
      <x/>
    </i>
    <i t="grand">
      <x/>
    </i>
  </rowItems>
  <colFields count="2">
    <field x="4"/>
    <field x="1"/>
  </colFields>
  <colItems count="19">
    <i>
      <x/>
      <x/>
    </i>
    <i r="1">
      <x v="1"/>
    </i>
    <i r="1">
      <x v="2"/>
    </i>
    <i r="1">
      <x v="3"/>
    </i>
    <i r="1">
      <x v="4"/>
    </i>
    <i t="default">
      <x/>
    </i>
    <i>
      <x v="1"/>
      <x/>
    </i>
    <i r="1">
      <x v="1"/>
    </i>
    <i r="1">
      <x v="2"/>
    </i>
    <i r="1">
      <x v="3"/>
    </i>
    <i r="1">
      <x v="4"/>
    </i>
    <i t="default">
      <x v="1"/>
    </i>
    <i>
      <x v="2"/>
      <x/>
    </i>
    <i r="1">
      <x v="1"/>
    </i>
    <i r="1">
      <x v="2"/>
    </i>
    <i r="1">
      <x v="3"/>
    </i>
    <i r="1">
      <x v="4"/>
    </i>
    <i t="default">
      <x v="2"/>
    </i>
    <i t="grand">
      <x/>
    </i>
  </colItems>
  <dataFields count="1">
    <dataField name="Count of Claim ID" fld="0" subtotal="count" baseField="0" baseItem="0"/>
  </dataFields>
  <chartFormats count="30">
    <chartFormat chart="3" format="33" series="1">
      <pivotArea type="data" outline="0" fieldPosition="0">
        <references count="3">
          <reference field="4294967294" count="1" selected="0">
            <x v="0"/>
          </reference>
          <reference field="1" count="1" selected="0">
            <x v="0"/>
          </reference>
          <reference field="4" count="1" selected="0">
            <x v="0"/>
          </reference>
        </references>
      </pivotArea>
    </chartFormat>
    <chartFormat chart="3" format="34" series="1">
      <pivotArea type="data" outline="0" fieldPosition="0">
        <references count="3">
          <reference field="4294967294" count="1" selected="0">
            <x v="0"/>
          </reference>
          <reference field="1" count="1" selected="0">
            <x v="1"/>
          </reference>
          <reference field="4" count="1" selected="0">
            <x v="0"/>
          </reference>
        </references>
      </pivotArea>
    </chartFormat>
    <chartFormat chart="3" format="35" series="1">
      <pivotArea type="data" outline="0" fieldPosition="0">
        <references count="3">
          <reference field="4294967294" count="1" selected="0">
            <x v="0"/>
          </reference>
          <reference field="1" count="1" selected="0">
            <x v="2"/>
          </reference>
          <reference field="4" count="1" selected="0">
            <x v="0"/>
          </reference>
        </references>
      </pivotArea>
    </chartFormat>
    <chartFormat chart="3" format="36" series="1">
      <pivotArea type="data" outline="0" fieldPosition="0">
        <references count="3">
          <reference field="4294967294" count="1" selected="0">
            <x v="0"/>
          </reference>
          <reference field="1" count="1" selected="0">
            <x v="3"/>
          </reference>
          <reference field="4" count="1" selected="0">
            <x v="0"/>
          </reference>
        </references>
      </pivotArea>
    </chartFormat>
    <chartFormat chart="3" format="37" series="1">
      <pivotArea type="data" outline="0" fieldPosition="0">
        <references count="3">
          <reference field="4294967294" count="1" selected="0">
            <x v="0"/>
          </reference>
          <reference field="1" count="1" selected="0">
            <x v="4"/>
          </reference>
          <reference field="4" count="1" selected="0">
            <x v="0"/>
          </reference>
        </references>
      </pivotArea>
    </chartFormat>
    <chartFormat chart="3" format="38" series="1">
      <pivotArea type="data" outline="0" fieldPosition="0">
        <references count="3">
          <reference field="4294967294" count="1" selected="0">
            <x v="0"/>
          </reference>
          <reference field="1" count="1" selected="0">
            <x v="0"/>
          </reference>
          <reference field="4" count="1" selected="0">
            <x v="1"/>
          </reference>
        </references>
      </pivotArea>
    </chartFormat>
    <chartFormat chart="3" format="39" series="1">
      <pivotArea type="data" outline="0" fieldPosition="0">
        <references count="3">
          <reference field="4294967294" count="1" selected="0">
            <x v="0"/>
          </reference>
          <reference field="1" count="1" selected="0">
            <x v="1"/>
          </reference>
          <reference field="4" count="1" selected="0">
            <x v="1"/>
          </reference>
        </references>
      </pivotArea>
    </chartFormat>
    <chartFormat chart="3" format="40" series="1">
      <pivotArea type="data" outline="0" fieldPosition="0">
        <references count="3">
          <reference field="4294967294" count="1" selected="0">
            <x v="0"/>
          </reference>
          <reference field="1" count="1" selected="0">
            <x v="2"/>
          </reference>
          <reference field="4" count="1" selected="0">
            <x v="1"/>
          </reference>
        </references>
      </pivotArea>
    </chartFormat>
    <chartFormat chart="3" format="41" series="1">
      <pivotArea type="data" outline="0" fieldPosition="0">
        <references count="3">
          <reference field="4294967294" count="1" selected="0">
            <x v="0"/>
          </reference>
          <reference field="1" count="1" selected="0">
            <x v="3"/>
          </reference>
          <reference field="4" count="1" selected="0">
            <x v="1"/>
          </reference>
        </references>
      </pivotArea>
    </chartFormat>
    <chartFormat chart="3" format="42" series="1">
      <pivotArea type="data" outline="0" fieldPosition="0">
        <references count="3">
          <reference field="4294967294" count="1" selected="0">
            <x v="0"/>
          </reference>
          <reference field="1" count="1" selected="0">
            <x v="4"/>
          </reference>
          <reference field="4" count="1" selected="0">
            <x v="1"/>
          </reference>
        </references>
      </pivotArea>
    </chartFormat>
    <chartFormat chart="3" format="43" series="1">
      <pivotArea type="data" outline="0" fieldPosition="0">
        <references count="3">
          <reference field="4294967294" count="1" selected="0">
            <x v="0"/>
          </reference>
          <reference field="1" count="1" selected="0">
            <x v="0"/>
          </reference>
          <reference field="4" count="1" selected="0">
            <x v="2"/>
          </reference>
        </references>
      </pivotArea>
    </chartFormat>
    <chartFormat chart="3" format="44" series="1">
      <pivotArea type="data" outline="0" fieldPosition="0">
        <references count="3">
          <reference field="4294967294" count="1" selected="0">
            <x v="0"/>
          </reference>
          <reference field="1" count="1" selected="0">
            <x v="1"/>
          </reference>
          <reference field="4" count="1" selected="0">
            <x v="2"/>
          </reference>
        </references>
      </pivotArea>
    </chartFormat>
    <chartFormat chart="3" format="45" series="1">
      <pivotArea type="data" outline="0" fieldPosition="0">
        <references count="3">
          <reference field="4294967294" count="1" selected="0">
            <x v="0"/>
          </reference>
          <reference field="1" count="1" selected="0">
            <x v="2"/>
          </reference>
          <reference field="4" count="1" selected="0">
            <x v="2"/>
          </reference>
        </references>
      </pivotArea>
    </chartFormat>
    <chartFormat chart="3" format="46" series="1">
      <pivotArea type="data" outline="0" fieldPosition="0">
        <references count="3">
          <reference field="4294967294" count="1" selected="0">
            <x v="0"/>
          </reference>
          <reference field="1" count="1" selected="0">
            <x v="3"/>
          </reference>
          <reference field="4" count="1" selected="0">
            <x v="2"/>
          </reference>
        </references>
      </pivotArea>
    </chartFormat>
    <chartFormat chart="3" format="47" series="1">
      <pivotArea type="data" outline="0" fieldPosition="0">
        <references count="3">
          <reference field="4294967294" count="1" selected="0">
            <x v="0"/>
          </reference>
          <reference field="1" count="1" selected="0">
            <x v="4"/>
          </reference>
          <reference field="4" count="1" selected="0">
            <x v="2"/>
          </reference>
        </references>
      </pivotArea>
    </chartFormat>
    <chartFormat chart="4" format="48" series="1">
      <pivotArea type="data" outline="0" fieldPosition="0">
        <references count="3">
          <reference field="4294967294" count="1" selected="0">
            <x v="0"/>
          </reference>
          <reference field="1" count="1" selected="0">
            <x v="0"/>
          </reference>
          <reference field="4" count="1" selected="0">
            <x v="0"/>
          </reference>
        </references>
      </pivotArea>
    </chartFormat>
    <chartFormat chart="4" format="49" series="1">
      <pivotArea type="data" outline="0" fieldPosition="0">
        <references count="3">
          <reference field="4294967294" count="1" selected="0">
            <x v="0"/>
          </reference>
          <reference field="1" count="1" selected="0">
            <x v="1"/>
          </reference>
          <reference field="4" count="1" selected="0">
            <x v="0"/>
          </reference>
        </references>
      </pivotArea>
    </chartFormat>
    <chartFormat chart="4" format="50" series="1">
      <pivotArea type="data" outline="0" fieldPosition="0">
        <references count="3">
          <reference field="4294967294" count="1" selected="0">
            <x v="0"/>
          </reference>
          <reference field="1" count="1" selected="0">
            <x v="2"/>
          </reference>
          <reference field="4" count="1" selected="0">
            <x v="0"/>
          </reference>
        </references>
      </pivotArea>
    </chartFormat>
    <chartFormat chart="4" format="51" series="1">
      <pivotArea type="data" outline="0" fieldPosition="0">
        <references count="3">
          <reference field="4294967294" count="1" selected="0">
            <x v="0"/>
          </reference>
          <reference field="1" count="1" selected="0">
            <x v="3"/>
          </reference>
          <reference field="4" count="1" selected="0">
            <x v="0"/>
          </reference>
        </references>
      </pivotArea>
    </chartFormat>
    <chartFormat chart="4" format="52" series="1">
      <pivotArea type="data" outline="0" fieldPosition="0">
        <references count="3">
          <reference field="4294967294" count="1" selected="0">
            <x v="0"/>
          </reference>
          <reference field="1" count="1" selected="0">
            <x v="4"/>
          </reference>
          <reference field="4" count="1" selected="0">
            <x v="0"/>
          </reference>
        </references>
      </pivotArea>
    </chartFormat>
    <chartFormat chart="4" format="53" series="1">
      <pivotArea type="data" outline="0" fieldPosition="0">
        <references count="3">
          <reference field="4294967294" count="1" selected="0">
            <x v="0"/>
          </reference>
          <reference field="1" count="1" selected="0">
            <x v="0"/>
          </reference>
          <reference field="4" count="1" selected="0">
            <x v="1"/>
          </reference>
        </references>
      </pivotArea>
    </chartFormat>
    <chartFormat chart="4" format="54" series="1">
      <pivotArea type="data" outline="0" fieldPosition="0">
        <references count="3">
          <reference field="4294967294" count="1" selected="0">
            <x v="0"/>
          </reference>
          <reference field="1" count="1" selected="0">
            <x v="1"/>
          </reference>
          <reference field="4" count="1" selected="0">
            <x v="1"/>
          </reference>
        </references>
      </pivotArea>
    </chartFormat>
    <chartFormat chart="4" format="55" series="1">
      <pivotArea type="data" outline="0" fieldPosition="0">
        <references count="3">
          <reference field="4294967294" count="1" selected="0">
            <x v="0"/>
          </reference>
          <reference field="1" count="1" selected="0">
            <x v="2"/>
          </reference>
          <reference field="4" count="1" selected="0">
            <x v="1"/>
          </reference>
        </references>
      </pivotArea>
    </chartFormat>
    <chartFormat chart="4" format="56" series="1">
      <pivotArea type="data" outline="0" fieldPosition="0">
        <references count="3">
          <reference field="4294967294" count="1" selected="0">
            <x v="0"/>
          </reference>
          <reference field="1" count="1" selected="0">
            <x v="3"/>
          </reference>
          <reference field="4" count="1" selected="0">
            <x v="1"/>
          </reference>
        </references>
      </pivotArea>
    </chartFormat>
    <chartFormat chart="4" format="57" series="1">
      <pivotArea type="data" outline="0" fieldPosition="0">
        <references count="3">
          <reference field="4294967294" count="1" selected="0">
            <x v="0"/>
          </reference>
          <reference field="1" count="1" selected="0">
            <x v="4"/>
          </reference>
          <reference field="4" count="1" selected="0">
            <x v="1"/>
          </reference>
        </references>
      </pivotArea>
    </chartFormat>
    <chartFormat chart="4" format="58" series="1">
      <pivotArea type="data" outline="0" fieldPosition="0">
        <references count="3">
          <reference field="4294967294" count="1" selected="0">
            <x v="0"/>
          </reference>
          <reference field="1" count="1" selected="0">
            <x v="0"/>
          </reference>
          <reference field="4" count="1" selected="0">
            <x v="2"/>
          </reference>
        </references>
      </pivotArea>
    </chartFormat>
    <chartFormat chart="4" format="59" series="1">
      <pivotArea type="data" outline="0" fieldPosition="0">
        <references count="3">
          <reference field="4294967294" count="1" selected="0">
            <x v="0"/>
          </reference>
          <reference field="1" count="1" selected="0">
            <x v="1"/>
          </reference>
          <reference field="4" count="1" selected="0">
            <x v="2"/>
          </reference>
        </references>
      </pivotArea>
    </chartFormat>
    <chartFormat chart="4" format="60" series="1">
      <pivotArea type="data" outline="0" fieldPosition="0">
        <references count="3">
          <reference field="4294967294" count="1" selected="0">
            <x v="0"/>
          </reference>
          <reference field="1" count="1" selected="0">
            <x v="2"/>
          </reference>
          <reference field="4" count="1" selected="0">
            <x v="2"/>
          </reference>
        </references>
      </pivotArea>
    </chartFormat>
    <chartFormat chart="4" format="61" series="1">
      <pivotArea type="data" outline="0" fieldPosition="0">
        <references count="3">
          <reference field="4294967294" count="1" selected="0">
            <x v="0"/>
          </reference>
          <reference field="1" count="1" selected="0">
            <x v="3"/>
          </reference>
          <reference field="4" count="1" selected="0">
            <x v="2"/>
          </reference>
        </references>
      </pivotArea>
    </chartFormat>
    <chartFormat chart="4" format="62" series="1">
      <pivotArea type="data" outline="0" fieldPosition="0">
        <references count="3">
          <reference field="4294967294" count="1" selected="0">
            <x v="0"/>
          </reference>
          <reference field="1" count="1" selected="0">
            <x v="4"/>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im_Status" xr10:uid="{0D525409-3E8C-46F2-B7D3-0CA6477EC6A5}" sourceName="Claim Status">
  <pivotTables>
    <pivotTable tabId="10" name="PivotTable12"/>
  </pivotTables>
  <data>
    <tabular pivotCacheId="756979674">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juster_Name" xr10:uid="{3D2BAE89-7163-479C-B03B-DE7E2FC81758}" sourceName="Adjuster Name">
  <pivotTables>
    <pivotTable tabId="11" name="PivotTable13"/>
  </pivotTables>
  <data>
    <tabular pivotCacheId="756979674">
      <items count="5">
        <i x="0" s="1"/>
        <i x="2" s="1"/>
        <i x="4"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im_Type1" xr10:uid="{A7C0AA56-A2C1-4B81-9847-FAEF8F3E2AA0}" sourceName="Claim Type">
  <pivotTables>
    <pivotTable tabId="15" name="PivotTable18"/>
  </pivotTables>
  <data>
    <tabular pivotCacheId="756979674">
      <items count="5">
        <i x="1" s="1"/>
        <i x="3" s="1"/>
        <i x="4"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im_Type" xr10:uid="{741D0047-0153-49CE-B585-CCB696DE1B34}" sourceName="Claim Type">
  <pivotTables>
    <pivotTable tabId="23" name="PivotTable24"/>
  </pivotTables>
  <data>
    <tabular pivotCacheId="756979674">
      <items count="5">
        <i x="1" s="1"/>
        <i x="3" s="1"/>
        <i x="4"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juster_Location" xr10:uid="{74D5481D-F727-413C-895B-72C14651F5CA}" sourceName="[Table1].[Adjuster Location]">
  <pivotTables>
    <pivotTable tabId="27" name="PivotTable28"/>
  </pivotTables>
  <data>
    <olap pivotCacheId="1899864546">
      <levels count="2">
        <level uniqueName="[Table1].[Adjuster Location].[(All)]" sourceCaption="(All)" count="0"/>
        <level uniqueName="[Table1].[Adjuster Location].[Adjuster Location]" sourceCaption="Adjuster Location" count="3">
          <ranges>
            <range startItem="0">
              <i n="[Table1].[Adjuster Location].&amp;[California]" c="California"/>
              <i n="[Table1].[Adjuster Location].&amp;[Illinois]" c="Illinois"/>
              <i n="[Table1].[Adjuster Location].&amp;[Texas]" c="Texas"/>
            </range>
          </ranges>
        </level>
      </levels>
      <selections count="1">
        <selection n="[Table1].[Adjuster Location].[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lexity_Level" xr10:uid="{3966BF8F-45C8-44A4-84E4-6C1A25B2F6A2}" sourceName="Complexity Level">
  <pivotTables>
    <pivotTable tabId="28" name="PivotTable1"/>
  </pivotTables>
  <data>
    <tabular pivotCacheId="756979674">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aim Status" xr10:uid="{1C3FDFC8-55E8-4F17-A593-3ABAEC02CA98}" cache="Slicer_Claim_Status" caption="Claim Status" startItem="1" style="SlicerStyleDark6" rowHeight="241300"/>
  <slicer name="Adjuster Name" xr10:uid="{B0C3E5C2-FDFE-4A5F-B58D-A4B01E68EBE4}" cache="Slicer_Adjuster_Name" caption="Avg. Time to Resolve" style="SlicerStyleDark3" rowHeight="241300"/>
  <slicer name="Claim Type 1" xr10:uid="{77816902-34F5-4429-8E34-173D226BB361}" cache="Slicer_Claim_Type1" caption="Performance by Location" startItem="2" style="SlicerStyleDark2" rowHeight="241300"/>
  <slicer name="Claim Type" xr10:uid="{7E893911-E718-40F7-9369-84D673E9DB57}" cache="Slicer_Claim_Type" caption="Adjuster Performance Sum." style="SlicerStyleDark1" rowHeight="241300"/>
  <slicer name="Adjuster Location" xr10:uid="{E0FC0ABD-74D9-4BE2-98A0-E38280250167}" cache="Slicer_Adjuster_Location" caption="Auto level vs.Time" level="1" style="SlicerStyleDark2" rowHeight="241300"/>
  <slicer name="Complexity Level" xr10:uid="{F09E3428-E046-45A4-AE6E-36E89AA834B5}" cache="Slicer_Complexity_Level" caption="Monthly Claims"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234D59-F8BE-4FAB-9D9B-245172AD92CA}" name="Table1" displayName="Table1" ref="A1:P101" totalsRowShown="0" headerRowDxfId="6" headerRowBorderDxfId="5" tableBorderDxfId="4">
  <tableColumns count="16">
    <tableColumn id="1" xr3:uid="{27B1BC12-69C3-493E-9F3D-870365D6F81D}" name="Claim ID"/>
    <tableColumn id="2" xr3:uid="{C2C7FFAE-8421-4EC0-8A58-5F638CA3C77E}" name="Claim Type"/>
    <tableColumn id="3" xr3:uid="{4FFB1E1A-D18F-40A1-A484-07C714F8E803}" name="Date Reported" dataDxfId="3"/>
    <tableColumn id="4" xr3:uid="{0D908759-0421-4F9F-805A-D0C1BD63192B}" name="Date Processed"/>
    <tableColumn id="5" xr3:uid="{1C31E07E-1783-4960-B75A-AB700D2425EC}" name="Claim Status"/>
    <tableColumn id="6" xr3:uid="{29237357-0FC3-42A0-A483-6499CB493692}" name="Adjuster ID"/>
    <tableColumn id="7" xr3:uid="{47C743D4-999A-4DDC-9735-5ED32047A6D5}" name="Adjuster Name"/>
    <tableColumn id="8" xr3:uid="{F0EFD1A5-2B24-4EA9-AA8A-583057B1C119}" name="Adjuster Location"/>
    <tableColumn id="9" xr3:uid="{A8817912-EFEE-41EA-812C-059DC987AE73}" name="Time to Resolve (days)"/>
    <tableColumn id="10" xr3:uid="{F49E25C0-6317-4E63-9D81-A7D674E8832F}" name="Complexity Score"/>
    <tableColumn id="11" xr3:uid="{F428749C-BFAC-41B0-AF3F-29A3A9E193D2}" name="Automation Level"/>
    <tableColumn id="12" xr3:uid="{C81199DC-E9A3-4579-8674-AEEEDEC53261}" name="Staffing Levels"/>
    <tableColumn id="13" xr3:uid="{A9392330-9DB9-4A1D-9785-6E09D32D1AA5}" name="Performance Metrics"/>
    <tableColumn id="14" xr3:uid="{37F235D7-B981-436F-8FD0-99F7AF46241A}" name="Complexity Level" dataDxfId="2">
      <calculatedColumnFormula>IF(Table1[[#This Row],[Complexity Score]]&gt;=8,"High",IF(Table1[[#This Row],[Complexity Score]]&gt;=5,"Medium","Low"))</calculatedColumnFormula>
    </tableColumn>
    <tableColumn id="15" xr3:uid="{145925DA-FE36-4C10-805E-507F03355131}" name="Column1" dataDxfId="1"/>
    <tableColumn id="16" xr3:uid="{CFAD4A0A-8FD8-42E5-9F01-676479868D16}" name="Reported month" dataDxfId="0">
      <calculatedColumnFormula>TEXT(Table1[[#This Row],[Date Reported]],"mmmm")</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8154C-DD1B-43F6-9712-E07795B6D5FA}">
  <dimension ref="B17:X59"/>
  <sheetViews>
    <sheetView tabSelected="1" workbookViewId="0">
      <selection activeCell="T42" sqref="T42"/>
    </sheetView>
  </sheetViews>
  <sheetFormatPr defaultRowHeight="15" x14ac:dyDescent="0.25"/>
  <cols>
    <col min="1" max="1" width="28.140625" bestFit="1" customWidth="1"/>
    <col min="2" max="2" width="16.28515625" bestFit="1" customWidth="1"/>
    <col min="3" max="16" width="8.85546875" bestFit="1" customWidth="1"/>
    <col min="17" max="17" width="4.85546875" customWidth="1"/>
    <col min="18" max="22" width="8.85546875" bestFit="1" customWidth="1"/>
    <col min="23" max="23" width="5.42578125" customWidth="1"/>
    <col min="24" max="24" width="3.85546875" hidden="1" customWidth="1"/>
    <col min="25" max="25" width="3.5703125" customWidth="1"/>
    <col min="26" max="101" width="8.85546875" bestFit="1" customWidth="1"/>
    <col min="102" max="102" width="11.28515625" bestFit="1" customWidth="1"/>
    <col min="103" max="108" width="8.85546875" bestFit="1" customWidth="1"/>
    <col min="109" max="109" width="11.28515625" bestFit="1" customWidth="1"/>
  </cols>
  <sheetData>
    <row r="17" spans="2:20" x14ac:dyDescent="0.25">
      <c r="C17" s="6"/>
      <c r="D17" s="6"/>
      <c r="E17" s="6"/>
      <c r="F17" s="6"/>
      <c r="G17" s="6"/>
      <c r="H17" s="6"/>
      <c r="I17" s="6"/>
      <c r="J17" s="6"/>
      <c r="K17" s="6"/>
      <c r="L17" s="6"/>
      <c r="M17" s="6"/>
      <c r="N17" s="6"/>
    </row>
    <row r="18" spans="2:20" x14ac:dyDescent="0.25">
      <c r="B18" s="5"/>
      <c r="C18" s="6"/>
      <c r="D18" s="5"/>
      <c r="E18" s="5"/>
      <c r="F18" s="5"/>
      <c r="G18" s="5"/>
      <c r="H18" s="5"/>
      <c r="I18" s="5"/>
      <c r="J18" s="5"/>
      <c r="K18" s="5"/>
      <c r="L18" s="5"/>
      <c r="M18" s="5"/>
      <c r="N18" s="5"/>
    </row>
    <row r="19" spans="2:20" x14ac:dyDescent="0.25">
      <c r="B19" s="4"/>
      <c r="C19" s="5"/>
    </row>
    <row r="20" spans="2:20" x14ac:dyDescent="0.25">
      <c r="B20" s="4"/>
      <c r="H20" s="5"/>
      <c r="I20" s="5"/>
      <c r="J20" s="5"/>
      <c r="K20" s="5"/>
      <c r="L20" s="5"/>
      <c r="M20" s="5"/>
      <c r="N20" s="5"/>
      <c r="O20" s="5"/>
      <c r="P20" s="5"/>
      <c r="Q20" s="5"/>
      <c r="R20" s="5"/>
      <c r="S20" s="5"/>
      <c r="T20" s="5"/>
    </row>
    <row r="21" spans="2:20" x14ac:dyDescent="0.25">
      <c r="B21" s="4"/>
      <c r="H21" s="4"/>
    </row>
    <row r="22" spans="2:20" x14ac:dyDescent="0.25">
      <c r="B22" s="4"/>
      <c r="H22" s="4"/>
    </row>
    <row r="23" spans="2:20" x14ac:dyDescent="0.25">
      <c r="B23" s="4"/>
      <c r="H23" s="4"/>
    </row>
    <row r="24" spans="2:20" x14ac:dyDescent="0.25">
      <c r="B24" s="8"/>
      <c r="D24" s="7"/>
      <c r="E24" s="7"/>
      <c r="F24" s="7"/>
      <c r="G24" s="7"/>
      <c r="H24" s="4"/>
    </row>
    <row r="25" spans="2:20" x14ac:dyDescent="0.25">
      <c r="B25" s="4"/>
      <c r="C25" s="7"/>
      <c r="H25" s="4"/>
    </row>
    <row r="26" spans="2:20" x14ac:dyDescent="0.25">
      <c r="B26" s="8"/>
      <c r="H26" s="8"/>
      <c r="I26" s="7"/>
      <c r="J26" s="7"/>
      <c r="K26" s="7"/>
      <c r="L26" s="7"/>
      <c r="M26" s="7"/>
      <c r="N26" s="7"/>
      <c r="O26" s="7"/>
      <c r="P26" s="7"/>
      <c r="Q26" s="7"/>
      <c r="R26" s="7"/>
      <c r="S26" s="7"/>
      <c r="T26" s="7"/>
    </row>
    <row r="52" spans="6:18" x14ac:dyDescent="0.25">
      <c r="G52" s="5"/>
      <c r="H52" s="5"/>
      <c r="I52" s="5"/>
      <c r="J52" s="5"/>
      <c r="K52" s="5"/>
      <c r="L52" s="5"/>
      <c r="M52" s="5"/>
      <c r="N52" s="5"/>
      <c r="O52" s="5"/>
      <c r="P52" s="5"/>
      <c r="Q52" s="5"/>
      <c r="R52" s="5"/>
    </row>
    <row r="53" spans="6:18" x14ac:dyDescent="0.25">
      <c r="F53" s="4"/>
    </row>
    <row r="54" spans="6:18" x14ac:dyDescent="0.25">
      <c r="F54" s="4"/>
    </row>
    <row r="55" spans="6:18" x14ac:dyDescent="0.25">
      <c r="F55" s="4"/>
    </row>
    <row r="56" spans="6:18" x14ac:dyDescent="0.25">
      <c r="F56" s="4"/>
      <c r="K56" s="5"/>
    </row>
    <row r="57" spans="6:18" x14ac:dyDescent="0.25">
      <c r="F57" s="4"/>
    </row>
    <row r="58" spans="6:18" x14ac:dyDescent="0.25">
      <c r="F58" s="8"/>
      <c r="G58" s="7"/>
      <c r="H58" s="7"/>
      <c r="I58" s="7"/>
      <c r="J58" s="7"/>
      <c r="L58" s="7"/>
      <c r="M58" s="7"/>
      <c r="N58" s="7"/>
      <c r="O58" s="7"/>
      <c r="P58" s="7"/>
      <c r="Q58" s="7"/>
      <c r="R58" s="7"/>
    </row>
    <row r="59" spans="6:18" x14ac:dyDescent="0.25">
      <c r="K59" s="7"/>
    </row>
  </sheetData>
  <conditionalFormatting sqref="D19:N19 C20:C25 D20:G24">
    <cfRule type="colorScale" priority="3">
      <colorScale>
        <cfvo type="min"/>
        <cfvo type="percentile" val="50"/>
        <cfvo type="max"/>
        <color rgb="FF63BE7B"/>
        <color rgb="FFFFEB84"/>
        <color rgb="FFF8696B"/>
      </colorScale>
    </cfRule>
  </conditionalFormatting>
  <conditionalFormatting sqref="G53:R55 G56:J58 L56:R58 K57:K59">
    <cfRule type="colorScale" priority="2">
      <colorScale>
        <cfvo type="min"/>
        <cfvo type="percentile" val="50"/>
        <cfvo type="max"/>
        <color rgb="FF63BE7B"/>
        <color rgb="FFFFEB84"/>
        <color rgb="FFF8696B"/>
      </colorScale>
    </cfRule>
  </conditionalFormatting>
  <conditionalFormatting sqref="I21:T26">
    <cfRule type="colorScale" priority="1">
      <colorScale>
        <cfvo type="min"/>
        <cfvo type="percentile" val="50"/>
        <cfvo type="max"/>
        <color rgb="FF63BE7B"/>
        <color rgb="FFFFEB84"/>
        <color rgb="FFF8696B"/>
      </colorScale>
    </cfRule>
  </conditionalFormatting>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1A74A-CCE0-447C-9BA3-6DBCE1865F35}">
  <dimension ref="A3:E10"/>
  <sheetViews>
    <sheetView workbookViewId="0">
      <selection activeCell="T8" sqref="T8"/>
    </sheetView>
  </sheetViews>
  <sheetFormatPr defaultRowHeight="15" x14ac:dyDescent="0.25"/>
  <cols>
    <col min="1" max="1" width="16.42578125" bestFit="1" customWidth="1"/>
    <col min="2" max="2" width="16.28515625" bestFit="1" customWidth="1"/>
    <col min="3" max="3" width="5.85546875" bestFit="1" customWidth="1"/>
    <col min="4" max="4" width="13.7109375" bestFit="1" customWidth="1"/>
    <col min="5" max="5" width="11.28515625" bestFit="1" customWidth="1"/>
  </cols>
  <sheetData>
    <row r="3" spans="1:5" x14ac:dyDescent="0.25">
      <c r="A3" s="3" t="s">
        <v>161</v>
      </c>
      <c r="B3" s="3" t="s">
        <v>162</v>
      </c>
    </row>
    <row r="4" spans="1:5" x14ac:dyDescent="0.25">
      <c r="A4" s="3" t="s">
        <v>159</v>
      </c>
      <c r="B4" t="s">
        <v>119</v>
      </c>
      <c r="C4" t="s">
        <v>118</v>
      </c>
      <c r="D4" t="s">
        <v>120</v>
      </c>
      <c r="E4" t="s">
        <v>160</v>
      </c>
    </row>
    <row r="5" spans="1:5" x14ac:dyDescent="0.25">
      <c r="A5" s="4" t="s">
        <v>114</v>
      </c>
      <c r="B5" s="10">
        <v>7</v>
      </c>
      <c r="C5" s="10">
        <v>7</v>
      </c>
      <c r="D5" s="10">
        <v>5</v>
      </c>
      <c r="E5" s="10">
        <v>19</v>
      </c>
    </row>
    <row r="6" spans="1:5" x14ac:dyDescent="0.25">
      <c r="A6" s="4" t="s">
        <v>116</v>
      </c>
      <c r="B6" s="10">
        <v>4</v>
      </c>
      <c r="C6" s="10">
        <v>8</v>
      </c>
      <c r="D6" s="10">
        <v>5</v>
      </c>
      <c r="E6" s="10">
        <v>17</v>
      </c>
    </row>
    <row r="7" spans="1:5" x14ac:dyDescent="0.25">
      <c r="A7" s="4" t="s">
        <v>117</v>
      </c>
      <c r="B7" s="10">
        <v>6</v>
      </c>
      <c r="C7" s="10">
        <v>5</v>
      </c>
      <c r="D7" s="10">
        <v>3</v>
      </c>
      <c r="E7" s="10">
        <v>14</v>
      </c>
    </row>
    <row r="8" spans="1:5" x14ac:dyDescent="0.25">
      <c r="A8" s="4" t="s">
        <v>115</v>
      </c>
      <c r="B8" s="10">
        <v>9</v>
      </c>
      <c r="C8" s="10">
        <v>8</v>
      </c>
      <c r="D8" s="10">
        <v>7</v>
      </c>
      <c r="E8" s="10">
        <v>24</v>
      </c>
    </row>
    <row r="9" spans="1:5" x14ac:dyDescent="0.25">
      <c r="A9" s="4" t="s">
        <v>113</v>
      </c>
      <c r="B9" s="10">
        <v>9</v>
      </c>
      <c r="C9" s="10">
        <v>8</v>
      </c>
      <c r="D9" s="10">
        <v>9</v>
      </c>
      <c r="E9" s="10">
        <v>26</v>
      </c>
    </row>
    <row r="10" spans="1:5" x14ac:dyDescent="0.25">
      <c r="A10" s="4" t="s">
        <v>160</v>
      </c>
      <c r="B10" s="10">
        <v>35</v>
      </c>
      <c r="C10" s="10">
        <v>36</v>
      </c>
      <c r="D10" s="10">
        <v>29</v>
      </c>
      <c r="E10" s="10">
        <v>100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F6CFF-54E4-45D9-955F-FB1B8A6B8AA7}">
  <dimension ref="A3:B9"/>
  <sheetViews>
    <sheetView workbookViewId="0">
      <selection activeCell="B7" sqref="B7"/>
    </sheetView>
  </sheetViews>
  <sheetFormatPr defaultRowHeight="15" x14ac:dyDescent="0.25"/>
  <cols>
    <col min="1" max="1" width="13.140625" bestFit="1" customWidth="1"/>
    <col min="2" max="2" width="28.140625" bestFit="1" customWidth="1"/>
  </cols>
  <sheetData>
    <row r="3" spans="1:2" x14ac:dyDescent="0.25">
      <c r="A3" s="3" t="s">
        <v>159</v>
      </c>
      <c r="B3" t="s">
        <v>163</v>
      </c>
    </row>
    <row r="4" spans="1:2" x14ac:dyDescent="0.25">
      <c r="A4" s="4" t="s">
        <v>114</v>
      </c>
      <c r="B4" s="10">
        <v>127</v>
      </c>
    </row>
    <row r="5" spans="1:2" x14ac:dyDescent="0.25">
      <c r="A5" s="4" t="s">
        <v>116</v>
      </c>
      <c r="B5" s="10">
        <v>100</v>
      </c>
    </row>
    <row r="6" spans="1:2" x14ac:dyDescent="0.25">
      <c r="A6" s="4" t="s">
        <v>117</v>
      </c>
      <c r="B6" s="10">
        <v>124</v>
      </c>
    </row>
    <row r="7" spans="1:2" x14ac:dyDescent="0.25">
      <c r="A7" s="4" t="s">
        <v>115</v>
      </c>
      <c r="B7" s="10">
        <v>266</v>
      </c>
    </row>
    <row r="8" spans="1:2" x14ac:dyDescent="0.25">
      <c r="A8" s="4" t="s">
        <v>113</v>
      </c>
      <c r="B8" s="10">
        <v>200</v>
      </c>
    </row>
    <row r="9" spans="1:2" x14ac:dyDescent="0.25">
      <c r="A9" s="4" t="s">
        <v>160</v>
      </c>
      <c r="B9" s="10">
        <v>817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3F067-77D0-4D06-854A-47188120DF2E}">
  <dimension ref="A3:E8"/>
  <sheetViews>
    <sheetView workbookViewId="0">
      <selection activeCell="C4" sqref="C4:C8"/>
      <pivotSelection pane="bottomRight" showHeader="1" extendable="1" axis="axisCol" start="1" max="4" activeRow="3" activeCol="2" previousRow="3" previousCol="2" click="1" r:id="rId1">
        <pivotArea dataOnly="0" outline="0" fieldPosition="0">
          <references count="1">
            <reference field="10" count="1">
              <x v="1"/>
            </reference>
          </references>
        </pivotArea>
      </pivotSelection>
    </sheetView>
  </sheetViews>
  <sheetFormatPr defaultRowHeight="15" x14ac:dyDescent="0.25"/>
  <cols>
    <col min="1" max="1" width="28.140625" bestFit="1" customWidth="1"/>
    <col min="2" max="2" width="16.28515625" bestFit="1" customWidth="1"/>
    <col min="3" max="3" width="4.5703125" bestFit="1" customWidth="1"/>
    <col min="4" max="4" width="8.5703125" bestFit="1" customWidth="1"/>
    <col min="5" max="5" width="11.28515625" bestFit="1" customWidth="1"/>
  </cols>
  <sheetData>
    <row r="3" spans="1:5" x14ac:dyDescent="0.25">
      <c r="A3" s="3" t="s">
        <v>163</v>
      </c>
      <c r="B3" s="3" t="s">
        <v>162</v>
      </c>
    </row>
    <row r="4" spans="1:5" x14ac:dyDescent="0.25">
      <c r="A4" s="3" t="s">
        <v>159</v>
      </c>
      <c r="B4" t="s">
        <v>130</v>
      </c>
      <c r="C4" t="s">
        <v>131</v>
      </c>
      <c r="D4" t="s">
        <v>129</v>
      </c>
      <c r="E4" t="s">
        <v>160</v>
      </c>
    </row>
    <row r="5" spans="1:5" x14ac:dyDescent="0.25">
      <c r="A5" s="4" t="s">
        <v>128</v>
      </c>
      <c r="B5" s="10">
        <v>73</v>
      </c>
      <c r="C5" s="10">
        <v>38</v>
      </c>
      <c r="D5" s="10">
        <v>40</v>
      </c>
      <c r="E5" s="10">
        <v>151</v>
      </c>
    </row>
    <row r="6" spans="1:5" x14ac:dyDescent="0.25">
      <c r="A6" s="4" t="s">
        <v>126</v>
      </c>
      <c r="B6" s="10">
        <v>115</v>
      </c>
      <c r="C6" s="10">
        <v>53</v>
      </c>
      <c r="D6" s="10">
        <v>120</v>
      </c>
      <c r="E6" s="10">
        <v>288</v>
      </c>
    </row>
    <row r="7" spans="1:5" x14ac:dyDescent="0.25">
      <c r="A7" s="4" t="s">
        <v>127</v>
      </c>
      <c r="B7" s="10">
        <v>111</v>
      </c>
      <c r="C7" s="10">
        <v>180</v>
      </c>
      <c r="D7" s="10">
        <v>87</v>
      </c>
      <c r="E7" s="10">
        <v>378</v>
      </c>
    </row>
    <row r="8" spans="1:5" x14ac:dyDescent="0.25">
      <c r="A8" s="4" t="s">
        <v>160</v>
      </c>
      <c r="B8" s="10">
        <v>299</v>
      </c>
      <c r="C8" s="10">
        <v>271</v>
      </c>
      <c r="D8" s="10">
        <v>247</v>
      </c>
      <c r="E8" s="10">
        <v>817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B842B-298E-4895-BA5D-E817B57EB26B}">
  <dimension ref="A3:C9"/>
  <sheetViews>
    <sheetView workbookViewId="0">
      <selection activeCell="C3" sqref="C3"/>
    </sheetView>
  </sheetViews>
  <sheetFormatPr defaultRowHeight="15" x14ac:dyDescent="0.25"/>
  <cols>
    <col min="1" max="1" width="13.28515625" bestFit="1" customWidth="1"/>
    <col min="2" max="2" width="16.42578125" bestFit="1" customWidth="1"/>
    <col min="3" max="3" width="28.140625" bestFit="1" customWidth="1"/>
  </cols>
  <sheetData>
    <row r="3" spans="1:3" x14ac:dyDescent="0.25">
      <c r="A3" s="3" t="s">
        <v>159</v>
      </c>
      <c r="B3" t="s">
        <v>161</v>
      </c>
      <c r="C3" t="s">
        <v>163</v>
      </c>
    </row>
    <row r="4" spans="1:3" x14ac:dyDescent="0.25">
      <c r="A4" s="4" t="s">
        <v>121</v>
      </c>
      <c r="B4" s="10">
        <v>16</v>
      </c>
      <c r="C4" s="10">
        <v>148</v>
      </c>
    </row>
    <row r="5" spans="1:3" x14ac:dyDescent="0.25">
      <c r="A5" s="4" t="s">
        <v>123</v>
      </c>
      <c r="B5" s="10">
        <v>19</v>
      </c>
      <c r="C5" s="10">
        <v>151</v>
      </c>
    </row>
    <row r="6" spans="1:3" x14ac:dyDescent="0.25">
      <c r="A6" s="4" t="s">
        <v>125</v>
      </c>
      <c r="B6" s="10">
        <v>17</v>
      </c>
      <c r="C6" s="10">
        <v>140</v>
      </c>
    </row>
    <row r="7" spans="1:3" x14ac:dyDescent="0.25">
      <c r="A7" s="4" t="s">
        <v>122</v>
      </c>
      <c r="B7" s="10">
        <v>26</v>
      </c>
      <c r="C7" s="10">
        <v>224</v>
      </c>
    </row>
    <row r="8" spans="1:3" x14ac:dyDescent="0.25">
      <c r="A8" s="4" t="s">
        <v>124</v>
      </c>
      <c r="B8" s="10">
        <v>22</v>
      </c>
      <c r="C8" s="10">
        <v>154</v>
      </c>
    </row>
    <row r="9" spans="1:3" x14ac:dyDescent="0.25">
      <c r="A9" s="4" t="s">
        <v>160</v>
      </c>
      <c r="B9" s="10">
        <v>100</v>
      </c>
      <c r="C9" s="10">
        <v>817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8BD77-04A6-4DD6-A3CB-5A73A2410DE4}">
  <dimension ref="A3:C7"/>
  <sheetViews>
    <sheetView workbookViewId="0">
      <selection activeCell="E9" sqref="E9"/>
    </sheetView>
  </sheetViews>
  <sheetFormatPr defaultRowHeight="15" x14ac:dyDescent="0.25"/>
  <cols>
    <col min="1" max="1" width="13.140625" bestFit="1" customWidth="1"/>
    <col min="2" max="2" width="28.140625" bestFit="1" customWidth="1"/>
    <col min="3" max="3" width="16.42578125" bestFit="1" customWidth="1"/>
    <col min="4" max="6" width="28.140625" bestFit="1" customWidth="1"/>
    <col min="7" max="7" width="33.140625" bestFit="1" customWidth="1"/>
    <col min="8" max="8" width="21.5703125" bestFit="1" customWidth="1"/>
    <col min="9" max="22" width="3" bestFit="1" customWidth="1"/>
    <col min="23" max="23" width="11.28515625" bestFit="1" customWidth="1"/>
    <col min="24" max="101" width="8.85546875" bestFit="1" customWidth="1"/>
    <col min="102" max="102" width="11.28515625" bestFit="1" customWidth="1"/>
  </cols>
  <sheetData>
    <row r="3" spans="1:3" x14ac:dyDescent="0.25">
      <c r="A3" s="3" t="s">
        <v>159</v>
      </c>
      <c r="B3" t="s">
        <v>163</v>
      </c>
      <c r="C3" t="s">
        <v>161</v>
      </c>
    </row>
    <row r="4" spans="1:3" x14ac:dyDescent="0.25">
      <c r="A4" s="4" t="s">
        <v>130</v>
      </c>
      <c r="B4" s="10">
        <v>299</v>
      </c>
      <c r="C4" s="10">
        <v>31</v>
      </c>
    </row>
    <row r="5" spans="1:3" x14ac:dyDescent="0.25">
      <c r="A5" s="4" t="s">
        <v>131</v>
      </c>
      <c r="B5" s="10">
        <v>271</v>
      </c>
      <c r="C5" s="10">
        <v>34</v>
      </c>
    </row>
    <row r="6" spans="1:3" x14ac:dyDescent="0.25">
      <c r="A6" s="4" t="s">
        <v>129</v>
      </c>
      <c r="B6" s="10">
        <v>247</v>
      </c>
      <c r="C6" s="10">
        <v>35</v>
      </c>
    </row>
    <row r="7" spans="1:3" x14ac:dyDescent="0.25">
      <c r="A7" s="4" t="s">
        <v>160</v>
      </c>
      <c r="B7" s="10">
        <v>817</v>
      </c>
      <c r="C7" s="10">
        <v>100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9ED92-03ED-4911-A249-E29EEC618A90}">
  <dimension ref="A3:T7"/>
  <sheetViews>
    <sheetView workbookViewId="0">
      <selection activeCell="R14" sqref="R14"/>
    </sheetView>
  </sheetViews>
  <sheetFormatPr defaultRowHeight="15" x14ac:dyDescent="0.25"/>
  <cols>
    <col min="1" max="1" width="16.42578125" bestFit="1" customWidth="1"/>
    <col min="2" max="2" width="16.28515625" bestFit="1" customWidth="1"/>
    <col min="3" max="3" width="6.85546875" bestFit="1" customWidth="1"/>
    <col min="4" max="4" width="4.28515625" bestFit="1" customWidth="1"/>
    <col min="5" max="5" width="8.7109375" bestFit="1" customWidth="1"/>
    <col min="6" max="6" width="6.42578125" bestFit="1" customWidth="1"/>
    <col min="7" max="7" width="11.85546875" bestFit="1" customWidth="1"/>
    <col min="8" max="8" width="7.7109375" bestFit="1" customWidth="1"/>
    <col min="9" max="9" width="6.85546875" bestFit="1" customWidth="1"/>
    <col min="10" max="10" width="4.28515625" bestFit="1" customWidth="1"/>
    <col min="11" max="11" width="8.7109375" bestFit="1" customWidth="1"/>
    <col min="12" max="12" width="6.42578125" bestFit="1" customWidth="1"/>
    <col min="13" max="13" width="10.7109375" bestFit="1" customWidth="1"/>
    <col min="14" max="14" width="15.5703125" bestFit="1" customWidth="1"/>
    <col min="15" max="15" width="6.85546875" bestFit="1" customWidth="1"/>
    <col min="16" max="16" width="4.28515625" bestFit="1" customWidth="1"/>
    <col min="17" max="17" width="8.7109375" bestFit="1" customWidth="1"/>
    <col min="18" max="18" width="6.42578125" bestFit="1" customWidth="1"/>
    <col min="19" max="19" width="18.7109375" bestFit="1" customWidth="1"/>
    <col min="20" max="20" width="11.28515625" bestFit="1" customWidth="1"/>
  </cols>
  <sheetData>
    <row r="3" spans="1:20" x14ac:dyDescent="0.25">
      <c r="A3" s="3" t="s">
        <v>161</v>
      </c>
      <c r="B3" s="3" t="s">
        <v>162</v>
      </c>
    </row>
    <row r="4" spans="1:20" x14ac:dyDescent="0.25">
      <c r="B4" t="s">
        <v>119</v>
      </c>
      <c r="G4" t="s">
        <v>168</v>
      </c>
      <c r="H4" t="s">
        <v>118</v>
      </c>
      <c r="M4" t="s">
        <v>169</v>
      </c>
      <c r="N4" t="s">
        <v>120</v>
      </c>
      <c r="S4" t="s">
        <v>170</v>
      </c>
      <c r="T4" t="s">
        <v>160</v>
      </c>
    </row>
    <row r="5" spans="1:20" x14ac:dyDescent="0.25">
      <c r="A5" s="3" t="s">
        <v>159</v>
      </c>
      <c r="B5" t="s">
        <v>114</v>
      </c>
      <c r="C5" t="s">
        <v>116</v>
      </c>
      <c r="D5" t="s">
        <v>117</v>
      </c>
      <c r="E5" t="s">
        <v>115</v>
      </c>
      <c r="F5" t="s">
        <v>113</v>
      </c>
      <c r="H5" t="s">
        <v>114</v>
      </c>
      <c r="I5" t="s">
        <v>116</v>
      </c>
      <c r="J5" t="s">
        <v>117</v>
      </c>
      <c r="K5" t="s">
        <v>115</v>
      </c>
      <c r="L5" t="s">
        <v>113</v>
      </c>
      <c r="N5" t="s">
        <v>114</v>
      </c>
      <c r="O5" t="s">
        <v>116</v>
      </c>
      <c r="P5" t="s">
        <v>117</v>
      </c>
      <c r="Q5" t="s">
        <v>115</v>
      </c>
      <c r="R5" t="s">
        <v>113</v>
      </c>
    </row>
    <row r="6" spans="1:20" x14ac:dyDescent="0.25">
      <c r="A6" s="4" t="s">
        <v>167</v>
      </c>
      <c r="B6" s="10">
        <v>7</v>
      </c>
      <c r="C6" s="10">
        <v>4</v>
      </c>
      <c r="D6" s="10">
        <v>6</v>
      </c>
      <c r="E6" s="10">
        <v>9</v>
      </c>
      <c r="F6" s="10">
        <v>9</v>
      </c>
      <c r="G6" s="10">
        <v>35</v>
      </c>
      <c r="H6" s="10">
        <v>7</v>
      </c>
      <c r="I6" s="10">
        <v>8</v>
      </c>
      <c r="J6" s="10">
        <v>5</v>
      </c>
      <c r="K6" s="10">
        <v>8</v>
      </c>
      <c r="L6" s="10">
        <v>8</v>
      </c>
      <c r="M6" s="10">
        <v>36</v>
      </c>
      <c r="N6" s="10">
        <v>5</v>
      </c>
      <c r="O6" s="10">
        <v>5</v>
      </c>
      <c r="P6" s="10">
        <v>3</v>
      </c>
      <c r="Q6" s="10">
        <v>7</v>
      </c>
      <c r="R6" s="10">
        <v>9</v>
      </c>
      <c r="S6" s="10">
        <v>29</v>
      </c>
      <c r="T6" s="10">
        <v>100</v>
      </c>
    </row>
    <row r="7" spans="1:20" x14ac:dyDescent="0.25">
      <c r="A7" s="4" t="s">
        <v>160</v>
      </c>
      <c r="B7" s="10">
        <v>7</v>
      </c>
      <c r="C7" s="10">
        <v>4</v>
      </c>
      <c r="D7" s="10">
        <v>6</v>
      </c>
      <c r="E7" s="10">
        <v>9</v>
      </c>
      <c r="F7" s="10">
        <v>9</v>
      </c>
      <c r="G7" s="10">
        <v>35</v>
      </c>
      <c r="H7" s="10">
        <v>7</v>
      </c>
      <c r="I7" s="10">
        <v>8</v>
      </c>
      <c r="J7" s="10">
        <v>5</v>
      </c>
      <c r="K7" s="10">
        <v>8</v>
      </c>
      <c r="L7" s="10">
        <v>8</v>
      </c>
      <c r="M7" s="10">
        <v>36</v>
      </c>
      <c r="N7" s="10">
        <v>5</v>
      </c>
      <c r="O7" s="10">
        <v>5</v>
      </c>
      <c r="P7" s="10">
        <v>3</v>
      </c>
      <c r="Q7" s="10">
        <v>7</v>
      </c>
      <c r="R7" s="10">
        <v>9</v>
      </c>
      <c r="S7" s="10">
        <v>29</v>
      </c>
      <c r="T7" s="10">
        <v>100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1"/>
  <sheetViews>
    <sheetView topLeftCell="A2" workbookViewId="0">
      <selection activeCell="B11" sqref="A2:P101"/>
    </sheetView>
  </sheetViews>
  <sheetFormatPr defaultRowHeight="15" x14ac:dyDescent="0.25"/>
  <cols>
    <col min="1" max="1" width="10.42578125" customWidth="1"/>
    <col min="2" max="2" width="12.85546875" customWidth="1"/>
    <col min="3" max="3" width="16" customWidth="1"/>
    <col min="4" max="4" width="16.7109375" customWidth="1"/>
    <col min="5" max="5" width="15.85546875" customWidth="1"/>
    <col min="6" max="6" width="15.28515625" customWidth="1"/>
    <col min="7" max="7" width="16.42578125" customWidth="1"/>
    <col min="8" max="8" width="18.5703125" customWidth="1"/>
    <col min="9" max="9" width="23.140625" customWidth="1"/>
    <col min="10" max="10" width="18.5703125" customWidth="1"/>
    <col min="11" max="11" width="18.85546875" customWidth="1"/>
    <col min="12" max="12" width="16" customWidth="1"/>
    <col min="13" max="13" width="21.7109375" customWidth="1"/>
    <col min="14" max="14" width="16.42578125" bestFit="1" customWidth="1"/>
    <col min="15" max="15" width="15.85546875" bestFit="1" customWidth="1"/>
    <col min="16" max="16" width="15.7109375" bestFit="1" customWidth="1"/>
  </cols>
  <sheetData>
    <row r="1" spans="1:16" x14ac:dyDescent="0.25">
      <c r="A1" s="2" t="s">
        <v>0</v>
      </c>
      <c r="B1" s="2" t="s">
        <v>1</v>
      </c>
      <c r="C1" s="2" t="s">
        <v>2</v>
      </c>
      <c r="D1" s="2" t="s">
        <v>3</v>
      </c>
      <c r="E1" s="2" t="s">
        <v>4</v>
      </c>
      <c r="F1" s="2" t="s">
        <v>5</v>
      </c>
      <c r="G1" s="2" t="s">
        <v>6</v>
      </c>
      <c r="H1" s="2" t="s">
        <v>7</v>
      </c>
      <c r="I1" s="2" t="s">
        <v>8</v>
      </c>
      <c r="J1" s="2" t="s">
        <v>9</v>
      </c>
      <c r="K1" s="2" t="s">
        <v>10</v>
      </c>
      <c r="L1" s="2" t="s">
        <v>11</v>
      </c>
      <c r="M1" s="2" t="s">
        <v>12</v>
      </c>
      <c r="N1" s="2" t="s">
        <v>164</v>
      </c>
      <c r="O1" s="2" t="s">
        <v>165</v>
      </c>
      <c r="P1" s="2" t="s">
        <v>166</v>
      </c>
    </row>
    <row r="2" spans="1:16" x14ac:dyDescent="0.25">
      <c r="A2" t="s">
        <v>13</v>
      </c>
      <c r="B2" t="s">
        <v>113</v>
      </c>
      <c r="C2" s="9">
        <v>45861</v>
      </c>
      <c r="D2" s="1">
        <f t="shared" ref="D2:D3" si="0">D32</f>
        <v>45869</v>
      </c>
      <c r="E2" t="s">
        <v>118</v>
      </c>
      <c r="F2">
        <v>103</v>
      </c>
      <c r="G2" t="s">
        <v>121</v>
      </c>
      <c r="H2" t="s">
        <v>126</v>
      </c>
      <c r="I2">
        <f t="shared" ref="I2:I3" si="1">I27</f>
        <v>24</v>
      </c>
      <c r="J2">
        <v>4</v>
      </c>
      <c r="K2" t="s">
        <v>129</v>
      </c>
      <c r="L2" t="s">
        <v>132</v>
      </c>
      <c r="M2" t="s">
        <v>138</v>
      </c>
      <c r="N2" t="str">
        <f>IF(Table1[[#This Row],[Complexity Score]]&gt;=8,"High",IF(Table1[[#This Row],[Complexity Score]]&gt;=5,"Medium","Low"))</f>
        <v>Low</v>
      </c>
      <c r="P2" s="10" t="str">
        <f>TEXT(Table1[[#This Row],[Date Reported]],"mmmm")</f>
        <v>July</v>
      </c>
    </row>
    <row r="3" spans="1:16" x14ac:dyDescent="0.25">
      <c r="A3" t="s">
        <v>14</v>
      </c>
      <c r="B3" t="s">
        <v>114</v>
      </c>
      <c r="C3" s="9">
        <v>45845</v>
      </c>
      <c r="D3" s="1">
        <f t="shared" si="0"/>
        <v>45868</v>
      </c>
      <c r="E3" t="s">
        <v>118</v>
      </c>
      <c r="F3">
        <v>102</v>
      </c>
      <c r="G3" t="s">
        <v>122</v>
      </c>
      <c r="H3" t="s">
        <v>127</v>
      </c>
      <c r="I3">
        <f t="shared" si="1"/>
        <v>0</v>
      </c>
      <c r="J3">
        <v>3</v>
      </c>
      <c r="K3" t="s">
        <v>130</v>
      </c>
      <c r="L3" t="s">
        <v>133</v>
      </c>
      <c r="M3" t="s">
        <v>139</v>
      </c>
      <c r="N3" t="str">
        <f>IF(Table1[[#This Row],[Complexity Score]]&gt;=8,"High",IF(Table1[[#This Row],[Complexity Score]]&gt;=5,"Medium","Low"))</f>
        <v>Low</v>
      </c>
      <c r="P3" s="10" t="str">
        <f>TEXT(Table1[[#This Row],[Date Reported]],"mmmm")</f>
        <v>July</v>
      </c>
    </row>
    <row r="4" spans="1:16" x14ac:dyDescent="0.25">
      <c r="A4" t="s">
        <v>15</v>
      </c>
      <c r="B4" t="s">
        <v>115</v>
      </c>
      <c r="C4" s="9">
        <v>45860</v>
      </c>
      <c r="D4" s="1">
        <v>45888</v>
      </c>
      <c r="E4" t="s">
        <v>119</v>
      </c>
      <c r="F4">
        <v>101</v>
      </c>
      <c r="G4" t="s">
        <v>123</v>
      </c>
      <c r="H4" t="s">
        <v>128</v>
      </c>
      <c r="I4">
        <v>28</v>
      </c>
      <c r="J4">
        <v>5</v>
      </c>
      <c r="K4" t="s">
        <v>131</v>
      </c>
      <c r="L4" t="s">
        <v>134</v>
      </c>
      <c r="M4" t="s">
        <v>140</v>
      </c>
      <c r="N4" t="str">
        <f>IF(Table1[[#This Row],[Complexity Score]]&gt;=8,"High",IF(Table1[[#This Row],[Complexity Score]]&gt;=5,"Medium","Low"))</f>
        <v>Medium</v>
      </c>
      <c r="P4" s="10" t="str">
        <f>TEXT(Table1[[#This Row],[Date Reported]],"mmmm")</f>
        <v>July</v>
      </c>
    </row>
    <row r="5" spans="1:16" x14ac:dyDescent="0.25">
      <c r="A5" t="s">
        <v>16</v>
      </c>
      <c r="B5" t="s">
        <v>116</v>
      </c>
      <c r="C5" s="9">
        <v>45850</v>
      </c>
      <c r="D5" s="1">
        <v>45880</v>
      </c>
      <c r="E5" t="s">
        <v>119</v>
      </c>
      <c r="F5">
        <v>101</v>
      </c>
      <c r="G5" t="s">
        <v>123</v>
      </c>
      <c r="H5" t="s">
        <v>128</v>
      </c>
      <c r="I5">
        <v>30</v>
      </c>
      <c r="J5">
        <v>7</v>
      </c>
      <c r="K5" t="s">
        <v>130</v>
      </c>
      <c r="L5" t="s">
        <v>135</v>
      </c>
      <c r="M5" t="s">
        <v>141</v>
      </c>
      <c r="N5" t="str">
        <f>IF(Table1[[#This Row],[Complexity Score]]&gt;=8,"High",IF(Table1[[#This Row],[Complexity Score]]&gt;=5,"Medium","Low"))</f>
        <v>Medium</v>
      </c>
      <c r="P5" s="10" t="str">
        <f>TEXT(Table1[[#This Row],[Date Reported]],"mmmm")</f>
        <v>July</v>
      </c>
    </row>
    <row r="6" spans="1:16" x14ac:dyDescent="0.25">
      <c r="A6" t="s">
        <v>17</v>
      </c>
      <c r="B6" t="s">
        <v>116</v>
      </c>
      <c r="C6" s="9">
        <v>45844</v>
      </c>
      <c r="D6" s="1">
        <v>45863</v>
      </c>
      <c r="E6" t="s">
        <v>119</v>
      </c>
      <c r="F6">
        <v>104</v>
      </c>
      <c r="G6" t="s">
        <v>124</v>
      </c>
      <c r="H6" t="s">
        <v>127</v>
      </c>
      <c r="I6">
        <v>19</v>
      </c>
      <c r="J6">
        <v>6</v>
      </c>
      <c r="K6" t="s">
        <v>130</v>
      </c>
      <c r="L6" t="s">
        <v>136</v>
      </c>
      <c r="M6" t="s">
        <v>142</v>
      </c>
      <c r="N6" t="str">
        <f>IF(Table1[[#This Row],[Complexity Score]]&gt;=8,"High",IF(Table1[[#This Row],[Complexity Score]]&gt;=5,"Medium","Low"))</f>
        <v>Medium</v>
      </c>
      <c r="P6" s="10" t="str">
        <f>TEXT(Table1[[#This Row],[Date Reported]],"mmmm")</f>
        <v>July</v>
      </c>
    </row>
    <row r="7" spans="1:16" x14ac:dyDescent="0.25">
      <c r="A7" t="s">
        <v>18</v>
      </c>
      <c r="B7" t="s">
        <v>115</v>
      </c>
      <c r="C7" s="9">
        <v>45842</v>
      </c>
      <c r="D7" s="1">
        <f>D37</f>
        <v>45868</v>
      </c>
      <c r="E7" t="s">
        <v>120</v>
      </c>
      <c r="F7">
        <v>102</v>
      </c>
      <c r="G7" t="s">
        <v>122</v>
      </c>
      <c r="H7" t="s">
        <v>127</v>
      </c>
      <c r="I7">
        <f>I32</f>
        <v>20</v>
      </c>
      <c r="J7">
        <v>7</v>
      </c>
      <c r="K7" t="s">
        <v>130</v>
      </c>
      <c r="L7" t="s">
        <v>137</v>
      </c>
      <c r="M7" t="s">
        <v>140</v>
      </c>
      <c r="N7" t="str">
        <f>IF(Table1[[#This Row],[Complexity Score]]&gt;=8,"High",IF(Table1[[#This Row],[Complexity Score]]&gt;=5,"Medium","Low"))</f>
        <v>Medium</v>
      </c>
      <c r="P7" s="10" t="str">
        <f>TEXT(Table1[[#This Row],[Date Reported]],"mmmm")</f>
        <v>July</v>
      </c>
    </row>
    <row r="8" spans="1:16" x14ac:dyDescent="0.25">
      <c r="A8" t="s">
        <v>19</v>
      </c>
      <c r="B8" t="s">
        <v>117</v>
      </c>
      <c r="C8" s="9">
        <v>45854</v>
      </c>
      <c r="D8" s="1">
        <v>45862</v>
      </c>
      <c r="E8" t="s">
        <v>119</v>
      </c>
      <c r="F8">
        <v>102</v>
      </c>
      <c r="G8" t="s">
        <v>122</v>
      </c>
      <c r="H8" t="s">
        <v>127</v>
      </c>
      <c r="I8">
        <v>8</v>
      </c>
      <c r="J8">
        <v>3</v>
      </c>
      <c r="K8" t="s">
        <v>131</v>
      </c>
      <c r="L8" t="s">
        <v>132</v>
      </c>
      <c r="M8" t="s">
        <v>142</v>
      </c>
      <c r="N8" t="str">
        <f>IF(Table1[[#This Row],[Complexity Score]]&gt;=8,"High",IF(Table1[[#This Row],[Complexity Score]]&gt;=5,"Medium","Low"))</f>
        <v>Low</v>
      </c>
      <c r="P8" s="10" t="str">
        <f>TEXT(Table1[[#This Row],[Date Reported]],"mmmm")</f>
        <v>July</v>
      </c>
    </row>
    <row r="9" spans="1:16" x14ac:dyDescent="0.25">
      <c r="A9" t="s">
        <v>20</v>
      </c>
      <c r="B9" t="s">
        <v>115</v>
      </c>
      <c r="C9" s="9">
        <v>45862</v>
      </c>
      <c r="D9" s="1">
        <f t="shared" ref="D9:D14" si="2">D39</f>
        <v>0</v>
      </c>
      <c r="E9" t="s">
        <v>118</v>
      </c>
      <c r="F9">
        <v>100</v>
      </c>
      <c r="G9" t="s">
        <v>125</v>
      </c>
      <c r="H9" t="s">
        <v>126</v>
      </c>
      <c r="I9">
        <f t="shared" ref="I9:I14" si="3">I34</f>
        <v>29</v>
      </c>
      <c r="J9">
        <v>5</v>
      </c>
      <c r="K9" t="s">
        <v>130</v>
      </c>
      <c r="L9" t="s">
        <v>136</v>
      </c>
      <c r="M9" t="s">
        <v>143</v>
      </c>
      <c r="N9" t="str">
        <f>IF(Table1[[#This Row],[Complexity Score]]&gt;=8,"High",IF(Table1[[#This Row],[Complexity Score]]&gt;=5,"Medium","Low"))</f>
        <v>Medium</v>
      </c>
      <c r="P9" s="10" t="str">
        <f>TEXT(Table1[[#This Row],[Date Reported]],"mmmm")</f>
        <v>July</v>
      </c>
    </row>
    <row r="10" spans="1:16" x14ac:dyDescent="0.25">
      <c r="A10" t="s">
        <v>21</v>
      </c>
      <c r="B10" t="s">
        <v>113</v>
      </c>
      <c r="C10" s="9">
        <v>45847</v>
      </c>
      <c r="D10" s="1">
        <f t="shared" si="2"/>
        <v>45872</v>
      </c>
      <c r="E10" t="s">
        <v>118</v>
      </c>
      <c r="F10">
        <v>104</v>
      </c>
      <c r="G10" t="s">
        <v>124</v>
      </c>
      <c r="H10" t="s">
        <v>127</v>
      </c>
      <c r="I10">
        <f t="shared" si="3"/>
        <v>3</v>
      </c>
      <c r="J10">
        <v>10</v>
      </c>
      <c r="K10" t="s">
        <v>129</v>
      </c>
      <c r="L10" t="s">
        <v>133</v>
      </c>
      <c r="M10" t="s">
        <v>144</v>
      </c>
      <c r="N10" t="str">
        <f>IF(Table1[[#This Row],[Complexity Score]]&gt;=8,"High",IF(Table1[[#This Row],[Complexity Score]]&gt;=5,"Medium","Low"))</f>
        <v>High</v>
      </c>
      <c r="P10" s="10" t="str">
        <f>TEXT(Table1[[#This Row],[Date Reported]],"mmmm")</f>
        <v>July</v>
      </c>
    </row>
    <row r="11" spans="1:16" x14ac:dyDescent="0.25">
      <c r="A11" t="s">
        <v>22</v>
      </c>
      <c r="B11" t="s">
        <v>113</v>
      </c>
      <c r="C11" s="9">
        <v>45846</v>
      </c>
      <c r="D11" s="1">
        <f t="shared" si="2"/>
        <v>0</v>
      </c>
      <c r="E11" t="s">
        <v>120</v>
      </c>
      <c r="F11">
        <v>102</v>
      </c>
      <c r="G11" t="s">
        <v>122</v>
      </c>
      <c r="H11" t="s">
        <v>127</v>
      </c>
      <c r="I11">
        <f t="shared" si="3"/>
        <v>24</v>
      </c>
      <c r="J11">
        <v>8</v>
      </c>
      <c r="K11" t="s">
        <v>129</v>
      </c>
      <c r="L11" t="s">
        <v>137</v>
      </c>
      <c r="M11" t="s">
        <v>144</v>
      </c>
      <c r="N11" t="str">
        <f>IF(Table1[[#This Row],[Complexity Score]]&gt;=8,"High",IF(Table1[[#This Row],[Complexity Score]]&gt;=5,"Medium","Low"))</f>
        <v>High</v>
      </c>
      <c r="P11" s="10" t="str">
        <f>TEXT(Table1[[#This Row],[Date Reported]],"mmmm")</f>
        <v>July</v>
      </c>
    </row>
    <row r="12" spans="1:16" x14ac:dyDescent="0.25">
      <c r="A12" t="s">
        <v>23</v>
      </c>
      <c r="B12" t="s">
        <v>116</v>
      </c>
      <c r="C12" s="9">
        <v>45865</v>
      </c>
      <c r="D12" s="1">
        <f t="shared" si="2"/>
        <v>0</v>
      </c>
      <c r="E12" t="s">
        <v>118</v>
      </c>
      <c r="F12">
        <v>103</v>
      </c>
      <c r="G12" t="s">
        <v>121</v>
      </c>
      <c r="H12" t="s">
        <v>126</v>
      </c>
      <c r="I12">
        <f t="shared" si="3"/>
        <v>0</v>
      </c>
      <c r="J12">
        <v>2</v>
      </c>
      <c r="K12" t="s">
        <v>131</v>
      </c>
      <c r="L12" t="s">
        <v>132</v>
      </c>
      <c r="M12" t="s">
        <v>140</v>
      </c>
      <c r="N12" t="str">
        <f>IF(Table1[[#This Row],[Complexity Score]]&gt;=8,"High",IF(Table1[[#This Row],[Complexity Score]]&gt;=5,"Medium","Low"))</f>
        <v>Low</v>
      </c>
      <c r="P12" s="10" t="str">
        <f>TEXT(Table1[[#This Row],[Date Reported]],"mmmm")</f>
        <v>July</v>
      </c>
    </row>
    <row r="13" spans="1:16" x14ac:dyDescent="0.25">
      <c r="A13" t="s">
        <v>24</v>
      </c>
      <c r="B13" t="s">
        <v>113</v>
      </c>
      <c r="C13" s="9">
        <v>45852</v>
      </c>
      <c r="D13" s="1">
        <f t="shared" si="2"/>
        <v>0</v>
      </c>
      <c r="E13" t="s">
        <v>120</v>
      </c>
      <c r="F13">
        <v>102</v>
      </c>
      <c r="G13" t="s">
        <v>122</v>
      </c>
      <c r="H13" t="s">
        <v>127</v>
      </c>
      <c r="I13">
        <f t="shared" si="3"/>
        <v>9</v>
      </c>
      <c r="J13">
        <v>6</v>
      </c>
      <c r="K13" t="s">
        <v>130</v>
      </c>
      <c r="L13" t="s">
        <v>134</v>
      </c>
      <c r="M13" t="s">
        <v>145</v>
      </c>
      <c r="N13" t="str">
        <f>IF(Table1[[#This Row],[Complexity Score]]&gt;=8,"High",IF(Table1[[#This Row],[Complexity Score]]&gt;=5,"Medium","Low"))</f>
        <v>Medium</v>
      </c>
      <c r="P13" s="10" t="str">
        <f>TEXT(Table1[[#This Row],[Date Reported]],"mmmm")</f>
        <v>July</v>
      </c>
    </row>
    <row r="14" spans="1:16" x14ac:dyDescent="0.25">
      <c r="A14" t="s">
        <v>25</v>
      </c>
      <c r="B14" t="s">
        <v>115</v>
      </c>
      <c r="C14" s="9">
        <v>45843</v>
      </c>
      <c r="D14" s="1">
        <f t="shared" si="2"/>
        <v>0</v>
      </c>
      <c r="E14" t="s">
        <v>118</v>
      </c>
      <c r="F14">
        <v>102</v>
      </c>
      <c r="G14" t="s">
        <v>122</v>
      </c>
      <c r="H14" t="s">
        <v>127</v>
      </c>
      <c r="I14">
        <f t="shared" si="3"/>
        <v>5</v>
      </c>
      <c r="J14">
        <v>5</v>
      </c>
      <c r="K14" t="s">
        <v>129</v>
      </c>
      <c r="L14" t="s">
        <v>133</v>
      </c>
      <c r="M14" t="s">
        <v>144</v>
      </c>
      <c r="N14" t="str">
        <f>IF(Table1[[#This Row],[Complexity Score]]&gt;=8,"High",IF(Table1[[#This Row],[Complexity Score]]&gt;=5,"Medium","Low"))</f>
        <v>Medium</v>
      </c>
      <c r="P14" s="10" t="str">
        <f>TEXT(Table1[[#This Row],[Date Reported]],"mmmm")</f>
        <v>July</v>
      </c>
    </row>
    <row r="15" spans="1:16" x14ac:dyDescent="0.25">
      <c r="A15" t="s">
        <v>26</v>
      </c>
      <c r="B15" t="s">
        <v>113</v>
      </c>
      <c r="C15" s="9">
        <v>45848</v>
      </c>
      <c r="D15" s="1">
        <v>45861</v>
      </c>
      <c r="E15" t="s">
        <v>119</v>
      </c>
      <c r="F15">
        <v>101</v>
      </c>
      <c r="G15" t="s">
        <v>123</v>
      </c>
      <c r="H15" t="s">
        <v>128</v>
      </c>
      <c r="I15">
        <v>13</v>
      </c>
      <c r="J15">
        <v>5</v>
      </c>
      <c r="K15" t="s">
        <v>130</v>
      </c>
      <c r="L15" t="s">
        <v>132</v>
      </c>
      <c r="M15" t="s">
        <v>146</v>
      </c>
      <c r="N15" t="str">
        <f>IF(Table1[[#This Row],[Complexity Score]]&gt;=8,"High",IF(Table1[[#This Row],[Complexity Score]]&gt;=5,"Medium","Low"))</f>
        <v>Medium</v>
      </c>
      <c r="P15" s="10" t="str">
        <f>TEXT(Table1[[#This Row],[Date Reported]],"mmmm")</f>
        <v>July</v>
      </c>
    </row>
    <row r="16" spans="1:16" x14ac:dyDescent="0.25">
      <c r="A16" t="s">
        <v>27</v>
      </c>
      <c r="B16" t="s">
        <v>113</v>
      </c>
      <c r="C16" s="9">
        <v>45839</v>
      </c>
      <c r="D16" s="1">
        <f>D46</f>
        <v>0</v>
      </c>
      <c r="E16" t="s">
        <v>120</v>
      </c>
      <c r="F16">
        <v>100</v>
      </c>
      <c r="G16" t="s">
        <v>125</v>
      </c>
      <c r="H16" t="s">
        <v>126</v>
      </c>
      <c r="I16">
        <f>I41</f>
        <v>0</v>
      </c>
      <c r="J16">
        <v>6</v>
      </c>
      <c r="K16" t="s">
        <v>129</v>
      </c>
      <c r="L16" t="s">
        <v>135</v>
      </c>
      <c r="M16" t="s">
        <v>147</v>
      </c>
      <c r="N16" t="str">
        <f>IF(Table1[[#This Row],[Complexity Score]]&gt;=8,"High",IF(Table1[[#This Row],[Complexity Score]]&gt;=5,"Medium","Low"))</f>
        <v>Medium</v>
      </c>
      <c r="P16" s="10" t="str">
        <f>TEXT(Table1[[#This Row],[Date Reported]],"mmmm")</f>
        <v>July</v>
      </c>
    </row>
    <row r="17" spans="1:16" x14ac:dyDescent="0.25">
      <c r="A17" t="s">
        <v>28</v>
      </c>
      <c r="B17" t="s">
        <v>114</v>
      </c>
      <c r="C17" s="9">
        <v>45852</v>
      </c>
      <c r="D17" s="1">
        <v>45860</v>
      </c>
      <c r="E17" t="s">
        <v>119</v>
      </c>
      <c r="F17">
        <v>103</v>
      </c>
      <c r="G17" t="s">
        <v>121</v>
      </c>
      <c r="H17" t="s">
        <v>126</v>
      </c>
      <c r="I17">
        <v>8</v>
      </c>
      <c r="J17">
        <v>2</v>
      </c>
      <c r="K17" t="s">
        <v>129</v>
      </c>
      <c r="L17" t="s">
        <v>132</v>
      </c>
      <c r="M17" t="s">
        <v>139</v>
      </c>
      <c r="N17" t="str">
        <f>IF(Table1[[#This Row],[Complexity Score]]&gt;=8,"High",IF(Table1[[#This Row],[Complexity Score]]&gt;=5,"Medium","Low"))</f>
        <v>Low</v>
      </c>
      <c r="P17" s="10" t="str">
        <f>TEXT(Table1[[#This Row],[Date Reported]],"mmmm")</f>
        <v>July</v>
      </c>
    </row>
    <row r="18" spans="1:16" x14ac:dyDescent="0.25">
      <c r="A18" t="s">
        <v>29</v>
      </c>
      <c r="B18" t="s">
        <v>115</v>
      </c>
      <c r="C18" s="9">
        <v>45860</v>
      </c>
      <c r="D18" s="1">
        <v>45876</v>
      </c>
      <c r="E18" t="s">
        <v>119</v>
      </c>
      <c r="F18">
        <v>102</v>
      </c>
      <c r="G18" t="s">
        <v>122</v>
      </c>
      <c r="H18" t="s">
        <v>127</v>
      </c>
      <c r="I18">
        <v>16</v>
      </c>
      <c r="J18">
        <v>3</v>
      </c>
      <c r="K18" t="s">
        <v>131</v>
      </c>
      <c r="L18" t="s">
        <v>134</v>
      </c>
      <c r="M18" t="s">
        <v>141</v>
      </c>
      <c r="N18" t="str">
        <f>IF(Table1[[#This Row],[Complexity Score]]&gt;=8,"High",IF(Table1[[#This Row],[Complexity Score]]&gt;=5,"Medium","Low"))</f>
        <v>Low</v>
      </c>
      <c r="P18" s="10" t="str">
        <f>TEXT(Table1[[#This Row],[Date Reported]],"mmmm")</f>
        <v>July</v>
      </c>
    </row>
    <row r="19" spans="1:16" x14ac:dyDescent="0.25">
      <c r="A19" t="s">
        <v>30</v>
      </c>
      <c r="B19" t="s">
        <v>115</v>
      </c>
      <c r="C19" s="9">
        <v>45859</v>
      </c>
      <c r="D19" s="1">
        <f t="shared" ref="D19:D20" si="4">D49</f>
        <v>45864</v>
      </c>
      <c r="E19" t="s">
        <v>120</v>
      </c>
      <c r="F19">
        <v>104</v>
      </c>
      <c r="G19" t="s">
        <v>124</v>
      </c>
      <c r="H19" t="s">
        <v>127</v>
      </c>
      <c r="I19">
        <f t="shared" ref="I19:I20" si="5">I44</f>
        <v>10</v>
      </c>
      <c r="J19">
        <v>10</v>
      </c>
      <c r="K19" t="s">
        <v>131</v>
      </c>
      <c r="L19" t="s">
        <v>132</v>
      </c>
      <c r="M19" t="s">
        <v>148</v>
      </c>
      <c r="N19" t="str">
        <f>IF(Table1[[#This Row],[Complexity Score]]&gt;=8,"High",IF(Table1[[#This Row],[Complexity Score]]&gt;=5,"Medium","Low"))</f>
        <v>High</v>
      </c>
      <c r="P19" s="10" t="str">
        <f>TEXT(Table1[[#This Row],[Date Reported]],"mmmm")</f>
        <v>July</v>
      </c>
    </row>
    <row r="20" spans="1:16" x14ac:dyDescent="0.25">
      <c r="A20" t="s">
        <v>31</v>
      </c>
      <c r="B20" t="s">
        <v>114</v>
      </c>
      <c r="C20" s="9">
        <v>45841</v>
      </c>
      <c r="D20" s="1">
        <f t="shared" si="4"/>
        <v>0</v>
      </c>
      <c r="E20" t="s">
        <v>118</v>
      </c>
      <c r="F20">
        <v>104</v>
      </c>
      <c r="G20" t="s">
        <v>124</v>
      </c>
      <c r="H20" t="s">
        <v>127</v>
      </c>
      <c r="I20">
        <f t="shared" si="5"/>
        <v>0</v>
      </c>
      <c r="J20">
        <v>7</v>
      </c>
      <c r="K20" t="s">
        <v>129</v>
      </c>
      <c r="L20" t="s">
        <v>132</v>
      </c>
      <c r="M20" t="s">
        <v>141</v>
      </c>
      <c r="N20" t="str">
        <f>IF(Table1[[#This Row],[Complexity Score]]&gt;=8,"High",IF(Table1[[#This Row],[Complexity Score]]&gt;=5,"Medium","Low"))</f>
        <v>Medium</v>
      </c>
      <c r="P20" s="10" t="str">
        <f>TEXT(Table1[[#This Row],[Date Reported]],"mmmm")</f>
        <v>July</v>
      </c>
    </row>
    <row r="21" spans="1:16" x14ac:dyDescent="0.25">
      <c r="A21" t="s">
        <v>32</v>
      </c>
      <c r="B21" t="s">
        <v>115</v>
      </c>
      <c r="C21" s="9">
        <v>45863</v>
      </c>
      <c r="D21" s="1">
        <v>45889</v>
      </c>
      <c r="E21" t="s">
        <v>119</v>
      </c>
      <c r="F21">
        <v>104</v>
      </c>
      <c r="G21" t="s">
        <v>124</v>
      </c>
      <c r="H21" t="s">
        <v>127</v>
      </c>
      <c r="I21">
        <v>26</v>
      </c>
      <c r="J21">
        <v>3</v>
      </c>
      <c r="K21" t="s">
        <v>131</v>
      </c>
      <c r="L21" t="s">
        <v>133</v>
      </c>
      <c r="M21" t="s">
        <v>146</v>
      </c>
      <c r="N21" t="str">
        <f>IF(Table1[[#This Row],[Complexity Score]]&gt;=8,"High",IF(Table1[[#This Row],[Complexity Score]]&gt;=5,"Medium","Low"))</f>
        <v>Low</v>
      </c>
      <c r="P21" s="10" t="str">
        <f>TEXT(Table1[[#This Row],[Date Reported]],"mmmm")</f>
        <v>July</v>
      </c>
    </row>
    <row r="22" spans="1:16" x14ac:dyDescent="0.25">
      <c r="A22" t="s">
        <v>33</v>
      </c>
      <c r="B22" t="s">
        <v>113</v>
      </c>
      <c r="C22" s="9">
        <v>45858</v>
      </c>
      <c r="D22" s="1">
        <f t="shared" ref="D22:D26" si="6">D52</f>
        <v>0</v>
      </c>
      <c r="E22" t="s">
        <v>120</v>
      </c>
      <c r="F22">
        <v>101</v>
      </c>
      <c r="G22" t="s">
        <v>123</v>
      </c>
      <c r="H22" t="s">
        <v>128</v>
      </c>
      <c r="I22">
        <f t="shared" ref="I22:I26" si="7">I47</f>
        <v>2</v>
      </c>
      <c r="J22">
        <v>2</v>
      </c>
      <c r="K22" t="s">
        <v>130</v>
      </c>
      <c r="L22" t="s">
        <v>134</v>
      </c>
      <c r="M22" t="s">
        <v>149</v>
      </c>
      <c r="N22" t="str">
        <f>IF(Table1[[#This Row],[Complexity Score]]&gt;=8,"High",IF(Table1[[#This Row],[Complexity Score]]&gt;=5,"Medium","Low"))</f>
        <v>Low</v>
      </c>
      <c r="P22" s="10" t="str">
        <f>TEXT(Table1[[#This Row],[Date Reported]],"mmmm")</f>
        <v>July</v>
      </c>
    </row>
    <row r="23" spans="1:16" x14ac:dyDescent="0.25">
      <c r="A23" t="s">
        <v>34</v>
      </c>
      <c r="B23" t="s">
        <v>117</v>
      </c>
      <c r="C23" s="9">
        <v>45842</v>
      </c>
      <c r="D23" s="1">
        <f t="shared" si="6"/>
        <v>0</v>
      </c>
      <c r="E23" t="s">
        <v>118</v>
      </c>
      <c r="F23">
        <v>100</v>
      </c>
      <c r="G23" t="s">
        <v>125</v>
      </c>
      <c r="H23" t="s">
        <v>126</v>
      </c>
      <c r="I23">
        <f t="shared" si="7"/>
        <v>3</v>
      </c>
      <c r="J23">
        <v>5</v>
      </c>
      <c r="K23" t="s">
        <v>131</v>
      </c>
      <c r="L23" t="s">
        <v>136</v>
      </c>
      <c r="M23" t="s">
        <v>150</v>
      </c>
      <c r="N23" t="str">
        <f>IF(Table1[[#This Row],[Complexity Score]]&gt;=8,"High",IF(Table1[[#This Row],[Complexity Score]]&gt;=5,"Medium","Low"))</f>
        <v>Medium</v>
      </c>
      <c r="P23" s="10" t="str">
        <f>TEXT(Table1[[#This Row],[Date Reported]],"mmmm")</f>
        <v>July</v>
      </c>
    </row>
    <row r="24" spans="1:16" x14ac:dyDescent="0.25">
      <c r="A24" t="s">
        <v>35</v>
      </c>
      <c r="B24" t="s">
        <v>116</v>
      </c>
      <c r="C24" s="9">
        <v>45846</v>
      </c>
      <c r="D24" s="1">
        <f t="shared" si="6"/>
        <v>45880</v>
      </c>
      <c r="E24" t="s">
        <v>118</v>
      </c>
      <c r="F24">
        <v>100</v>
      </c>
      <c r="G24" t="s">
        <v>125</v>
      </c>
      <c r="H24" t="s">
        <v>126</v>
      </c>
      <c r="I24">
        <f t="shared" si="7"/>
        <v>11</v>
      </c>
      <c r="J24">
        <v>5</v>
      </c>
      <c r="K24" t="s">
        <v>129</v>
      </c>
      <c r="L24" t="s">
        <v>136</v>
      </c>
      <c r="M24" t="s">
        <v>142</v>
      </c>
      <c r="N24" t="str">
        <f>IF(Table1[[#This Row],[Complexity Score]]&gt;=8,"High",IF(Table1[[#This Row],[Complexity Score]]&gt;=5,"Medium","Low"))</f>
        <v>Medium</v>
      </c>
      <c r="P24" s="10" t="str">
        <f>TEXT(Table1[[#This Row],[Date Reported]],"mmmm")</f>
        <v>July</v>
      </c>
    </row>
    <row r="25" spans="1:16" x14ac:dyDescent="0.25">
      <c r="A25" t="s">
        <v>36</v>
      </c>
      <c r="B25" t="s">
        <v>113</v>
      </c>
      <c r="C25" s="9">
        <v>45842</v>
      </c>
      <c r="D25" s="1">
        <f t="shared" si="6"/>
        <v>45862</v>
      </c>
      <c r="E25" t="s">
        <v>118</v>
      </c>
      <c r="F25">
        <v>101</v>
      </c>
      <c r="G25" t="s">
        <v>123</v>
      </c>
      <c r="H25" t="s">
        <v>128</v>
      </c>
      <c r="I25">
        <f t="shared" si="7"/>
        <v>17</v>
      </c>
      <c r="J25">
        <v>4</v>
      </c>
      <c r="K25" t="s">
        <v>130</v>
      </c>
      <c r="L25" t="s">
        <v>135</v>
      </c>
      <c r="M25" t="s">
        <v>151</v>
      </c>
      <c r="N25" t="str">
        <f>IF(Table1[[#This Row],[Complexity Score]]&gt;=8,"High",IF(Table1[[#This Row],[Complexity Score]]&gt;=5,"Medium","Low"))</f>
        <v>Low</v>
      </c>
      <c r="P25" s="10" t="str">
        <f>TEXT(Table1[[#This Row],[Date Reported]],"mmmm")</f>
        <v>July</v>
      </c>
    </row>
    <row r="26" spans="1:16" x14ac:dyDescent="0.25">
      <c r="A26" t="s">
        <v>37</v>
      </c>
      <c r="B26" t="s">
        <v>116</v>
      </c>
      <c r="C26" s="9">
        <v>45855</v>
      </c>
      <c r="D26" s="1">
        <f t="shared" si="6"/>
        <v>0</v>
      </c>
      <c r="E26" t="s">
        <v>120</v>
      </c>
      <c r="F26">
        <v>103</v>
      </c>
      <c r="G26" t="s">
        <v>121</v>
      </c>
      <c r="H26" t="s">
        <v>126</v>
      </c>
      <c r="I26">
        <f t="shared" si="7"/>
        <v>12</v>
      </c>
      <c r="J26">
        <v>7</v>
      </c>
      <c r="K26" t="s">
        <v>131</v>
      </c>
      <c r="L26" t="s">
        <v>133</v>
      </c>
      <c r="M26" t="s">
        <v>152</v>
      </c>
      <c r="N26" t="str">
        <f>IF(Table1[[#This Row],[Complexity Score]]&gt;=8,"High",IF(Table1[[#This Row],[Complexity Score]]&gt;=5,"Medium","Low"))</f>
        <v>Medium</v>
      </c>
      <c r="P26" s="10" t="str">
        <f>TEXT(Table1[[#This Row],[Date Reported]],"mmmm")</f>
        <v>July</v>
      </c>
    </row>
    <row r="27" spans="1:16" x14ac:dyDescent="0.25">
      <c r="A27" t="s">
        <v>38</v>
      </c>
      <c r="B27" t="s">
        <v>114</v>
      </c>
      <c r="C27" s="9">
        <v>45843</v>
      </c>
      <c r="D27" s="1">
        <v>45867</v>
      </c>
      <c r="E27" t="s">
        <v>119</v>
      </c>
      <c r="F27">
        <v>104</v>
      </c>
      <c r="G27" t="s">
        <v>124</v>
      </c>
      <c r="H27" t="s">
        <v>127</v>
      </c>
      <c r="I27">
        <v>24</v>
      </c>
      <c r="J27">
        <v>10</v>
      </c>
      <c r="K27" t="s">
        <v>131</v>
      </c>
      <c r="L27" t="s">
        <v>134</v>
      </c>
      <c r="M27" t="s">
        <v>153</v>
      </c>
      <c r="N27" t="str">
        <f>IF(Table1[[#This Row],[Complexity Score]]&gt;=8,"High",IF(Table1[[#This Row],[Complexity Score]]&gt;=5,"Medium","Low"))</f>
        <v>High</v>
      </c>
      <c r="P27" s="10" t="str">
        <f>TEXT(Table1[[#This Row],[Date Reported]],"mmmm")</f>
        <v>July</v>
      </c>
    </row>
    <row r="28" spans="1:16" x14ac:dyDescent="0.25">
      <c r="A28" t="s">
        <v>39</v>
      </c>
      <c r="B28" t="s">
        <v>117</v>
      </c>
      <c r="C28" s="9">
        <v>45841</v>
      </c>
      <c r="D28" s="1">
        <f>D58</f>
        <v>0</v>
      </c>
      <c r="E28" t="s">
        <v>118</v>
      </c>
      <c r="F28">
        <v>100</v>
      </c>
      <c r="G28" t="s">
        <v>125</v>
      </c>
      <c r="H28" t="s">
        <v>126</v>
      </c>
      <c r="I28">
        <f>I53</f>
        <v>0</v>
      </c>
      <c r="J28">
        <v>10</v>
      </c>
      <c r="K28" t="s">
        <v>130</v>
      </c>
      <c r="L28" t="s">
        <v>132</v>
      </c>
      <c r="M28" t="s">
        <v>154</v>
      </c>
      <c r="N28" t="str">
        <f>IF(Table1[[#This Row],[Complexity Score]]&gt;=8,"High",IF(Table1[[#This Row],[Complexity Score]]&gt;=5,"Medium","Low"))</f>
        <v>High</v>
      </c>
      <c r="P28" s="10" t="str">
        <f>TEXT(Table1[[#This Row],[Date Reported]],"mmmm")</f>
        <v>July</v>
      </c>
    </row>
    <row r="29" spans="1:16" x14ac:dyDescent="0.25">
      <c r="A29" t="s">
        <v>40</v>
      </c>
      <c r="B29" t="s">
        <v>115</v>
      </c>
      <c r="C29" s="9">
        <v>45848</v>
      </c>
      <c r="D29" s="1">
        <v>45878</v>
      </c>
      <c r="E29" t="s">
        <v>119</v>
      </c>
      <c r="F29">
        <v>102</v>
      </c>
      <c r="G29" t="s">
        <v>122</v>
      </c>
      <c r="H29" t="s">
        <v>127</v>
      </c>
      <c r="I29">
        <v>30</v>
      </c>
      <c r="J29">
        <v>9</v>
      </c>
      <c r="K29" t="s">
        <v>130</v>
      </c>
      <c r="L29" t="s">
        <v>133</v>
      </c>
      <c r="M29" t="s">
        <v>153</v>
      </c>
      <c r="N29" t="str">
        <f>IF(Table1[[#This Row],[Complexity Score]]&gt;=8,"High",IF(Table1[[#This Row],[Complexity Score]]&gt;=5,"Medium","Low"))</f>
        <v>High</v>
      </c>
      <c r="P29" s="10" t="str">
        <f>TEXT(Table1[[#This Row],[Date Reported]],"mmmm")</f>
        <v>July</v>
      </c>
    </row>
    <row r="30" spans="1:16" x14ac:dyDescent="0.25">
      <c r="A30" t="s">
        <v>41</v>
      </c>
      <c r="B30" t="s">
        <v>117</v>
      </c>
      <c r="C30" s="9">
        <v>45848</v>
      </c>
      <c r="D30" s="1">
        <v>45878</v>
      </c>
      <c r="E30" t="s">
        <v>119</v>
      </c>
      <c r="F30">
        <v>100</v>
      </c>
      <c r="G30" t="s">
        <v>125</v>
      </c>
      <c r="H30" t="s">
        <v>126</v>
      </c>
      <c r="I30">
        <v>30</v>
      </c>
      <c r="J30">
        <v>2</v>
      </c>
      <c r="K30" t="s">
        <v>130</v>
      </c>
      <c r="L30" t="s">
        <v>133</v>
      </c>
      <c r="M30" t="s">
        <v>151</v>
      </c>
      <c r="N30" t="str">
        <f>IF(Table1[[#This Row],[Complexity Score]]&gt;=8,"High",IF(Table1[[#This Row],[Complexity Score]]&gt;=5,"Medium","Low"))</f>
        <v>Low</v>
      </c>
      <c r="P30" s="10" t="str">
        <f>TEXT(Table1[[#This Row],[Date Reported]],"mmmm")</f>
        <v>July</v>
      </c>
    </row>
    <row r="31" spans="1:16" x14ac:dyDescent="0.25">
      <c r="A31" t="s">
        <v>42</v>
      </c>
      <c r="B31" t="s">
        <v>114</v>
      </c>
      <c r="C31" s="9">
        <v>45862</v>
      </c>
      <c r="D31" s="1">
        <f>D61</f>
        <v>45879</v>
      </c>
      <c r="E31" t="s">
        <v>120</v>
      </c>
      <c r="F31">
        <v>101</v>
      </c>
      <c r="G31" t="s">
        <v>123</v>
      </c>
      <c r="H31" t="s">
        <v>128</v>
      </c>
      <c r="I31">
        <f>I56</f>
        <v>0</v>
      </c>
      <c r="J31">
        <v>5</v>
      </c>
      <c r="K31" t="s">
        <v>131</v>
      </c>
      <c r="L31" t="s">
        <v>134</v>
      </c>
      <c r="M31" t="s">
        <v>148</v>
      </c>
      <c r="N31" t="str">
        <f>IF(Table1[[#This Row],[Complexity Score]]&gt;=8,"High",IF(Table1[[#This Row],[Complexity Score]]&gt;=5,"Medium","Low"))</f>
        <v>Medium</v>
      </c>
      <c r="P31" s="10" t="str">
        <f>TEXT(Table1[[#This Row],[Date Reported]],"mmmm")</f>
        <v>July</v>
      </c>
    </row>
    <row r="32" spans="1:16" x14ac:dyDescent="0.25">
      <c r="A32" t="s">
        <v>43</v>
      </c>
      <c r="B32" t="s">
        <v>117</v>
      </c>
      <c r="C32" s="9">
        <v>45849</v>
      </c>
      <c r="D32" s="1">
        <v>45869</v>
      </c>
      <c r="E32" t="s">
        <v>119</v>
      </c>
      <c r="F32">
        <v>100</v>
      </c>
      <c r="G32" t="s">
        <v>125</v>
      </c>
      <c r="H32" t="s">
        <v>126</v>
      </c>
      <c r="I32">
        <v>20</v>
      </c>
      <c r="J32">
        <v>4</v>
      </c>
      <c r="K32" t="s">
        <v>131</v>
      </c>
      <c r="L32" t="s">
        <v>137</v>
      </c>
      <c r="M32" t="s">
        <v>143</v>
      </c>
      <c r="N32" t="str">
        <f>IF(Table1[[#This Row],[Complexity Score]]&gt;=8,"High",IF(Table1[[#This Row],[Complexity Score]]&gt;=5,"Medium","Low"))</f>
        <v>Low</v>
      </c>
      <c r="P32" s="10" t="str">
        <f>TEXT(Table1[[#This Row],[Date Reported]],"mmmm")</f>
        <v>July</v>
      </c>
    </row>
    <row r="33" spans="1:16" x14ac:dyDescent="0.25">
      <c r="A33" t="s">
        <v>44</v>
      </c>
      <c r="B33" t="s">
        <v>113</v>
      </c>
      <c r="C33" s="9">
        <v>45840</v>
      </c>
      <c r="D33" s="1">
        <v>45868</v>
      </c>
      <c r="E33" t="s">
        <v>119</v>
      </c>
      <c r="F33">
        <v>103</v>
      </c>
      <c r="G33" t="s">
        <v>121</v>
      </c>
      <c r="H33" t="s">
        <v>126</v>
      </c>
      <c r="I33">
        <v>28</v>
      </c>
      <c r="J33">
        <v>5</v>
      </c>
      <c r="K33" t="s">
        <v>129</v>
      </c>
      <c r="L33" t="s">
        <v>133</v>
      </c>
      <c r="M33" t="s">
        <v>142</v>
      </c>
      <c r="N33" t="str">
        <f>IF(Table1[[#This Row],[Complexity Score]]&gt;=8,"High",IF(Table1[[#This Row],[Complexity Score]]&gt;=5,"Medium","Low"))</f>
        <v>Medium</v>
      </c>
      <c r="P33" s="10" t="str">
        <f>TEXT(Table1[[#This Row],[Date Reported]],"mmmm")</f>
        <v>July</v>
      </c>
    </row>
    <row r="34" spans="1:16" x14ac:dyDescent="0.25">
      <c r="A34" t="s">
        <v>45</v>
      </c>
      <c r="B34" t="s">
        <v>117</v>
      </c>
      <c r="C34" s="9">
        <v>45851</v>
      </c>
      <c r="D34" s="1">
        <v>45880</v>
      </c>
      <c r="E34" t="s">
        <v>119</v>
      </c>
      <c r="F34">
        <v>102</v>
      </c>
      <c r="G34" t="s">
        <v>122</v>
      </c>
      <c r="H34" t="s">
        <v>127</v>
      </c>
      <c r="I34">
        <v>29</v>
      </c>
      <c r="J34">
        <v>7</v>
      </c>
      <c r="K34" t="s">
        <v>131</v>
      </c>
      <c r="L34" t="s">
        <v>135</v>
      </c>
      <c r="M34" t="s">
        <v>147</v>
      </c>
      <c r="N34" t="str">
        <f>IF(Table1[[#This Row],[Complexity Score]]&gt;=8,"High",IF(Table1[[#This Row],[Complexity Score]]&gt;=5,"Medium","Low"))</f>
        <v>Medium</v>
      </c>
      <c r="P34" s="10" t="str">
        <f>TEXT(Table1[[#This Row],[Date Reported]],"mmmm")</f>
        <v>July</v>
      </c>
    </row>
    <row r="35" spans="1:16" x14ac:dyDescent="0.25">
      <c r="A35" t="s">
        <v>46</v>
      </c>
      <c r="B35" t="s">
        <v>114</v>
      </c>
      <c r="C35" s="9">
        <v>45839</v>
      </c>
      <c r="D35" s="1">
        <v>45842</v>
      </c>
      <c r="E35" t="s">
        <v>119</v>
      </c>
      <c r="F35">
        <v>103</v>
      </c>
      <c r="G35" t="s">
        <v>121</v>
      </c>
      <c r="H35" t="s">
        <v>126</v>
      </c>
      <c r="I35">
        <v>3</v>
      </c>
      <c r="J35">
        <v>4</v>
      </c>
      <c r="K35" t="s">
        <v>129</v>
      </c>
      <c r="L35" t="s">
        <v>133</v>
      </c>
      <c r="M35" t="s">
        <v>142</v>
      </c>
      <c r="N35" t="str">
        <f>IF(Table1[[#This Row],[Complexity Score]]&gt;=8,"High",IF(Table1[[#This Row],[Complexity Score]]&gt;=5,"Medium","Low"))</f>
        <v>Low</v>
      </c>
      <c r="P35" s="10" t="str">
        <f>TEXT(Table1[[#This Row],[Date Reported]],"mmmm")</f>
        <v>July</v>
      </c>
    </row>
    <row r="36" spans="1:16" x14ac:dyDescent="0.25">
      <c r="A36" t="s">
        <v>47</v>
      </c>
      <c r="B36" t="s">
        <v>114</v>
      </c>
      <c r="C36" s="9">
        <v>45850</v>
      </c>
      <c r="D36" s="1">
        <v>45874</v>
      </c>
      <c r="E36" t="s">
        <v>119</v>
      </c>
      <c r="F36">
        <v>102</v>
      </c>
      <c r="G36" t="s">
        <v>122</v>
      </c>
      <c r="H36" t="s">
        <v>127</v>
      </c>
      <c r="I36">
        <v>24</v>
      </c>
      <c r="J36">
        <v>8</v>
      </c>
      <c r="K36" t="s">
        <v>131</v>
      </c>
      <c r="L36" t="s">
        <v>133</v>
      </c>
      <c r="M36" t="s">
        <v>140</v>
      </c>
      <c r="N36" t="str">
        <f>IF(Table1[[#This Row],[Complexity Score]]&gt;=8,"High",IF(Table1[[#This Row],[Complexity Score]]&gt;=5,"Medium","Low"))</f>
        <v>High</v>
      </c>
      <c r="P36" s="10" t="str">
        <f>TEXT(Table1[[#This Row],[Date Reported]],"mmmm")</f>
        <v>July</v>
      </c>
    </row>
    <row r="37" spans="1:16" x14ac:dyDescent="0.25">
      <c r="A37" t="s">
        <v>48</v>
      </c>
      <c r="B37" t="s">
        <v>117</v>
      </c>
      <c r="C37" s="9">
        <v>45845</v>
      </c>
      <c r="D37" s="1">
        <f>D67</f>
        <v>45868</v>
      </c>
      <c r="E37" t="s">
        <v>120</v>
      </c>
      <c r="F37">
        <v>101</v>
      </c>
      <c r="G37" t="s">
        <v>123</v>
      </c>
      <c r="H37" t="s">
        <v>128</v>
      </c>
      <c r="I37">
        <f>I62</f>
        <v>0</v>
      </c>
      <c r="J37">
        <v>10</v>
      </c>
      <c r="K37" t="s">
        <v>130</v>
      </c>
      <c r="L37" t="s">
        <v>133</v>
      </c>
      <c r="M37" t="s">
        <v>147</v>
      </c>
      <c r="N37" t="str">
        <f>IF(Table1[[#This Row],[Complexity Score]]&gt;=8,"High",IF(Table1[[#This Row],[Complexity Score]]&gt;=5,"Medium","Low"))</f>
        <v>High</v>
      </c>
      <c r="P37" s="10" t="str">
        <f>TEXT(Table1[[#This Row],[Date Reported]],"mmmm")</f>
        <v>July</v>
      </c>
    </row>
    <row r="38" spans="1:16" x14ac:dyDescent="0.25">
      <c r="A38" t="s">
        <v>49</v>
      </c>
      <c r="B38" t="s">
        <v>113</v>
      </c>
      <c r="C38" s="9">
        <v>45850</v>
      </c>
      <c r="D38" s="1">
        <v>45859</v>
      </c>
      <c r="E38" t="s">
        <v>119</v>
      </c>
      <c r="F38">
        <v>104</v>
      </c>
      <c r="G38" t="s">
        <v>124</v>
      </c>
      <c r="H38" t="s">
        <v>127</v>
      </c>
      <c r="I38">
        <v>9</v>
      </c>
      <c r="J38">
        <v>1</v>
      </c>
      <c r="K38" t="s">
        <v>129</v>
      </c>
      <c r="L38" t="s">
        <v>134</v>
      </c>
      <c r="M38" t="s">
        <v>143</v>
      </c>
      <c r="N38" t="str">
        <f>IF(Table1[[#This Row],[Complexity Score]]&gt;=8,"High",IF(Table1[[#This Row],[Complexity Score]]&gt;=5,"Medium","Low"))</f>
        <v>Low</v>
      </c>
      <c r="P38" s="10" t="str">
        <f>TEXT(Table1[[#This Row],[Date Reported]],"mmmm")</f>
        <v>July</v>
      </c>
    </row>
    <row r="39" spans="1:16" x14ac:dyDescent="0.25">
      <c r="A39" t="s">
        <v>50</v>
      </c>
      <c r="B39" t="s">
        <v>113</v>
      </c>
      <c r="C39" s="9">
        <v>45863</v>
      </c>
      <c r="D39" s="1">
        <f>D69</f>
        <v>0</v>
      </c>
      <c r="E39" t="s">
        <v>120</v>
      </c>
      <c r="F39">
        <v>102</v>
      </c>
      <c r="G39" t="s">
        <v>122</v>
      </c>
      <c r="H39" t="s">
        <v>127</v>
      </c>
      <c r="I39">
        <f>I64</f>
        <v>5</v>
      </c>
      <c r="J39">
        <v>1</v>
      </c>
      <c r="K39" t="s">
        <v>129</v>
      </c>
      <c r="L39" t="s">
        <v>136</v>
      </c>
      <c r="M39" t="s">
        <v>150</v>
      </c>
      <c r="N39" t="str">
        <f>IF(Table1[[#This Row],[Complexity Score]]&gt;=8,"High",IF(Table1[[#This Row],[Complexity Score]]&gt;=5,"Medium","Low"))</f>
        <v>Low</v>
      </c>
      <c r="P39" s="10" t="str">
        <f>TEXT(Table1[[#This Row],[Date Reported]],"mmmm")</f>
        <v>July</v>
      </c>
    </row>
    <row r="40" spans="1:16" x14ac:dyDescent="0.25">
      <c r="A40" t="s">
        <v>51</v>
      </c>
      <c r="B40" t="s">
        <v>114</v>
      </c>
      <c r="C40" s="9">
        <v>45850</v>
      </c>
      <c r="D40" s="1">
        <v>45872</v>
      </c>
      <c r="E40" t="s">
        <v>119</v>
      </c>
      <c r="F40">
        <v>104</v>
      </c>
      <c r="G40" t="s">
        <v>124</v>
      </c>
      <c r="H40" t="s">
        <v>127</v>
      </c>
      <c r="I40">
        <v>22</v>
      </c>
      <c r="J40">
        <v>8</v>
      </c>
      <c r="K40" t="s">
        <v>130</v>
      </c>
      <c r="L40" t="s">
        <v>135</v>
      </c>
      <c r="M40" t="s">
        <v>152</v>
      </c>
      <c r="N40" t="str">
        <f>IF(Table1[[#This Row],[Complexity Score]]&gt;=8,"High",IF(Table1[[#This Row],[Complexity Score]]&gt;=5,"Medium","Low"))</f>
        <v>High</v>
      </c>
      <c r="P40" s="10" t="str">
        <f>TEXT(Table1[[#This Row],[Date Reported]],"mmmm")</f>
        <v>July</v>
      </c>
    </row>
    <row r="41" spans="1:16" x14ac:dyDescent="0.25">
      <c r="A41" t="s">
        <v>52</v>
      </c>
      <c r="B41" t="s">
        <v>115</v>
      </c>
      <c r="C41" s="9">
        <v>45858</v>
      </c>
      <c r="D41" s="1">
        <f t="shared" ref="D41:D47" si="8">D71</f>
        <v>0</v>
      </c>
      <c r="E41" t="s">
        <v>120</v>
      </c>
      <c r="F41">
        <v>101</v>
      </c>
      <c r="G41" t="s">
        <v>123</v>
      </c>
      <c r="H41" t="s">
        <v>128</v>
      </c>
      <c r="I41">
        <f t="shared" ref="I41:I47" si="9">I66</f>
        <v>0</v>
      </c>
      <c r="J41">
        <v>5</v>
      </c>
      <c r="K41" t="s">
        <v>131</v>
      </c>
      <c r="L41" t="s">
        <v>132</v>
      </c>
      <c r="M41" t="s">
        <v>141</v>
      </c>
      <c r="N41" t="str">
        <f>IF(Table1[[#This Row],[Complexity Score]]&gt;=8,"High",IF(Table1[[#This Row],[Complexity Score]]&gt;=5,"Medium","Low"))</f>
        <v>Medium</v>
      </c>
      <c r="P41" s="10" t="str">
        <f>TEXT(Table1[[#This Row],[Date Reported]],"mmmm")</f>
        <v>July</v>
      </c>
    </row>
    <row r="42" spans="1:16" x14ac:dyDescent="0.25">
      <c r="A42" t="s">
        <v>53</v>
      </c>
      <c r="B42" t="s">
        <v>117</v>
      </c>
      <c r="C42" s="9">
        <v>45849</v>
      </c>
      <c r="D42" s="1">
        <f t="shared" si="8"/>
        <v>0</v>
      </c>
      <c r="E42" t="s">
        <v>118</v>
      </c>
      <c r="F42">
        <v>102</v>
      </c>
      <c r="G42" t="s">
        <v>122</v>
      </c>
      <c r="H42" t="s">
        <v>127</v>
      </c>
      <c r="I42">
        <f t="shared" si="9"/>
        <v>12</v>
      </c>
      <c r="J42">
        <v>1</v>
      </c>
      <c r="K42" t="s">
        <v>129</v>
      </c>
      <c r="L42" t="s">
        <v>137</v>
      </c>
      <c r="M42" t="s">
        <v>155</v>
      </c>
      <c r="N42" t="str">
        <f>IF(Table1[[#This Row],[Complexity Score]]&gt;=8,"High",IF(Table1[[#This Row],[Complexity Score]]&gt;=5,"Medium","Low"))</f>
        <v>Low</v>
      </c>
      <c r="P42" s="10" t="str">
        <f>TEXT(Table1[[#This Row],[Date Reported]],"mmmm")</f>
        <v>July</v>
      </c>
    </row>
    <row r="43" spans="1:16" x14ac:dyDescent="0.25">
      <c r="A43" t="s">
        <v>54</v>
      </c>
      <c r="B43" t="s">
        <v>114</v>
      </c>
      <c r="C43" s="9">
        <v>45847</v>
      </c>
      <c r="D43" s="1">
        <f t="shared" si="8"/>
        <v>0</v>
      </c>
      <c r="E43" t="s">
        <v>118</v>
      </c>
      <c r="F43">
        <v>104</v>
      </c>
      <c r="G43" t="s">
        <v>124</v>
      </c>
      <c r="H43" t="s">
        <v>127</v>
      </c>
      <c r="I43">
        <f t="shared" si="9"/>
        <v>0</v>
      </c>
      <c r="J43">
        <v>2</v>
      </c>
      <c r="K43" t="s">
        <v>130</v>
      </c>
      <c r="L43" t="s">
        <v>132</v>
      </c>
      <c r="M43" t="s">
        <v>150</v>
      </c>
      <c r="N43" t="str">
        <f>IF(Table1[[#This Row],[Complexity Score]]&gt;=8,"High",IF(Table1[[#This Row],[Complexity Score]]&gt;=5,"Medium","Low"))</f>
        <v>Low</v>
      </c>
      <c r="P43" s="10" t="str">
        <f>TEXT(Table1[[#This Row],[Date Reported]],"mmmm")</f>
        <v>July</v>
      </c>
    </row>
    <row r="44" spans="1:16" x14ac:dyDescent="0.25">
      <c r="A44" t="s">
        <v>55</v>
      </c>
      <c r="B44" t="s">
        <v>115</v>
      </c>
      <c r="C44" s="9">
        <v>45847</v>
      </c>
      <c r="D44" s="1">
        <f t="shared" si="8"/>
        <v>0</v>
      </c>
      <c r="E44" t="s">
        <v>120</v>
      </c>
      <c r="F44">
        <v>100</v>
      </c>
      <c r="G44" t="s">
        <v>125</v>
      </c>
      <c r="H44" t="s">
        <v>126</v>
      </c>
      <c r="I44">
        <f t="shared" si="9"/>
        <v>10</v>
      </c>
      <c r="J44">
        <v>5</v>
      </c>
      <c r="K44" t="s">
        <v>131</v>
      </c>
      <c r="L44" t="s">
        <v>135</v>
      </c>
      <c r="M44" t="s">
        <v>147</v>
      </c>
      <c r="N44" t="str">
        <f>IF(Table1[[#This Row],[Complexity Score]]&gt;=8,"High",IF(Table1[[#This Row],[Complexity Score]]&gt;=5,"Medium","Low"))</f>
        <v>Medium</v>
      </c>
      <c r="P44" s="10" t="str">
        <f>TEXT(Table1[[#This Row],[Date Reported]],"mmmm")</f>
        <v>July</v>
      </c>
    </row>
    <row r="45" spans="1:16" x14ac:dyDescent="0.25">
      <c r="A45" t="s">
        <v>56</v>
      </c>
      <c r="B45" t="s">
        <v>113</v>
      </c>
      <c r="C45" s="9">
        <v>45840</v>
      </c>
      <c r="D45" s="1">
        <f t="shared" si="8"/>
        <v>45875</v>
      </c>
      <c r="E45" t="s">
        <v>118</v>
      </c>
      <c r="F45">
        <v>102</v>
      </c>
      <c r="G45" t="s">
        <v>122</v>
      </c>
      <c r="H45" t="s">
        <v>127</v>
      </c>
      <c r="I45">
        <f t="shared" si="9"/>
        <v>0</v>
      </c>
      <c r="J45">
        <v>4</v>
      </c>
      <c r="K45" t="s">
        <v>131</v>
      </c>
      <c r="L45" t="s">
        <v>134</v>
      </c>
      <c r="M45" t="s">
        <v>140</v>
      </c>
      <c r="N45" t="str">
        <f>IF(Table1[[#This Row],[Complexity Score]]&gt;=8,"High",IF(Table1[[#This Row],[Complexity Score]]&gt;=5,"Medium","Low"))</f>
        <v>Low</v>
      </c>
      <c r="P45" s="10" t="str">
        <f>TEXT(Table1[[#This Row],[Date Reported]],"mmmm")</f>
        <v>July</v>
      </c>
    </row>
    <row r="46" spans="1:16" x14ac:dyDescent="0.25">
      <c r="A46" t="s">
        <v>57</v>
      </c>
      <c r="B46" t="s">
        <v>115</v>
      </c>
      <c r="C46" s="9">
        <v>45864</v>
      </c>
      <c r="D46" s="1">
        <f t="shared" si="8"/>
        <v>0</v>
      </c>
      <c r="E46" t="s">
        <v>118</v>
      </c>
      <c r="F46">
        <v>103</v>
      </c>
      <c r="G46" t="s">
        <v>121</v>
      </c>
      <c r="H46" t="s">
        <v>126</v>
      </c>
      <c r="I46">
        <f t="shared" si="9"/>
        <v>0</v>
      </c>
      <c r="J46">
        <v>4</v>
      </c>
      <c r="K46" t="s">
        <v>130</v>
      </c>
      <c r="L46" t="s">
        <v>135</v>
      </c>
      <c r="M46" t="s">
        <v>154</v>
      </c>
      <c r="N46" t="str">
        <f>IF(Table1[[#This Row],[Complexity Score]]&gt;=8,"High",IF(Table1[[#This Row],[Complexity Score]]&gt;=5,"Medium","Low"))</f>
        <v>Low</v>
      </c>
      <c r="P46" s="10" t="str">
        <f>TEXT(Table1[[#This Row],[Date Reported]],"mmmm")</f>
        <v>July</v>
      </c>
    </row>
    <row r="47" spans="1:16" x14ac:dyDescent="0.25">
      <c r="A47" t="s">
        <v>58</v>
      </c>
      <c r="B47" t="s">
        <v>116</v>
      </c>
      <c r="C47" s="9">
        <v>45862</v>
      </c>
      <c r="D47" s="1">
        <f t="shared" si="8"/>
        <v>0</v>
      </c>
      <c r="E47" t="s">
        <v>118</v>
      </c>
      <c r="F47">
        <v>104</v>
      </c>
      <c r="G47" t="s">
        <v>124</v>
      </c>
      <c r="H47" t="s">
        <v>127</v>
      </c>
      <c r="I47">
        <f t="shared" si="9"/>
        <v>2</v>
      </c>
      <c r="J47">
        <v>3</v>
      </c>
      <c r="K47" t="s">
        <v>129</v>
      </c>
      <c r="L47" t="s">
        <v>133</v>
      </c>
      <c r="M47" t="s">
        <v>144</v>
      </c>
      <c r="N47" t="str">
        <f>IF(Table1[[#This Row],[Complexity Score]]&gt;=8,"High",IF(Table1[[#This Row],[Complexity Score]]&gt;=5,"Medium","Low"))</f>
        <v>Low</v>
      </c>
      <c r="P47" s="10" t="str">
        <f>TEXT(Table1[[#This Row],[Date Reported]],"mmmm")</f>
        <v>July</v>
      </c>
    </row>
    <row r="48" spans="1:16" x14ac:dyDescent="0.25">
      <c r="A48" t="s">
        <v>59</v>
      </c>
      <c r="B48" t="s">
        <v>113</v>
      </c>
      <c r="C48" s="9">
        <v>45858</v>
      </c>
      <c r="D48" s="1">
        <v>45861</v>
      </c>
      <c r="E48" t="s">
        <v>119</v>
      </c>
      <c r="F48">
        <v>104</v>
      </c>
      <c r="G48" t="s">
        <v>124</v>
      </c>
      <c r="H48" t="s">
        <v>127</v>
      </c>
      <c r="I48">
        <v>3</v>
      </c>
      <c r="J48">
        <v>9</v>
      </c>
      <c r="K48" t="s">
        <v>131</v>
      </c>
      <c r="L48" t="s">
        <v>134</v>
      </c>
      <c r="M48" t="s">
        <v>140</v>
      </c>
      <c r="N48" t="str">
        <f>IF(Table1[[#This Row],[Complexity Score]]&gt;=8,"High",IF(Table1[[#This Row],[Complexity Score]]&gt;=5,"Medium","Low"))</f>
        <v>High</v>
      </c>
      <c r="P48" s="10" t="str">
        <f>TEXT(Table1[[#This Row],[Date Reported]],"mmmm")</f>
        <v>July</v>
      </c>
    </row>
    <row r="49" spans="1:16" x14ac:dyDescent="0.25">
      <c r="A49" t="s">
        <v>60</v>
      </c>
      <c r="B49" t="s">
        <v>114</v>
      </c>
      <c r="C49" s="9">
        <v>45853</v>
      </c>
      <c r="D49" s="1">
        <v>45864</v>
      </c>
      <c r="E49" t="s">
        <v>119</v>
      </c>
      <c r="F49">
        <v>102</v>
      </c>
      <c r="G49" t="s">
        <v>122</v>
      </c>
      <c r="H49" t="s">
        <v>127</v>
      </c>
      <c r="I49">
        <v>11</v>
      </c>
      <c r="J49">
        <v>4</v>
      </c>
      <c r="K49" t="s">
        <v>130</v>
      </c>
      <c r="L49" t="s">
        <v>137</v>
      </c>
      <c r="M49" t="s">
        <v>153</v>
      </c>
      <c r="N49" t="str">
        <f>IF(Table1[[#This Row],[Complexity Score]]&gt;=8,"High",IF(Table1[[#This Row],[Complexity Score]]&gt;=5,"Medium","Low"))</f>
        <v>Low</v>
      </c>
      <c r="P49" s="10" t="str">
        <f>TEXT(Table1[[#This Row],[Date Reported]],"mmmm")</f>
        <v>July</v>
      </c>
    </row>
    <row r="50" spans="1:16" x14ac:dyDescent="0.25">
      <c r="A50" t="s">
        <v>61</v>
      </c>
      <c r="B50" t="s">
        <v>113</v>
      </c>
      <c r="C50" s="9">
        <v>45846</v>
      </c>
      <c r="D50" s="1">
        <f>D80</f>
        <v>0</v>
      </c>
      <c r="E50" t="s">
        <v>120</v>
      </c>
      <c r="F50">
        <v>103</v>
      </c>
      <c r="G50" t="s">
        <v>121</v>
      </c>
      <c r="H50" t="s">
        <v>126</v>
      </c>
      <c r="I50">
        <f>I75</f>
        <v>17</v>
      </c>
      <c r="J50">
        <v>8</v>
      </c>
      <c r="K50" t="s">
        <v>129</v>
      </c>
      <c r="L50" t="s">
        <v>132</v>
      </c>
      <c r="M50" t="s">
        <v>146</v>
      </c>
      <c r="N50" t="str">
        <f>IF(Table1[[#This Row],[Complexity Score]]&gt;=8,"High",IF(Table1[[#This Row],[Complexity Score]]&gt;=5,"Medium","Low"))</f>
        <v>High</v>
      </c>
      <c r="P50" s="10" t="str">
        <f>TEXT(Table1[[#This Row],[Date Reported]],"mmmm")</f>
        <v>July</v>
      </c>
    </row>
    <row r="51" spans="1:16" x14ac:dyDescent="0.25">
      <c r="A51" t="s">
        <v>62</v>
      </c>
      <c r="B51" t="s">
        <v>115</v>
      </c>
      <c r="C51" s="9">
        <v>45860</v>
      </c>
      <c r="D51" s="1">
        <v>45872</v>
      </c>
      <c r="E51" t="s">
        <v>119</v>
      </c>
      <c r="F51">
        <v>102</v>
      </c>
      <c r="G51" t="s">
        <v>122</v>
      </c>
      <c r="H51" t="s">
        <v>127</v>
      </c>
      <c r="I51">
        <v>12</v>
      </c>
      <c r="J51">
        <v>1</v>
      </c>
      <c r="K51" t="s">
        <v>131</v>
      </c>
      <c r="L51" t="s">
        <v>132</v>
      </c>
      <c r="M51" t="s">
        <v>151</v>
      </c>
      <c r="N51" t="str">
        <f>IF(Table1[[#This Row],[Complexity Score]]&gt;=8,"High",IF(Table1[[#This Row],[Complexity Score]]&gt;=5,"Medium","Low"))</f>
        <v>Low</v>
      </c>
      <c r="P51" s="10" t="str">
        <f>TEXT(Table1[[#This Row],[Date Reported]],"mmmm")</f>
        <v>July</v>
      </c>
    </row>
    <row r="52" spans="1:16" x14ac:dyDescent="0.25">
      <c r="A52" t="s">
        <v>63</v>
      </c>
      <c r="B52" t="s">
        <v>115</v>
      </c>
      <c r="C52" s="9">
        <v>45839</v>
      </c>
      <c r="D52" s="1">
        <f t="shared" ref="D52:D53" si="10">D82</f>
        <v>0</v>
      </c>
      <c r="E52" t="s">
        <v>118</v>
      </c>
      <c r="F52">
        <v>102</v>
      </c>
      <c r="G52" t="s">
        <v>122</v>
      </c>
      <c r="H52" t="s">
        <v>127</v>
      </c>
      <c r="I52">
        <f t="shared" ref="I52:I53" si="11">I77</f>
        <v>0</v>
      </c>
      <c r="J52">
        <v>1</v>
      </c>
      <c r="K52" t="s">
        <v>131</v>
      </c>
      <c r="L52" t="s">
        <v>136</v>
      </c>
      <c r="M52" t="s">
        <v>151</v>
      </c>
      <c r="N52" t="str">
        <f>IF(Table1[[#This Row],[Complexity Score]]&gt;=8,"High",IF(Table1[[#This Row],[Complexity Score]]&gt;=5,"Medium","Low"))</f>
        <v>Low</v>
      </c>
      <c r="P52" s="10" t="str">
        <f>TEXT(Table1[[#This Row],[Date Reported]],"mmmm")</f>
        <v>July</v>
      </c>
    </row>
    <row r="53" spans="1:16" x14ac:dyDescent="0.25">
      <c r="A53" t="s">
        <v>64</v>
      </c>
      <c r="B53" t="s">
        <v>113</v>
      </c>
      <c r="C53" s="9">
        <v>45858</v>
      </c>
      <c r="D53" s="1">
        <f t="shared" si="10"/>
        <v>0</v>
      </c>
      <c r="E53" t="s">
        <v>118</v>
      </c>
      <c r="F53">
        <v>102</v>
      </c>
      <c r="G53" t="s">
        <v>122</v>
      </c>
      <c r="H53" t="s">
        <v>127</v>
      </c>
      <c r="I53">
        <f t="shared" si="11"/>
        <v>0</v>
      </c>
      <c r="J53">
        <v>3</v>
      </c>
      <c r="K53" t="s">
        <v>130</v>
      </c>
      <c r="L53" t="s">
        <v>136</v>
      </c>
      <c r="M53" t="s">
        <v>153</v>
      </c>
      <c r="N53" t="str">
        <f>IF(Table1[[#This Row],[Complexity Score]]&gt;=8,"High",IF(Table1[[#This Row],[Complexity Score]]&gt;=5,"Medium","Low"))</f>
        <v>Low</v>
      </c>
      <c r="P53" s="10" t="str">
        <f>TEXT(Table1[[#This Row],[Date Reported]],"mmmm")</f>
        <v>July</v>
      </c>
    </row>
    <row r="54" spans="1:16" x14ac:dyDescent="0.25">
      <c r="A54" t="s">
        <v>65</v>
      </c>
      <c r="B54" t="s">
        <v>115</v>
      </c>
      <c r="C54" s="9">
        <v>45850</v>
      </c>
      <c r="D54" s="1">
        <v>45880</v>
      </c>
      <c r="E54" t="s">
        <v>119</v>
      </c>
      <c r="F54">
        <v>103</v>
      </c>
      <c r="G54" t="s">
        <v>121</v>
      </c>
      <c r="H54" t="s">
        <v>126</v>
      </c>
      <c r="I54">
        <v>30</v>
      </c>
      <c r="J54">
        <v>10</v>
      </c>
      <c r="K54" t="s">
        <v>130</v>
      </c>
      <c r="L54" t="s">
        <v>137</v>
      </c>
      <c r="M54" t="s">
        <v>154</v>
      </c>
      <c r="N54" t="str">
        <f>IF(Table1[[#This Row],[Complexity Score]]&gt;=8,"High",IF(Table1[[#This Row],[Complexity Score]]&gt;=5,"Medium","Low"))</f>
        <v>High</v>
      </c>
      <c r="P54" s="10" t="str">
        <f>TEXT(Table1[[#This Row],[Date Reported]],"mmmm")</f>
        <v>July</v>
      </c>
    </row>
    <row r="55" spans="1:16" x14ac:dyDescent="0.25">
      <c r="A55" t="s">
        <v>66</v>
      </c>
      <c r="B55" t="s">
        <v>114</v>
      </c>
      <c r="C55" s="9">
        <v>45866</v>
      </c>
      <c r="D55" s="1">
        <f t="shared" ref="D55:D58" si="12">D85</f>
        <v>45862</v>
      </c>
      <c r="E55" t="s">
        <v>118</v>
      </c>
      <c r="F55">
        <v>102</v>
      </c>
      <c r="G55" t="s">
        <v>122</v>
      </c>
      <c r="H55" t="s">
        <v>127</v>
      </c>
      <c r="I55">
        <f t="shared" ref="I55:I58" si="13">I80</f>
        <v>0</v>
      </c>
      <c r="J55">
        <v>10</v>
      </c>
      <c r="K55" t="s">
        <v>129</v>
      </c>
      <c r="L55" t="s">
        <v>137</v>
      </c>
      <c r="M55" t="s">
        <v>147</v>
      </c>
      <c r="N55" t="str">
        <f>IF(Table1[[#This Row],[Complexity Score]]&gt;=8,"High",IF(Table1[[#This Row],[Complexity Score]]&gt;=5,"Medium","Low"))</f>
        <v>High</v>
      </c>
      <c r="P55" s="10" t="str">
        <f>TEXT(Table1[[#This Row],[Date Reported]],"mmmm")</f>
        <v>July</v>
      </c>
    </row>
    <row r="56" spans="1:16" x14ac:dyDescent="0.25">
      <c r="A56" t="s">
        <v>67</v>
      </c>
      <c r="B56" t="s">
        <v>113</v>
      </c>
      <c r="C56" s="9">
        <v>45860</v>
      </c>
      <c r="D56" s="1">
        <f t="shared" si="12"/>
        <v>0</v>
      </c>
      <c r="E56" t="s">
        <v>120</v>
      </c>
      <c r="F56">
        <v>103</v>
      </c>
      <c r="G56" t="s">
        <v>121</v>
      </c>
      <c r="H56" t="s">
        <v>126</v>
      </c>
      <c r="I56">
        <f t="shared" si="13"/>
        <v>0</v>
      </c>
      <c r="J56">
        <v>2</v>
      </c>
      <c r="K56" t="s">
        <v>129</v>
      </c>
      <c r="L56" t="s">
        <v>132</v>
      </c>
      <c r="M56" t="s">
        <v>148</v>
      </c>
      <c r="N56" t="str">
        <f>IF(Table1[[#This Row],[Complexity Score]]&gt;=8,"High",IF(Table1[[#This Row],[Complexity Score]]&gt;=5,"Medium","Low"))</f>
        <v>Low</v>
      </c>
      <c r="P56" s="10" t="str">
        <f>TEXT(Table1[[#This Row],[Date Reported]],"mmmm")</f>
        <v>July</v>
      </c>
    </row>
    <row r="57" spans="1:16" x14ac:dyDescent="0.25">
      <c r="A57" t="s">
        <v>68</v>
      </c>
      <c r="B57" t="s">
        <v>116</v>
      </c>
      <c r="C57" s="9">
        <v>45853</v>
      </c>
      <c r="D57" s="1">
        <f t="shared" si="12"/>
        <v>0</v>
      </c>
      <c r="E57" t="s">
        <v>118</v>
      </c>
      <c r="F57">
        <v>103</v>
      </c>
      <c r="G57" t="s">
        <v>121</v>
      </c>
      <c r="H57" t="s">
        <v>126</v>
      </c>
      <c r="I57">
        <f t="shared" si="13"/>
        <v>0</v>
      </c>
      <c r="J57">
        <v>9</v>
      </c>
      <c r="K57" t="s">
        <v>129</v>
      </c>
      <c r="L57" t="s">
        <v>134</v>
      </c>
      <c r="M57" t="s">
        <v>144</v>
      </c>
      <c r="N57" t="str">
        <f>IF(Table1[[#This Row],[Complexity Score]]&gt;=8,"High",IF(Table1[[#This Row],[Complexity Score]]&gt;=5,"Medium","Low"))</f>
        <v>High</v>
      </c>
      <c r="P57" s="10" t="str">
        <f>TEXT(Table1[[#This Row],[Date Reported]],"mmmm")</f>
        <v>July</v>
      </c>
    </row>
    <row r="58" spans="1:16" x14ac:dyDescent="0.25">
      <c r="A58" t="s">
        <v>69</v>
      </c>
      <c r="B58" t="s">
        <v>113</v>
      </c>
      <c r="C58" s="9">
        <v>45858</v>
      </c>
      <c r="D58" s="1">
        <f t="shared" si="12"/>
        <v>0</v>
      </c>
      <c r="E58" t="s">
        <v>120</v>
      </c>
      <c r="F58">
        <v>100</v>
      </c>
      <c r="G58" t="s">
        <v>125</v>
      </c>
      <c r="H58" t="s">
        <v>126</v>
      </c>
      <c r="I58">
        <f t="shared" si="13"/>
        <v>0</v>
      </c>
      <c r="J58">
        <v>5</v>
      </c>
      <c r="K58" t="s">
        <v>131</v>
      </c>
      <c r="L58" t="s">
        <v>136</v>
      </c>
      <c r="M58" t="s">
        <v>144</v>
      </c>
      <c r="N58" t="str">
        <f>IF(Table1[[#This Row],[Complexity Score]]&gt;=8,"High",IF(Table1[[#This Row],[Complexity Score]]&gt;=5,"Medium","Low"))</f>
        <v>Medium</v>
      </c>
      <c r="P58" s="10" t="str">
        <f>TEXT(Table1[[#This Row],[Date Reported]],"mmmm")</f>
        <v>July</v>
      </c>
    </row>
    <row r="59" spans="1:16" x14ac:dyDescent="0.25">
      <c r="A59" t="s">
        <v>70</v>
      </c>
      <c r="B59" t="s">
        <v>113</v>
      </c>
      <c r="C59" s="9">
        <v>45857</v>
      </c>
      <c r="D59" s="1">
        <v>45880</v>
      </c>
      <c r="E59" t="s">
        <v>119</v>
      </c>
      <c r="F59">
        <v>101</v>
      </c>
      <c r="G59" t="s">
        <v>123</v>
      </c>
      <c r="H59" t="s">
        <v>128</v>
      </c>
      <c r="I59">
        <v>23</v>
      </c>
      <c r="J59">
        <v>2</v>
      </c>
      <c r="K59" t="s">
        <v>129</v>
      </c>
      <c r="L59" t="s">
        <v>136</v>
      </c>
      <c r="M59" t="s">
        <v>156</v>
      </c>
      <c r="N59" t="str">
        <f>IF(Table1[[#This Row],[Complexity Score]]&gt;=8,"High",IF(Table1[[#This Row],[Complexity Score]]&gt;=5,"Medium","Low"))</f>
        <v>Low</v>
      </c>
      <c r="P59" s="10" t="str">
        <f>TEXT(Table1[[#This Row],[Date Reported]],"mmmm")</f>
        <v>July</v>
      </c>
    </row>
    <row r="60" spans="1:16" x14ac:dyDescent="0.25">
      <c r="A60" t="s">
        <v>71</v>
      </c>
      <c r="B60" t="s">
        <v>113</v>
      </c>
      <c r="C60" s="9">
        <v>45852</v>
      </c>
      <c r="D60" s="1">
        <v>45854</v>
      </c>
      <c r="E60" t="s">
        <v>119</v>
      </c>
      <c r="F60">
        <v>102</v>
      </c>
      <c r="G60" t="s">
        <v>122</v>
      </c>
      <c r="H60" t="s">
        <v>127</v>
      </c>
      <c r="I60">
        <v>2</v>
      </c>
      <c r="J60">
        <v>5</v>
      </c>
      <c r="K60" t="s">
        <v>131</v>
      </c>
      <c r="L60" t="s">
        <v>136</v>
      </c>
      <c r="M60" t="s">
        <v>144</v>
      </c>
      <c r="N60" t="str">
        <f>IF(Table1[[#This Row],[Complexity Score]]&gt;=8,"High",IF(Table1[[#This Row],[Complexity Score]]&gt;=5,"Medium","Low"))</f>
        <v>Medium</v>
      </c>
      <c r="P60" s="10" t="str">
        <f>TEXT(Table1[[#This Row],[Date Reported]],"mmmm")</f>
        <v>July</v>
      </c>
    </row>
    <row r="61" spans="1:16" x14ac:dyDescent="0.25">
      <c r="A61" t="s">
        <v>72</v>
      </c>
      <c r="B61" t="s">
        <v>115</v>
      </c>
      <c r="C61" s="9">
        <v>45853</v>
      </c>
      <c r="D61" s="1">
        <v>45879</v>
      </c>
      <c r="E61" t="s">
        <v>119</v>
      </c>
      <c r="F61">
        <v>103</v>
      </c>
      <c r="G61" t="s">
        <v>121</v>
      </c>
      <c r="H61" t="s">
        <v>126</v>
      </c>
      <c r="I61">
        <v>26</v>
      </c>
      <c r="J61">
        <v>2</v>
      </c>
      <c r="K61" t="s">
        <v>130</v>
      </c>
      <c r="L61" t="s">
        <v>136</v>
      </c>
      <c r="M61" t="s">
        <v>144</v>
      </c>
      <c r="N61" t="str">
        <f>IF(Table1[[#This Row],[Complexity Score]]&gt;=8,"High",IF(Table1[[#This Row],[Complexity Score]]&gt;=5,"Medium","Low"))</f>
        <v>Low</v>
      </c>
      <c r="P61" s="10" t="str">
        <f>TEXT(Table1[[#This Row],[Date Reported]],"mmmm")</f>
        <v>July</v>
      </c>
    </row>
    <row r="62" spans="1:16" x14ac:dyDescent="0.25">
      <c r="A62" t="s">
        <v>73</v>
      </c>
      <c r="B62" t="s">
        <v>114</v>
      </c>
      <c r="C62" s="9">
        <v>45865</v>
      </c>
      <c r="D62" s="1">
        <f t="shared" ref="D62:D63" si="14">D92</f>
        <v>45849</v>
      </c>
      <c r="E62" t="s">
        <v>118</v>
      </c>
      <c r="F62">
        <v>104</v>
      </c>
      <c r="G62" t="s">
        <v>124</v>
      </c>
      <c r="H62" t="s">
        <v>127</v>
      </c>
      <c r="I62">
        <f t="shared" ref="I62:I63" si="15">I87</f>
        <v>0</v>
      </c>
      <c r="J62">
        <v>5</v>
      </c>
      <c r="K62" t="s">
        <v>129</v>
      </c>
      <c r="L62" t="s">
        <v>135</v>
      </c>
      <c r="M62" t="s">
        <v>151</v>
      </c>
      <c r="N62" t="str">
        <f>IF(Table1[[#This Row],[Complexity Score]]&gt;=8,"High",IF(Table1[[#This Row],[Complexity Score]]&gt;=5,"Medium","Low"))</f>
        <v>Medium</v>
      </c>
      <c r="P62" s="10" t="str">
        <f>TEXT(Table1[[#This Row],[Date Reported]],"mmmm")</f>
        <v>July</v>
      </c>
    </row>
    <row r="63" spans="1:16" x14ac:dyDescent="0.25">
      <c r="A63" t="s">
        <v>74</v>
      </c>
      <c r="B63" t="s">
        <v>114</v>
      </c>
      <c r="C63" s="9">
        <v>45863</v>
      </c>
      <c r="D63" s="1">
        <f t="shared" si="14"/>
        <v>0</v>
      </c>
      <c r="E63" t="s">
        <v>118</v>
      </c>
      <c r="F63">
        <v>100</v>
      </c>
      <c r="G63" t="s">
        <v>125</v>
      </c>
      <c r="H63" t="s">
        <v>126</v>
      </c>
      <c r="I63">
        <f t="shared" si="15"/>
        <v>0</v>
      </c>
      <c r="J63">
        <v>9</v>
      </c>
      <c r="K63" t="s">
        <v>129</v>
      </c>
      <c r="L63" t="s">
        <v>133</v>
      </c>
      <c r="M63" t="s">
        <v>157</v>
      </c>
      <c r="N63" t="str">
        <f>IF(Table1[[#This Row],[Complexity Score]]&gt;=8,"High",IF(Table1[[#This Row],[Complexity Score]]&gt;=5,"Medium","Low"))</f>
        <v>High</v>
      </c>
      <c r="P63" s="10" t="str">
        <f>TEXT(Table1[[#This Row],[Date Reported]],"mmmm")</f>
        <v>July</v>
      </c>
    </row>
    <row r="64" spans="1:16" x14ac:dyDescent="0.25">
      <c r="A64" t="s">
        <v>75</v>
      </c>
      <c r="B64" t="s">
        <v>117</v>
      </c>
      <c r="C64" s="9">
        <v>45842</v>
      </c>
      <c r="D64" s="1">
        <v>45847</v>
      </c>
      <c r="E64" t="s">
        <v>119</v>
      </c>
      <c r="F64">
        <v>102</v>
      </c>
      <c r="G64" t="s">
        <v>122</v>
      </c>
      <c r="H64" t="s">
        <v>127</v>
      </c>
      <c r="I64">
        <v>5</v>
      </c>
      <c r="J64">
        <v>2</v>
      </c>
      <c r="K64" t="s">
        <v>129</v>
      </c>
      <c r="L64" t="s">
        <v>134</v>
      </c>
      <c r="M64" t="s">
        <v>141</v>
      </c>
      <c r="N64" t="str">
        <f>IF(Table1[[#This Row],[Complexity Score]]&gt;=8,"High",IF(Table1[[#This Row],[Complexity Score]]&gt;=5,"Medium","Low"))</f>
        <v>Low</v>
      </c>
      <c r="P64" s="10" t="str">
        <f>TEXT(Table1[[#This Row],[Date Reported]],"mmmm")</f>
        <v>July</v>
      </c>
    </row>
    <row r="65" spans="1:16" x14ac:dyDescent="0.25">
      <c r="A65" t="s">
        <v>76</v>
      </c>
      <c r="B65" t="s">
        <v>117</v>
      </c>
      <c r="C65" s="9">
        <v>45848</v>
      </c>
      <c r="D65" s="1">
        <v>45865</v>
      </c>
      <c r="E65" t="s">
        <v>119</v>
      </c>
      <c r="F65">
        <v>104</v>
      </c>
      <c r="G65" t="s">
        <v>124</v>
      </c>
      <c r="H65" t="s">
        <v>127</v>
      </c>
      <c r="I65">
        <v>17</v>
      </c>
      <c r="J65">
        <v>7</v>
      </c>
      <c r="K65" t="s">
        <v>131</v>
      </c>
      <c r="L65" t="s">
        <v>132</v>
      </c>
      <c r="M65" t="s">
        <v>149</v>
      </c>
      <c r="N65" t="str">
        <f>IF(Table1[[#This Row],[Complexity Score]]&gt;=8,"High",IF(Table1[[#This Row],[Complexity Score]]&gt;=5,"Medium","Low"))</f>
        <v>Medium</v>
      </c>
      <c r="P65" s="10" t="str">
        <f>TEXT(Table1[[#This Row],[Date Reported]],"mmmm")</f>
        <v>July</v>
      </c>
    </row>
    <row r="66" spans="1:16" x14ac:dyDescent="0.25">
      <c r="A66" t="s">
        <v>77</v>
      </c>
      <c r="B66" t="s">
        <v>116</v>
      </c>
      <c r="C66" s="9">
        <v>45854</v>
      </c>
      <c r="D66" s="1">
        <f>D96</f>
        <v>0</v>
      </c>
      <c r="E66" t="s">
        <v>118</v>
      </c>
      <c r="F66">
        <v>100</v>
      </c>
      <c r="G66" t="s">
        <v>125</v>
      </c>
      <c r="H66" t="s">
        <v>126</v>
      </c>
      <c r="I66">
        <f>I91</f>
        <v>0</v>
      </c>
      <c r="J66">
        <v>5</v>
      </c>
      <c r="K66" t="s">
        <v>131</v>
      </c>
      <c r="L66" t="s">
        <v>133</v>
      </c>
      <c r="M66" t="s">
        <v>143</v>
      </c>
      <c r="N66" t="str">
        <f>IF(Table1[[#This Row],[Complexity Score]]&gt;=8,"High",IF(Table1[[#This Row],[Complexity Score]]&gt;=5,"Medium","Low"))</f>
        <v>Medium</v>
      </c>
      <c r="P66" s="10" t="str">
        <f>TEXT(Table1[[#This Row],[Date Reported]],"mmmm")</f>
        <v>July</v>
      </c>
    </row>
    <row r="67" spans="1:16" x14ac:dyDescent="0.25">
      <c r="A67" t="s">
        <v>78</v>
      </c>
      <c r="B67" t="s">
        <v>115</v>
      </c>
      <c r="C67" s="9">
        <v>45856</v>
      </c>
      <c r="D67" s="1">
        <v>45868</v>
      </c>
      <c r="E67" t="s">
        <v>119</v>
      </c>
      <c r="F67">
        <v>100</v>
      </c>
      <c r="G67" t="s">
        <v>125</v>
      </c>
      <c r="H67" t="s">
        <v>126</v>
      </c>
      <c r="I67">
        <v>12</v>
      </c>
      <c r="J67">
        <v>4</v>
      </c>
      <c r="K67" t="s">
        <v>129</v>
      </c>
      <c r="L67" t="s">
        <v>133</v>
      </c>
      <c r="M67" t="s">
        <v>140</v>
      </c>
      <c r="N67" t="str">
        <f>IF(Table1[[#This Row],[Complexity Score]]&gt;=8,"High",IF(Table1[[#This Row],[Complexity Score]]&gt;=5,"Medium","Low"))</f>
        <v>Low</v>
      </c>
      <c r="P67" s="10" t="str">
        <f>TEXT(Table1[[#This Row],[Date Reported]],"mmmm")</f>
        <v>July</v>
      </c>
    </row>
    <row r="68" spans="1:16" x14ac:dyDescent="0.25">
      <c r="A68" t="s">
        <v>79</v>
      </c>
      <c r="B68" t="s">
        <v>116</v>
      </c>
      <c r="C68" s="9">
        <v>45841</v>
      </c>
      <c r="D68" s="1">
        <f t="shared" ref="D68:D74" si="16">D98</f>
        <v>45873</v>
      </c>
      <c r="E68" t="s">
        <v>118</v>
      </c>
      <c r="F68">
        <v>103</v>
      </c>
      <c r="G68" t="s">
        <v>121</v>
      </c>
      <c r="H68" t="s">
        <v>126</v>
      </c>
      <c r="I68">
        <f t="shared" ref="I68:I74" si="17">I93</f>
        <v>0</v>
      </c>
      <c r="J68">
        <v>7</v>
      </c>
      <c r="K68" t="s">
        <v>130</v>
      </c>
      <c r="L68" t="s">
        <v>135</v>
      </c>
      <c r="M68" t="s">
        <v>138</v>
      </c>
      <c r="N68" t="str">
        <f>IF(Table1[[#This Row],[Complexity Score]]&gt;=8,"High",IF(Table1[[#This Row],[Complexity Score]]&gt;=5,"Medium","Low"))</f>
        <v>Medium</v>
      </c>
      <c r="P68" s="10" t="str">
        <f>TEXT(Table1[[#This Row],[Date Reported]],"mmmm")</f>
        <v>July</v>
      </c>
    </row>
    <row r="69" spans="1:16" x14ac:dyDescent="0.25">
      <c r="A69" t="s">
        <v>80</v>
      </c>
      <c r="B69" t="s">
        <v>114</v>
      </c>
      <c r="C69" s="9">
        <v>45866</v>
      </c>
      <c r="D69" s="1">
        <f t="shared" si="16"/>
        <v>0</v>
      </c>
      <c r="E69" t="s">
        <v>120</v>
      </c>
      <c r="F69">
        <v>101</v>
      </c>
      <c r="G69" t="s">
        <v>123</v>
      </c>
      <c r="H69" t="s">
        <v>128</v>
      </c>
      <c r="I69">
        <f t="shared" si="17"/>
        <v>10</v>
      </c>
      <c r="J69">
        <v>8</v>
      </c>
      <c r="K69" t="s">
        <v>131</v>
      </c>
      <c r="L69" t="s">
        <v>137</v>
      </c>
      <c r="M69" t="s">
        <v>148</v>
      </c>
      <c r="N69" t="str">
        <f>IF(Table1[[#This Row],[Complexity Score]]&gt;=8,"High",IF(Table1[[#This Row],[Complexity Score]]&gt;=5,"Medium","Low"))</f>
        <v>High</v>
      </c>
      <c r="P69" s="10" t="str">
        <f>TEXT(Table1[[#This Row],[Date Reported]],"mmmm")</f>
        <v>July</v>
      </c>
    </row>
    <row r="70" spans="1:16" x14ac:dyDescent="0.25">
      <c r="A70" t="s">
        <v>81</v>
      </c>
      <c r="B70" t="s">
        <v>116</v>
      </c>
      <c r="C70" s="9">
        <v>45864</v>
      </c>
      <c r="D70" s="1">
        <f t="shared" si="16"/>
        <v>0</v>
      </c>
      <c r="E70" t="s">
        <v>120</v>
      </c>
      <c r="F70">
        <v>101</v>
      </c>
      <c r="G70" t="s">
        <v>123</v>
      </c>
      <c r="H70" t="s">
        <v>128</v>
      </c>
      <c r="I70">
        <f t="shared" si="17"/>
        <v>0</v>
      </c>
      <c r="J70">
        <v>6</v>
      </c>
      <c r="K70" t="s">
        <v>131</v>
      </c>
      <c r="L70" t="s">
        <v>134</v>
      </c>
      <c r="M70" t="s">
        <v>151</v>
      </c>
      <c r="N70" t="str">
        <f>IF(Table1[[#This Row],[Complexity Score]]&gt;=8,"High",IF(Table1[[#This Row],[Complexity Score]]&gt;=5,"Medium","Low"))</f>
        <v>Medium</v>
      </c>
      <c r="P70" s="10" t="str">
        <f>TEXT(Table1[[#This Row],[Date Reported]],"mmmm")</f>
        <v>July</v>
      </c>
    </row>
    <row r="71" spans="1:16" x14ac:dyDescent="0.25">
      <c r="A71" t="s">
        <v>82</v>
      </c>
      <c r="B71" t="s">
        <v>115</v>
      </c>
      <c r="C71" s="9">
        <v>45853</v>
      </c>
      <c r="D71" s="1">
        <f t="shared" si="16"/>
        <v>0</v>
      </c>
      <c r="E71" t="s">
        <v>120</v>
      </c>
      <c r="F71">
        <v>101</v>
      </c>
      <c r="G71" t="s">
        <v>123</v>
      </c>
      <c r="H71" t="s">
        <v>128</v>
      </c>
      <c r="I71">
        <f t="shared" si="17"/>
        <v>0</v>
      </c>
      <c r="J71">
        <v>2</v>
      </c>
      <c r="K71" t="s">
        <v>129</v>
      </c>
      <c r="L71" t="s">
        <v>136</v>
      </c>
      <c r="M71" t="s">
        <v>139</v>
      </c>
      <c r="N71" t="str">
        <f>IF(Table1[[#This Row],[Complexity Score]]&gt;=8,"High",IF(Table1[[#This Row],[Complexity Score]]&gt;=5,"Medium","Low"))</f>
        <v>Low</v>
      </c>
      <c r="P71" s="10" t="str">
        <f>TEXT(Table1[[#This Row],[Date Reported]],"mmmm")</f>
        <v>July</v>
      </c>
    </row>
    <row r="72" spans="1:16" x14ac:dyDescent="0.25">
      <c r="A72" t="s">
        <v>83</v>
      </c>
      <c r="B72" t="s">
        <v>115</v>
      </c>
      <c r="C72" s="9">
        <v>45863</v>
      </c>
      <c r="D72" s="1">
        <f t="shared" si="16"/>
        <v>0</v>
      </c>
      <c r="E72" t="s">
        <v>120</v>
      </c>
      <c r="F72">
        <v>102</v>
      </c>
      <c r="G72" t="s">
        <v>122</v>
      </c>
      <c r="H72" t="s">
        <v>127</v>
      </c>
      <c r="I72">
        <f t="shared" si="17"/>
        <v>2</v>
      </c>
      <c r="J72">
        <v>6</v>
      </c>
      <c r="K72" t="s">
        <v>129</v>
      </c>
      <c r="L72" t="s">
        <v>134</v>
      </c>
      <c r="M72" t="s">
        <v>155</v>
      </c>
      <c r="N72" t="str">
        <f>IF(Table1[[#This Row],[Complexity Score]]&gt;=8,"High",IF(Table1[[#This Row],[Complexity Score]]&gt;=5,"Medium","Low"))</f>
        <v>Medium</v>
      </c>
      <c r="P72" s="10" t="str">
        <f>TEXT(Table1[[#This Row],[Date Reported]],"mmmm")</f>
        <v>July</v>
      </c>
    </row>
    <row r="73" spans="1:16" x14ac:dyDescent="0.25">
      <c r="A73" t="s">
        <v>84</v>
      </c>
      <c r="B73" t="s">
        <v>114</v>
      </c>
      <c r="C73" s="9">
        <v>45842</v>
      </c>
      <c r="D73" s="1">
        <f t="shared" si="16"/>
        <v>0</v>
      </c>
      <c r="E73" t="s">
        <v>118</v>
      </c>
      <c r="F73">
        <v>100</v>
      </c>
      <c r="G73" t="s">
        <v>125</v>
      </c>
      <c r="H73" t="s">
        <v>126</v>
      </c>
      <c r="I73">
        <f t="shared" si="17"/>
        <v>8</v>
      </c>
      <c r="J73">
        <v>4</v>
      </c>
      <c r="K73" t="s">
        <v>131</v>
      </c>
      <c r="L73" t="s">
        <v>135</v>
      </c>
      <c r="M73" t="s">
        <v>148</v>
      </c>
      <c r="N73" t="str">
        <f>IF(Table1[[#This Row],[Complexity Score]]&gt;=8,"High",IF(Table1[[#This Row],[Complexity Score]]&gt;=5,"Medium","Low"))</f>
        <v>Low</v>
      </c>
      <c r="P73" s="10" t="str">
        <f>TEXT(Table1[[#This Row],[Date Reported]],"mmmm")</f>
        <v>July</v>
      </c>
    </row>
    <row r="74" spans="1:16" x14ac:dyDescent="0.25">
      <c r="A74" t="s">
        <v>85</v>
      </c>
      <c r="B74" t="s">
        <v>115</v>
      </c>
      <c r="C74" s="9">
        <v>45852</v>
      </c>
      <c r="D74" s="1">
        <f t="shared" si="16"/>
        <v>0</v>
      </c>
      <c r="E74" t="s">
        <v>118</v>
      </c>
      <c r="F74">
        <v>101</v>
      </c>
      <c r="G74" t="s">
        <v>123</v>
      </c>
      <c r="H74" t="s">
        <v>128</v>
      </c>
      <c r="I74">
        <f t="shared" si="17"/>
        <v>0</v>
      </c>
      <c r="J74">
        <v>9</v>
      </c>
      <c r="K74" t="s">
        <v>130</v>
      </c>
      <c r="L74" t="s">
        <v>134</v>
      </c>
      <c r="M74" t="s">
        <v>156</v>
      </c>
      <c r="N74" t="str">
        <f>IF(Table1[[#This Row],[Complexity Score]]&gt;=8,"High",IF(Table1[[#This Row],[Complexity Score]]&gt;=5,"Medium","Low"))</f>
        <v>High</v>
      </c>
      <c r="P74" s="10" t="str">
        <f>TEXT(Table1[[#This Row],[Date Reported]],"mmmm")</f>
        <v>July</v>
      </c>
    </row>
    <row r="75" spans="1:16" x14ac:dyDescent="0.25">
      <c r="A75" t="s">
        <v>86</v>
      </c>
      <c r="B75" t="s">
        <v>114</v>
      </c>
      <c r="C75" s="9">
        <v>45858</v>
      </c>
      <c r="D75" s="1">
        <v>45875</v>
      </c>
      <c r="E75" t="s">
        <v>119</v>
      </c>
      <c r="F75">
        <v>100</v>
      </c>
      <c r="G75" t="s">
        <v>125</v>
      </c>
      <c r="H75" t="s">
        <v>126</v>
      </c>
      <c r="I75">
        <v>17</v>
      </c>
      <c r="J75">
        <v>7</v>
      </c>
      <c r="K75" t="s">
        <v>129</v>
      </c>
      <c r="L75" t="s">
        <v>136</v>
      </c>
      <c r="M75" t="s">
        <v>152</v>
      </c>
      <c r="N75" t="str">
        <f>IF(Table1[[#This Row],[Complexity Score]]&gt;=8,"High",IF(Table1[[#This Row],[Complexity Score]]&gt;=5,"Medium","Low"))</f>
        <v>Medium</v>
      </c>
      <c r="P75" s="10" t="str">
        <f>TEXT(Table1[[#This Row],[Date Reported]],"mmmm")</f>
        <v>July</v>
      </c>
    </row>
    <row r="76" spans="1:16" x14ac:dyDescent="0.25">
      <c r="A76" t="s">
        <v>87</v>
      </c>
      <c r="B76" t="s">
        <v>116</v>
      </c>
      <c r="C76" s="9">
        <v>45859</v>
      </c>
      <c r="D76" s="1">
        <f t="shared" ref="D76:D78" si="18">D106</f>
        <v>0</v>
      </c>
      <c r="E76" t="s">
        <v>118</v>
      </c>
      <c r="F76">
        <v>102</v>
      </c>
      <c r="G76" t="s">
        <v>122</v>
      </c>
      <c r="H76" t="s">
        <v>127</v>
      </c>
      <c r="I76">
        <f t="shared" ref="I76:I78" si="19">I101</f>
        <v>0</v>
      </c>
      <c r="J76">
        <v>7</v>
      </c>
      <c r="K76" t="s">
        <v>130</v>
      </c>
      <c r="L76" t="s">
        <v>132</v>
      </c>
      <c r="M76" t="s">
        <v>154</v>
      </c>
      <c r="N76" t="str">
        <f>IF(Table1[[#This Row],[Complexity Score]]&gt;=8,"High",IF(Table1[[#This Row],[Complexity Score]]&gt;=5,"Medium","Low"))</f>
        <v>Medium</v>
      </c>
      <c r="P76" s="10" t="str">
        <f>TEXT(Table1[[#This Row],[Date Reported]],"mmmm")</f>
        <v>July</v>
      </c>
    </row>
    <row r="77" spans="1:16" x14ac:dyDescent="0.25">
      <c r="A77" t="s">
        <v>88</v>
      </c>
      <c r="B77" t="s">
        <v>113</v>
      </c>
      <c r="C77" s="9">
        <v>45864</v>
      </c>
      <c r="D77" s="1">
        <f t="shared" si="18"/>
        <v>0</v>
      </c>
      <c r="E77" t="s">
        <v>120</v>
      </c>
      <c r="F77">
        <v>103</v>
      </c>
      <c r="G77" t="s">
        <v>121</v>
      </c>
      <c r="H77" t="s">
        <v>126</v>
      </c>
      <c r="I77">
        <f t="shared" si="19"/>
        <v>0</v>
      </c>
      <c r="J77">
        <v>10</v>
      </c>
      <c r="K77" t="s">
        <v>131</v>
      </c>
      <c r="L77" t="s">
        <v>137</v>
      </c>
      <c r="M77" t="s">
        <v>141</v>
      </c>
      <c r="N77" t="str">
        <f>IF(Table1[[#This Row],[Complexity Score]]&gt;=8,"High",IF(Table1[[#This Row],[Complexity Score]]&gt;=5,"Medium","Low"))</f>
        <v>High</v>
      </c>
      <c r="P77" s="10" t="str">
        <f>TEXT(Table1[[#This Row],[Date Reported]],"mmmm")</f>
        <v>July</v>
      </c>
    </row>
    <row r="78" spans="1:16" x14ac:dyDescent="0.25">
      <c r="A78" t="s">
        <v>89</v>
      </c>
      <c r="B78" t="s">
        <v>113</v>
      </c>
      <c r="C78" s="9">
        <v>45840</v>
      </c>
      <c r="D78" s="1">
        <f t="shared" si="18"/>
        <v>0</v>
      </c>
      <c r="E78" t="s">
        <v>118</v>
      </c>
      <c r="F78">
        <v>102</v>
      </c>
      <c r="G78" t="s">
        <v>122</v>
      </c>
      <c r="H78" t="s">
        <v>127</v>
      </c>
      <c r="I78">
        <f t="shared" si="19"/>
        <v>0</v>
      </c>
      <c r="J78">
        <v>7</v>
      </c>
      <c r="K78" t="s">
        <v>130</v>
      </c>
      <c r="L78" t="s">
        <v>136</v>
      </c>
      <c r="M78" t="s">
        <v>143</v>
      </c>
      <c r="N78" t="str">
        <f>IF(Table1[[#This Row],[Complexity Score]]&gt;=8,"High",IF(Table1[[#This Row],[Complexity Score]]&gt;=5,"Medium","Low"))</f>
        <v>Medium</v>
      </c>
      <c r="P78" s="10" t="str">
        <f>TEXT(Table1[[#This Row],[Date Reported]],"mmmm")</f>
        <v>July</v>
      </c>
    </row>
    <row r="79" spans="1:16" x14ac:dyDescent="0.25">
      <c r="A79" t="s">
        <v>90</v>
      </c>
      <c r="B79" t="s">
        <v>116</v>
      </c>
      <c r="C79" s="9">
        <v>45844</v>
      </c>
      <c r="D79" s="1">
        <v>45861</v>
      </c>
      <c r="E79" t="s">
        <v>119</v>
      </c>
      <c r="F79">
        <v>101</v>
      </c>
      <c r="G79" t="s">
        <v>123</v>
      </c>
      <c r="H79" t="s">
        <v>128</v>
      </c>
      <c r="I79">
        <v>17</v>
      </c>
      <c r="J79">
        <v>5</v>
      </c>
      <c r="K79" t="s">
        <v>129</v>
      </c>
      <c r="L79" t="s">
        <v>133</v>
      </c>
      <c r="M79" t="s">
        <v>155</v>
      </c>
      <c r="N79" t="str">
        <f>IF(Table1[[#This Row],[Complexity Score]]&gt;=8,"High",IF(Table1[[#This Row],[Complexity Score]]&gt;=5,"Medium","Low"))</f>
        <v>Medium</v>
      </c>
      <c r="P79" s="10" t="str">
        <f>TEXT(Table1[[#This Row],[Date Reported]],"mmmm")</f>
        <v>July</v>
      </c>
    </row>
    <row r="80" spans="1:16" x14ac:dyDescent="0.25">
      <c r="A80" t="s">
        <v>91</v>
      </c>
      <c r="B80" t="s">
        <v>114</v>
      </c>
      <c r="C80" s="9">
        <v>45848</v>
      </c>
      <c r="D80" s="1">
        <f t="shared" ref="D80:D84" si="20">D110</f>
        <v>0</v>
      </c>
      <c r="E80" t="s">
        <v>120</v>
      </c>
      <c r="F80">
        <v>101</v>
      </c>
      <c r="G80" t="s">
        <v>123</v>
      </c>
      <c r="H80" t="s">
        <v>128</v>
      </c>
      <c r="I80">
        <f t="shared" ref="I80:I84" si="21">I105</f>
        <v>0</v>
      </c>
      <c r="J80">
        <v>8</v>
      </c>
      <c r="K80" t="s">
        <v>131</v>
      </c>
      <c r="L80" t="s">
        <v>135</v>
      </c>
      <c r="M80" t="s">
        <v>148</v>
      </c>
      <c r="N80" t="str">
        <f>IF(Table1[[#This Row],[Complexity Score]]&gt;=8,"High",IF(Table1[[#This Row],[Complexity Score]]&gt;=5,"Medium","Low"))</f>
        <v>High</v>
      </c>
      <c r="P80" s="10" t="str">
        <f>TEXT(Table1[[#This Row],[Date Reported]],"mmmm")</f>
        <v>July</v>
      </c>
    </row>
    <row r="81" spans="1:16" x14ac:dyDescent="0.25">
      <c r="A81" t="s">
        <v>92</v>
      </c>
      <c r="B81" t="s">
        <v>116</v>
      </c>
      <c r="C81" s="9">
        <v>45848</v>
      </c>
      <c r="D81" s="1">
        <f t="shared" si="20"/>
        <v>0</v>
      </c>
      <c r="E81" t="s">
        <v>120</v>
      </c>
      <c r="F81">
        <v>100</v>
      </c>
      <c r="G81" t="s">
        <v>125</v>
      </c>
      <c r="H81" t="s">
        <v>126</v>
      </c>
      <c r="I81">
        <f t="shared" si="21"/>
        <v>0</v>
      </c>
      <c r="J81">
        <v>3</v>
      </c>
      <c r="K81" t="s">
        <v>130</v>
      </c>
      <c r="L81" t="s">
        <v>132</v>
      </c>
      <c r="M81" t="s">
        <v>138</v>
      </c>
      <c r="N81" t="str">
        <f>IF(Table1[[#This Row],[Complexity Score]]&gt;=8,"High",IF(Table1[[#This Row],[Complexity Score]]&gt;=5,"Medium","Low"))</f>
        <v>Low</v>
      </c>
      <c r="P81" s="10" t="str">
        <f>TEXT(Table1[[#This Row],[Date Reported]],"mmmm")</f>
        <v>July</v>
      </c>
    </row>
    <row r="82" spans="1:16" x14ac:dyDescent="0.25">
      <c r="A82" t="s">
        <v>93</v>
      </c>
      <c r="B82" t="s">
        <v>113</v>
      </c>
      <c r="C82" s="9">
        <v>45858</v>
      </c>
      <c r="D82" s="1">
        <f t="shared" si="20"/>
        <v>0</v>
      </c>
      <c r="E82" t="s">
        <v>118</v>
      </c>
      <c r="F82">
        <v>103</v>
      </c>
      <c r="G82" t="s">
        <v>121</v>
      </c>
      <c r="H82" t="s">
        <v>126</v>
      </c>
      <c r="I82">
        <f t="shared" si="21"/>
        <v>0</v>
      </c>
      <c r="J82">
        <v>6</v>
      </c>
      <c r="K82" t="s">
        <v>130</v>
      </c>
      <c r="L82" t="s">
        <v>132</v>
      </c>
      <c r="M82" t="s">
        <v>152</v>
      </c>
      <c r="N82" t="str">
        <f>IF(Table1[[#This Row],[Complexity Score]]&gt;=8,"High",IF(Table1[[#This Row],[Complexity Score]]&gt;=5,"Medium","Low"))</f>
        <v>Medium</v>
      </c>
      <c r="P82" s="10" t="str">
        <f>TEXT(Table1[[#This Row],[Date Reported]],"mmmm")</f>
        <v>July</v>
      </c>
    </row>
    <row r="83" spans="1:16" x14ac:dyDescent="0.25">
      <c r="A83" t="s">
        <v>94</v>
      </c>
      <c r="B83" t="s">
        <v>115</v>
      </c>
      <c r="C83" s="9">
        <v>45861</v>
      </c>
      <c r="D83" s="1">
        <f t="shared" si="20"/>
        <v>0</v>
      </c>
      <c r="E83" t="s">
        <v>118</v>
      </c>
      <c r="F83">
        <v>100</v>
      </c>
      <c r="G83" t="s">
        <v>125</v>
      </c>
      <c r="H83" t="s">
        <v>126</v>
      </c>
      <c r="I83">
        <f t="shared" si="21"/>
        <v>0</v>
      </c>
      <c r="J83">
        <v>3</v>
      </c>
      <c r="K83" t="s">
        <v>129</v>
      </c>
      <c r="L83" t="s">
        <v>136</v>
      </c>
      <c r="M83" t="s">
        <v>144</v>
      </c>
      <c r="N83" t="str">
        <f>IF(Table1[[#This Row],[Complexity Score]]&gt;=8,"High",IF(Table1[[#This Row],[Complexity Score]]&gt;=5,"Medium","Low"))</f>
        <v>Low</v>
      </c>
      <c r="P83" s="10" t="str">
        <f>TEXT(Table1[[#This Row],[Date Reported]],"mmmm")</f>
        <v>July</v>
      </c>
    </row>
    <row r="84" spans="1:16" x14ac:dyDescent="0.25">
      <c r="A84" t="s">
        <v>95</v>
      </c>
      <c r="B84" t="s">
        <v>114</v>
      </c>
      <c r="C84" s="9">
        <v>45857</v>
      </c>
      <c r="D84" s="1">
        <f t="shared" si="20"/>
        <v>0</v>
      </c>
      <c r="E84" t="s">
        <v>120</v>
      </c>
      <c r="F84">
        <v>104</v>
      </c>
      <c r="G84" t="s">
        <v>124</v>
      </c>
      <c r="H84" t="s">
        <v>127</v>
      </c>
      <c r="I84">
        <f t="shared" si="21"/>
        <v>0</v>
      </c>
      <c r="J84">
        <v>2</v>
      </c>
      <c r="K84" t="s">
        <v>131</v>
      </c>
      <c r="L84" t="s">
        <v>133</v>
      </c>
      <c r="M84" t="s">
        <v>158</v>
      </c>
      <c r="N84" t="str">
        <f>IF(Table1[[#This Row],[Complexity Score]]&gt;=8,"High",IF(Table1[[#This Row],[Complexity Score]]&gt;=5,"Medium","Low"))</f>
        <v>Low</v>
      </c>
      <c r="P84" s="10" t="str">
        <f>TEXT(Table1[[#This Row],[Date Reported]],"mmmm")</f>
        <v>July</v>
      </c>
    </row>
    <row r="85" spans="1:16" x14ac:dyDescent="0.25">
      <c r="A85" t="s">
        <v>96</v>
      </c>
      <c r="B85" t="s">
        <v>113</v>
      </c>
      <c r="C85" s="9">
        <v>45851</v>
      </c>
      <c r="D85" s="1">
        <v>45862</v>
      </c>
      <c r="E85" t="s">
        <v>119</v>
      </c>
      <c r="F85">
        <v>101</v>
      </c>
      <c r="G85" t="s">
        <v>123</v>
      </c>
      <c r="H85" t="s">
        <v>128</v>
      </c>
      <c r="I85">
        <v>11</v>
      </c>
      <c r="J85">
        <v>8</v>
      </c>
      <c r="K85" t="s">
        <v>130</v>
      </c>
      <c r="L85" t="s">
        <v>136</v>
      </c>
      <c r="M85" t="s">
        <v>147</v>
      </c>
      <c r="N85" t="str">
        <f>IF(Table1[[#This Row],[Complexity Score]]&gt;=8,"High",IF(Table1[[#This Row],[Complexity Score]]&gt;=5,"Medium","Low"))</f>
        <v>High</v>
      </c>
      <c r="P85" s="10" t="str">
        <f>TEXT(Table1[[#This Row],[Date Reported]],"mmmm")</f>
        <v>July</v>
      </c>
    </row>
    <row r="86" spans="1:16" x14ac:dyDescent="0.25">
      <c r="A86" t="s">
        <v>97</v>
      </c>
      <c r="B86" t="s">
        <v>116</v>
      </c>
      <c r="C86" s="9">
        <v>45839</v>
      </c>
      <c r="D86" s="1">
        <f t="shared" ref="D86:D91" si="22">D116</f>
        <v>0</v>
      </c>
      <c r="E86" t="s">
        <v>120</v>
      </c>
      <c r="F86">
        <v>102</v>
      </c>
      <c r="G86" t="s">
        <v>122</v>
      </c>
      <c r="H86" t="s">
        <v>127</v>
      </c>
      <c r="I86">
        <f t="shared" ref="I86:I91" si="23">I111</f>
        <v>0</v>
      </c>
      <c r="J86">
        <v>7</v>
      </c>
      <c r="K86" t="s">
        <v>130</v>
      </c>
      <c r="L86" t="s">
        <v>133</v>
      </c>
      <c r="M86" t="s">
        <v>157</v>
      </c>
      <c r="N86" t="str">
        <f>IF(Table1[[#This Row],[Complexity Score]]&gt;=8,"High",IF(Table1[[#This Row],[Complexity Score]]&gt;=5,"Medium","Low"))</f>
        <v>Medium</v>
      </c>
      <c r="P86" s="10" t="str">
        <f>TEXT(Table1[[#This Row],[Date Reported]],"mmmm")</f>
        <v>July</v>
      </c>
    </row>
    <row r="87" spans="1:16" x14ac:dyDescent="0.25">
      <c r="A87" t="s">
        <v>98</v>
      </c>
      <c r="B87" t="s">
        <v>117</v>
      </c>
      <c r="C87" s="9">
        <v>45859</v>
      </c>
      <c r="D87" s="1">
        <f t="shared" si="22"/>
        <v>0</v>
      </c>
      <c r="E87" t="s">
        <v>118</v>
      </c>
      <c r="F87">
        <v>104</v>
      </c>
      <c r="G87" t="s">
        <v>124</v>
      </c>
      <c r="H87" t="s">
        <v>127</v>
      </c>
      <c r="I87">
        <f t="shared" si="23"/>
        <v>0</v>
      </c>
      <c r="J87">
        <v>2</v>
      </c>
      <c r="K87" t="s">
        <v>129</v>
      </c>
      <c r="L87" t="s">
        <v>132</v>
      </c>
      <c r="M87" t="s">
        <v>148</v>
      </c>
      <c r="N87" t="str">
        <f>IF(Table1[[#This Row],[Complexity Score]]&gt;=8,"High",IF(Table1[[#This Row],[Complexity Score]]&gt;=5,"Medium","Low"))</f>
        <v>Low</v>
      </c>
      <c r="P87" s="10" t="str">
        <f>TEXT(Table1[[#This Row],[Date Reported]],"mmmm")</f>
        <v>July</v>
      </c>
    </row>
    <row r="88" spans="1:16" x14ac:dyDescent="0.25">
      <c r="A88" t="s">
        <v>99</v>
      </c>
      <c r="B88" t="s">
        <v>115</v>
      </c>
      <c r="C88" s="9">
        <v>45857</v>
      </c>
      <c r="D88" s="1">
        <f t="shared" si="22"/>
        <v>0</v>
      </c>
      <c r="E88" t="s">
        <v>120</v>
      </c>
      <c r="F88">
        <v>101</v>
      </c>
      <c r="G88" t="s">
        <v>123</v>
      </c>
      <c r="H88" t="s">
        <v>128</v>
      </c>
      <c r="I88">
        <f t="shared" si="23"/>
        <v>0</v>
      </c>
      <c r="J88">
        <v>9</v>
      </c>
      <c r="K88" t="s">
        <v>129</v>
      </c>
      <c r="L88" t="s">
        <v>132</v>
      </c>
      <c r="M88" t="s">
        <v>155</v>
      </c>
      <c r="N88" t="str">
        <f>IF(Table1[[#This Row],[Complexity Score]]&gt;=8,"High",IF(Table1[[#This Row],[Complexity Score]]&gt;=5,"Medium","Low"))</f>
        <v>High</v>
      </c>
      <c r="P88" s="10" t="str">
        <f>TEXT(Table1[[#This Row],[Date Reported]],"mmmm")</f>
        <v>July</v>
      </c>
    </row>
    <row r="89" spans="1:16" x14ac:dyDescent="0.25">
      <c r="A89" t="s">
        <v>100</v>
      </c>
      <c r="B89" t="s">
        <v>117</v>
      </c>
      <c r="C89" s="9">
        <v>45861</v>
      </c>
      <c r="D89" s="1">
        <f t="shared" si="22"/>
        <v>0</v>
      </c>
      <c r="E89" t="s">
        <v>120</v>
      </c>
      <c r="F89">
        <v>101</v>
      </c>
      <c r="G89" t="s">
        <v>123</v>
      </c>
      <c r="H89" t="s">
        <v>128</v>
      </c>
      <c r="I89">
        <f t="shared" si="23"/>
        <v>0</v>
      </c>
      <c r="J89">
        <v>6</v>
      </c>
      <c r="K89" t="s">
        <v>131</v>
      </c>
      <c r="L89" t="s">
        <v>133</v>
      </c>
      <c r="M89" t="s">
        <v>154</v>
      </c>
      <c r="N89" t="str">
        <f>IF(Table1[[#This Row],[Complexity Score]]&gt;=8,"High",IF(Table1[[#This Row],[Complexity Score]]&gt;=5,"Medium","Low"))</f>
        <v>Medium</v>
      </c>
      <c r="P89" s="10" t="str">
        <f>TEXT(Table1[[#This Row],[Date Reported]],"mmmm")</f>
        <v>July</v>
      </c>
    </row>
    <row r="90" spans="1:16" x14ac:dyDescent="0.25">
      <c r="A90" t="s">
        <v>101</v>
      </c>
      <c r="B90" t="s">
        <v>115</v>
      </c>
      <c r="C90" s="9">
        <v>45855</v>
      </c>
      <c r="D90" s="1">
        <f t="shared" si="22"/>
        <v>0</v>
      </c>
      <c r="E90" t="s">
        <v>118</v>
      </c>
      <c r="F90">
        <v>104</v>
      </c>
      <c r="G90" t="s">
        <v>124</v>
      </c>
      <c r="H90" t="s">
        <v>127</v>
      </c>
      <c r="I90">
        <f t="shared" si="23"/>
        <v>0</v>
      </c>
      <c r="J90">
        <v>1</v>
      </c>
      <c r="K90" t="s">
        <v>130</v>
      </c>
      <c r="L90" t="s">
        <v>136</v>
      </c>
      <c r="M90" t="s">
        <v>141</v>
      </c>
      <c r="N90" t="str">
        <f>IF(Table1[[#This Row],[Complexity Score]]&gt;=8,"High",IF(Table1[[#This Row],[Complexity Score]]&gt;=5,"Medium","Low"))</f>
        <v>Low</v>
      </c>
      <c r="P90" s="10" t="str">
        <f>TEXT(Table1[[#This Row],[Date Reported]],"mmmm")</f>
        <v>July</v>
      </c>
    </row>
    <row r="91" spans="1:16" x14ac:dyDescent="0.25">
      <c r="A91" t="s">
        <v>102</v>
      </c>
      <c r="B91" t="s">
        <v>116</v>
      </c>
      <c r="C91" s="9">
        <v>45866</v>
      </c>
      <c r="D91" s="1">
        <f t="shared" si="22"/>
        <v>0</v>
      </c>
      <c r="E91" t="s">
        <v>118</v>
      </c>
      <c r="F91">
        <v>103</v>
      </c>
      <c r="G91" t="s">
        <v>121</v>
      </c>
      <c r="H91" t="s">
        <v>126</v>
      </c>
      <c r="I91">
        <f t="shared" si="23"/>
        <v>0</v>
      </c>
      <c r="J91">
        <v>7</v>
      </c>
      <c r="K91" t="s">
        <v>129</v>
      </c>
      <c r="L91" t="s">
        <v>133</v>
      </c>
      <c r="M91" t="s">
        <v>141</v>
      </c>
      <c r="N91" t="str">
        <f>IF(Table1[[#This Row],[Complexity Score]]&gt;=8,"High",IF(Table1[[#This Row],[Complexity Score]]&gt;=5,"Medium","Low"))</f>
        <v>Medium</v>
      </c>
      <c r="P91" s="10" t="str">
        <f>TEXT(Table1[[#This Row],[Date Reported]],"mmmm")</f>
        <v>July</v>
      </c>
    </row>
    <row r="92" spans="1:16" x14ac:dyDescent="0.25">
      <c r="A92" t="s">
        <v>103</v>
      </c>
      <c r="B92" t="s">
        <v>116</v>
      </c>
      <c r="C92" s="9">
        <v>45840</v>
      </c>
      <c r="D92" s="1">
        <v>45849</v>
      </c>
      <c r="E92" t="s">
        <v>119</v>
      </c>
      <c r="F92">
        <v>104</v>
      </c>
      <c r="G92" t="s">
        <v>124</v>
      </c>
      <c r="H92" t="s">
        <v>127</v>
      </c>
      <c r="I92">
        <v>9</v>
      </c>
      <c r="J92">
        <v>7</v>
      </c>
      <c r="K92" t="s">
        <v>131</v>
      </c>
      <c r="L92" t="s">
        <v>134</v>
      </c>
      <c r="M92" t="s">
        <v>157</v>
      </c>
      <c r="N92" t="str">
        <f>IF(Table1[[#This Row],[Complexity Score]]&gt;=8,"High",IF(Table1[[#This Row],[Complexity Score]]&gt;=5,"Medium","Low"))</f>
        <v>Medium</v>
      </c>
      <c r="P92" s="10" t="str">
        <f>TEXT(Table1[[#This Row],[Date Reported]],"mmmm")</f>
        <v>July</v>
      </c>
    </row>
    <row r="93" spans="1:16" x14ac:dyDescent="0.25">
      <c r="A93" t="s">
        <v>104</v>
      </c>
      <c r="B93" t="s">
        <v>117</v>
      </c>
      <c r="C93" s="9">
        <v>45847</v>
      </c>
      <c r="D93" s="1">
        <f>D123</f>
        <v>0</v>
      </c>
      <c r="E93" t="s">
        <v>118</v>
      </c>
      <c r="F93">
        <v>101</v>
      </c>
      <c r="G93" t="s">
        <v>123</v>
      </c>
      <c r="H93" t="s">
        <v>128</v>
      </c>
      <c r="I93">
        <f>I118</f>
        <v>0</v>
      </c>
      <c r="J93">
        <v>5</v>
      </c>
      <c r="K93" t="s">
        <v>131</v>
      </c>
      <c r="L93" t="s">
        <v>132</v>
      </c>
      <c r="M93" t="s">
        <v>140</v>
      </c>
      <c r="N93" t="str">
        <f>IF(Table1[[#This Row],[Complexity Score]]&gt;=8,"High",IF(Table1[[#This Row],[Complexity Score]]&gt;=5,"Medium","Low"))</f>
        <v>Medium</v>
      </c>
      <c r="P93" s="10" t="str">
        <f>TEXT(Table1[[#This Row],[Date Reported]],"mmmm")</f>
        <v>July</v>
      </c>
    </row>
    <row r="94" spans="1:16" x14ac:dyDescent="0.25">
      <c r="A94" t="s">
        <v>105</v>
      </c>
      <c r="B94" t="s">
        <v>115</v>
      </c>
      <c r="C94" s="9">
        <v>45863</v>
      </c>
      <c r="D94" s="1">
        <v>45873</v>
      </c>
      <c r="E94" t="s">
        <v>119</v>
      </c>
      <c r="F94">
        <v>104</v>
      </c>
      <c r="G94" t="s">
        <v>124</v>
      </c>
      <c r="H94" t="s">
        <v>127</v>
      </c>
      <c r="I94">
        <v>10</v>
      </c>
      <c r="J94">
        <v>8</v>
      </c>
      <c r="K94" t="s">
        <v>129</v>
      </c>
      <c r="L94" t="s">
        <v>137</v>
      </c>
      <c r="M94" t="s">
        <v>157</v>
      </c>
      <c r="N94" t="str">
        <f>IF(Table1[[#This Row],[Complexity Score]]&gt;=8,"High",IF(Table1[[#This Row],[Complexity Score]]&gt;=5,"Medium","Low"))</f>
        <v>High</v>
      </c>
      <c r="P94" s="10" t="str">
        <f>TEXT(Table1[[#This Row],[Date Reported]],"mmmm")</f>
        <v>July</v>
      </c>
    </row>
    <row r="95" spans="1:16" x14ac:dyDescent="0.25">
      <c r="A95" t="s">
        <v>106</v>
      </c>
      <c r="B95" t="s">
        <v>115</v>
      </c>
      <c r="C95" s="9">
        <v>45853</v>
      </c>
      <c r="D95" s="1">
        <f t="shared" ref="D95:D96" si="24">D125</f>
        <v>0</v>
      </c>
      <c r="E95" t="s">
        <v>118</v>
      </c>
      <c r="F95">
        <v>104</v>
      </c>
      <c r="G95" t="s">
        <v>124</v>
      </c>
      <c r="H95" t="s">
        <v>127</v>
      </c>
      <c r="I95">
        <f t="shared" ref="I95:I96" si="25">I120</f>
        <v>0</v>
      </c>
      <c r="J95">
        <v>6</v>
      </c>
      <c r="K95" t="s">
        <v>131</v>
      </c>
      <c r="L95" t="s">
        <v>132</v>
      </c>
      <c r="M95" t="s">
        <v>149</v>
      </c>
      <c r="N95" t="str">
        <f>IF(Table1[[#This Row],[Complexity Score]]&gt;=8,"High",IF(Table1[[#This Row],[Complexity Score]]&gt;=5,"Medium","Low"))</f>
        <v>Medium</v>
      </c>
      <c r="P95" s="10" t="str">
        <f>TEXT(Table1[[#This Row],[Date Reported]],"mmmm")</f>
        <v>July</v>
      </c>
    </row>
    <row r="96" spans="1:16" x14ac:dyDescent="0.25">
      <c r="A96" t="s">
        <v>107</v>
      </c>
      <c r="B96" t="s">
        <v>117</v>
      </c>
      <c r="C96" s="9">
        <v>45847</v>
      </c>
      <c r="D96" s="1">
        <f t="shared" si="24"/>
        <v>0</v>
      </c>
      <c r="E96" t="s">
        <v>120</v>
      </c>
      <c r="F96">
        <v>100</v>
      </c>
      <c r="G96" t="s">
        <v>125</v>
      </c>
      <c r="H96" t="s">
        <v>126</v>
      </c>
      <c r="I96">
        <f t="shared" si="25"/>
        <v>0</v>
      </c>
      <c r="J96">
        <v>7</v>
      </c>
      <c r="K96" t="s">
        <v>131</v>
      </c>
      <c r="L96" t="s">
        <v>137</v>
      </c>
      <c r="M96" t="s">
        <v>138</v>
      </c>
      <c r="N96" t="str">
        <f>IF(Table1[[#This Row],[Complexity Score]]&gt;=8,"High",IF(Table1[[#This Row],[Complexity Score]]&gt;=5,"Medium","Low"))</f>
        <v>Medium</v>
      </c>
      <c r="P96" s="10" t="str">
        <f>TEXT(Table1[[#This Row],[Date Reported]],"mmmm")</f>
        <v>July</v>
      </c>
    </row>
    <row r="97" spans="1:16" x14ac:dyDescent="0.25">
      <c r="A97" t="s">
        <v>108</v>
      </c>
      <c r="B97" t="s">
        <v>113</v>
      </c>
      <c r="C97" s="9">
        <v>45844</v>
      </c>
      <c r="D97" s="1">
        <v>45846</v>
      </c>
      <c r="E97" t="s">
        <v>119</v>
      </c>
      <c r="F97">
        <v>102</v>
      </c>
      <c r="G97" t="s">
        <v>122</v>
      </c>
      <c r="H97" t="s">
        <v>127</v>
      </c>
      <c r="I97">
        <v>2</v>
      </c>
      <c r="J97">
        <v>7</v>
      </c>
      <c r="K97" t="s">
        <v>129</v>
      </c>
      <c r="L97" t="s">
        <v>136</v>
      </c>
      <c r="M97" t="s">
        <v>152</v>
      </c>
      <c r="N97" t="str">
        <f>IF(Table1[[#This Row],[Complexity Score]]&gt;=8,"High",IF(Table1[[#This Row],[Complexity Score]]&gt;=5,"Medium","Low"))</f>
        <v>Medium</v>
      </c>
      <c r="P97" s="10" t="str">
        <f>TEXT(Table1[[#This Row],[Date Reported]],"mmmm")</f>
        <v>July</v>
      </c>
    </row>
    <row r="98" spans="1:16" x14ac:dyDescent="0.25">
      <c r="A98" t="s">
        <v>109</v>
      </c>
      <c r="B98" t="s">
        <v>113</v>
      </c>
      <c r="C98" s="9">
        <v>45865</v>
      </c>
      <c r="D98" s="1">
        <v>45873</v>
      </c>
      <c r="E98" t="s">
        <v>119</v>
      </c>
      <c r="F98">
        <v>102</v>
      </c>
      <c r="G98" t="s">
        <v>122</v>
      </c>
      <c r="H98" t="s">
        <v>127</v>
      </c>
      <c r="I98">
        <v>8</v>
      </c>
      <c r="J98">
        <v>2</v>
      </c>
      <c r="K98" t="s">
        <v>129</v>
      </c>
      <c r="L98" t="s">
        <v>132</v>
      </c>
      <c r="M98" t="s">
        <v>151</v>
      </c>
      <c r="N98" t="str">
        <f>IF(Table1[[#This Row],[Complexity Score]]&gt;=8,"High",IF(Table1[[#This Row],[Complexity Score]]&gt;=5,"Medium","Low"))</f>
        <v>Low</v>
      </c>
      <c r="P98" s="10" t="str">
        <f>TEXT(Table1[[#This Row],[Date Reported]],"mmmm")</f>
        <v>July</v>
      </c>
    </row>
    <row r="99" spans="1:16" x14ac:dyDescent="0.25">
      <c r="A99" t="s">
        <v>110</v>
      </c>
      <c r="B99" t="s">
        <v>116</v>
      </c>
      <c r="C99" s="9">
        <v>45843</v>
      </c>
      <c r="D99" s="1">
        <f t="shared" ref="D99:D101" si="26">D129</f>
        <v>0</v>
      </c>
      <c r="E99" t="s">
        <v>120</v>
      </c>
      <c r="F99">
        <v>104</v>
      </c>
      <c r="G99" t="s">
        <v>124</v>
      </c>
      <c r="H99" t="s">
        <v>127</v>
      </c>
      <c r="I99">
        <f t="shared" ref="I99:I101" si="27">I124</f>
        <v>0</v>
      </c>
      <c r="J99">
        <v>8</v>
      </c>
      <c r="K99" t="s">
        <v>130</v>
      </c>
      <c r="L99" t="s">
        <v>134</v>
      </c>
      <c r="M99" t="s">
        <v>140</v>
      </c>
      <c r="N99" t="str">
        <f>IF(Table1[[#This Row],[Complexity Score]]&gt;=8,"High",IF(Table1[[#This Row],[Complexity Score]]&gt;=5,"Medium","Low"))</f>
        <v>High</v>
      </c>
      <c r="P99" s="10" t="str">
        <f>TEXT(Table1[[#This Row],[Date Reported]],"mmmm")</f>
        <v>July</v>
      </c>
    </row>
    <row r="100" spans="1:16" x14ac:dyDescent="0.25">
      <c r="A100" t="s">
        <v>111</v>
      </c>
      <c r="B100" t="s">
        <v>114</v>
      </c>
      <c r="C100" s="9">
        <v>45850</v>
      </c>
      <c r="D100" s="1">
        <f t="shared" si="26"/>
        <v>0</v>
      </c>
      <c r="E100" t="s">
        <v>120</v>
      </c>
      <c r="F100">
        <v>104</v>
      </c>
      <c r="G100" t="s">
        <v>124</v>
      </c>
      <c r="H100" t="s">
        <v>127</v>
      </c>
      <c r="I100">
        <f t="shared" si="27"/>
        <v>0</v>
      </c>
      <c r="J100">
        <v>9</v>
      </c>
      <c r="K100" t="s">
        <v>130</v>
      </c>
      <c r="L100" t="s">
        <v>137</v>
      </c>
      <c r="M100" t="s">
        <v>153</v>
      </c>
      <c r="N100" t="str">
        <f>IF(Table1[[#This Row],[Complexity Score]]&gt;=8,"High",IF(Table1[[#This Row],[Complexity Score]]&gt;=5,"Medium","Low"))</f>
        <v>High</v>
      </c>
      <c r="P100" s="10" t="str">
        <f>TEXT(Table1[[#This Row],[Date Reported]],"mmmm")</f>
        <v>July</v>
      </c>
    </row>
    <row r="101" spans="1:16" x14ac:dyDescent="0.25">
      <c r="A101" t="s">
        <v>112</v>
      </c>
      <c r="B101" t="s">
        <v>113</v>
      </c>
      <c r="C101" s="9">
        <v>45852</v>
      </c>
      <c r="D101" s="1">
        <f t="shared" si="26"/>
        <v>0</v>
      </c>
      <c r="E101" t="s">
        <v>118</v>
      </c>
      <c r="F101">
        <v>104</v>
      </c>
      <c r="G101" t="s">
        <v>124</v>
      </c>
      <c r="H101" t="s">
        <v>127</v>
      </c>
      <c r="I101">
        <f t="shared" si="27"/>
        <v>0</v>
      </c>
      <c r="J101">
        <v>4</v>
      </c>
      <c r="K101" t="s">
        <v>129</v>
      </c>
      <c r="L101" t="s">
        <v>134</v>
      </c>
      <c r="M101" t="s">
        <v>145</v>
      </c>
      <c r="N101" t="str">
        <f>IF(Table1[[#This Row],[Complexity Score]]&gt;=8,"High",IF(Table1[[#This Row],[Complexity Score]]&gt;=5,"Medium","Low"))</f>
        <v>Low</v>
      </c>
      <c r="P101" s="10" t="str">
        <f>TEXT(Table1[[#This Row],[Date Reported]],"mmmm")</f>
        <v>July</v>
      </c>
    </row>
  </sheetData>
  <phoneticPr fontId="2"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U J M F 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F C T B V 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k w V b K I p H u A 4 A A A A R A A A A E w A c A E Z v c m 1 1 b G F z L 1 N l Y 3 R p b 2 4 x L m 0 g o h g A K K A U A A A A A A A A A A A A A A A A A A A A A A A A A A A A K 0 5 N L s n M z 1 M I h t C G 1 g B Q S w E C L Q A U A A I A C A B Q k w V b 6 6 s 4 S 6 U A A A D 3 A A A A E g A A A A A A A A A A A A A A A A A A A A A A Q 2 9 u Z m l n L 1 B h Y 2 t h Z 2 U u e G 1 s U E s B A i 0 A F A A C A A g A U J M F W w / K 6 a u k A A A A 6 Q A A A B M A A A A A A A A A A A A A A A A A 8 Q A A A F t D b 2 5 0 Z W 5 0 X 1 R 5 c G V z X S 5 4 b W x Q S w E C L Q A U A A I A C A B Q k w V b 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X d G e T 2 V J 0 O s 8 X E b u C J M E w A A A A A C A A A A A A A Q Z g A A A A E A A C A A A A C j D k v 2 5 c P d 9 W X x j L e p 6 g R i X u A w b Q x S M K m m s b H Q m B 1 z 8 g A A A A A O g A A A A A I A A C A A A A B p 7 Q W X e h I 6 G W t x n M v 7 C f X 9 1 u H r K H n i 3 V s + A q m 3 n I 6 w 1 V A A A A B c O U R G E h V 4 C + 0 R D 5 S d c p 4 f S X 0 x q G B k 4 + D m 2 u X x Q R A i x v p 3 x h j 7 5 G 3 A f V h U 0 O e 6 n W 3 q + / V j 7 0 j a / D n r C p a A t L 2 A C s h s A H F v X j o j M K y e E B I n o E A A A A C U e s P i f o 7 g 3 X G g C q M 8 6 S a 8 + q O O B s 2 8 s t 7 r a j u p r t q B M x K x S B F 5 7 V + X W a p M 3 p y b / g m E G k e T G V y R a F P 1 k 5 E + 0 e E Q < / D a t a M a s h u p > 
</file>

<file path=customXml/itemProps1.xml><?xml version="1.0" encoding="utf-8"?>
<ds:datastoreItem xmlns:ds="http://schemas.openxmlformats.org/officeDocument/2006/customXml" ds:itemID="{DBEDA505-C71C-4855-8AE1-6A7F50DFDA2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Claims Processing Optimization</vt:lpstr>
      <vt:lpstr>Claim Volume by Type &amp; Status</vt:lpstr>
      <vt:lpstr>Avg. Time to Resolve by Claim</vt:lpstr>
      <vt:lpstr>Performance by location</vt:lpstr>
      <vt:lpstr>Adj. performance Summ</vt:lpstr>
      <vt:lpstr>Auto level vs Time</vt:lpstr>
      <vt:lpstr>Monthly Claims by Status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Leonard Brown</cp:lastModifiedBy>
  <dcterms:created xsi:type="dcterms:W3CDTF">2025-08-04T19:38:47Z</dcterms:created>
  <dcterms:modified xsi:type="dcterms:W3CDTF">2025-08-06T00:03:40Z</dcterms:modified>
</cp:coreProperties>
</file>