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24226"/>
  <mc:AlternateContent xmlns:mc="http://schemas.openxmlformats.org/markup-compatibility/2006">
    <mc:Choice Requires="x15">
      <x15ac:absPath xmlns:x15ac="http://schemas.microsoft.com/office/spreadsheetml/2010/11/ac" url="https://d.docs.live.net/AA943B2E8374CCCF/Documents/"/>
    </mc:Choice>
  </mc:AlternateContent>
  <xr:revisionPtr revIDLastSave="0" documentId="14_{82097242-9FC6-4967-A4FF-E1F2A3C61801}" xr6:coauthVersionLast="47" xr6:coauthVersionMax="47" xr10:uidLastSave="{00000000-0000-0000-0000-000000000000}"/>
  <bookViews>
    <workbookView xWindow="-255" yWindow="105" windowWidth="20460" windowHeight="10770" xr2:uid="{00000000-000D-0000-FFFF-FFFF00000000}"/>
  </bookViews>
  <sheets>
    <sheet name="BST Trucking Fleet Operations" sheetId="5" r:id="rId1"/>
    <sheet name="Miles per gallon" sheetId="7" r:id="rId2"/>
    <sheet name="Cost Per Trip" sheetId="8" r:id="rId3"/>
    <sheet name="driver Performance" sheetId="9" r:id="rId4"/>
    <sheet name="MPG &amp; Trip Durations" sheetId="14" r:id="rId5"/>
    <sheet name="Fuel Cost by Months" sheetId="15" r:id="rId6"/>
    <sheet name="Sheet1" sheetId="1" r:id="rId7"/>
  </sheets>
  <definedNames>
    <definedName name="_xlnm._FilterDatabase" localSheetId="6" hidden="1">Sheet1!$A$1:$P$101</definedName>
    <definedName name="_xlcn.WorksheetConnection_Trucking_Fleet_Operations_Report1.xlsxTable1" hidden="1">Table1[]</definedName>
    <definedName name="Slicer_Destination">#N/A</definedName>
    <definedName name="Slicer_Driver">#N/A</definedName>
    <definedName name="Slicer_Driver1">#N/A</definedName>
    <definedName name="Slicer_Months__Date">#N/A</definedName>
    <definedName name="Slicer_Route">#N/A</definedName>
  </definedNames>
  <calcPr calcId="191029"/>
  <pivotCaches>
    <pivotCache cacheId="0" r:id="rId8"/>
    <pivotCache cacheId="1" r:id="rId9"/>
    <pivotCache cacheId="2" r:id="rId10"/>
  </pivotCaches>
  <extLst>
    <ext xmlns:x14="http://schemas.microsoft.com/office/spreadsheetml/2009/9/main" uri="{876F7934-8845-4945-9796-88D515C7AA90}">
      <x14:pivotCaches>
        <pivotCache cacheId="3" r:id="rId11"/>
      </x14:pivotCaches>
    </ex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Trucking_Fleet_Operations_Report (1).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2" i="1"/>
  <c r="Q3" i="1" a="1"/>
  <c r="Q3" i="1" s="1"/>
  <c r="Q4" i="1" a="1"/>
  <c r="Q4" i="1" s="1"/>
  <c r="Q5" i="1" a="1"/>
  <c r="Q5" i="1" s="1"/>
  <c r="Q6" i="1" a="1"/>
  <c r="Q6" i="1"/>
  <c r="Q7" i="1" a="1"/>
  <c r="Q7" i="1"/>
  <c r="Q8" i="1" a="1"/>
  <c r="Q8" i="1" s="1"/>
  <c r="Q9" i="1" a="1"/>
  <c r="Q9" i="1"/>
  <c r="Q10" i="1" a="1"/>
  <c r="Q10" i="1"/>
  <c r="Q11" i="1" a="1"/>
  <c r="Q11" i="1"/>
  <c r="Q12" i="1" a="1"/>
  <c r="Q12" i="1" s="1"/>
  <c r="Q13" i="1" a="1"/>
  <c r="Q13" i="1"/>
  <c r="Q14" i="1" a="1"/>
  <c r="Q14" i="1"/>
  <c r="Q15" i="1" a="1"/>
  <c r="Q15" i="1"/>
  <c r="Q16" i="1" a="1"/>
  <c r="Q16" i="1" s="1"/>
  <c r="Q17" i="1" a="1"/>
  <c r="Q17" i="1"/>
  <c r="Q18" i="1" a="1"/>
  <c r="Q18" i="1"/>
  <c r="Q19" i="1" a="1"/>
  <c r="Q19" i="1"/>
  <c r="Q20" i="1" a="1"/>
  <c r="Q20" i="1" s="1"/>
  <c r="Q21" i="1" a="1"/>
  <c r="Q21" i="1"/>
  <c r="Q22" i="1" a="1"/>
  <c r="Q22" i="1"/>
  <c r="Q23" i="1" a="1"/>
  <c r="Q23" i="1"/>
  <c r="Q24" i="1" a="1"/>
  <c r="Q24" i="1" s="1"/>
  <c r="Q25" i="1" a="1"/>
  <c r="Q25" i="1"/>
  <c r="Q26" i="1" a="1"/>
  <c r="Q26" i="1"/>
  <c r="Q27" i="1" a="1"/>
  <c r="Q27" i="1"/>
  <c r="Q28" i="1" a="1"/>
  <c r="Q28" i="1" s="1"/>
  <c r="Q29" i="1" a="1"/>
  <c r="Q29" i="1"/>
  <c r="Q30" i="1" a="1"/>
  <c r="Q30" i="1"/>
  <c r="Q31" i="1" a="1"/>
  <c r="Q31" i="1"/>
  <c r="Q32" i="1" a="1"/>
  <c r="Q32" i="1" s="1"/>
  <c r="Q33" i="1" a="1"/>
  <c r="Q33" i="1"/>
  <c r="Q34" i="1" a="1"/>
  <c r="Q34" i="1"/>
  <c r="Q35" i="1" a="1"/>
  <c r="Q35" i="1"/>
  <c r="Q36" i="1" a="1"/>
  <c r="Q36" i="1" s="1"/>
  <c r="Q37" i="1" a="1"/>
  <c r="Q37" i="1"/>
  <c r="Q38" i="1" a="1"/>
  <c r="Q38" i="1"/>
  <c r="Q39" i="1" a="1"/>
  <c r="Q39" i="1"/>
  <c r="Q40" i="1" a="1"/>
  <c r="Q40" i="1" s="1"/>
  <c r="Q41" i="1" a="1"/>
  <c r="Q41" i="1"/>
  <c r="Q42" i="1" a="1"/>
  <c r="Q42" i="1"/>
  <c r="Q43" i="1" a="1"/>
  <c r="Q43" i="1"/>
  <c r="Q44" i="1" a="1"/>
  <c r="Q44" i="1" s="1"/>
  <c r="Q45" i="1" a="1"/>
  <c r="Q45" i="1"/>
  <c r="Q46" i="1" a="1"/>
  <c r="Q46" i="1"/>
  <c r="Q47" i="1" a="1"/>
  <c r="Q47" i="1"/>
  <c r="Q48" i="1" a="1"/>
  <c r="Q48" i="1" s="1"/>
  <c r="Q49" i="1" a="1"/>
  <c r="Q49" i="1"/>
  <c r="Q50" i="1" a="1"/>
  <c r="Q50" i="1"/>
  <c r="Q51" i="1" a="1"/>
  <c r="Q51" i="1"/>
  <c r="Q52" i="1" a="1"/>
  <c r="Q52" i="1" s="1"/>
  <c r="Q53" i="1" a="1"/>
  <c r="Q53" i="1"/>
  <c r="Q54" i="1" a="1"/>
  <c r="Q54" i="1"/>
  <c r="Q55" i="1" a="1"/>
  <c r="Q55" i="1"/>
  <c r="Q56" i="1" a="1"/>
  <c r="Q56" i="1" s="1"/>
  <c r="Q57" i="1" a="1"/>
  <c r="Q57" i="1"/>
  <c r="Q58" i="1" a="1"/>
  <c r="Q58" i="1"/>
  <c r="Q59" i="1" a="1"/>
  <c r="Q59" i="1"/>
  <c r="Q60" i="1" a="1"/>
  <c r="Q60" i="1" s="1"/>
  <c r="Q61" i="1" a="1"/>
  <c r="Q61" i="1"/>
  <c r="Q62" i="1" a="1"/>
  <c r="Q62" i="1"/>
  <c r="Q63" i="1" a="1"/>
  <c r="Q63" i="1"/>
  <c r="Q64" i="1" a="1"/>
  <c r="Q64" i="1" s="1"/>
  <c r="Q65" i="1" a="1"/>
  <c r="Q65" i="1"/>
  <c r="Q66" i="1" a="1"/>
  <c r="Q66" i="1"/>
  <c r="Q67" i="1" a="1"/>
  <c r="Q67" i="1"/>
  <c r="Q68" i="1" a="1"/>
  <c r="Q68" i="1" s="1"/>
  <c r="Q69" i="1" a="1"/>
  <c r="Q69" i="1"/>
  <c r="Q70" i="1" a="1"/>
  <c r="Q70" i="1"/>
  <c r="Q71" i="1" a="1"/>
  <c r="Q71" i="1"/>
  <c r="Q72" i="1" a="1"/>
  <c r="Q72" i="1" s="1"/>
  <c r="Q73" i="1" a="1"/>
  <c r="Q73" i="1"/>
  <c r="Q74" i="1" a="1"/>
  <c r="Q74" i="1"/>
  <c r="Q75" i="1" a="1"/>
  <c r="Q75" i="1"/>
  <c r="Q76" i="1" a="1"/>
  <c r="Q76" i="1" s="1"/>
  <c r="Q77" i="1" a="1"/>
  <c r="Q77" i="1"/>
  <c r="Q78" i="1" a="1"/>
  <c r="Q78" i="1"/>
  <c r="Q79" i="1" a="1"/>
  <c r="Q79" i="1"/>
  <c r="Q80" i="1" a="1"/>
  <c r="Q80" i="1" s="1"/>
  <c r="Q81" i="1" a="1"/>
  <c r="Q81" i="1"/>
  <c r="Q82" i="1" a="1"/>
  <c r="Q82" i="1"/>
  <c r="Q83" i="1" a="1"/>
  <c r="Q83" i="1"/>
  <c r="Q84" i="1" a="1"/>
  <c r="Q84" i="1" s="1"/>
  <c r="Q85" i="1" a="1"/>
  <c r="Q85" i="1"/>
  <c r="Q86" i="1" a="1"/>
  <c r="Q86" i="1"/>
  <c r="Q87" i="1" a="1"/>
  <c r="Q87" i="1"/>
  <c r="Q88" i="1" a="1"/>
  <c r="Q88" i="1" s="1"/>
  <c r="Q89" i="1" a="1"/>
  <c r="Q89" i="1"/>
  <c r="Q90" i="1" a="1"/>
  <c r="Q90" i="1"/>
  <c r="Q91" i="1" a="1"/>
  <c r="Q91" i="1"/>
  <c r="Q92" i="1" a="1"/>
  <c r="Q92" i="1" s="1"/>
  <c r="Q93" i="1" a="1"/>
  <c r="Q93" i="1"/>
  <c r="Q94" i="1" a="1"/>
  <c r="Q94" i="1"/>
  <c r="Q95" i="1" a="1"/>
  <c r="Q95" i="1"/>
  <c r="Q96" i="1" a="1"/>
  <c r="Q96" i="1" s="1"/>
  <c r="Q97" i="1" a="1"/>
  <c r="Q97" i="1" s="1"/>
  <c r="Q98" i="1" a="1"/>
  <c r="Q98" i="1"/>
  <c r="Q99" i="1" a="1"/>
  <c r="Q99" i="1"/>
  <c r="Q100" i="1" a="1"/>
  <c r="Q100" i="1" s="1"/>
  <c r="Q101" i="1" a="1"/>
  <c r="Q101" i="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BF2667-DDEA-44B2-9998-B36E4B7863D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192D751-E578-47FC-BF69-29C68F69FCFF}" name="WorksheetConnection_Trucking_Fleet_Operations_Report (1).xlsx!Table1" type="102" refreshedVersion="8" minRefreshableVersion="5">
    <extLst>
      <ext xmlns:x15="http://schemas.microsoft.com/office/spreadsheetml/2010/11/main" uri="{DE250136-89BD-433C-8126-D09CA5730AF9}">
        <x15:connection id="Table1" autoDelete="1">
          <x15:rangePr sourceName="_xlcn.WorksheetConnection_Trucking_Fleet_Operations_Report1.xlsx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<sst xmlns="http://schemas.openxmlformats.org/spreadsheetml/2006/main" count="779" uniqueCount="77">
  <si>
    <t>Date</t>
  </si>
  <si>
    <t>Driver</t>
  </si>
  <si>
    <t>Vehicle ID</t>
  </si>
  <si>
    <t>Route</t>
  </si>
  <si>
    <t>Origin</t>
  </si>
  <si>
    <t>Destination</t>
  </si>
  <si>
    <t>Distance (mi)</t>
  </si>
  <si>
    <t>Fuel Used (gal)</t>
  </si>
  <si>
    <t>Delivery On-Time</t>
  </si>
  <si>
    <t>Delay (mins)</t>
  </si>
  <si>
    <t>Maintenance Issue</t>
  </si>
  <si>
    <t>Cost per Trip ($)</t>
  </si>
  <si>
    <t>Fuel Efficiency (mi/gal)</t>
  </si>
  <si>
    <t>On-Time Rate</t>
  </si>
  <si>
    <t>Driver 7</t>
  </si>
  <si>
    <t>Driver 4</t>
  </si>
  <si>
    <t>Driver 8</t>
  </si>
  <si>
    <t>Driver 5</t>
  </si>
  <si>
    <t>Driver 10</t>
  </si>
  <si>
    <t>Driver 3</t>
  </si>
  <si>
    <t>Driver 6</t>
  </si>
  <si>
    <t>Driver 2</t>
  </si>
  <si>
    <t>Driver 1</t>
  </si>
  <si>
    <t>Driver 9</t>
  </si>
  <si>
    <t>TRK012</t>
  </si>
  <si>
    <t>TRK002</t>
  </si>
  <si>
    <t>TRK001</t>
  </si>
  <si>
    <t>TRK007</t>
  </si>
  <si>
    <t>TRK014</t>
  </si>
  <si>
    <t>TRK008</t>
  </si>
  <si>
    <t>TRK005</t>
  </si>
  <si>
    <t>TRK003</t>
  </si>
  <si>
    <t>TRK006</t>
  </si>
  <si>
    <t>TRK011</t>
  </si>
  <si>
    <t>TRK015</t>
  </si>
  <si>
    <t>TRK010</t>
  </si>
  <si>
    <t>TRK009</t>
  </si>
  <si>
    <t>TRK013</t>
  </si>
  <si>
    <t>TRK004</t>
  </si>
  <si>
    <t>Route 3</t>
  </si>
  <si>
    <t>Route 1</t>
  </si>
  <si>
    <t>Route 4</t>
  </si>
  <si>
    <t>Route 2</t>
  </si>
  <si>
    <t>Route 5</t>
  </si>
  <si>
    <t>Houston</t>
  </si>
  <si>
    <t>El Paso</t>
  </si>
  <si>
    <t>San Antonio</t>
  </si>
  <si>
    <t>Austin</t>
  </si>
  <si>
    <t>Dallas</t>
  </si>
  <si>
    <t>Yes</t>
  </si>
  <si>
    <t>No</t>
  </si>
  <si>
    <t>None</t>
  </si>
  <si>
    <t>Tires</t>
  </si>
  <si>
    <t>Engine</t>
  </si>
  <si>
    <t>Brakes</t>
  </si>
  <si>
    <t>Electrical</t>
  </si>
  <si>
    <t>Cost per Mile</t>
  </si>
  <si>
    <t>MPG</t>
  </si>
  <si>
    <t>Delivery status</t>
  </si>
  <si>
    <t>Row Labels</t>
  </si>
  <si>
    <t>Grand Total</t>
  </si>
  <si>
    <t>Column Labels</t>
  </si>
  <si>
    <t>Average cost per mile</t>
  </si>
  <si>
    <t>Sum of Average cost per mile</t>
  </si>
  <si>
    <t>Sum of Cost per Trip ($)</t>
  </si>
  <si>
    <t>Sum of MPG</t>
  </si>
  <si>
    <t>Trip duration in hours</t>
  </si>
  <si>
    <t>Sum of Trip duration in hours</t>
  </si>
  <si>
    <t>Sum of Fuel Used (gal)</t>
  </si>
  <si>
    <t xml:space="preserve"> Fuel Used (gal)</t>
  </si>
  <si>
    <t xml:space="preserve"> MPG</t>
  </si>
  <si>
    <t xml:space="preserve"> Cost per Trip ($)</t>
  </si>
  <si>
    <t xml:space="preserve"> Trip duration in hours</t>
  </si>
  <si>
    <t>Jan</t>
  </si>
  <si>
    <t>Feb</t>
  </si>
  <si>
    <t>Mar</t>
  </si>
  <si>
    <t>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</si>
</sst>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164" fontId="0" fillId="0" borderId="0" xfId="0" applyNumberFormat="1"/>
    <xf numFmtId="2" fontId="0" fillId="0" borderId="0" xfId="0" applyNumberFormat="1"/>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cellXfs>
  <cellStyles count="1">
    <cellStyle name="Normal" xfId="0" builtinId="0"/>
  </cellStyles>
  <dxfs count="9">
    <dxf>
      <numFmt numFmtId="2" formatCode="0.00"/>
    </dxf>
    <dxf>
      <numFmt numFmtId="164" formatCode="&quot;$&quot;#,##0.00"/>
    </dxf>
    <dxf>
      <numFmt numFmtId="0" formatCode="General"/>
    </dxf>
    <dxf>
      <numFmt numFmtId="2" formatCode="0.00"/>
    </dxf>
    <dxf>
      <numFmt numFmtId="164" formatCode="&quot;$&quot;#,##0.00"/>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10/relationships/person" Target="persons/person.xml"/><Relationship Id="rId10" Type="http://schemas.openxmlformats.org/officeDocument/2006/relationships/pivotCacheDefinition" Target="pivotCache/pivotCacheDefinition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[BST Trucking Fleet Operations.xlsx]Fuel Cost by Months!PivotTable21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Fuel Cost By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617614731796976E-2"/>
          <c:y val="0.16912037037037039"/>
          <c:w val="0.84709634407827172"/>
          <c:h val="0.70959135316418775"/>
        </c:manualLayout>
      </c:layout>
      <c:barChart>
        <c:barDir val="bar"/>
        <c:grouping val="clustered"/>
        <c:varyColors val="0"/>
        <c:ser>
          <c:idx val="0"/>
          <c:order val="0"/>
          <c:tx>
            <c:strRef>
              <c:f>'Fuel Cost by Months'!$B$3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'Fuel Cost by Months'!$A$4:$A$8</c:f>
              <c:strCache>
                <c:ptCount val="4"/>
                <c:pt idx="0">
                  <c:v>Jan</c:v>
                </c:pt>
                <c:pt idx="1">
                  <c:v>Feb</c:v>
                </c:pt>
                <c:pt idx="2">
                  <c:v>Mar</c:v>
                </c:pt>
                <c:pt idx="3">
                  <c:v>Apr</c:v>
                </c:pt>
              </c:strCache>
            </c:strRef>
          </c:cat>
          <c:val>
            <c:numRef>
              <c:f>'Fuel Cost by Months'!$B$4:$B$8</c:f>
              <c:numCache>
                <c:formatCode>General</c:formatCode>
                <c:ptCount val="4"/>
                <c:pt idx="0">
                  <c:v>1866.9900000000002</c:v>
                </c:pt>
                <c:pt idx="1">
                  <c:v>1788.49</c:v>
                </c:pt>
                <c:pt idx="2">
                  <c:v>1976.1899999999998</c:v>
                </c:pt>
                <c:pt idx="3">
                  <c:v>449.77</c:v>
                </c:pt>
              </c:numCache>
            </c:numRef>
          </c:val>
          <c:extLst>
            <c:ext xmlns:c16="http://schemas.microsoft.com/office/drawing/2014/chart" uri="{C3380CC4-5D6E-409C-BE32-E72D297353CC}">
              <c16:uniqueId val="{00000000-351C-4A56-881D-14633DCF15C7}"/>
            </c:ext>
          </c:extLst>
        </c:ser>
        <c:dLbls>
          <c:showLegendKey val="0"/>
          <c:showVal val="0"/>
          <c:showCatName val="0"/>
          <c:showSerName val="0"/>
          <c:showPercent val="0"/>
          <c:showBubbleSize val="0"/>
        </c:dLbls>
        <c:gapWidth val="115"/>
        <c:overlap val="-20"/>
        <c:axId val="358091408"/>
        <c:axId val="358091888"/>
      </c:barChart>
      <c:catAx>
        <c:axId val="3580914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091888"/>
        <c:crosses val="autoZero"/>
        <c:auto val="1"/>
        <c:lblAlgn val="ctr"/>
        <c:lblOffset val="100"/>
        <c:noMultiLvlLbl val="0"/>
      </c:catAx>
      <c:valAx>
        <c:axId val="3580918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091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[BST Trucking Fleet Operations.xlsx]Miles per gallon!PivotTable10</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Miles Per Gallon</a:t>
            </a:r>
          </a:p>
        </c:rich>
      </c:tx>
      <c:layout>
        <c:manualLayout>
          <c:xMode val="edge"/>
          <c:yMode val="edge"/>
          <c:x val="0.28164595887860777"/>
          <c:y val="7.537499301948959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w="9525">
              <a:solidFill>
                <a:schemeClr val="accent3">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w="9525">
              <a:solidFill>
                <a:schemeClr val="accent4">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25768907403597"/>
          <c:y val="0.18273045818708622"/>
          <c:w val="0.67842157981810458"/>
          <c:h val="0.58424874140018923"/>
        </c:manualLayout>
      </c:layout>
      <c:barChart>
        <c:barDir val="col"/>
        <c:grouping val="clustered"/>
        <c:varyColors val="0"/>
        <c:ser>
          <c:idx val="0"/>
          <c:order val="0"/>
          <c:tx>
            <c:strRef>
              <c:f>'Miles per gallon'!$B$3:$B$4</c:f>
              <c:strCache>
                <c:ptCount val="1"/>
                <c:pt idx="0">
                  <c:v>0.75</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gallon'!$B$5:$B$13</c:f>
              <c:numCache>
                <c:formatCode>"$"#,##0.00</c:formatCode>
                <c:ptCount val="8"/>
                <c:pt idx="7">
                  <c:v>5.2455882352941172</c:v>
                </c:pt>
              </c:numCache>
            </c:numRef>
          </c:val>
          <c:extLst>
            <c:ext xmlns:c16="http://schemas.microsoft.com/office/drawing/2014/chart" uri="{C3380CC4-5D6E-409C-BE32-E72D297353CC}">
              <c16:uniqueId val="{00000000-6BC7-48F9-AE08-AFA65AC5C398}"/>
            </c:ext>
          </c:extLst>
        </c:ser>
        <c:ser>
          <c:idx val="1"/>
          <c:order val="1"/>
          <c:tx>
            <c:strRef>
              <c:f>'Miles per gallon'!$C$3:$C$4</c:f>
              <c:strCache>
                <c:ptCount val="1"/>
                <c:pt idx="0">
                  <c:v>0.78</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gallon'!$C$5:$C$13</c:f>
              <c:numCache>
                <c:formatCode>"$"#,##0.00</c:formatCode>
                <c:ptCount val="8"/>
                <c:pt idx="5">
                  <c:v>11.021666666666667</c:v>
                </c:pt>
              </c:numCache>
            </c:numRef>
          </c:val>
          <c:extLst>
            <c:ext xmlns:c16="http://schemas.microsoft.com/office/drawing/2014/chart" uri="{C3380CC4-5D6E-409C-BE32-E72D297353CC}">
              <c16:uniqueId val="{00000001-6BC7-48F9-AE08-AFA65AC5C398}"/>
            </c:ext>
          </c:extLst>
        </c:ser>
        <c:ser>
          <c:idx val="2"/>
          <c:order val="2"/>
          <c:tx>
            <c:strRef>
              <c:f>'Miles per gallon'!$D$3:$D$4</c:f>
              <c:strCache>
                <c:ptCount val="1"/>
                <c:pt idx="0">
                  <c:v>1.03</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gallon'!$D$5:$D$13</c:f>
              <c:numCache>
                <c:formatCode>"$"#,##0.00</c:formatCode>
                <c:ptCount val="8"/>
                <c:pt idx="6">
                  <c:v>6.8677027027027027</c:v>
                </c:pt>
              </c:numCache>
            </c:numRef>
          </c:val>
          <c:extLst>
            <c:ext xmlns:c16="http://schemas.microsoft.com/office/drawing/2014/chart" uri="{C3380CC4-5D6E-409C-BE32-E72D297353CC}">
              <c16:uniqueId val="{00000002-6BC7-48F9-AE08-AFA65AC5C398}"/>
            </c:ext>
          </c:extLst>
        </c:ser>
        <c:ser>
          <c:idx val="3"/>
          <c:order val="3"/>
          <c:tx>
            <c:strRef>
              <c:f>'Miles per gallon'!$E$3:$E$4</c:f>
              <c:strCache>
                <c:ptCount val="1"/>
                <c:pt idx="0">
                  <c:v>1.17</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gallon'!$E$5:$E$13</c:f>
              <c:numCache>
                <c:formatCode>"$"#,##0.00</c:formatCode>
                <c:ptCount val="8"/>
                <c:pt idx="2">
                  <c:v>5.3720454545454546</c:v>
                </c:pt>
              </c:numCache>
            </c:numRef>
          </c:val>
          <c:extLst>
            <c:ext xmlns:c16="http://schemas.microsoft.com/office/drawing/2014/chart" uri="{C3380CC4-5D6E-409C-BE32-E72D297353CC}">
              <c16:uniqueId val="{00000003-6BC7-48F9-AE08-AFA65AC5C398}"/>
            </c:ext>
          </c:extLst>
        </c:ser>
        <c:ser>
          <c:idx val="4"/>
          <c:order val="4"/>
          <c:tx>
            <c:strRef>
              <c:f>'Miles per gallon'!$F$3:$F$4</c:f>
              <c:strCache>
                <c:ptCount val="1"/>
                <c:pt idx="0">
                  <c:v>1.29</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gallon'!$F$5:$F$13</c:f>
              <c:numCache>
                <c:formatCode>"$"#,##0.00</c:formatCode>
                <c:ptCount val="8"/>
                <c:pt idx="1">
                  <c:v>4.0280232558139542</c:v>
                </c:pt>
              </c:numCache>
            </c:numRef>
          </c:val>
          <c:extLst>
            <c:ext xmlns:c16="http://schemas.microsoft.com/office/drawing/2014/chart" uri="{C3380CC4-5D6E-409C-BE32-E72D297353CC}">
              <c16:uniqueId val="{00000004-6BC7-48F9-AE08-AFA65AC5C398}"/>
            </c:ext>
          </c:extLst>
        </c:ser>
        <c:ser>
          <c:idx val="5"/>
          <c:order val="5"/>
          <c:tx>
            <c:strRef>
              <c:f>'Miles per gallon'!$G$3:$G$4</c:f>
              <c:strCache>
                <c:ptCount val="1"/>
                <c:pt idx="0">
                  <c:v>1.47</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gallon'!$G$5:$G$13</c:f>
              <c:numCache>
                <c:formatCode>"$"#,##0.00</c:formatCode>
                <c:ptCount val="8"/>
                <c:pt idx="2">
                  <c:v>3.3985227272727272</c:v>
                </c:pt>
              </c:numCache>
            </c:numRef>
          </c:val>
          <c:extLst>
            <c:ext xmlns:c16="http://schemas.microsoft.com/office/drawing/2014/chart" uri="{C3380CC4-5D6E-409C-BE32-E72D297353CC}">
              <c16:uniqueId val="{00000010-6BC7-48F9-AE08-AFA65AC5C398}"/>
            </c:ext>
          </c:extLst>
        </c:ser>
        <c:ser>
          <c:idx val="6"/>
          <c:order val="6"/>
          <c:tx>
            <c:strRef>
              <c:f>'Miles per gallon'!$H$3:$H$4</c:f>
              <c:strCache>
                <c:ptCount val="1"/>
                <c:pt idx="0">
                  <c:v>1.49</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gallon'!$H$5:$H$13</c:f>
              <c:numCache>
                <c:formatCode>"$"#,##0.00</c:formatCode>
                <c:ptCount val="8"/>
                <c:pt idx="0">
                  <c:v>1.1933103448275861</c:v>
                </c:pt>
              </c:numCache>
            </c:numRef>
          </c:val>
          <c:extLst>
            <c:ext xmlns:c16="http://schemas.microsoft.com/office/drawing/2014/chart" uri="{C3380CC4-5D6E-409C-BE32-E72D297353CC}">
              <c16:uniqueId val="{00000011-6BC7-48F9-AE08-AFA65AC5C398}"/>
            </c:ext>
          </c:extLst>
        </c:ser>
        <c:ser>
          <c:idx val="7"/>
          <c:order val="7"/>
          <c:tx>
            <c:strRef>
              <c:f>'Miles per gallon'!$I$3:$I$4</c:f>
              <c:strCache>
                <c:ptCount val="1"/>
                <c:pt idx="0">
                  <c:v>1.70</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gallon'!$I$5:$I$13</c:f>
              <c:numCache>
                <c:formatCode>"$"#,##0.00</c:formatCode>
                <c:ptCount val="8"/>
                <c:pt idx="5">
                  <c:v>2.9917682926829268</c:v>
                </c:pt>
              </c:numCache>
            </c:numRef>
          </c:val>
          <c:extLst>
            <c:ext xmlns:c16="http://schemas.microsoft.com/office/drawing/2014/chart" uri="{C3380CC4-5D6E-409C-BE32-E72D297353CC}">
              <c16:uniqueId val="{00000012-6BC7-48F9-AE08-AFA65AC5C398}"/>
            </c:ext>
          </c:extLst>
        </c:ser>
        <c:ser>
          <c:idx val="8"/>
          <c:order val="8"/>
          <c:tx>
            <c:strRef>
              <c:f>'Miles per gallon'!$J$3:$J$4</c:f>
              <c:strCache>
                <c:ptCount val="1"/>
                <c:pt idx="0">
                  <c:v>1.71</c:v>
                </c:pt>
              </c:strCache>
            </c:strRef>
          </c:tx>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gallon'!$J$5:$J$13</c:f>
              <c:numCache>
                <c:formatCode>"$"#,##0.00</c:formatCode>
                <c:ptCount val="8"/>
                <c:pt idx="4">
                  <c:v>13.253599999999999</c:v>
                </c:pt>
              </c:numCache>
            </c:numRef>
          </c:val>
          <c:extLst>
            <c:ext xmlns:c16="http://schemas.microsoft.com/office/drawing/2014/chart" uri="{C3380CC4-5D6E-409C-BE32-E72D297353CC}">
              <c16:uniqueId val="{00000013-6BC7-48F9-AE08-AFA65AC5C398}"/>
            </c:ext>
          </c:extLst>
        </c:ser>
        <c:ser>
          <c:idx val="9"/>
          <c:order val="9"/>
          <c:tx>
            <c:strRef>
              <c:f>'Miles per gallon'!$K$3:$K$4</c:f>
              <c:strCache>
                <c:ptCount val="1"/>
                <c:pt idx="0">
                  <c:v>1.81</c:v>
                </c:pt>
              </c:strCache>
            </c:strRef>
          </c:tx>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'Miles per gallon'!$A$5:$A$13</c:f>
              <c:strCache>
                <c:ptCount val="8"/>
                <c:pt idx="0">
                  <c:v>TRK001</c:v>
                </c:pt>
                <c:pt idx="1">
                  <c:v>TRK005</c:v>
                </c:pt>
                <c:pt idx="2">
                  <c:v>TRK007</c:v>
                </c:pt>
                <c:pt idx="3">
                  <c:v>TRK009</c:v>
                </c:pt>
                <c:pt idx="4">
                  <c:v>TRK010</c:v>
                </c:pt>
                <c:pt idx="5">
                  <c:v>TRK012</c:v>
                </c:pt>
                <c:pt idx="6">
                  <c:v>TRK013</c:v>
                </c:pt>
                <c:pt idx="7">
                  <c:v>TRK014</c:v>
                </c:pt>
              </c:strCache>
            </c:strRef>
          </c:cat>
          <c:val>
            <c:numRef>
              <c:f>'Miles per gallon'!$K$5:$K$13</c:f>
              <c:numCache>
                <c:formatCode>"$"#,##0.00</c:formatCode>
                <c:ptCount val="8"/>
                <c:pt idx="3">
                  <c:v>2.7349579831932771</c:v>
                </c:pt>
              </c:numCache>
            </c:numRef>
          </c:val>
          <c:extLst>
            <c:ext xmlns:c16="http://schemas.microsoft.com/office/drawing/2014/chart" uri="{C3380CC4-5D6E-409C-BE32-E72D297353CC}">
              <c16:uniqueId val="{00000014-6BC7-48F9-AE08-AFA65AC5C398}"/>
            </c:ext>
          </c:extLst>
        </c:ser>
        <c:dLbls>
          <c:showLegendKey val="0"/>
          <c:showVal val="0"/>
          <c:showCatName val="0"/>
          <c:showSerName val="0"/>
          <c:showPercent val="0"/>
          <c:showBubbleSize val="0"/>
        </c:dLbls>
        <c:gapWidth val="100"/>
        <c:overlap val="-24"/>
        <c:axId val="309741744"/>
        <c:axId val="309736944"/>
      </c:barChart>
      <c:catAx>
        <c:axId val="309741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9736944"/>
        <c:crosses val="autoZero"/>
        <c:auto val="1"/>
        <c:lblAlgn val="ctr"/>
        <c:lblOffset val="100"/>
        <c:noMultiLvlLbl val="0"/>
      </c:catAx>
      <c:valAx>
        <c:axId val="3097369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974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[BST Trucking Fleet Operations.xlsx]Cost Per Trip!PivotTable11</c:name>
    <c:fmtId val="1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Cost Per Trip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dLbl>
          <c:idx val="0"/>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dLbl>
          <c:idx val="0"/>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dLbl>
          <c:idx val="0"/>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dLbl>
          <c:idx val="0"/>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dLbl>
          <c:idx val="0"/>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dLbl>
          <c:idx val="0"/>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dLbl>
          <c:idx val="0"/>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dLbl>
          <c:idx val="0"/>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dLbl>
          <c:idx val="0"/>
          <c:showLegendKey val="0"/>
          <c:showVal val="0"/>
          <c:showCatName val="0"/>
          <c:showSerName val="0"/>
          <c:showPercent val="0"/>
          <c:showBubbleSize val="0"/>
          <c:extLst>
            <c:ext xmlns:c15="http://schemas.microsoft.com/office/drawing/2012/chart" uri="{CE6537A1-D6FC-4f65-9D91-7224C49458BB}"/>
          </c:extLst>
        </c:dLbl>
      </c:pivotFmt>
      <c:pivotFmt>
        <c:idx val="316"/>
        <c:dLbl>
          <c:idx val="0"/>
          <c:showLegendKey val="0"/>
          <c:showVal val="0"/>
          <c:showCatName val="0"/>
          <c:showSerName val="0"/>
          <c:showPercent val="0"/>
          <c:showBubbleSize val="0"/>
          <c:extLst>
            <c:ext xmlns:c15="http://schemas.microsoft.com/office/drawing/2012/chart" uri="{CE6537A1-D6FC-4f65-9D91-7224C49458BB}"/>
          </c:extLst>
        </c:dLbl>
      </c:pivotFmt>
      <c:pivotFmt>
        <c:idx val="317"/>
        <c:dLbl>
          <c:idx val="0"/>
          <c:showLegendKey val="0"/>
          <c:showVal val="0"/>
          <c:showCatName val="0"/>
          <c:showSerName val="0"/>
          <c:showPercent val="0"/>
          <c:showBubbleSize val="0"/>
          <c:extLst>
            <c:ext xmlns:c15="http://schemas.microsoft.com/office/drawing/2012/chart" uri="{CE6537A1-D6FC-4f65-9D91-7224C49458BB}"/>
          </c:extLst>
        </c:dLbl>
      </c:pivotFmt>
      <c:pivotFmt>
        <c:idx val="318"/>
        <c:dLbl>
          <c:idx val="0"/>
          <c:showLegendKey val="0"/>
          <c:showVal val="0"/>
          <c:showCatName val="0"/>
          <c:showSerName val="0"/>
          <c:showPercent val="0"/>
          <c:showBubbleSize val="0"/>
          <c:extLst>
            <c:ext xmlns:c15="http://schemas.microsoft.com/office/drawing/2012/chart" uri="{CE6537A1-D6FC-4f65-9D91-7224C49458BB}"/>
          </c:extLst>
        </c:dLbl>
      </c:pivotFmt>
      <c:pivotFmt>
        <c:idx val="319"/>
        <c:dLbl>
          <c:idx val="0"/>
          <c:showLegendKey val="0"/>
          <c:showVal val="0"/>
          <c:showCatName val="0"/>
          <c:showSerName val="0"/>
          <c:showPercent val="0"/>
          <c:showBubbleSize val="0"/>
          <c:extLst>
            <c:ext xmlns:c15="http://schemas.microsoft.com/office/drawing/2012/chart" uri="{CE6537A1-D6FC-4f65-9D91-7224C49458BB}"/>
          </c:extLst>
        </c:dLbl>
      </c:pivotFmt>
      <c:pivotFmt>
        <c:idx val="320"/>
        <c:dLbl>
          <c:idx val="0"/>
          <c:showLegendKey val="0"/>
          <c:showVal val="0"/>
          <c:showCatName val="0"/>
          <c:showSerName val="0"/>
          <c:showPercent val="0"/>
          <c:showBubbleSize val="0"/>
          <c:extLst>
            <c:ext xmlns:c15="http://schemas.microsoft.com/office/drawing/2012/chart" uri="{CE6537A1-D6FC-4f65-9D91-7224C49458BB}"/>
          </c:extLst>
        </c:dLbl>
      </c:pivotFmt>
      <c:pivotFmt>
        <c:idx val="321"/>
        <c:dLbl>
          <c:idx val="0"/>
          <c:showLegendKey val="0"/>
          <c:showVal val="0"/>
          <c:showCatName val="0"/>
          <c:showSerName val="0"/>
          <c:showPercent val="0"/>
          <c:showBubbleSize val="0"/>
          <c:extLst>
            <c:ext xmlns:c15="http://schemas.microsoft.com/office/drawing/2012/chart" uri="{CE6537A1-D6FC-4f65-9D91-7224C49458BB}"/>
          </c:extLst>
        </c:dLbl>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4"/>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001206522662395"/>
          <c:y val="0.19342373869932925"/>
          <c:w val="0.85088729324821344"/>
          <c:h val="0.65853091280256637"/>
        </c:manualLayout>
      </c:layout>
      <c:lineChart>
        <c:grouping val="stacked"/>
        <c:varyColors val="0"/>
        <c:ser>
          <c:idx val="0"/>
          <c:order val="0"/>
          <c:tx>
            <c:strRef>
              <c:f>'Cost Per Trip'!$B$3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'Cost Per Trip'!$A$4:$A$9</c:f>
              <c:strCache>
                <c:ptCount val="5"/>
                <c:pt idx="0">
                  <c:v>Route 1</c:v>
                </c:pt>
                <c:pt idx="1">
                  <c:v>Route 2</c:v>
                </c:pt>
                <c:pt idx="2">
                  <c:v>Route 3</c:v>
                </c:pt>
                <c:pt idx="3">
                  <c:v>Route 4</c:v>
                </c:pt>
                <c:pt idx="4">
                  <c:v>Route 5</c:v>
                </c:pt>
              </c:strCache>
            </c:strRef>
          </c:cat>
          <c:val>
            <c:numRef>
              <c:f>'Cost Per Trip'!$B$4:$B$9</c:f>
              <c:numCache>
                <c:formatCode>General</c:formatCode>
                <c:ptCount val="5"/>
                <c:pt idx="0">
                  <c:v>15882.54</c:v>
                </c:pt>
                <c:pt idx="1">
                  <c:v>10550.45</c:v>
                </c:pt>
                <c:pt idx="2">
                  <c:v>10744.630000000001</c:v>
                </c:pt>
                <c:pt idx="3">
                  <c:v>12252.24</c:v>
                </c:pt>
                <c:pt idx="4">
                  <c:v>3555.95</c:v>
                </c:pt>
              </c:numCache>
            </c:numRef>
          </c:val>
          <c:smooth val="0"/>
          <c:extLst>
            <c:ext xmlns:c16="http://schemas.microsoft.com/office/drawing/2014/chart" uri="{C3380CC4-5D6E-409C-BE32-E72D297353CC}">
              <c16:uniqueId val="{00000000-59FE-4ADD-A71B-D96924A42CBA}"/>
            </c:ext>
          </c:extLst>
        </c:ser>
        <c:dLbls>
          <c:showLegendKey val="0"/>
          <c:showVal val="0"/>
          <c:showCatName val="0"/>
          <c:showSerName val="0"/>
          <c:showPercent val="0"/>
          <c:showBubbleSize val="0"/>
        </c:dLbls>
        <c:marker val="1"/>
        <c:smooth val="0"/>
        <c:axId val="1841647200"/>
        <c:axId val="1841639520"/>
      </c:lineChart>
      <c:catAx>
        <c:axId val="18416472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1639520"/>
        <c:crosses val="autoZero"/>
        <c:auto val="1"/>
        <c:lblAlgn val="ctr"/>
        <c:lblOffset val="100"/>
        <c:noMultiLvlLbl val="0"/>
      </c:catAx>
      <c:valAx>
        <c:axId val="1841639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16472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[BST Trucking Fleet Operations.xlsx]driver Performance!PivotTable12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Driver Perfomance</a:t>
            </a:r>
          </a:p>
        </c:rich>
      </c:tx>
      <c:layout>
        <c:manualLayout>
          <c:xMode val="edge"/>
          <c:yMode val="edge"/>
          <c:x val="0.29800225989367723"/>
          <c:y val="3.688935751649476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024389180349451"/>
          <c:y val="0.18650872162392884"/>
          <c:w val="0.86848878789480177"/>
          <c:h val="0.70959135316418775"/>
        </c:manualLayout>
      </c:layout>
      <c:bar3DChart>
        <c:barDir val="col"/>
        <c:grouping val="clustered"/>
        <c:varyColors val="0"/>
        <c:ser>
          <c:idx val="0"/>
          <c:order val="0"/>
          <c:tx>
            <c:strRef>
              <c:f>'driver Performance'!$B$3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'driver Performance'!$A$4:$A$11</c:f>
              <c:strCache>
                <c:ptCount val="7"/>
                <c:pt idx="0">
                  <c:v>Driver 1</c:v>
                </c:pt>
                <c:pt idx="1">
                  <c:v>Driver 10</c:v>
                </c:pt>
                <c:pt idx="2">
                  <c:v>Driver 2</c:v>
                </c:pt>
                <c:pt idx="3">
                  <c:v>Driver 3</c:v>
                </c:pt>
                <c:pt idx="4">
                  <c:v>Driver 4</c:v>
                </c:pt>
                <c:pt idx="5">
                  <c:v>Driver 5</c:v>
                </c:pt>
                <c:pt idx="6">
                  <c:v>Driver 6</c:v>
                </c:pt>
              </c:strCache>
            </c:strRef>
          </c:cat>
          <c:val>
            <c:numRef>
              <c:f>'driver Performance'!$B$4:$B$11</c:f>
              <c:numCache>
                <c:formatCode>General</c:formatCode>
                <c:ptCount val="7"/>
                <c:pt idx="0">
                  <c:v>3988.85</c:v>
                </c:pt>
                <c:pt idx="1">
                  <c:v>7055.06</c:v>
                </c:pt>
                <c:pt idx="2">
                  <c:v>5526.5</c:v>
                </c:pt>
                <c:pt idx="3">
                  <c:v>6003.75</c:v>
                </c:pt>
                <c:pt idx="4">
                  <c:v>3757.6</c:v>
                </c:pt>
                <c:pt idx="5">
                  <c:v>4964.96</c:v>
                </c:pt>
                <c:pt idx="6">
                  <c:v>2336.0299999999997</c:v>
                </c:pt>
              </c:numCache>
            </c:numRef>
          </c:val>
          <c:extLst>
            <c:ext xmlns:c16="http://schemas.microsoft.com/office/drawing/2014/chart" uri="{C3380CC4-5D6E-409C-BE32-E72D297353CC}">
              <c16:uniqueId val="{00000000-3BB6-419B-95FA-C4D22B20C1D5}"/>
            </c:ext>
          </c:extLst>
        </c:ser>
        <c:dLbls>
          <c:showLegendKey val="0"/>
          <c:showVal val="1"/>
          <c:showCatName val="0"/>
          <c:showSerName val="0"/>
          <c:showPercent val="0"/>
          <c:showBubbleSize val="0"/>
        </c:dLbls>
        <c:gapWidth val="150"/>
        <c:shape val="box"/>
        <c:axId val="227979456"/>
        <c:axId val="227986656"/>
        <c:axId val="0"/>
      </c:bar3DChart>
      <c:catAx>
        <c:axId val="227979456"/>
        <c:scaling>
          <c:orientation val="minMax"/>
        </c:scaling>
        <c:delete val="0"/>
        <c:axPos val="b"/>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7986656"/>
        <c:crosses val="autoZero"/>
        <c:auto val="1"/>
        <c:lblAlgn val="ctr"/>
        <c:lblOffset val="100"/>
        <c:noMultiLvlLbl val="0"/>
      </c:catAx>
      <c:valAx>
        <c:axId val="22798665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79794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[BST Trucking Fleet Operations.xlsx]MPG &amp; Trip Durations!PivotTable17</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MPG</a:t>
            </a:r>
            <a:r>
              <a:rPr lang="en-US" baseline="0"/>
              <a:t> &amp; Time Durations (Hrs)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766023812241"/>
          <c:y val="0.17496497073767203"/>
          <c:w val="0.5295859484955685"/>
          <c:h val="0.70756063081672049"/>
        </c:manualLayout>
      </c:layout>
      <c:barChart>
        <c:barDir val="bar"/>
        <c:grouping val="clustered"/>
        <c:varyColors val="0"/>
        <c:ser>
          <c:idx val="0"/>
          <c:order val="0"/>
          <c:tx>
            <c:strRef>
              <c:f>'MPG &amp; Trip Durations'!$B$3</c:f>
              <c:strCache>
                <c:ptCount val="1"/>
                <c:pt idx="0">
                  <c:v>Sum of Trip duration in hours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'MPG &amp; Trip Durations'!$A$4:$A$9</c:f>
              <c:strCache>
                <c:ptCount val="5"/>
                <c:pt idx="0">
                  <c:v>Route 1</c:v>
                </c:pt>
                <c:pt idx="1">
                  <c:v>Route 2</c:v>
                </c:pt>
                <c:pt idx="2">
                  <c:v>Route 3</c:v>
                </c:pt>
                <c:pt idx="3">
                  <c:v>Route 4</c:v>
                </c:pt>
                <c:pt idx="4">
                  <c:v>Route 5</c:v>
                </c:pt>
              </c:strCache>
            </c:strRef>
          </c:cat>
          <c:val>
            <c:numRef>
              <c:f>'MPG &amp; Trip Durations'!$B$4:$B$9</c:f>
              <c:numCache>
                <c:formatCode>General</c:formatCode>
                <c:ptCount val="5"/>
                <c:pt idx="0">
                  <c:v>2480.0721099775487</c:v>
                </c:pt>
                <c:pt idx="1">
                  <c:v>1331.6609854034862</c:v>
                </c:pt>
                <c:pt idx="2">
                  <c:v>2073.6054350889749</c:v>
                </c:pt>
                <c:pt idx="3">
                  <c:v>2155.2110405579783</c:v>
                </c:pt>
                <c:pt idx="4">
                  <c:v>1083.5802057439544</c:v>
                </c:pt>
              </c:numCache>
            </c:numRef>
          </c:val>
          <c:extLst>
            <c:ext xmlns:c16="http://schemas.microsoft.com/office/drawing/2014/chart" uri="{C3380CC4-5D6E-409C-BE32-E72D297353CC}">
              <c16:uniqueId val="{00000000-9528-4678-89CA-153818A416C2}"/>
            </c:ext>
          </c:extLst>
        </c:ser>
        <c:ser>
          <c:idx val="1"/>
          <c:order val="1"/>
          <c:tx>
            <c:strRef>
              <c:f>'MPG &amp; Trip Durations'!$C$3</c:f>
              <c:strCache>
                <c:ptCount val="1"/>
                <c:pt idx="0">
                  <c:v>Sum of Cost per Trip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'MPG &amp; Trip Durations'!$A$4:$A$9</c:f>
              <c:strCache>
                <c:ptCount val="5"/>
                <c:pt idx="0">
                  <c:v>Route 1</c:v>
                </c:pt>
                <c:pt idx="1">
                  <c:v>Route 2</c:v>
                </c:pt>
                <c:pt idx="2">
                  <c:v>Route 3</c:v>
                </c:pt>
                <c:pt idx="3">
                  <c:v>Route 4</c:v>
                </c:pt>
                <c:pt idx="4">
                  <c:v>Route 5</c:v>
                </c:pt>
              </c:strCache>
            </c:strRef>
          </c:cat>
          <c:val>
            <c:numRef>
              <c:f>'MPG &amp; Trip Durations'!$C$4:$C$9</c:f>
              <c:numCache>
                <c:formatCode>General</c:formatCode>
                <c:ptCount val="5"/>
                <c:pt idx="0">
                  <c:v>15882.54</c:v>
                </c:pt>
                <c:pt idx="1">
                  <c:v>10550.45</c:v>
                </c:pt>
                <c:pt idx="2">
                  <c:v>10744.63</c:v>
                </c:pt>
                <c:pt idx="3">
                  <c:v>12252.24</c:v>
                </c:pt>
                <c:pt idx="4">
                  <c:v>3555.95</c:v>
                </c:pt>
              </c:numCache>
            </c:numRef>
          </c:val>
          <c:extLst>
            <c:ext xmlns:c16="http://schemas.microsoft.com/office/drawing/2014/chart" uri="{C3380CC4-5D6E-409C-BE32-E72D297353CC}">
              <c16:uniqueId val="{00000001-9528-4678-89CA-153818A416C2}"/>
            </c:ext>
          </c:extLst>
        </c:ser>
        <c:ser>
          <c:idx val="2"/>
          <c:order val="2"/>
          <c:tx>
            <c:strRef>
              <c:f>'MPG &amp; Trip Durations'!$D$3</c:f>
              <c:strCache>
                <c:ptCount val="1"/>
                <c:pt idx="0">
                  <c:v>Sum of MPG</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'MPG &amp; Trip Durations'!$A$4:$A$9</c:f>
              <c:strCache>
                <c:ptCount val="5"/>
                <c:pt idx="0">
                  <c:v>Route 1</c:v>
                </c:pt>
                <c:pt idx="1">
                  <c:v>Route 2</c:v>
                </c:pt>
                <c:pt idx="2">
                  <c:v>Route 3</c:v>
                </c:pt>
                <c:pt idx="3">
                  <c:v>Route 4</c:v>
                </c:pt>
                <c:pt idx="4">
                  <c:v>Route 5</c:v>
                </c:pt>
              </c:strCache>
            </c:strRef>
          </c:cat>
          <c:val>
            <c:numRef>
              <c:f>'MPG &amp; Trip Durations'!$D$4:$D$9</c:f>
              <c:numCache>
                <c:formatCode>General</c:formatCode>
                <c:ptCount val="5"/>
                <c:pt idx="0">
                  <c:v>220.82484148257299</c:v>
                </c:pt>
                <c:pt idx="1">
                  <c:v>125.75778638338683</c:v>
                </c:pt>
                <c:pt idx="2">
                  <c:v>131.12985714156213</c:v>
                </c:pt>
                <c:pt idx="3">
                  <c:v>214.96358368204136</c:v>
                </c:pt>
                <c:pt idx="4">
                  <c:v>48.703635141873079</c:v>
                </c:pt>
              </c:numCache>
            </c:numRef>
          </c:val>
          <c:extLst>
            <c:ext xmlns:c16="http://schemas.microsoft.com/office/drawing/2014/chart" uri="{C3380CC4-5D6E-409C-BE32-E72D297353CC}">
              <c16:uniqueId val="{00000002-9528-4678-89CA-153818A416C2}"/>
            </c:ext>
          </c:extLst>
        </c:ser>
        <c:ser>
          <c:idx val="3"/>
          <c:order val="3"/>
          <c:tx>
            <c:strRef>
              <c:f>'MPG &amp; Trip Durations'!$E$3</c:f>
              <c:strCache>
                <c:ptCount val="1"/>
                <c:pt idx="0">
                  <c:v>Sum of Fuel Used (gal)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'MPG &amp; Trip Durations'!$A$4:$A$9</c:f>
              <c:strCache>
                <c:ptCount val="5"/>
                <c:pt idx="0">
                  <c:v>Route 1</c:v>
                </c:pt>
                <c:pt idx="1">
                  <c:v>Route 2</c:v>
                </c:pt>
                <c:pt idx="2">
                  <c:v>Route 3</c:v>
                </c:pt>
                <c:pt idx="3">
                  <c:v>Route 4</c:v>
                </c:pt>
                <c:pt idx="4">
                  <c:v>Route 5</c:v>
                </c:pt>
              </c:strCache>
            </c:strRef>
          </c:cat>
          <c:val>
            <c:numRef>
              <c:f>'MPG &amp; Trip Durations'!$E$4:$E$9</c:f>
              <c:numCache>
                <c:formatCode>General</c:formatCode>
                <c:ptCount val="5"/>
                <c:pt idx="0">
                  <c:v>1652.86</c:v>
                </c:pt>
                <c:pt idx="1">
                  <c:v>887.81</c:v>
                </c:pt>
                <c:pt idx="2">
                  <c:v>1381.78</c:v>
                </c:pt>
                <c:pt idx="3">
                  <c:v>1436.33</c:v>
                </c:pt>
                <c:pt idx="4">
                  <c:v>722.66</c:v>
                </c:pt>
              </c:numCache>
            </c:numRef>
          </c:val>
          <c:extLst>
            <c:ext xmlns:c16="http://schemas.microsoft.com/office/drawing/2014/chart" uri="{C3380CC4-5D6E-409C-BE32-E72D297353CC}">
              <c16:uniqueId val="{00000003-9528-4678-89CA-153818A416C2}"/>
            </c:ext>
          </c:extLst>
        </c:ser>
        <c:dLbls>
          <c:showLegendKey val="0"/>
          <c:showVal val="0"/>
          <c:showCatName val="0"/>
          <c:showSerName val="0"/>
          <c:showPercent val="0"/>
          <c:showBubbleSize val="0"/>
        </c:dLbls>
        <c:gapWidth val="100"/>
        <c:axId val="1841552640"/>
        <c:axId val="1841560800"/>
      </c:barChart>
      <c:catAx>
        <c:axId val="18415526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1560800"/>
        <c:crosses val="autoZero"/>
        <c:auto val="1"/>
        <c:lblAlgn val="ctr"/>
        <c:lblOffset val="100"/>
        <c:noMultiLvlLbl val="0"/>
      </c:catAx>
      <c:valAx>
        <c:axId val="184156080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155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38100</xdr:colOff>
      <xdr:row>4</xdr:row>
      <xdr:rowOff>19050</xdr:rowOff>
    </xdr:from>
    <xdr:to>
      <xdr:col>22</xdr:col>
      <xdr:colOff>342900</xdr:colOff>
      <xdr:row>40</xdr:row>
      <xdr:rowOff>19050</xdr:rowOff>
    </xdr:to>
    <xdr:graphicFrame macro="">
      <xdr:nvGraphicFramePr>
        <xdr:cNvPr id="13" name="Chart 12">
          <a:extLst>
            <a:ext uri="{FF2B5EF4-FFF2-40B4-BE49-F238E27FC236}">
              <a16:creationId xmlns:a16="http://schemas.microsoft.com/office/drawing/2014/main" id="{37421C89-A66D-47F8-82FB-5D8631ABF3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28575</xdr:rowOff>
    </xdr:from>
    <xdr:to>
      <xdr:col>23</xdr:col>
      <xdr:colOff>0</xdr:colOff>
      <xdr:row>4</xdr:row>
      <xdr:rowOff>9525</xdr:rowOff>
    </xdr:to>
    <xdr:sp macro="" textlink="">
      <xdr:nvSpPr>
        <xdr:cNvPr id="4" name="Rectangle 3">
          <a:extLst>
            <a:ext uri="{FF2B5EF4-FFF2-40B4-BE49-F238E27FC236}">
              <a16:creationId xmlns:a16="http://schemas.microsoft.com/office/drawing/2014/main" id="{EC7BE383-57EB-2225-6FE7-26BAC1CDFC6E}"/>
            </a:ext>
          </a:extLst>
        </xdr:cNvPr>
        <xdr:cNvSpPr/>
      </xdr:nvSpPr>
      <xdr:spPr>
        <a:xfrm>
          <a:off x="0" y="28575"/>
          <a:ext cx="15211425" cy="742950"/>
        </a:xfrm>
        <a:prstGeom prst="rect">
          <a:avLst/>
        </a:prstGeom>
        <a:solidFill>
          <a:schemeClr val="tx1">
            <a:lumMod val="75000"/>
            <a:lumOff val="25000"/>
          </a:schemeClr>
        </a:solidFill>
        <a:ln>
          <a:solidFill>
            <a:srgbClr val="C00000"/>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BST Trucking Fleet Operations</a:t>
          </a:r>
        </a:p>
      </xdr:txBody>
    </xdr:sp>
    <xdr:clientData/>
  </xdr:twoCellAnchor>
  <xdr:twoCellAnchor>
    <xdr:from>
      <xdr:col>7</xdr:col>
      <xdr:colOff>66675</xdr:colOff>
      <xdr:row>25</xdr:row>
      <xdr:rowOff>171450</xdr:rowOff>
    </xdr:from>
    <xdr:to>
      <xdr:col>16</xdr:col>
      <xdr:colOff>9525</xdr:colOff>
      <xdr:row>40</xdr:row>
      <xdr:rowOff>19050</xdr:rowOff>
    </xdr:to>
    <xdr:graphicFrame macro="">
      <xdr:nvGraphicFramePr>
        <xdr:cNvPr id="5" name="Chart 4">
          <a:extLst>
            <a:ext uri="{FF2B5EF4-FFF2-40B4-BE49-F238E27FC236}">
              <a16:creationId xmlns:a16="http://schemas.microsoft.com/office/drawing/2014/main" id="{265FF71B-2361-49A6-A673-03285CCBF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38101</xdr:colOff>
      <xdr:row>16</xdr:row>
      <xdr:rowOff>9525</xdr:rowOff>
    </xdr:from>
    <xdr:to>
      <xdr:col>1</xdr:col>
      <xdr:colOff>419100</xdr:colOff>
      <xdr:row>23</xdr:row>
      <xdr:rowOff>142875</xdr:rowOff>
    </xdr:to>
    <mc:AlternateContent xmlns:mc="http://schemas.openxmlformats.org/markup-compatibility/2006" xmlns:a14="http://schemas.microsoft.com/office/drawing/2010/main">
      <mc:Choice Requires="a14">
        <xdr:graphicFrame macro="">
          <xdr:nvGraphicFramePr>
            <xdr:cNvPr id="6" name="Route">
              <a:extLst>
                <a:ext uri="{FF2B5EF4-FFF2-40B4-BE49-F238E27FC236}">
                  <a16:creationId xmlns:a16="http://schemas.microsoft.com/office/drawing/2014/main" id="{8A80C208-529D-4E9F-8032-3A934F8091DB}"/>
                </a:ext>
              </a:extLst>
            </xdr:cNvPr>
            <xdr:cNvGraphicFramePr/>
          </xdr:nvGraphicFramePr>
          <xdr:xfrm>
            <a:off x="0" y="0"/>
            <a:ext cx="0" cy="0"/>
          </xdr:xfrm>
          <a:graphic>
            <a:graphicData uri="http://schemas.microsoft.com/office/drawing/2010/slicer">
              <sle:slicer xmlns:sle="http://schemas.microsoft.com/office/drawing/2010/slicer" name="Route"/>
            </a:graphicData>
          </a:graphic>
        </xdr:graphicFrame>
      </mc:Choice>
      <mc:Fallback xmlns="">
        <xdr:sp macro="" textlink="">
          <xdr:nvSpPr>
            <xdr:cNvPr id="0" name=""/>
            <xdr:cNvSpPr>
              <a:spLocks noTextEdit="1"/>
            </xdr:cNvSpPr>
          </xdr:nvSpPr>
          <xdr:spPr>
            <a:xfrm>
              <a:off x="38101" y="3057525"/>
              <a:ext cx="1133474" cy="1466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466726</xdr:colOff>
      <xdr:row>25</xdr:row>
      <xdr:rowOff>133349</xdr:rowOff>
    </xdr:from>
    <xdr:to>
      <xdr:col>7</xdr:col>
      <xdr:colOff>19050</xdr:colOff>
      <xdr:row>40</xdr:row>
      <xdr:rowOff>47624</xdr:rowOff>
    </xdr:to>
    <xdr:graphicFrame macro="">
      <xdr:nvGraphicFramePr>
        <xdr:cNvPr id="7" name="Chart 6">
          <a:extLst>
            <a:ext uri="{FF2B5EF4-FFF2-40B4-BE49-F238E27FC236}">
              <a16:creationId xmlns:a16="http://schemas.microsoft.com/office/drawing/2014/main" id="{D54CBAD0-A646-4428-8799-D61314A76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47624</xdr:colOff>
      <xdr:row>10</xdr:row>
      <xdr:rowOff>9524</xdr:rowOff>
    </xdr:from>
    <xdr:to>
      <xdr:col>1</xdr:col>
      <xdr:colOff>485774</xdr:colOff>
      <xdr:row>16</xdr:row>
      <xdr:rowOff>9525</xdr:rowOff>
    </xdr:to>
    <mc:AlternateContent xmlns:mc="http://schemas.openxmlformats.org/markup-compatibility/2006" xmlns:a14="http://schemas.microsoft.com/office/drawing/2010/main">
      <mc:Choice Requires="a14">
        <xdr:graphicFrame macro="">
          <xdr:nvGraphicFramePr>
            <xdr:cNvPr id="8" name="Driver">
              <a:extLst>
                <a:ext uri="{FF2B5EF4-FFF2-40B4-BE49-F238E27FC236}">
                  <a16:creationId xmlns:a16="http://schemas.microsoft.com/office/drawing/2014/main" id="{52F396CC-009F-4721-84F0-2037163546E4}"/>
                </a:ext>
              </a:extLst>
            </xdr:cNvPr>
            <xdr:cNvGraphicFramePr/>
          </xdr:nvGraphicFramePr>
          <xdr:xfrm>
            <a:off x="0" y="0"/>
            <a:ext cx="0" cy="0"/>
          </xdr:xfrm>
          <a:graphic>
            <a:graphicData uri="http://schemas.microsoft.com/office/drawing/2010/slicer">
              <sle:slicer xmlns:sle="http://schemas.microsoft.com/office/drawing/2010/slicer" name="Driver"/>
            </a:graphicData>
          </a:graphic>
        </xdr:graphicFrame>
      </mc:Choice>
      <mc:Fallback xmlns="">
        <xdr:sp macro="" textlink="">
          <xdr:nvSpPr>
            <xdr:cNvPr id="0" name=""/>
            <xdr:cNvSpPr>
              <a:spLocks noTextEdit="1"/>
            </xdr:cNvSpPr>
          </xdr:nvSpPr>
          <xdr:spPr>
            <a:xfrm>
              <a:off x="47624" y="1914524"/>
              <a:ext cx="1190625" cy="1143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28576</xdr:colOff>
      <xdr:row>3</xdr:row>
      <xdr:rowOff>180973</xdr:rowOff>
    </xdr:from>
    <xdr:to>
      <xdr:col>15</xdr:col>
      <xdr:colOff>571500</xdr:colOff>
      <xdr:row>25</xdr:row>
      <xdr:rowOff>171450</xdr:rowOff>
    </xdr:to>
    <xdr:graphicFrame macro="">
      <xdr:nvGraphicFramePr>
        <xdr:cNvPr id="9" name="Chart 8">
          <a:extLst>
            <a:ext uri="{FF2B5EF4-FFF2-40B4-BE49-F238E27FC236}">
              <a16:creationId xmlns:a16="http://schemas.microsoft.com/office/drawing/2014/main" id="{45849FF1-E956-4B17-985B-8320EB116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66676</xdr:colOff>
      <xdr:row>23</xdr:row>
      <xdr:rowOff>147638</xdr:rowOff>
    </xdr:from>
    <xdr:to>
      <xdr:col>1</xdr:col>
      <xdr:colOff>419101</xdr:colOff>
      <xdr:row>30</xdr:row>
      <xdr:rowOff>190499</xdr:rowOff>
    </xdr:to>
    <mc:AlternateContent xmlns:mc="http://schemas.openxmlformats.org/markup-compatibility/2006" xmlns:a14="http://schemas.microsoft.com/office/drawing/2010/main">
      <mc:Choice Requires="a14">
        <xdr:graphicFrame macro="">
          <xdr:nvGraphicFramePr>
            <xdr:cNvPr id="10" name="Destination">
              <a:extLst>
                <a:ext uri="{FF2B5EF4-FFF2-40B4-BE49-F238E27FC236}">
                  <a16:creationId xmlns:a16="http://schemas.microsoft.com/office/drawing/2014/main" id="{AEE8A118-47E8-4EE8-8409-7D00295B9720}"/>
                </a:ext>
              </a:extLst>
            </xdr:cNvPr>
            <xdr:cNvGraphicFramePr/>
          </xdr:nvGraphicFramePr>
          <xdr:xfrm>
            <a:off x="0" y="0"/>
            <a:ext cx="0" cy="0"/>
          </xdr:xfrm>
          <a:graphic>
            <a:graphicData uri="http://schemas.microsoft.com/office/drawing/2010/slicer">
              <sle:slicer xmlns:sle="http://schemas.microsoft.com/office/drawing/2010/slicer" name="Destination"/>
            </a:graphicData>
          </a:graphic>
        </xdr:graphicFrame>
      </mc:Choice>
      <mc:Fallback xmlns="">
        <xdr:sp macro="" textlink="">
          <xdr:nvSpPr>
            <xdr:cNvPr id="0" name=""/>
            <xdr:cNvSpPr>
              <a:spLocks noTextEdit="1"/>
            </xdr:cNvSpPr>
          </xdr:nvSpPr>
          <xdr:spPr>
            <a:xfrm>
              <a:off x="66676" y="4529138"/>
              <a:ext cx="1104900" cy="13763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476250</xdr:colOff>
      <xdr:row>11</xdr:row>
      <xdr:rowOff>47624</xdr:rowOff>
    </xdr:from>
    <xdr:to>
      <xdr:col>7</xdr:col>
      <xdr:colOff>0</xdr:colOff>
      <xdr:row>25</xdr:row>
      <xdr:rowOff>104775</xdr:rowOff>
    </xdr:to>
    <xdr:graphicFrame macro="">
      <xdr:nvGraphicFramePr>
        <xdr:cNvPr id="11" name="Chart 10">
          <a:extLst>
            <a:ext uri="{FF2B5EF4-FFF2-40B4-BE49-F238E27FC236}">
              <a16:creationId xmlns:a16="http://schemas.microsoft.com/office/drawing/2014/main" id="{DD7EB042-42BC-4DA2-A6D0-A86D88238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76201</xdr:colOff>
      <xdr:row>4</xdr:row>
      <xdr:rowOff>14290</xdr:rowOff>
    </xdr:from>
    <xdr:to>
      <xdr:col>1</xdr:col>
      <xdr:colOff>485776</xdr:colOff>
      <xdr:row>10</xdr:row>
      <xdr:rowOff>19050</xdr:rowOff>
    </xdr:to>
    <mc:AlternateContent xmlns:mc="http://schemas.openxmlformats.org/markup-compatibility/2006" xmlns:a14="http://schemas.microsoft.com/office/drawing/2010/main">
      <mc:Choice Requires="a14">
        <xdr:graphicFrame macro="">
          <xdr:nvGraphicFramePr>
            <xdr:cNvPr id="12" name="Driver 1">
              <a:extLst>
                <a:ext uri="{FF2B5EF4-FFF2-40B4-BE49-F238E27FC236}">
                  <a16:creationId xmlns:a16="http://schemas.microsoft.com/office/drawing/2014/main" id="{1E9D1157-AB01-4902-A338-D03484F3CDF6}"/>
                </a:ext>
              </a:extLst>
            </xdr:cNvPr>
            <xdr:cNvGraphicFramePr/>
          </xdr:nvGraphicFramePr>
          <xdr:xfrm>
            <a:off x="0" y="0"/>
            <a:ext cx="0" cy="0"/>
          </xdr:xfrm>
          <a:graphic>
            <a:graphicData uri="http://schemas.microsoft.com/office/drawing/2010/slicer">
              <sle:slicer xmlns:sle="http://schemas.microsoft.com/office/drawing/2010/slicer" name="Driver 1"/>
            </a:graphicData>
          </a:graphic>
        </xdr:graphicFrame>
      </mc:Choice>
      <mc:Fallback xmlns="">
        <xdr:sp macro="" textlink="">
          <xdr:nvSpPr>
            <xdr:cNvPr id="0" name=""/>
            <xdr:cNvSpPr>
              <a:spLocks noTextEdit="1"/>
            </xdr:cNvSpPr>
          </xdr:nvSpPr>
          <xdr:spPr>
            <a:xfrm>
              <a:off x="76201" y="776290"/>
              <a:ext cx="1162050" cy="114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9526</xdr:colOff>
      <xdr:row>30</xdr:row>
      <xdr:rowOff>190499</xdr:rowOff>
    </xdr:from>
    <xdr:to>
      <xdr:col>1</xdr:col>
      <xdr:colOff>400051</xdr:colOff>
      <xdr:row>39</xdr:row>
      <xdr:rowOff>161924</xdr:rowOff>
    </xdr:to>
    <mc:AlternateContent xmlns:mc="http://schemas.openxmlformats.org/markup-compatibility/2006" xmlns:a14="http://schemas.microsoft.com/office/drawing/2010/main">
      <mc:Choice Requires="a14">
        <xdr:graphicFrame macro="">
          <xdr:nvGraphicFramePr>
            <xdr:cNvPr id="14" name="Months (Date)">
              <a:extLst>
                <a:ext uri="{FF2B5EF4-FFF2-40B4-BE49-F238E27FC236}">
                  <a16:creationId xmlns:a16="http://schemas.microsoft.com/office/drawing/2014/main" id="{3762A8C9-F9B4-48EB-80D1-9312203E376F}"/>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9526" y="5905499"/>
              <a:ext cx="11430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xdr:colOff>
      <xdr:row>4</xdr:row>
      <xdr:rowOff>0</xdr:rowOff>
    </xdr:from>
    <xdr:to>
      <xdr:col>0</xdr:col>
      <xdr:colOff>57149</xdr:colOff>
      <xdr:row>40</xdr:row>
      <xdr:rowOff>9526</xdr:rowOff>
    </xdr:to>
    <xdr:sp macro="" textlink="">
      <xdr:nvSpPr>
        <xdr:cNvPr id="16" name="Rectangle 15">
          <a:extLst>
            <a:ext uri="{FF2B5EF4-FFF2-40B4-BE49-F238E27FC236}">
              <a16:creationId xmlns:a16="http://schemas.microsoft.com/office/drawing/2014/main" id="{DA282FCE-DDCD-585D-33A0-B5EF7E2C8A0D}"/>
            </a:ext>
          </a:extLst>
        </xdr:cNvPr>
        <xdr:cNvSpPr/>
      </xdr:nvSpPr>
      <xdr:spPr>
        <a:xfrm>
          <a:off x="11430" y="762000"/>
          <a:ext cx="45719" cy="6848476"/>
        </a:xfrm>
        <a:prstGeom prst="rect">
          <a:avLst/>
        </a:prstGeom>
        <a:solidFill>
          <a:srgbClr val="C00000"/>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514349</xdr:colOff>
      <xdr:row>4</xdr:row>
      <xdr:rowOff>66675</xdr:rowOff>
    </xdr:from>
    <xdr:to>
      <xdr:col>1</xdr:col>
      <xdr:colOff>600074</xdr:colOff>
      <xdr:row>39</xdr:row>
      <xdr:rowOff>161925</xdr:rowOff>
    </xdr:to>
    <xdr:sp macro="" textlink="">
      <xdr:nvSpPr>
        <xdr:cNvPr id="17" name="Rectangle 16">
          <a:extLst>
            <a:ext uri="{FF2B5EF4-FFF2-40B4-BE49-F238E27FC236}">
              <a16:creationId xmlns:a16="http://schemas.microsoft.com/office/drawing/2014/main" id="{5A228DC9-90CD-83A6-A330-EF027268F85B}"/>
            </a:ext>
          </a:extLst>
        </xdr:cNvPr>
        <xdr:cNvSpPr/>
      </xdr:nvSpPr>
      <xdr:spPr>
        <a:xfrm>
          <a:off x="1390649" y="828675"/>
          <a:ext cx="85725" cy="6762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354329</xdr:colOff>
      <xdr:row>4</xdr:row>
      <xdr:rowOff>9525</xdr:rowOff>
    </xdr:from>
    <xdr:to>
      <xdr:col>22</xdr:col>
      <xdr:colOff>400048</xdr:colOff>
      <xdr:row>40</xdr:row>
      <xdr:rowOff>28576</xdr:rowOff>
    </xdr:to>
    <xdr:sp macro="" textlink="">
      <xdr:nvSpPr>
        <xdr:cNvPr id="18" name="Rectangle 17">
          <a:extLst>
            <a:ext uri="{FF2B5EF4-FFF2-40B4-BE49-F238E27FC236}">
              <a16:creationId xmlns:a16="http://schemas.microsoft.com/office/drawing/2014/main" id="{4E8EE9F2-A006-5A2E-9186-1E73D7D8C783}"/>
            </a:ext>
          </a:extLst>
        </xdr:cNvPr>
        <xdr:cNvSpPr/>
      </xdr:nvSpPr>
      <xdr:spPr>
        <a:xfrm flipH="1">
          <a:off x="14975204" y="771525"/>
          <a:ext cx="45719" cy="6858001"/>
        </a:xfrm>
        <a:prstGeom prst="rect">
          <a:avLst/>
        </a:prstGeom>
        <a:solidFill>
          <a:srgbClr val="C00000"/>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0</xdr:colOff>
      <xdr:row>11</xdr:row>
      <xdr:rowOff>19050</xdr:rowOff>
    </xdr:from>
    <xdr:to>
      <xdr:col>7</xdr:col>
      <xdr:colOff>19050</xdr:colOff>
      <xdr:row>11</xdr:row>
      <xdr:rowOff>64769</xdr:rowOff>
    </xdr:to>
    <xdr:sp macro="" textlink="">
      <xdr:nvSpPr>
        <xdr:cNvPr id="19" name="Rectangle 18">
          <a:extLst>
            <a:ext uri="{FF2B5EF4-FFF2-40B4-BE49-F238E27FC236}">
              <a16:creationId xmlns:a16="http://schemas.microsoft.com/office/drawing/2014/main" id="{B3DA8171-BB8C-8521-44B1-300C16CAAA59}"/>
            </a:ext>
          </a:extLst>
        </xdr:cNvPr>
        <xdr:cNvSpPr/>
      </xdr:nvSpPr>
      <xdr:spPr>
        <a:xfrm>
          <a:off x="1247775" y="2114550"/>
          <a:ext cx="5067300" cy="45719"/>
        </a:xfrm>
        <a:prstGeom prst="rect">
          <a:avLst/>
        </a:prstGeom>
        <a:solidFill>
          <a:srgbClr val="C00000"/>
        </a:solidFill>
        <a:ln>
          <a:solidFill>
            <a:srgbClr val="C00000"/>
          </a:solid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476250</xdr:colOff>
      <xdr:row>25</xdr:row>
      <xdr:rowOff>66676</xdr:rowOff>
    </xdr:from>
    <xdr:to>
      <xdr:col>7</xdr:col>
      <xdr:colOff>19050</xdr:colOff>
      <xdr:row>25</xdr:row>
      <xdr:rowOff>123825</xdr:rowOff>
    </xdr:to>
    <xdr:sp macro="" textlink="">
      <xdr:nvSpPr>
        <xdr:cNvPr id="20" name="Rectangle 19">
          <a:extLst>
            <a:ext uri="{FF2B5EF4-FFF2-40B4-BE49-F238E27FC236}">
              <a16:creationId xmlns:a16="http://schemas.microsoft.com/office/drawing/2014/main" id="{99BD8F16-90E6-548E-4308-6DBCE7C750AD}"/>
            </a:ext>
          </a:extLst>
        </xdr:cNvPr>
        <xdr:cNvSpPr/>
      </xdr:nvSpPr>
      <xdr:spPr>
        <a:xfrm>
          <a:off x="1228725" y="4829176"/>
          <a:ext cx="5086350" cy="57149"/>
        </a:xfrm>
        <a:prstGeom prst="rect">
          <a:avLst/>
        </a:prstGeom>
        <a:solidFill>
          <a:srgbClr val="C00000"/>
        </a:solidFill>
        <a:ln>
          <a:solidFill>
            <a:srgbClr val="C00000"/>
          </a:solid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9525</xdr:colOff>
      <xdr:row>4</xdr:row>
      <xdr:rowOff>28575</xdr:rowOff>
    </xdr:from>
    <xdr:to>
      <xdr:col>7</xdr:col>
      <xdr:colOff>57151</xdr:colOff>
      <xdr:row>40</xdr:row>
      <xdr:rowOff>28575</xdr:rowOff>
    </xdr:to>
    <xdr:sp macro="" textlink="">
      <xdr:nvSpPr>
        <xdr:cNvPr id="21" name="Rectangle 20">
          <a:extLst>
            <a:ext uri="{FF2B5EF4-FFF2-40B4-BE49-F238E27FC236}">
              <a16:creationId xmlns:a16="http://schemas.microsoft.com/office/drawing/2014/main" id="{434BA998-77EC-FDEC-8713-20FAE6BB5C99}"/>
            </a:ext>
          </a:extLst>
        </xdr:cNvPr>
        <xdr:cNvSpPr/>
      </xdr:nvSpPr>
      <xdr:spPr>
        <a:xfrm>
          <a:off x="6305550" y="790575"/>
          <a:ext cx="47626" cy="6838950"/>
        </a:xfrm>
        <a:prstGeom prst="rect">
          <a:avLst/>
        </a:prstGeom>
        <a:solidFill>
          <a:srgbClr val="C00000"/>
        </a:solidFill>
        <a:ln>
          <a:solidFill>
            <a:srgbClr val="C00000"/>
          </a:solid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561975</xdr:colOff>
      <xdr:row>4</xdr:row>
      <xdr:rowOff>38100</xdr:rowOff>
    </xdr:from>
    <xdr:to>
      <xdr:col>16</xdr:col>
      <xdr:colOff>19049</xdr:colOff>
      <xdr:row>39</xdr:row>
      <xdr:rowOff>161925</xdr:rowOff>
    </xdr:to>
    <xdr:sp macro="" textlink="">
      <xdr:nvSpPr>
        <xdr:cNvPr id="22" name="Rectangle 21">
          <a:extLst>
            <a:ext uri="{FF2B5EF4-FFF2-40B4-BE49-F238E27FC236}">
              <a16:creationId xmlns:a16="http://schemas.microsoft.com/office/drawing/2014/main" id="{D23863F9-DBB4-33D1-8749-B77A2EBCE90D}"/>
            </a:ext>
          </a:extLst>
        </xdr:cNvPr>
        <xdr:cNvSpPr/>
      </xdr:nvSpPr>
      <xdr:spPr>
        <a:xfrm>
          <a:off x="11972925" y="800100"/>
          <a:ext cx="66674" cy="6791325"/>
        </a:xfrm>
        <a:prstGeom prst="rect">
          <a:avLst/>
        </a:prstGeom>
        <a:solidFill>
          <a:srgbClr val="C00000"/>
        </a:solidFill>
        <a:ln>
          <a:solidFill>
            <a:srgbClr val="C00000"/>
          </a:solid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104775</xdr:colOff>
      <xdr:row>25</xdr:row>
      <xdr:rowOff>66678</xdr:rowOff>
    </xdr:from>
    <xdr:to>
      <xdr:col>15</xdr:col>
      <xdr:colOff>371475</xdr:colOff>
      <xdr:row>25</xdr:row>
      <xdr:rowOff>123826</xdr:rowOff>
    </xdr:to>
    <xdr:sp macro="" textlink="">
      <xdr:nvSpPr>
        <xdr:cNvPr id="23" name="Rectangle 22">
          <a:extLst>
            <a:ext uri="{FF2B5EF4-FFF2-40B4-BE49-F238E27FC236}">
              <a16:creationId xmlns:a16="http://schemas.microsoft.com/office/drawing/2014/main" id="{04360C26-D44A-69BA-B5D5-065972047AD4}"/>
            </a:ext>
          </a:extLst>
        </xdr:cNvPr>
        <xdr:cNvSpPr/>
      </xdr:nvSpPr>
      <xdr:spPr>
        <a:xfrm>
          <a:off x="6400800" y="4829178"/>
          <a:ext cx="4905375" cy="57148"/>
        </a:xfrm>
        <a:prstGeom prst="rect">
          <a:avLst/>
        </a:prstGeom>
        <a:solidFill>
          <a:srgbClr val="C00000"/>
        </a:solidFill>
        <a:ln>
          <a:solidFill>
            <a:srgbClr val="C00000"/>
          </a:solid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xdr:row>
      <xdr:rowOff>144780</xdr:rowOff>
    </xdr:from>
    <xdr:to>
      <xdr:col>22</xdr:col>
      <xdr:colOff>381000</xdr:colOff>
      <xdr:row>3</xdr:row>
      <xdr:rowOff>190499</xdr:rowOff>
    </xdr:to>
    <xdr:sp macro="" textlink="">
      <xdr:nvSpPr>
        <xdr:cNvPr id="15" name="Rectangle 14">
          <a:extLst>
            <a:ext uri="{FF2B5EF4-FFF2-40B4-BE49-F238E27FC236}">
              <a16:creationId xmlns:a16="http://schemas.microsoft.com/office/drawing/2014/main" id="{A6374B50-3850-6D2B-DD7C-FC07F1365DAC}"/>
            </a:ext>
          </a:extLst>
        </xdr:cNvPr>
        <xdr:cNvSpPr/>
      </xdr:nvSpPr>
      <xdr:spPr>
        <a:xfrm flipV="1">
          <a:off x="0" y="716280"/>
          <a:ext cx="15192375" cy="45719"/>
        </a:xfrm>
        <a:prstGeom prst="rect">
          <a:avLst/>
        </a:prstGeom>
        <a:solidFill>
          <a:srgbClr val="C00000"/>
        </a:solidFill>
        <a:ln>
          <a:solidFill>
            <a:srgbClr val="C00000"/>
          </a:solid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19051</xdr:colOff>
      <xdr:row>40</xdr:row>
      <xdr:rowOff>19051</xdr:rowOff>
    </xdr:from>
    <xdr:to>
      <xdr:col>22</xdr:col>
      <xdr:colOff>390526</xdr:colOff>
      <xdr:row>40</xdr:row>
      <xdr:rowOff>76200</xdr:rowOff>
    </xdr:to>
    <xdr:sp macro="" textlink="">
      <xdr:nvSpPr>
        <xdr:cNvPr id="24" name="Rectangle 23">
          <a:extLst>
            <a:ext uri="{FF2B5EF4-FFF2-40B4-BE49-F238E27FC236}">
              <a16:creationId xmlns:a16="http://schemas.microsoft.com/office/drawing/2014/main" id="{36093FF3-44FD-CE85-F37F-C5CFA56CFF7D}"/>
            </a:ext>
          </a:extLst>
        </xdr:cNvPr>
        <xdr:cNvSpPr/>
      </xdr:nvSpPr>
      <xdr:spPr>
        <a:xfrm>
          <a:off x="19051" y="7620001"/>
          <a:ext cx="14992350" cy="57149"/>
        </a:xfrm>
        <a:prstGeom prst="rect">
          <a:avLst/>
        </a:prstGeom>
        <a:solidFill>
          <a:srgbClr val="C00000"/>
        </a:solidFill>
        <a:ln>
          <a:solidFill>
            <a:srgbClr val="C00000"/>
          </a:solid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409576</xdr:colOff>
      <xdr:row>3</xdr:row>
      <xdr:rowOff>180974</xdr:rowOff>
    </xdr:from>
    <xdr:to>
      <xdr:col>2</xdr:col>
      <xdr:colOff>9525</xdr:colOff>
      <xdr:row>40</xdr:row>
      <xdr:rowOff>47625</xdr:rowOff>
    </xdr:to>
    <xdr:sp macro="" textlink="">
      <xdr:nvSpPr>
        <xdr:cNvPr id="25" name="Rectangle 24">
          <a:extLst>
            <a:ext uri="{FF2B5EF4-FFF2-40B4-BE49-F238E27FC236}">
              <a16:creationId xmlns:a16="http://schemas.microsoft.com/office/drawing/2014/main" id="{E63C1678-2F05-2483-C551-40817B8196BB}"/>
            </a:ext>
          </a:extLst>
        </xdr:cNvPr>
        <xdr:cNvSpPr/>
      </xdr:nvSpPr>
      <xdr:spPr>
        <a:xfrm>
          <a:off x="1162051" y="752474"/>
          <a:ext cx="95249" cy="6896101"/>
        </a:xfrm>
        <a:prstGeom prst="rect">
          <a:avLst/>
        </a:prstGeom>
        <a:solidFill>
          <a:srgbClr val="C00000"/>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0</cdr:x>
      <cdr:y>0</cdr:y>
    </cdr:to>
    <cdr:sp macro="" textlink="">
      <cdr:nvSpPr>
        <cdr:cNvPr id="3" name="Rectangle 2">
          <a:extLst xmlns:a="http://schemas.openxmlformats.org/drawingml/2006/main">
            <a:ext uri="{FF2B5EF4-FFF2-40B4-BE49-F238E27FC236}">
              <a16:creationId xmlns:a16="http://schemas.microsoft.com/office/drawing/2014/main" id="{FDFC4603-AC52-4AE8-5E8C-0B0A1FE4D974}"/>
            </a:ext>
          </a:extLst>
        </cdr:cNvPr>
        <cdr:cNvSpPr/>
      </cdr:nvSpPr>
      <cdr:spPr>
        <a:xfrm xmlns:a="http://schemas.openxmlformats.org/drawingml/2006/main" flipV="1">
          <a:off x="-6562726" y="-752473"/>
          <a:ext cx="0" cy="0"/>
        </a:xfrm>
        <a:prstGeom xmlns:a="http://schemas.openxmlformats.org/drawingml/2006/main" prst="rec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kern="1200"/>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nard" refreshedDate="45874.560323958336" createdVersion="8" refreshedVersion="8" minRefreshableVersion="3" recordCount="100" xr:uid="{08E43891-83A7-4C57-A60A-2D0A87B10ABF}">
  <cacheSource type="worksheet">
    <worksheetSource name="Table1"/>
  </cacheSource>
  <cacheFields count="20">
    <cacheField name="Date" numFmtId="14">
      <sharedItems containsSemiMixedTypes="0" containsNonDate="0" containsDate="1" containsString="0" minDate="2025-01-01T00:00:00" maxDate="2025-04-11T00:00:00" count="1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sharedItems>
      <fieldGroup par="19"/>
    </cacheField>
    <cacheField name="Driver" numFmtId="0">
      <sharedItems count="10">
        <s v="Driver 7"/>
        <s v="Driver 4"/>
        <s v="Driver 8"/>
        <s v="Driver 5"/>
        <s v="Driver 10"/>
        <s v="Driver 3"/>
        <s v="Driver 6"/>
        <s v="Driver 2"/>
        <s v="Driver 1"/>
        <s v="Driver 9"/>
      </sharedItems>
    </cacheField>
    <cacheField name="Vehicle ID" numFmtId="0">
      <sharedItems count="15">
        <s v="TRK012"/>
        <s v="TRK002"/>
        <s v="TRK001"/>
        <s v="TRK007"/>
        <s v="TRK014"/>
        <s v="TRK008"/>
        <s v="TRK005"/>
        <s v="TRK003"/>
        <s v="TRK006"/>
        <s v="TRK011"/>
        <s v="TRK015"/>
        <s v="TRK010"/>
        <s v="TRK009"/>
        <s v="TRK013"/>
        <s v="TRK004"/>
      </sharedItems>
    </cacheField>
    <cacheField name="Route" numFmtId="0">
      <sharedItems count="5">
        <s v="Route 3"/>
        <s v="Route 1"/>
        <s v="Route 4"/>
        <s v="Route 2"/>
        <s v="Route 5"/>
      </sharedItems>
    </cacheField>
    <cacheField name="Origin" numFmtId="0">
      <sharedItems/>
    </cacheField>
    <cacheField name="Destination" numFmtId="0">
      <sharedItems count="5">
        <s v="Austin"/>
        <s v="San Antonio"/>
        <s v="El Paso"/>
        <s v="Dallas"/>
        <s v="Houston"/>
      </sharedItems>
    </cacheField>
    <cacheField name="Distance (mi)" numFmtId="0">
      <sharedItems containsSemiMixedTypes="0" containsString="0" containsNumber="1" containsInteger="1" minValue="50" maxValue="597"/>
    </cacheField>
    <cacheField name="Fuel Used (gal)" numFmtId="0">
      <sharedItems containsSemiMixedTypes="0" containsString="0" containsNumber="1" minValue="11.09" maxValue="99.97"/>
    </cacheField>
    <cacheField name="Delivery On-Time" numFmtId="0">
      <sharedItems count="2">
        <s v="Yes"/>
        <s v="No"/>
      </sharedItems>
    </cacheField>
    <cacheField name="Delay (mins)" numFmtId="0">
      <sharedItems containsSemiMixedTypes="0" containsString="0" containsNumber="1" containsInteger="1" minValue="0" maxValue="90"/>
    </cacheField>
    <cacheField name="Maintenance Issue" numFmtId="0">
      <sharedItems/>
    </cacheField>
    <cacheField name="Cost per Trip ($)" numFmtId="0">
      <sharedItems containsSemiMixedTypes="0" containsString="0" containsNumber="1" minValue="159.35" maxValue="986.74" count="100">
        <n v="490.65"/>
        <n v="625.69000000000005"/>
        <n v="281.95"/>
        <n v="304.64"/>
        <n v="882.52"/>
        <n v="954.2"/>
        <n v="467.31"/>
        <n v="380.13"/>
        <n v="697.4"/>
        <n v="497.42"/>
        <n v="171.58"/>
        <n v="282.73"/>
        <n v="758.58"/>
        <n v="710.09"/>
        <n v="173.03"/>
        <n v="338.68"/>
        <n v="346.41"/>
        <n v="721.11"/>
        <n v="166.75"/>
        <n v="238.49"/>
        <n v="829.93"/>
        <n v="301.76"/>
        <n v="704.83"/>
        <n v="352.46"/>
        <n v="234.53"/>
        <n v="356.7"/>
        <n v="763.93"/>
        <n v="877.34"/>
        <n v="855.69"/>
        <n v="487.61"/>
        <n v="717.87"/>
        <n v="324.24"/>
        <n v="399.18"/>
        <n v="911.89"/>
        <n v="161.05000000000001"/>
        <n v="222.68"/>
        <n v="326.7"/>
        <n v="172.55"/>
        <n v="304.22000000000003"/>
        <n v="645.59"/>
        <n v="508.21"/>
        <n v="908.77"/>
        <n v="844.83"/>
        <n v="440.54"/>
        <n v="370.51"/>
        <n v="472.74"/>
        <n v="651.75"/>
        <n v="377.85"/>
        <n v="680.53"/>
        <n v="498"/>
        <n v="619.24"/>
        <n v="520.71"/>
        <n v="400.3"/>
        <n v="956.19"/>
        <n v="799.06"/>
        <n v="269.10000000000002"/>
        <n v="888.2"/>
        <n v="564.32000000000005"/>
        <n v="910.37"/>
        <n v="829.88"/>
        <n v="511.43"/>
        <n v="169.1"/>
        <n v="378.38"/>
        <n v="610.39"/>
        <n v="688.46"/>
        <n v="369.2"/>
        <n v="268.45"/>
        <n v="859.69"/>
        <n v="986.74"/>
        <n v="596.84"/>
        <n v="295.93"/>
        <n v="381.46"/>
        <n v="165.63"/>
        <n v="927.15"/>
        <n v="250.09"/>
        <n v="640.04"/>
        <n v="382.95"/>
        <n v="621.04999999999995"/>
        <n v="703.71"/>
        <n v="855.28"/>
        <n v="325.45999999999998"/>
        <n v="159.35"/>
        <n v="266.35000000000002"/>
        <n v="915.02"/>
        <n v="892.81"/>
        <n v="657.8"/>
        <n v="660.44"/>
        <n v="715.28"/>
        <n v="299.07"/>
        <n v="927.25"/>
        <n v="505.95"/>
        <n v="475.67"/>
        <n v="591.08000000000004"/>
        <n v="189.92"/>
        <n v="291.33999999999997"/>
        <n v="777.33"/>
        <n v="220.38"/>
        <n v="662.68"/>
        <n v="358.55"/>
        <n v="480.9"/>
      </sharedItems>
    </cacheField>
    <cacheField name="Fuel Efficiency (mi/gal)" numFmtId="0">
      <sharedItems containsSemiMixedTypes="0" containsString="0" containsNumber="1" minValue="0.75" maxValue="38.32"/>
    </cacheField>
    <cacheField name="On-Time Rate" numFmtId="0">
      <sharedItems containsSemiMixedTypes="0" containsString="0" containsNumber="1" containsInteger="1" minValue="0" maxValue="1" count="2">
        <n v="1"/>
        <n v="0"/>
      </sharedItems>
    </cacheField>
    <cacheField name="Cost per Mile" numFmtId="164">
      <sharedItems containsSemiMixedTypes="0" containsString="0" containsNumber="1" minValue="0.29018018018018021" maxValue="13.253599999999999" count="100">
        <n v="2.9917682926829268"/>
        <n v="2.5538367346938777"/>
        <n v="0.51263636363636367"/>
        <n v="0.56206642066420665"/>
        <n v="7.1170967741935485"/>
        <n v="2.0653679653679653"/>
        <n v="1.0995529411764706"/>
        <n v="0.8105117270788913"/>
        <n v="2.1392638036809815"/>
        <n v="1.1228442437923252"/>
        <n v="0.33909090909090911"/>
        <n v="1.1731535269709545"/>
        <n v="5.1255405405405412"/>
        <n v="1.1894304857621441"/>
        <n v="1.1933103448275861"/>
        <n v="1.417071129707113"/>
        <n v="4.0280232558139542"/>
        <n v="1.7251435406698565"/>
        <n v="0.29050522648083621"/>
        <n v="0.72710365853658543"/>
        <n v="3.1200375939849621"/>
        <n v="0.93714285714285717"/>
        <n v="6.3498198198198201"/>
        <n v="0.90143222506393861"/>
        <n v="0.5258520179372197"/>
        <n v="5.2455882352941172"/>
        <n v="3.380221238938053"/>
        <n v="1.9715505617977529"/>
        <n v="1.732165991902834"/>
        <n v="1.729113475177305"/>
        <n v="5.7429600000000001"/>
        <n v="1.0326114649681528"/>
        <n v="0.79202380952380957"/>
        <n v="2.1059815242494224"/>
        <n v="0.29018018018018021"/>
        <n v="0.53528846153846155"/>
        <n v="1.6927461139896371"/>
        <n v="1.4622881355932205"/>
        <n v="2.0555405405405409"/>
        <n v="1.4507640449438204"/>
        <n v="6.8677027027027027"/>
        <n v="1.7543822393822393"/>
        <n v="1.5850469043151971"/>
        <n v="2.2027000000000001"/>
        <n v="1.919740932642487"/>
        <n v="5.3720454545454546"/>
        <n v="4.125"/>
        <n v="4.1521978021978025"/>
        <n v="2.895872340425532"/>
        <n v="1.1140939597315436"/>
        <n v="2.2766176470588237"/>
        <n v="2.8610439560439564"/>
        <n v="1.8882075471698114"/>
        <n v="3.6219318181818183"/>
        <n v="2.8135915492957744"/>
        <n v="4.6396551724137938"/>
        <n v="7.2211382113821143"/>
        <n v="1.0431053604436231"/>
        <n v="3.0144701986754967"/>
        <n v="2.9744802867383511"/>
        <n v="0.90040492957746476"/>
        <n v="0.75829596412556055"/>
        <n v="1.7436866359447005"/>
        <n v="2.7871689497716896"/>
        <n v="1.5576018099547513"/>
        <n v="1.5193415637860082"/>
        <n v="0.47429328621908123"/>
        <n v="11.021666666666667"/>
        <n v="4.6109345794392524"/>
        <n v="1.267176220806794"/>
        <n v="0.76270618556701031"/>
        <n v="0.69992660550458707"/>
        <n v="0.40007246376811595"/>
        <n v="2.3712276214833761"/>
        <n v="0.45553734061930784"/>
        <n v="1.1429285714285713"/>
        <n v="1.0184840425531914"/>
        <n v="2.3347744360902256"/>
        <n v="2.0106000000000002"/>
        <n v="4.7253038674033148"/>
        <n v="2.7349579831932771"/>
        <n v="0.52940199335548166"/>
        <n v="0.57403017241379317"/>
        <n v="1.8522672064777328"/>
        <n v="3.864978354978355"/>
        <n v="3.0453703703703701"/>
        <n v="4.717428571428572"/>
        <n v="1.2332413793103447"/>
        <n v="3.3985227272727272"/>
        <n v="5.2985714285714289"/>
        <n v="1.0119"/>
        <n v="2.1426576576576579"/>
        <n v="2.1973234200743494"/>
        <n v="1.7749532710280373"/>
        <n v="0.55493333333333328"/>
        <n v="1.5392673267326733"/>
        <n v="0.53751219512195125"/>
        <n v="13.253599999999999"/>
        <n v="0.82236238532110095"/>
        <n v="1.2113350125944584"/>
      </sharedItems>
    </cacheField>
    <cacheField name="MPG" numFmtId="2">
      <sharedItems containsSemiMixedTypes="0" containsString="0" containsNumber="1" minValue="0.75454948956946288" maxValue="38.322813345356174" count="100">
        <n v="1.6977225672877847"/>
        <n v="5.6012802926383172"/>
        <n v="15.401848221786613"/>
        <n v="6.1472156062152656"/>
        <n v="4.1168658698539176"/>
        <n v="4.7781569965870307"/>
        <n v="38.322813345356174"/>
        <n v="4.8206393257272069"/>
        <n v="23.487031700288185"/>
        <n v="4.9113082039911307"/>
        <n v="8.8015307009914761"/>
        <n v="2.4252792593338031"/>
        <n v="8.8942307692307683"/>
        <n v="9.9749373433583965"/>
        <n v="1.491155902920609"/>
        <n v="4.1871058163980379"/>
        <n v="1.2903225806451613"/>
        <n v="5.7559900853759292"/>
        <n v="11.274798664309566"/>
        <n v="4.9338146811070995"/>
        <n v="4.2498801725515252"/>
        <n v="3.5345773874862791"/>
        <n v="7.8779276082327891"/>
        <n v="11.079625956361577"/>
        <n v="4.6682018002930707"/>
        <n v="0.75454948956946288"/>
        <n v="4.4305038227798477"/>
        <n v="6.7618902902294478"/>
        <n v="14.130434782608695"/>
        <n v="10.471593018937988"/>
        <n v="2.4163928088150013"/>
        <n v="7.5119617224880386"/>
        <n v="8.0601311370542135"/>
        <n v="25.470588235294116"/>
        <n v="5.6806550665301945"/>
        <n v="4.2122316727420008"/>
        <n v="2.65000686530276"/>
        <n v="2.0257510729613735"/>
        <n v="3.9091389329107238"/>
        <n v="5.3459875060067281"/>
        <n v="1.0330866955186375"/>
        <n v="21.022727272727273"/>
        <n v="5.7947379865188084"/>
        <n v="2.3801023444008091"/>
        <n v="2.0213657310431503"/>
        <n v="1.1685035187890054"/>
        <n v="2.4229412666768901"/>
        <n v="1.910159529806885"/>
        <n v="2.5013304949441193"/>
        <n v="5.0824332006822059"/>
        <n v="19.331911869225301"/>
        <n v="14.713015359741311"/>
        <n v="4.831358249772105"/>
        <n v="3.1826401446654611"/>
        <n v="2.8730399595346485"/>
        <n v="2.4638912489379781"/>
        <n v="1.937923428391366"/>
        <n v="12.217705510388438"/>
        <n v="3.10412169801624"/>
        <n v="3.2521272875626526"/>
        <n v="6.6471620830895262"/>
        <n v="4.2736680720582596"/>
        <n v="4.5848299175998308"/>
        <n v="6.3276509679283448"/>
        <n v="29.329794293297944"/>
        <n v="2.7667084139815552"/>
        <n v="6.8061568061568067"/>
        <n v="0.78023407022106628"/>
        <n v="2.1464393179538614"/>
        <n v="7.8513085514252374"/>
        <n v="4.8983714177502842"/>
        <n v="5.73503104282858"/>
        <n v="4.7877876720249795"/>
        <n v="12.120272783632982"/>
        <n v="10.86053412462908"/>
        <n v="25.901942645698426"/>
        <n v="3.9223868141039016"/>
        <n v="4.1201982651796776"/>
        <n v="11.445389143230871"/>
        <n v="2.5691980127750176"/>
        <n v="1.8131951851287522"/>
        <n v="7.1276343831399487"/>
        <n v="22.947576656775471"/>
        <n v="7.0130607609312889"/>
        <n v="4.0647545310575399"/>
        <n v="2.7166394164256067"/>
        <n v="2.4643548671008624"/>
        <n v="6.6897347174163784"/>
        <n v="1.4747779453661807"/>
        <n v="2.8935185185185186"/>
        <n v="5.6242969628796393"/>
        <n v="4.7937810408119192"/>
        <n v="12.194016319129647"/>
        <n v="8.4988085782366962"/>
        <n v="6.7342226782965628"/>
        <n v="7.6712744949111347"/>
        <n v="5.5881150333923948"/>
        <n v="1.7140898183064792"/>
        <n v="19.577907498877416"/>
        <n v="35.101679929266133"/>
      </sharedItems>
    </cacheField>
    <cacheField name="Delivery status" numFmtId="0">
      <sharedItems count="2">
        <s v="On Time"/>
        <s v="Delayed"/>
      </sharedItems>
    </cacheField>
    <cacheField name="Average cost per mile" numFmtId="164">
      <sharedItems containsSemiMixedTypes="0" containsString="0" containsNumber="1" minValue="0.29018018018018021" maxValue="13.253599999999999"/>
    </cacheField>
    <cacheField name="Days (Date)" numFmtId="0" databaseField="0">
      <fieldGroup base="0">
        <rangePr groupBy="days" startDate="2025-01-01T00:00:00" endDate="2025-04-11T00:00:00"/>
        <groupItems count="368">
          <s v="&lt;1/1/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1/2025"/>
        </groupItems>
      </fieldGroup>
    </cacheField>
    <cacheField name="Months (Date)" numFmtId="0" databaseField="0">
      <fieldGroup base="0">
        <rangePr groupBy="months" startDate="2025-01-01T00:00:00" endDate="2025-04-11T00:00:00"/>
        <groupItems count="14">
          <s v="&lt;1/1/2025"/>
          <s v="Jan"/>
          <s v="Feb"/>
          <s v="Mar"/>
          <s v="Apr"/>
          <s v="May"/>
          <s v="Jun"/>
          <s v="Jul"/>
          <s v="Aug"/>
          <s v="Sep"/>
          <s v="Oct"/>
          <s v="Nov"/>
          <s v="Dec"/>
          <s v="&gt;4/11/2025"/>
        </groupItems>
      </fieldGroup>
    </cacheField>
  </cacheFields>
  <extLst>
    <ext xmlns:x14="http://schemas.microsoft.com/office/spreadsheetml/2009/9/main" uri="{725AE2AE-9491-48be-B2B4-4EB974FC3084}">
      <x14:pivotCacheDefinition pivotCacheId="18188375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onard" refreshedDate="45874.684487962964" backgroundQuery="1" createdVersion="8" refreshedVersion="8" minRefreshableVersion="3" recordCount="0" supportSubquery="1" supportAdvancedDrill="1" xr:uid="{C745C083-A382-4148-8390-707CC88B903A}">
  <cacheSource type="external" connectionId="1"/>
  <cacheFields count="7">
    <cacheField name="[Measures].[Sum of Trip duration in hours]" caption="Sum of Trip duration in hours" numFmtId="0" hierarchy="21" level="32767"/>
    <cacheField name="[Measures].[Sum of Cost per Trip ($)]" caption="Sum of Cost per Trip ($)" numFmtId="0" hierarchy="23" level="32767"/>
    <cacheField name="[Table1].[Route].[Route]" caption="Route" numFmtId="0" hierarchy="3" level="1">
      <sharedItems count="5">
        <s v="Route 1"/>
        <s v="Route 2"/>
        <s v="Route 3"/>
        <s v="Route 4"/>
        <s v="Route 5"/>
      </sharedItems>
    </cacheField>
    <cacheField name="[Measures].[Sum of MPG]" caption="Sum of MPG" numFmtId="0" hierarchy="22" level="32767"/>
    <cacheField name="[Measures].[Sum of Fuel Used (gal)]" caption="Sum of Fuel Used (gal)" numFmtId="0" hierarchy="24" level="32767"/>
    <cacheField name="[Table1].[Trip duration in hours].[Trip duration in hours]" caption="Trip duration in hours" numFmtId="0" hierarchy="18" level="1">
      <sharedItems containsSemiMixedTypes="0" containsNonDate="0" containsString="0"/>
    </cacheField>
    <cacheField name="[Table1].[Driver].[Driver]" caption="Driver" numFmtId="0" hierarchy="1" level="1">
      <sharedItems containsSemiMixedTypes="0" containsNonDate="0" containsString="0"/>
    </cacheField>
  </cacheFields>
  <cacheHierarchies count="26">
    <cacheHierarchy uniqueName="[Table1].[Date]" caption="Date" attribute="1" time="1" defaultMemberUniqueName="[Table1].[Date].[All]" allUniqueName="[Table1].[Date].[All]" dimensionUniqueName="[Table1]" displayFolder="" count="0" memberValueDatatype="7" unbalanced="0"/>
    <cacheHierarchy uniqueName="[Table1].[Driver]" caption="Driver" attribute="1" defaultMemberUniqueName="[Table1].[Driver].[All]" allUniqueName="[Table1].[Driver].[All]" dimensionUniqueName="[Table1]" displayFolder="" count="2" memberValueDatatype="130" unbalanced="0">
      <fieldsUsage count="2">
        <fieldUsage x="-1"/>
        <fieldUsage x="6"/>
      </fieldsUsage>
    </cacheHierarchy>
    <cacheHierarchy uniqueName="[Table1].[Vehicle ID]" caption="Vehicle ID" attribute="1" defaultMemberUniqueName="[Table1].[Vehicle ID].[All]" allUniqueName="[Table1].[Vehicle ID].[All]" dimensionUniqueName="[Table1]" displayFolder="" count="0" memberValueDatatype="130" unbalanced="0"/>
    <cacheHierarchy uniqueName="[Table1].[Route]" caption="Route" attribute="1" defaultMemberUniqueName="[Table1].[Route].[All]" allUniqueName="[Table1].[Route].[All]" dimensionUniqueName="[Table1]" displayFolder="" count="2" memberValueDatatype="130" unbalanced="0">
      <fieldsUsage count="2">
        <fieldUsage x="-1"/>
        <fieldUsage x="2"/>
      </fieldsUsage>
    </cacheHierarchy>
    <cacheHierarchy uniqueName="[Table1].[Origin]" caption="Origin" attribute="1" defaultMemberUniqueName="[Table1].[Origin].[All]" allUniqueName="[Table1].[Origin].[All]" dimensionUniqueName="[Table1]" displayFolder="" count="0" memberValueDatatype="130" unbalanced="0"/>
    <cacheHierarchy uniqueName="[Table1].[Destination]" caption="Destination" attribute="1" defaultMemberUniqueName="[Table1].[Destination].[All]" allUniqueName="[Table1].[Destination].[All]" dimensionUniqueName="[Table1]" displayFolder="" count="0" memberValueDatatype="130" unbalanced="0"/>
    <cacheHierarchy uniqueName="[Table1].[Distance (mi)]" caption="Distance (mi)" attribute="1" defaultMemberUniqueName="[Table1].[Distance (mi)].[All]" allUniqueName="[Table1].[Distance (mi)].[All]" dimensionUniqueName="[Table1]" displayFolder="" count="0" memberValueDatatype="20" unbalanced="0"/>
    <cacheHierarchy uniqueName="[Table1].[Fuel Used (gal)]" caption="Fuel Used (gal)" attribute="1" defaultMemberUniqueName="[Table1].[Fuel Used (gal)].[All]" allUniqueName="[Table1].[Fuel Used (gal)].[All]" dimensionUniqueName="[Table1]" displayFolder="" count="0" memberValueDatatype="5" unbalanced="0"/>
    <cacheHierarchy uniqueName="[Table1].[Delivery On-Time]" caption="Delivery On-Time" attribute="1" defaultMemberUniqueName="[Table1].[Delivery On-Time].[All]" allUniqueName="[Table1].[Delivery On-Time].[All]" dimensionUniqueName="[Table1]" displayFolder="" count="0" memberValueDatatype="130" unbalanced="0"/>
    <cacheHierarchy uniqueName="[Table1].[Delay (mins)]" caption="Delay (mins)" attribute="1" defaultMemberUniqueName="[Table1].[Delay (mins)].[All]" allUniqueName="[Table1].[Delay (mins)].[All]" dimensionUniqueName="[Table1]" displayFolder="" count="0" memberValueDatatype="20" unbalanced="0"/>
    <cacheHierarchy uniqueName="[Table1].[Maintenance Issue]" caption="Maintenance Issue" attribute="1" defaultMemberUniqueName="[Table1].[Maintenance Issue].[All]" allUniqueName="[Table1].[Maintenance Issue].[All]" dimensionUniqueName="[Table1]" displayFolder="" count="0" memberValueDatatype="130" unbalanced="0"/>
    <cacheHierarchy uniqueName="[Table1].[Cost per Trip ($)]" caption="Cost per Trip ($)" attribute="1" defaultMemberUniqueName="[Table1].[Cost per Trip ($)].[All]" allUniqueName="[Table1].[Cost per Trip ($)].[All]" dimensionUniqueName="[Table1]" displayFolder="" count="0" memberValueDatatype="5" unbalanced="0"/>
    <cacheHierarchy uniqueName="[Table1].[Fuel Efficiency (mi/gal)]" caption="Fuel Efficiency (mi/gal)" attribute="1" defaultMemberUniqueName="[Table1].[Fuel Efficiency (mi/gal)].[All]" allUniqueName="[Table1].[Fuel Efficiency (mi/gal)].[All]" dimensionUniqueName="[Table1]" displayFolder="" count="0" memberValueDatatype="5" unbalanced="0"/>
    <cacheHierarchy uniqueName="[Table1].[On-Time Rate]" caption="On-Time Rate" attribute="1" defaultMemberUniqueName="[Table1].[On-Time Rate].[All]" allUniqueName="[Table1].[On-Time Rate].[All]" dimensionUniqueName="[Table1]" displayFolder="" count="0" memberValueDatatype="20" unbalanced="0"/>
    <cacheHierarchy uniqueName="[Table1].[Cost per Mile]" caption="Cost per Mile" attribute="1" defaultMemberUniqueName="[Table1].[Cost per Mile].[All]" allUniqueName="[Table1].[Cost per Mile].[All]" dimensionUniqueName="[Table1]" displayFolder="" count="0" memberValueDatatype="5" unbalanced="0"/>
    <cacheHierarchy uniqueName="[Table1].[MPG]" caption="MPG" attribute="1" defaultMemberUniqueName="[Table1].[MPG].[All]" allUniqueName="[Table1].[MPG].[All]" dimensionUniqueName="[Table1]" displayFolder="" count="0" memberValueDatatype="5" unbalanced="0"/>
    <cacheHierarchy uniqueName="[Table1].[Delivery status]" caption="Delivery status" attribute="1" defaultMemberUniqueName="[Table1].[Delivery status].[All]" allUniqueName="[Table1].[Delivery status].[All]" dimensionUniqueName="[Table1]" displayFolder="" count="0" memberValueDatatype="130" unbalanced="0"/>
    <cacheHierarchy uniqueName="[Table1].[Average cost per mile]" caption="Average cost per mile" attribute="1" defaultMemberUniqueName="[Table1].[Average cost per mile].[All]" allUniqueName="[Table1].[Average cost per mile].[All]" dimensionUniqueName="[Table1]" displayFolder="" count="0" memberValueDatatype="5" unbalanced="0"/>
    <cacheHierarchy uniqueName="[Table1].[Trip duration in hours]" caption="Trip duration in hours" attribute="1" defaultMemberUniqueName="[Table1].[Trip duration in hours].[All]" allUniqueName="[Table1].[Trip duration in hours].[All]" dimensionUniqueName="[Table1]" displayFolder="" count="2" memberValueDatatype="5" unbalanced="0">
      <fieldsUsage count="2">
        <fieldUsage x="-1"/>
        <fieldUsage x="5"/>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rip duration in hours]" caption="Sum of Trip duration in hours" measure="1" displayFolder="" measureGroup="Table1"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MPG]" caption="Sum of MPG" measure="1" displayFolder="" measureGroup="Table1" count="0" oneField="1" hidden="1">
      <fieldsUsage count="1">
        <fieldUsage x="3"/>
      </fieldsUsage>
      <extLst>
        <ext xmlns:x15="http://schemas.microsoft.com/office/spreadsheetml/2010/11/main" uri="{B97F6D7D-B522-45F9-BDA1-12C45D357490}">
          <x15:cacheHierarchy aggregatedColumn="15"/>
        </ext>
      </extLst>
    </cacheHierarchy>
    <cacheHierarchy uniqueName="[Measures].[Sum of Cost per Trip ($)]" caption="Sum of Cost per Trip ($)"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Fuel Used (gal)]" caption="Sum of Fuel Used (gal)" measure="1" displayFolder="" measureGroup="Table1" count="0" oneField="1" hidden="1">
      <fieldsUsage count="1">
        <fieldUsage x="4"/>
      </fieldsUsage>
      <extLst>
        <ext xmlns:x15="http://schemas.microsoft.com/office/spreadsheetml/2010/11/main" uri="{B97F6D7D-B522-45F9-BDA1-12C45D357490}">
          <x15:cacheHierarchy aggregatedColumn="7"/>
        </ext>
      </extLst>
    </cacheHierarchy>
    <cacheHierarchy uniqueName="[Measures].[Count of Delivery status]" caption="Count of Delivery status" measure="1" displayFolder="" measureGroup="Table1" count="0" hidden="1">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onard" refreshedDate="45874.684488773149" backgroundQuery="1" createdVersion="8" refreshedVersion="8" minRefreshableVersion="3" recordCount="0" supportSubquery="1" supportAdvancedDrill="1" xr:uid="{63B5B93C-9F6C-42A2-AE26-BA6E5AE5948A}">
  <cacheSource type="external" connectionId="1"/>
  <cacheFields count="7">
    <cacheField name="[Measures].[Sum of Trip duration in hours]" caption="Sum of Trip duration in hours" numFmtId="0" hierarchy="21" level="32767"/>
    <cacheField name="[Measures].[Sum of Cost per Trip ($)]" caption="Sum of Cost per Trip ($)" numFmtId="0" hierarchy="23" level="32767"/>
    <cacheField name="[Table1].[Route].[Route]" caption="Route" numFmtId="0" hierarchy="3" level="1">
      <sharedItems count="5">
        <s v="Route 1"/>
        <s v="Route 2"/>
        <s v="Route 3"/>
        <s v="Route 4"/>
        <s v="Route 5"/>
      </sharedItems>
    </cacheField>
    <cacheField name="[Measures].[Sum of MPG]" caption="Sum of MPG" numFmtId="0" hierarchy="22" level="32767"/>
    <cacheField name="[Measures].[Sum of Fuel Used (gal)]" caption="Sum of Fuel Used (gal)" numFmtId="0" hierarchy="24" level="32767"/>
    <cacheField name="[Table1].[Trip duration in hours].[Trip duration in hours]" caption="Trip duration in hours" numFmtId="0" hierarchy="18" level="1">
      <sharedItems containsSemiMixedTypes="0" containsNonDate="0" containsString="0"/>
    </cacheField>
    <cacheField name="[Table1].[Driver].[Driver]" caption="Driver" numFmtId="0" hierarchy="1" level="1">
      <sharedItems containsSemiMixedTypes="0" containsNonDate="0" containsString="0"/>
    </cacheField>
  </cacheFields>
  <cacheHierarchies count="26">
    <cacheHierarchy uniqueName="[Table1].[Date]" caption="Date" attribute="1" time="1" defaultMemberUniqueName="[Table1].[Date].[All]" allUniqueName="[Table1].[Date].[All]" dimensionUniqueName="[Table1]" displayFolder="" count="0" memberValueDatatype="7" unbalanced="0"/>
    <cacheHierarchy uniqueName="[Table1].[Driver]" caption="Driver" attribute="1" defaultMemberUniqueName="[Table1].[Driver].[All]" allUniqueName="[Table1].[Driver].[All]" dimensionUniqueName="[Table1]" displayFolder="" count="2" memberValueDatatype="130" unbalanced="0">
      <fieldsUsage count="2">
        <fieldUsage x="-1"/>
        <fieldUsage x="6"/>
      </fieldsUsage>
    </cacheHierarchy>
    <cacheHierarchy uniqueName="[Table1].[Vehicle ID]" caption="Vehicle ID" attribute="1" defaultMemberUniqueName="[Table1].[Vehicle ID].[All]" allUniqueName="[Table1].[Vehicle ID].[All]" dimensionUniqueName="[Table1]" displayFolder="" count="0" memberValueDatatype="130" unbalanced="0"/>
    <cacheHierarchy uniqueName="[Table1].[Route]" caption="Route" attribute="1" defaultMemberUniqueName="[Table1].[Route].[All]" allUniqueName="[Table1].[Route].[All]" dimensionUniqueName="[Table1]" displayFolder="" count="2" memberValueDatatype="130" unbalanced="0">
      <fieldsUsage count="2">
        <fieldUsage x="-1"/>
        <fieldUsage x="2"/>
      </fieldsUsage>
    </cacheHierarchy>
    <cacheHierarchy uniqueName="[Table1].[Origin]" caption="Origin" attribute="1" defaultMemberUniqueName="[Table1].[Origin].[All]" allUniqueName="[Table1].[Origin].[All]" dimensionUniqueName="[Table1]" displayFolder="" count="0" memberValueDatatype="130" unbalanced="0"/>
    <cacheHierarchy uniqueName="[Table1].[Destination]" caption="Destination" attribute="1" defaultMemberUniqueName="[Table1].[Destination].[All]" allUniqueName="[Table1].[Destination].[All]" dimensionUniqueName="[Table1]" displayFolder="" count="0" memberValueDatatype="130" unbalanced="0"/>
    <cacheHierarchy uniqueName="[Table1].[Distance (mi)]" caption="Distance (mi)" attribute="1" defaultMemberUniqueName="[Table1].[Distance (mi)].[All]" allUniqueName="[Table1].[Distance (mi)].[All]" dimensionUniqueName="[Table1]" displayFolder="" count="0" memberValueDatatype="20" unbalanced="0"/>
    <cacheHierarchy uniqueName="[Table1].[Fuel Used (gal)]" caption="Fuel Used (gal)" attribute="1" defaultMemberUniqueName="[Table1].[Fuel Used (gal)].[All]" allUniqueName="[Table1].[Fuel Used (gal)].[All]" dimensionUniqueName="[Table1]" displayFolder="" count="0" memberValueDatatype="5" unbalanced="0"/>
    <cacheHierarchy uniqueName="[Table1].[Delivery On-Time]" caption="Delivery On-Time" attribute="1" defaultMemberUniqueName="[Table1].[Delivery On-Time].[All]" allUniqueName="[Table1].[Delivery On-Time].[All]" dimensionUniqueName="[Table1]" displayFolder="" count="0" memberValueDatatype="130" unbalanced="0"/>
    <cacheHierarchy uniqueName="[Table1].[Delay (mins)]" caption="Delay (mins)" attribute="1" defaultMemberUniqueName="[Table1].[Delay (mins)].[All]" allUniqueName="[Table1].[Delay (mins)].[All]" dimensionUniqueName="[Table1]" displayFolder="" count="0" memberValueDatatype="20" unbalanced="0"/>
    <cacheHierarchy uniqueName="[Table1].[Maintenance Issue]" caption="Maintenance Issue" attribute="1" defaultMemberUniqueName="[Table1].[Maintenance Issue].[All]" allUniqueName="[Table1].[Maintenance Issue].[All]" dimensionUniqueName="[Table1]" displayFolder="" count="0" memberValueDatatype="130" unbalanced="0"/>
    <cacheHierarchy uniqueName="[Table1].[Cost per Trip ($)]" caption="Cost per Trip ($)" attribute="1" defaultMemberUniqueName="[Table1].[Cost per Trip ($)].[All]" allUniqueName="[Table1].[Cost per Trip ($)].[All]" dimensionUniqueName="[Table1]" displayFolder="" count="0" memberValueDatatype="5" unbalanced="0"/>
    <cacheHierarchy uniqueName="[Table1].[Fuel Efficiency (mi/gal)]" caption="Fuel Efficiency (mi/gal)" attribute="1" defaultMemberUniqueName="[Table1].[Fuel Efficiency (mi/gal)].[All]" allUniqueName="[Table1].[Fuel Efficiency (mi/gal)].[All]" dimensionUniqueName="[Table1]" displayFolder="" count="0" memberValueDatatype="5" unbalanced="0"/>
    <cacheHierarchy uniqueName="[Table1].[On-Time Rate]" caption="On-Time Rate" attribute="1" defaultMemberUniqueName="[Table1].[On-Time Rate].[All]" allUniqueName="[Table1].[On-Time Rate].[All]" dimensionUniqueName="[Table1]" displayFolder="" count="0" memberValueDatatype="20" unbalanced="0"/>
    <cacheHierarchy uniqueName="[Table1].[Cost per Mile]" caption="Cost per Mile" attribute="1" defaultMemberUniqueName="[Table1].[Cost per Mile].[All]" allUniqueName="[Table1].[Cost per Mile].[All]" dimensionUniqueName="[Table1]" displayFolder="" count="0" memberValueDatatype="5" unbalanced="0"/>
    <cacheHierarchy uniqueName="[Table1].[MPG]" caption="MPG" attribute="1" defaultMemberUniqueName="[Table1].[MPG].[All]" allUniqueName="[Table1].[MPG].[All]" dimensionUniqueName="[Table1]" displayFolder="" count="0" memberValueDatatype="5" unbalanced="0"/>
    <cacheHierarchy uniqueName="[Table1].[Delivery status]" caption="Delivery status" attribute="1" defaultMemberUniqueName="[Table1].[Delivery status].[All]" allUniqueName="[Table1].[Delivery status].[All]" dimensionUniqueName="[Table1]" displayFolder="" count="0" memberValueDatatype="130" unbalanced="0"/>
    <cacheHierarchy uniqueName="[Table1].[Average cost per mile]" caption="Average cost per mile" attribute="1" defaultMemberUniqueName="[Table1].[Average cost per mile].[All]" allUniqueName="[Table1].[Average cost per mile].[All]" dimensionUniqueName="[Table1]" displayFolder="" count="0" memberValueDatatype="5" unbalanced="0"/>
    <cacheHierarchy uniqueName="[Table1].[Trip duration in hours]" caption="Trip duration in hours" attribute="1" defaultMemberUniqueName="[Table1].[Trip duration in hours].[All]" allUniqueName="[Table1].[Trip duration in hours].[All]" dimensionUniqueName="[Table1]" displayFolder="" count="2" memberValueDatatype="5" unbalanced="0">
      <fieldsUsage count="2">
        <fieldUsage x="-1"/>
        <fieldUsage x="5"/>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rip duration in hours]" caption="Sum of Trip duration in hours" measure="1" displayFolder="" measureGroup="Table1"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MPG]" caption="Sum of MPG" measure="1" displayFolder="" measureGroup="Table1" count="0" oneField="1" hidden="1">
      <fieldsUsage count="1">
        <fieldUsage x="3"/>
      </fieldsUsage>
      <extLst>
        <ext xmlns:x15="http://schemas.microsoft.com/office/spreadsheetml/2010/11/main" uri="{B97F6D7D-B522-45F9-BDA1-12C45D357490}">
          <x15:cacheHierarchy aggregatedColumn="15"/>
        </ext>
      </extLst>
    </cacheHierarchy>
    <cacheHierarchy uniqueName="[Measures].[Sum of Cost per Trip ($)]" caption="Sum of Cost per Trip ($)"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Fuel Used (gal)]" caption="Sum of Fuel Used (gal)" measure="1" displayFolder="" measureGroup="Table1" count="0" oneField="1" hidden="1">
      <fieldsUsage count="1">
        <fieldUsage x="4"/>
      </fieldsUsage>
      <extLst>
        <ext xmlns:x15="http://schemas.microsoft.com/office/spreadsheetml/2010/11/main" uri="{B97F6D7D-B522-45F9-BDA1-12C45D357490}">
          <x15:cacheHierarchy aggregatedColumn="7"/>
        </ext>
      </extLst>
    </cacheHierarchy>
    <cacheHierarchy uniqueName="[Measures].[Count of Delivery status]" caption="Count of Delivery status" measure="1" displayFolder="" measureGroup="Table1" count="0" hidden="1">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onard" refreshedDate="45874.61490763889" backgroundQuery="1" createdVersion="3" refreshedVersion="8" minRefreshableVersion="3" recordCount="0" supportSubquery="1" supportAdvancedDrill="1" xr:uid="{A6E1CA76-BEC5-48D5-86FC-207045ED23D6}">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Table1].[Date]" caption="Date" attribute="1" time="1" defaultMemberUniqueName="[Table1].[Date].[All]" allUniqueName="[Table1].[Date].[All]" dimensionUniqueName="[Table1]" displayFolder="" count="0" memberValueDatatype="7" unbalanced="0"/>
    <cacheHierarchy uniqueName="[Table1].[Driver]" caption="Driver" attribute="1" defaultMemberUniqueName="[Table1].[Driver].[All]" allUniqueName="[Table1].[Driver].[All]" dimensionUniqueName="[Table1]" displayFolder="" count="2" memberValueDatatype="130" unbalanced="0"/>
    <cacheHierarchy uniqueName="[Table1].[Vehicle ID]" caption="Vehicle ID" attribute="1" defaultMemberUniqueName="[Table1].[Vehicle ID].[All]" allUniqueName="[Table1].[Vehicle ID].[All]" dimensionUniqueName="[Table1]" displayFolder="" count="0" memberValueDatatype="130" unbalanced="0"/>
    <cacheHierarchy uniqueName="[Table1].[Route]" caption="Route" attribute="1" defaultMemberUniqueName="[Table1].[Route].[All]" allUniqueName="[Table1].[Route].[All]" dimensionUniqueName="[Table1]" displayFolder="" count="0" memberValueDatatype="130" unbalanced="0"/>
    <cacheHierarchy uniqueName="[Table1].[Origin]" caption="Origin" attribute="1" defaultMemberUniqueName="[Table1].[Origin].[All]" allUniqueName="[Table1].[Origin].[All]" dimensionUniqueName="[Table1]" displayFolder="" count="0" memberValueDatatype="130" unbalanced="0"/>
    <cacheHierarchy uniqueName="[Table1].[Destination]" caption="Destination" attribute="1" defaultMemberUniqueName="[Table1].[Destination].[All]" allUniqueName="[Table1].[Destination].[All]" dimensionUniqueName="[Table1]" displayFolder="" count="0" memberValueDatatype="130" unbalanced="0"/>
    <cacheHierarchy uniqueName="[Table1].[Distance (mi)]" caption="Distance (mi)" attribute="1" defaultMemberUniqueName="[Table1].[Distance (mi)].[All]" allUniqueName="[Table1].[Distance (mi)].[All]" dimensionUniqueName="[Table1]" displayFolder="" count="0" memberValueDatatype="20" unbalanced="0"/>
    <cacheHierarchy uniqueName="[Table1].[Fuel Used (gal)]" caption="Fuel Used (gal)" attribute="1" defaultMemberUniqueName="[Table1].[Fuel Used (gal)].[All]" allUniqueName="[Table1].[Fuel Used (gal)].[All]" dimensionUniqueName="[Table1]" displayFolder="" count="0" memberValueDatatype="5" unbalanced="0"/>
    <cacheHierarchy uniqueName="[Table1].[Delivery On-Time]" caption="Delivery On-Time" attribute="1" defaultMemberUniqueName="[Table1].[Delivery On-Time].[All]" allUniqueName="[Table1].[Delivery On-Time].[All]" dimensionUniqueName="[Table1]" displayFolder="" count="0" memberValueDatatype="130" unbalanced="0"/>
    <cacheHierarchy uniqueName="[Table1].[Delay (mins)]" caption="Delay (mins)" attribute="1" defaultMemberUniqueName="[Table1].[Delay (mins)].[All]" allUniqueName="[Table1].[Delay (mins)].[All]" dimensionUniqueName="[Table1]" displayFolder="" count="0" memberValueDatatype="20" unbalanced="0"/>
    <cacheHierarchy uniqueName="[Table1].[Maintenance Issue]" caption="Maintenance Issue" attribute="1" defaultMemberUniqueName="[Table1].[Maintenance Issue].[All]" allUniqueName="[Table1].[Maintenance Issue].[All]" dimensionUniqueName="[Table1]" displayFolder="" count="0" memberValueDatatype="130" unbalanced="0"/>
    <cacheHierarchy uniqueName="[Table1].[Cost per Trip ($)]" caption="Cost per Trip ($)" attribute="1" defaultMemberUniqueName="[Table1].[Cost per Trip ($)].[All]" allUniqueName="[Table1].[Cost per Trip ($)].[All]" dimensionUniqueName="[Table1]" displayFolder="" count="0" memberValueDatatype="5" unbalanced="0"/>
    <cacheHierarchy uniqueName="[Table1].[Fuel Efficiency (mi/gal)]" caption="Fuel Efficiency (mi/gal)" attribute="1" defaultMemberUniqueName="[Table1].[Fuel Efficiency (mi/gal)].[All]" allUniqueName="[Table1].[Fuel Efficiency (mi/gal)].[All]" dimensionUniqueName="[Table1]" displayFolder="" count="0" memberValueDatatype="5" unbalanced="0"/>
    <cacheHierarchy uniqueName="[Table1].[On-Time Rate]" caption="On-Time Rate" attribute="1" defaultMemberUniqueName="[Table1].[On-Time Rate].[All]" allUniqueName="[Table1].[On-Time Rate].[All]" dimensionUniqueName="[Table1]" displayFolder="" count="0" memberValueDatatype="20" unbalanced="0"/>
    <cacheHierarchy uniqueName="[Table1].[Cost per Mile]" caption="Cost per Mile" attribute="1" defaultMemberUniqueName="[Table1].[Cost per Mile].[All]" allUniqueName="[Table1].[Cost per Mile].[All]" dimensionUniqueName="[Table1]" displayFolder="" count="0" memberValueDatatype="5" unbalanced="0"/>
    <cacheHierarchy uniqueName="[Table1].[MPG]" caption="MPG" attribute="1" defaultMemberUniqueName="[Table1].[MPG].[All]" allUniqueName="[Table1].[MPG].[All]" dimensionUniqueName="[Table1]" displayFolder="" count="0" memberValueDatatype="5" unbalanced="0"/>
    <cacheHierarchy uniqueName="[Table1].[Delivery status]" caption="Delivery status" attribute="1" defaultMemberUniqueName="[Table1].[Delivery status].[All]" allUniqueName="[Table1].[Delivery status].[All]" dimensionUniqueName="[Table1]" displayFolder="" count="0" memberValueDatatype="130" unbalanced="0"/>
    <cacheHierarchy uniqueName="[Table1].[Average cost per mile]" caption="Average cost per mile" attribute="1" defaultMemberUniqueName="[Table1].[Average cost per mile].[All]" allUniqueName="[Table1].[Average cost per mile].[All]" dimensionUniqueName="[Table1]" displayFolder="" count="0" memberValueDatatype="5" unbalanced="0"/>
    <cacheHierarchy uniqueName="[Table1].[Trip duration in hours]" caption="Trip duration in hours" attribute="1" defaultMemberUniqueName="[Table1].[Trip duration in hours].[All]" allUniqueName="[Table1].[Trip duration in hours].[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rip duration in hours]" caption="Sum of Trip duration in hours" measure="1" displayFolder="" measureGroup="Table1" count="0" hidden="1">
      <extLst>
        <ext xmlns:x15="http://schemas.microsoft.com/office/spreadsheetml/2010/11/main" uri="{B97F6D7D-B522-45F9-BDA1-12C45D357490}">
          <x15:cacheHierarchy aggregatedColumn="18"/>
        </ext>
      </extLst>
    </cacheHierarchy>
    <cacheHierarchy uniqueName="[Measures].[Sum of MPG]" caption="Sum of MPG" measure="1" displayFolder="" measureGroup="Table1" count="0" hidden="1">
      <extLst>
        <ext xmlns:x15="http://schemas.microsoft.com/office/spreadsheetml/2010/11/main" uri="{B97F6D7D-B522-45F9-BDA1-12C45D357490}">
          <x15:cacheHierarchy aggregatedColumn="15"/>
        </ext>
      </extLst>
    </cacheHierarchy>
    <cacheHierarchy uniqueName="[Measures].[Sum of Cost per Trip ($)]" caption="Sum of Cost per Trip ($)" measure="1" displayFolder="" measureGroup="Table1" count="0" hidden="1">
      <extLst>
        <ext xmlns:x15="http://schemas.microsoft.com/office/spreadsheetml/2010/11/main" uri="{B97F6D7D-B522-45F9-BDA1-12C45D357490}">
          <x15:cacheHierarchy aggregatedColumn="11"/>
        </ext>
      </extLst>
    </cacheHierarchy>
    <cacheHierarchy uniqueName="[Measures].[Sum of Fuel Used (gal)]" caption="Sum of Fuel Used (gal)" measure="1" displayFolder="" measureGroup="Table1"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198481233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s v="Houston"/>
    <x v="0"/>
    <n v="164"/>
    <n v="96.6"/>
    <x v="0"/>
    <n v="0"/>
    <s v="None"/>
    <x v="0"/>
    <n v="1.7"/>
    <x v="0"/>
    <x v="0"/>
    <x v="0"/>
    <x v="0"/>
    <n v="2.9917682926829268"/>
  </r>
  <r>
    <x v="1"/>
    <x v="1"/>
    <x v="1"/>
    <x v="1"/>
    <s v="El Paso"/>
    <x v="1"/>
    <n v="245"/>
    <n v="43.74"/>
    <x v="0"/>
    <n v="0"/>
    <s v="None"/>
    <x v="1"/>
    <n v="5.6"/>
    <x v="0"/>
    <x v="1"/>
    <x v="1"/>
    <x v="0"/>
    <n v="2.5538367346938777"/>
  </r>
  <r>
    <x v="2"/>
    <x v="2"/>
    <x v="2"/>
    <x v="2"/>
    <s v="San Antonio"/>
    <x v="2"/>
    <n v="550"/>
    <n v="35.71"/>
    <x v="0"/>
    <n v="0"/>
    <s v="None"/>
    <x v="2"/>
    <n v="15.4"/>
    <x v="0"/>
    <x v="2"/>
    <x v="2"/>
    <x v="0"/>
    <n v="0.51263636363636367"/>
  </r>
  <r>
    <x v="3"/>
    <x v="3"/>
    <x v="3"/>
    <x v="1"/>
    <s v="Austin"/>
    <x v="3"/>
    <n v="542"/>
    <n v="88.17"/>
    <x v="0"/>
    <n v="0"/>
    <s v="Tires"/>
    <x v="3"/>
    <n v="6.15"/>
    <x v="0"/>
    <x v="3"/>
    <x v="3"/>
    <x v="0"/>
    <n v="0.56206642066420665"/>
  </r>
  <r>
    <x v="4"/>
    <x v="0"/>
    <x v="3"/>
    <x v="1"/>
    <s v="Houston"/>
    <x v="1"/>
    <n v="124"/>
    <n v="30.12"/>
    <x v="1"/>
    <n v="0"/>
    <s v="None"/>
    <x v="4"/>
    <n v="4.12"/>
    <x v="1"/>
    <x v="4"/>
    <x v="4"/>
    <x v="1"/>
    <n v="7.1170967741935485"/>
  </r>
  <r>
    <x v="5"/>
    <x v="4"/>
    <x v="4"/>
    <x v="3"/>
    <s v="Houston"/>
    <x v="3"/>
    <n v="462"/>
    <n v="96.69"/>
    <x v="0"/>
    <n v="0"/>
    <s v="Engine"/>
    <x v="5"/>
    <n v="4.78"/>
    <x v="0"/>
    <x v="5"/>
    <x v="5"/>
    <x v="0"/>
    <n v="2.0653679653679653"/>
  </r>
  <r>
    <x v="6"/>
    <x v="5"/>
    <x v="5"/>
    <x v="2"/>
    <s v="San Antonio"/>
    <x v="0"/>
    <n v="425"/>
    <n v="11.09"/>
    <x v="0"/>
    <n v="0"/>
    <s v="None"/>
    <x v="6"/>
    <n v="38.32"/>
    <x v="0"/>
    <x v="6"/>
    <x v="6"/>
    <x v="0"/>
    <n v="1.0995529411764706"/>
  </r>
  <r>
    <x v="7"/>
    <x v="0"/>
    <x v="6"/>
    <x v="2"/>
    <s v="Austin"/>
    <x v="4"/>
    <n v="469"/>
    <n v="97.29"/>
    <x v="0"/>
    <n v="15"/>
    <s v="Engine"/>
    <x v="7"/>
    <n v="4.82"/>
    <x v="0"/>
    <x v="7"/>
    <x v="7"/>
    <x v="0"/>
    <n v="0.8105117270788913"/>
  </r>
  <r>
    <x v="8"/>
    <x v="2"/>
    <x v="7"/>
    <x v="3"/>
    <s v="Austin"/>
    <x v="0"/>
    <n v="326"/>
    <n v="13.88"/>
    <x v="0"/>
    <n v="0"/>
    <s v="None"/>
    <x v="8"/>
    <n v="23.49"/>
    <x v="0"/>
    <x v="8"/>
    <x v="8"/>
    <x v="0"/>
    <n v="2.1392638036809815"/>
  </r>
  <r>
    <x v="9"/>
    <x v="3"/>
    <x v="0"/>
    <x v="0"/>
    <s v="El Paso"/>
    <x v="1"/>
    <n v="443"/>
    <n v="90.2"/>
    <x v="0"/>
    <n v="0"/>
    <s v="None"/>
    <x v="9"/>
    <n v="4.91"/>
    <x v="0"/>
    <x v="9"/>
    <x v="9"/>
    <x v="0"/>
    <n v="1.1228442437923252"/>
  </r>
  <r>
    <x v="10"/>
    <x v="1"/>
    <x v="5"/>
    <x v="1"/>
    <s v="Austin"/>
    <x v="3"/>
    <n v="506"/>
    <n v="57.49"/>
    <x v="1"/>
    <n v="0"/>
    <s v="None"/>
    <x v="10"/>
    <n v="8.8000000000000007"/>
    <x v="1"/>
    <x v="10"/>
    <x v="10"/>
    <x v="1"/>
    <n v="0.33909090909090911"/>
  </r>
  <r>
    <x v="11"/>
    <x v="2"/>
    <x v="8"/>
    <x v="4"/>
    <s v="Austin"/>
    <x v="3"/>
    <n v="241"/>
    <n v="99.37"/>
    <x v="1"/>
    <n v="90"/>
    <s v="None"/>
    <x v="11"/>
    <n v="2.4300000000000002"/>
    <x v="1"/>
    <x v="11"/>
    <x v="11"/>
    <x v="1"/>
    <n v="1.1731535269709545"/>
  </r>
  <r>
    <x v="12"/>
    <x v="2"/>
    <x v="9"/>
    <x v="1"/>
    <s v="Austin"/>
    <x v="2"/>
    <n v="148"/>
    <n v="16.64"/>
    <x v="0"/>
    <n v="0"/>
    <s v="None"/>
    <x v="12"/>
    <n v="8.89"/>
    <x v="0"/>
    <x v="12"/>
    <x v="12"/>
    <x v="0"/>
    <n v="5.1255405405405412"/>
  </r>
  <r>
    <x v="13"/>
    <x v="5"/>
    <x v="7"/>
    <x v="1"/>
    <s v="Dallas"/>
    <x v="3"/>
    <n v="597"/>
    <n v="59.85"/>
    <x v="1"/>
    <n v="0"/>
    <s v="None"/>
    <x v="13"/>
    <n v="9.9700000000000006"/>
    <x v="1"/>
    <x v="13"/>
    <x v="13"/>
    <x v="1"/>
    <n v="1.1894304857621441"/>
  </r>
  <r>
    <x v="14"/>
    <x v="6"/>
    <x v="2"/>
    <x v="0"/>
    <s v="El Paso"/>
    <x v="2"/>
    <n v="145"/>
    <n v="97.24"/>
    <x v="0"/>
    <n v="60"/>
    <s v="None"/>
    <x v="14"/>
    <n v="1.49"/>
    <x v="0"/>
    <x v="14"/>
    <x v="14"/>
    <x v="0"/>
    <n v="1.1933103448275861"/>
  </r>
  <r>
    <x v="15"/>
    <x v="3"/>
    <x v="7"/>
    <x v="1"/>
    <s v="Houston"/>
    <x v="4"/>
    <n v="239"/>
    <n v="57.08"/>
    <x v="0"/>
    <n v="15"/>
    <s v="None"/>
    <x v="15"/>
    <n v="4.1900000000000004"/>
    <x v="0"/>
    <x v="15"/>
    <x v="15"/>
    <x v="0"/>
    <n v="1.417071129707113"/>
  </r>
  <r>
    <x v="16"/>
    <x v="7"/>
    <x v="6"/>
    <x v="3"/>
    <s v="San Antonio"/>
    <x v="1"/>
    <n v="86"/>
    <n v="66.650000000000006"/>
    <x v="0"/>
    <n v="0"/>
    <s v="None"/>
    <x v="16"/>
    <n v="1.29"/>
    <x v="0"/>
    <x v="16"/>
    <x v="16"/>
    <x v="0"/>
    <n v="4.0280232558139542"/>
  </r>
  <r>
    <x v="17"/>
    <x v="2"/>
    <x v="10"/>
    <x v="3"/>
    <s v="Houston"/>
    <x v="2"/>
    <n v="418"/>
    <n v="72.62"/>
    <x v="1"/>
    <n v="0"/>
    <s v="None"/>
    <x v="17"/>
    <n v="5.76"/>
    <x v="1"/>
    <x v="17"/>
    <x v="17"/>
    <x v="1"/>
    <n v="1.7251435406698565"/>
  </r>
  <r>
    <x v="18"/>
    <x v="6"/>
    <x v="4"/>
    <x v="2"/>
    <s v="El Paso"/>
    <x v="4"/>
    <n v="574"/>
    <n v="50.91"/>
    <x v="0"/>
    <n v="0"/>
    <s v="None"/>
    <x v="18"/>
    <n v="11.27"/>
    <x v="0"/>
    <x v="18"/>
    <x v="18"/>
    <x v="0"/>
    <n v="0.29050522648083621"/>
  </r>
  <r>
    <x v="19"/>
    <x v="7"/>
    <x v="7"/>
    <x v="4"/>
    <s v="San Antonio"/>
    <x v="3"/>
    <n v="328"/>
    <n v="66.48"/>
    <x v="0"/>
    <n v="0"/>
    <s v="None"/>
    <x v="19"/>
    <n v="4.93"/>
    <x v="0"/>
    <x v="19"/>
    <x v="19"/>
    <x v="0"/>
    <n v="0.72710365853658543"/>
  </r>
  <r>
    <x v="20"/>
    <x v="3"/>
    <x v="2"/>
    <x v="1"/>
    <s v="El Paso"/>
    <x v="3"/>
    <n v="266"/>
    <n v="62.59"/>
    <x v="0"/>
    <n v="30"/>
    <s v="None"/>
    <x v="20"/>
    <n v="4.25"/>
    <x v="0"/>
    <x v="20"/>
    <x v="20"/>
    <x v="0"/>
    <n v="3.1200375939849621"/>
  </r>
  <r>
    <x v="21"/>
    <x v="8"/>
    <x v="6"/>
    <x v="1"/>
    <s v="Austin"/>
    <x v="4"/>
    <n v="322"/>
    <n v="91.1"/>
    <x v="0"/>
    <n v="0"/>
    <s v="Brakes"/>
    <x v="21"/>
    <n v="3.53"/>
    <x v="0"/>
    <x v="21"/>
    <x v="21"/>
    <x v="0"/>
    <n v="0.93714285714285717"/>
  </r>
  <r>
    <x v="22"/>
    <x v="4"/>
    <x v="11"/>
    <x v="0"/>
    <s v="San Antonio"/>
    <x v="3"/>
    <n v="111"/>
    <n v="14.09"/>
    <x v="0"/>
    <n v="0"/>
    <s v="None"/>
    <x v="22"/>
    <n v="7.88"/>
    <x v="0"/>
    <x v="22"/>
    <x v="22"/>
    <x v="0"/>
    <n v="6.3498198198198201"/>
  </r>
  <r>
    <x v="23"/>
    <x v="6"/>
    <x v="3"/>
    <x v="3"/>
    <s v="Austin"/>
    <x v="4"/>
    <n v="391"/>
    <n v="35.29"/>
    <x v="0"/>
    <n v="0"/>
    <s v="None"/>
    <x v="23"/>
    <n v="11.08"/>
    <x v="0"/>
    <x v="23"/>
    <x v="23"/>
    <x v="0"/>
    <n v="0.90143222506393861"/>
  </r>
  <r>
    <x v="24"/>
    <x v="9"/>
    <x v="10"/>
    <x v="4"/>
    <s v="Houston"/>
    <x v="2"/>
    <n v="446"/>
    <n v="95.54"/>
    <x v="0"/>
    <n v="0"/>
    <s v="None"/>
    <x v="24"/>
    <n v="4.67"/>
    <x v="0"/>
    <x v="24"/>
    <x v="24"/>
    <x v="0"/>
    <n v="0.5258520179372197"/>
  </r>
  <r>
    <x v="25"/>
    <x v="8"/>
    <x v="4"/>
    <x v="2"/>
    <s v="Houston"/>
    <x v="2"/>
    <n v="68"/>
    <n v="90.12"/>
    <x v="0"/>
    <n v="0"/>
    <s v="Brakes"/>
    <x v="25"/>
    <n v="0.75"/>
    <x v="0"/>
    <x v="25"/>
    <x v="25"/>
    <x v="0"/>
    <n v="5.2455882352941172"/>
  </r>
  <r>
    <x v="26"/>
    <x v="4"/>
    <x v="3"/>
    <x v="3"/>
    <s v="San Antonio"/>
    <x v="4"/>
    <n v="226"/>
    <n v="51.01"/>
    <x v="0"/>
    <n v="0"/>
    <s v="None"/>
    <x v="26"/>
    <n v="4.43"/>
    <x v="0"/>
    <x v="26"/>
    <x v="26"/>
    <x v="0"/>
    <n v="3.380221238938053"/>
  </r>
  <r>
    <x v="27"/>
    <x v="5"/>
    <x v="9"/>
    <x v="2"/>
    <s v="San Antonio"/>
    <x v="2"/>
    <n v="445"/>
    <n v="65.81"/>
    <x v="0"/>
    <n v="0"/>
    <s v="None"/>
    <x v="27"/>
    <n v="6.76"/>
    <x v="0"/>
    <x v="27"/>
    <x v="27"/>
    <x v="0"/>
    <n v="1.9715505617977529"/>
  </r>
  <r>
    <x v="28"/>
    <x v="0"/>
    <x v="12"/>
    <x v="0"/>
    <s v="El Paso"/>
    <x v="2"/>
    <n v="494"/>
    <n v="34.96"/>
    <x v="0"/>
    <n v="0"/>
    <s v="None"/>
    <x v="28"/>
    <n v="14.13"/>
    <x v="0"/>
    <x v="28"/>
    <x v="28"/>
    <x v="0"/>
    <n v="1.732165991902834"/>
  </r>
  <r>
    <x v="29"/>
    <x v="1"/>
    <x v="10"/>
    <x v="0"/>
    <s v="El Paso"/>
    <x v="2"/>
    <n v="282"/>
    <n v="26.93"/>
    <x v="0"/>
    <n v="0"/>
    <s v="None"/>
    <x v="29"/>
    <n v="10.47"/>
    <x v="0"/>
    <x v="29"/>
    <x v="29"/>
    <x v="0"/>
    <n v="1.729113475177305"/>
  </r>
  <r>
    <x v="30"/>
    <x v="9"/>
    <x v="10"/>
    <x v="1"/>
    <s v="Austin"/>
    <x v="0"/>
    <n v="125"/>
    <n v="51.73"/>
    <x v="1"/>
    <n v="0"/>
    <s v="None"/>
    <x v="30"/>
    <n v="2.42"/>
    <x v="1"/>
    <x v="30"/>
    <x v="30"/>
    <x v="1"/>
    <n v="5.7429600000000001"/>
  </r>
  <r>
    <x v="31"/>
    <x v="5"/>
    <x v="11"/>
    <x v="4"/>
    <s v="San Antonio"/>
    <x v="1"/>
    <n v="314"/>
    <n v="41.8"/>
    <x v="0"/>
    <n v="0"/>
    <s v="Tires"/>
    <x v="31"/>
    <n v="7.51"/>
    <x v="0"/>
    <x v="31"/>
    <x v="31"/>
    <x v="0"/>
    <n v="1.0326114649681528"/>
  </r>
  <r>
    <x v="32"/>
    <x v="3"/>
    <x v="11"/>
    <x v="2"/>
    <s v="Houston"/>
    <x v="3"/>
    <n v="504"/>
    <n v="62.53"/>
    <x v="0"/>
    <n v="0"/>
    <s v="Brakes"/>
    <x v="32"/>
    <n v="8.06"/>
    <x v="0"/>
    <x v="32"/>
    <x v="32"/>
    <x v="0"/>
    <n v="0.79202380952380957"/>
  </r>
  <r>
    <x v="33"/>
    <x v="5"/>
    <x v="0"/>
    <x v="3"/>
    <s v="El Paso"/>
    <x v="0"/>
    <n v="433"/>
    <n v="17"/>
    <x v="0"/>
    <n v="0"/>
    <s v="None"/>
    <x v="33"/>
    <n v="25.47"/>
    <x v="0"/>
    <x v="33"/>
    <x v="33"/>
    <x v="0"/>
    <n v="2.1059815242494224"/>
  </r>
  <r>
    <x v="34"/>
    <x v="0"/>
    <x v="13"/>
    <x v="0"/>
    <s v="El Paso"/>
    <x v="2"/>
    <n v="555"/>
    <n v="97.7"/>
    <x v="0"/>
    <n v="0"/>
    <s v="None"/>
    <x v="34"/>
    <n v="5.68"/>
    <x v="0"/>
    <x v="34"/>
    <x v="34"/>
    <x v="0"/>
    <n v="0.29018018018018021"/>
  </r>
  <r>
    <x v="35"/>
    <x v="3"/>
    <x v="7"/>
    <x v="1"/>
    <s v="Houston"/>
    <x v="4"/>
    <n v="416"/>
    <n v="98.76"/>
    <x v="0"/>
    <n v="0"/>
    <s v="Brakes"/>
    <x v="35"/>
    <n v="4.21"/>
    <x v="0"/>
    <x v="35"/>
    <x v="35"/>
    <x v="0"/>
    <n v="0.53528846153846155"/>
  </r>
  <r>
    <x v="36"/>
    <x v="9"/>
    <x v="10"/>
    <x v="1"/>
    <s v="El Paso"/>
    <x v="2"/>
    <n v="193"/>
    <n v="72.83"/>
    <x v="0"/>
    <n v="0"/>
    <s v="None"/>
    <x v="36"/>
    <n v="2.65"/>
    <x v="0"/>
    <x v="36"/>
    <x v="36"/>
    <x v="0"/>
    <n v="1.6927461139896371"/>
  </r>
  <r>
    <x v="37"/>
    <x v="0"/>
    <x v="3"/>
    <x v="2"/>
    <s v="Austin"/>
    <x v="1"/>
    <n v="118"/>
    <n v="58.25"/>
    <x v="0"/>
    <n v="0"/>
    <s v="None"/>
    <x v="37"/>
    <n v="2.0299999999999998"/>
    <x v="0"/>
    <x v="37"/>
    <x v="37"/>
    <x v="0"/>
    <n v="1.4622881355932205"/>
  </r>
  <r>
    <x v="38"/>
    <x v="7"/>
    <x v="2"/>
    <x v="0"/>
    <s v="San Antonio"/>
    <x v="2"/>
    <n v="148"/>
    <n v="37.86"/>
    <x v="0"/>
    <n v="0"/>
    <s v="None"/>
    <x v="38"/>
    <n v="3.91"/>
    <x v="0"/>
    <x v="38"/>
    <x v="38"/>
    <x v="0"/>
    <n v="2.0555405405405409"/>
  </r>
  <r>
    <x v="39"/>
    <x v="1"/>
    <x v="14"/>
    <x v="4"/>
    <s v="Houston"/>
    <x v="4"/>
    <n v="445"/>
    <n v="83.24"/>
    <x v="0"/>
    <n v="0"/>
    <s v="None"/>
    <x v="39"/>
    <n v="5.35"/>
    <x v="0"/>
    <x v="39"/>
    <x v="39"/>
    <x v="0"/>
    <n v="1.4507640449438204"/>
  </r>
  <r>
    <x v="40"/>
    <x v="9"/>
    <x v="13"/>
    <x v="0"/>
    <s v="San Antonio"/>
    <x v="1"/>
    <n v="74"/>
    <n v="71.63"/>
    <x v="0"/>
    <n v="0"/>
    <s v="None"/>
    <x v="40"/>
    <n v="1.03"/>
    <x v="0"/>
    <x v="40"/>
    <x v="40"/>
    <x v="0"/>
    <n v="6.8677027027027027"/>
  </r>
  <r>
    <x v="41"/>
    <x v="7"/>
    <x v="14"/>
    <x v="2"/>
    <s v="El Paso"/>
    <x v="2"/>
    <n v="518"/>
    <n v="24.64"/>
    <x v="0"/>
    <n v="90"/>
    <s v="None"/>
    <x v="41"/>
    <n v="21.02"/>
    <x v="0"/>
    <x v="41"/>
    <x v="41"/>
    <x v="0"/>
    <n v="1.7543822393822393"/>
  </r>
  <r>
    <x v="42"/>
    <x v="4"/>
    <x v="4"/>
    <x v="2"/>
    <s v="El Paso"/>
    <x v="1"/>
    <n v="533"/>
    <n v="91.98"/>
    <x v="0"/>
    <n v="0"/>
    <s v="Brakes"/>
    <x v="42"/>
    <n v="5.79"/>
    <x v="0"/>
    <x v="42"/>
    <x v="42"/>
    <x v="0"/>
    <n v="1.5850469043151971"/>
  </r>
  <r>
    <x v="43"/>
    <x v="9"/>
    <x v="6"/>
    <x v="0"/>
    <s v="Houston"/>
    <x v="3"/>
    <n v="200"/>
    <n v="84.03"/>
    <x v="0"/>
    <n v="0"/>
    <s v="Brakes"/>
    <x v="43"/>
    <n v="2.38"/>
    <x v="0"/>
    <x v="43"/>
    <x v="43"/>
    <x v="0"/>
    <n v="2.2027000000000001"/>
  </r>
  <r>
    <x v="44"/>
    <x v="4"/>
    <x v="3"/>
    <x v="2"/>
    <s v="Austin"/>
    <x v="3"/>
    <n v="193"/>
    <n v="95.48"/>
    <x v="0"/>
    <n v="0"/>
    <s v="None"/>
    <x v="44"/>
    <n v="2.02"/>
    <x v="0"/>
    <x v="44"/>
    <x v="44"/>
    <x v="0"/>
    <n v="1.919740932642487"/>
  </r>
  <r>
    <x v="45"/>
    <x v="3"/>
    <x v="3"/>
    <x v="0"/>
    <s v="Dallas"/>
    <x v="2"/>
    <n v="88"/>
    <n v="75.31"/>
    <x v="0"/>
    <n v="0"/>
    <s v="None"/>
    <x v="45"/>
    <n v="1.17"/>
    <x v="0"/>
    <x v="45"/>
    <x v="45"/>
    <x v="0"/>
    <n v="5.3720454545454546"/>
  </r>
  <r>
    <x v="46"/>
    <x v="7"/>
    <x v="13"/>
    <x v="3"/>
    <s v="Houston"/>
    <x v="1"/>
    <n v="158"/>
    <n v="65.209999999999994"/>
    <x v="0"/>
    <n v="0"/>
    <s v="Electrical"/>
    <x v="46"/>
    <n v="2.42"/>
    <x v="0"/>
    <x v="46"/>
    <x v="46"/>
    <x v="0"/>
    <n v="4.125"/>
  </r>
  <r>
    <x v="47"/>
    <x v="1"/>
    <x v="10"/>
    <x v="0"/>
    <s v="Dallas"/>
    <x v="4"/>
    <n v="91"/>
    <n v="47.64"/>
    <x v="0"/>
    <n v="0"/>
    <s v="Engine"/>
    <x v="47"/>
    <n v="1.91"/>
    <x v="0"/>
    <x v="47"/>
    <x v="47"/>
    <x v="0"/>
    <n v="4.1521978021978025"/>
  </r>
  <r>
    <x v="48"/>
    <x v="0"/>
    <x v="9"/>
    <x v="0"/>
    <s v="Dallas"/>
    <x v="2"/>
    <n v="235"/>
    <n v="93.95"/>
    <x v="0"/>
    <n v="0"/>
    <s v="None"/>
    <x v="48"/>
    <n v="2.5"/>
    <x v="0"/>
    <x v="48"/>
    <x v="48"/>
    <x v="0"/>
    <n v="2.895872340425532"/>
  </r>
  <r>
    <x v="49"/>
    <x v="2"/>
    <x v="13"/>
    <x v="2"/>
    <s v="Austin"/>
    <x v="3"/>
    <n v="447"/>
    <n v="87.95"/>
    <x v="0"/>
    <n v="0"/>
    <s v="Brakes"/>
    <x v="49"/>
    <n v="5.08"/>
    <x v="0"/>
    <x v="49"/>
    <x v="49"/>
    <x v="0"/>
    <n v="1.1140939597315436"/>
  </r>
  <r>
    <x v="50"/>
    <x v="5"/>
    <x v="14"/>
    <x v="2"/>
    <s v="Dallas"/>
    <x v="3"/>
    <n v="272"/>
    <n v="14.07"/>
    <x v="1"/>
    <n v="0"/>
    <s v="Tires"/>
    <x v="50"/>
    <n v="19.329999999999998"/>
    <x v="1"/>
    <x v="50"/>
    <x v="50"/>
    <x v="1"/>
    <n v="2.2766176470588237"/>
  </r>
  <r>
    <x v="51"/>
    <x v="8"/>
    <x v="13"/>
    <x v="1"/>
    <s v="Dallas"/>
    <x v="2"/>
    <n v="182"/>
    <n v="12.37"/>
    <x v="1"/>
    <n v="30"/>
    <s v="None"/>
    <x v="51"/>
    <n v="14.71"/>
    <x v="1"/>
    <x v="51"/>
    <x v="51"/>
    <x v="1"/>
    <n v="2.8610439560439564"/>
  </r>
  <r>
    <x v="52"/>
    <x v="1"/>
    <x v="3"/>
    <x v="1"/>
    <s v="Austin"/>
    <x v="1"/>
    <n v="212"/>
    <n v="43.88"/>
    <x v="0"/>
    <n v="0"/>
    <s v="None"/>
    <x v="52"/>
    <n v="4.83"/>
    <x v="0"/>
    <x v="52"/>
    <x v="52"/>
    <x v="0"/>
    <n v="1.8882075471698114"/>
  </r>
  <r>
    <x v="53"/>
    <x v="7"/>
    <x v="9"/>
    <x v="3"/>
    <s v="Dallas"/>
    <x v="3"/>
    <n v="264"/>
    <n v="82.95"/>
    <x v="0"/>
    <n v="60"/>
    <s v="None"/>
    <x v="53"/>
    <n v="3.18"/>
    <x v="0"/>
    <x v="53"/>
    <x v="53"/>
    <x v="0"/>
    <n v="3.6219318181818183"/>
  </r>
  <r>
    <x v="54"/>
    <x v="2"/>
    <x v="7"/>
    <x v="1"/>
    <s v="Dallas"/>
    <x v="1"/>
    <n v="284"/>
    <n v="98.85"/>
    <x v="0"/>
    <n v="0"/>
    <s v="None"/>
    <x v="54"/>
    <n v="2.87"/>
    <x v="0"/>
    <x v="54"/>
    <x v="54"/>
    <x v="0"/>
    <n v="2.8135915492957744"/>
  </r>
  <r>
    <x v="55"/>
    <x v="1"/>
    <x v="8"/>
    <x v="0"/>
    <s v="Dallas"/>
    <x v="3"/>
    <n v="58"/>
    <n v="23.54"/>
    <x v="0"/>
    <n v="0"/>
    <s v="None"/>
    <x v="55"/>
    <n v="2.46"/>
    <x v="0"/>
    <x v="55"/>
    <x v="55"/>
    <x v="0"/>
    <n v="4.6396551724137938"/>
  </r>
  <r>
    <x v="56"/>
    <x v="7"/>
    <x v="0"/>
    <x v="2"/>
    <s v="Houston"/>
    <x v="3"/>
    <n v="123"/>
    <n v="63.47"/>
    <x v="0"/>
    <n v="45"/>
    <s v="Engine"/>
    <x v="56"/>
    <n v="1.94"/>
    <x v="0"/>
    <x v="56"/>
    <x v="56"/>
    <x v="0"/>
    <n v="7.2211382113821143"/>
  </r>
  <r>
    <x v="57"/>
    <x v="6"/>
    <x v="1"/>
    <x v="1"/>
    <s v="Houston"/>
    <x v="0"/>
    <n v="541"/>
    <n v="44.28"/>
    <x v="0"/>
    <n v="0"/>
    <s v="None"/>
    <x v="57"/>
    <n v="12.22"/>
    <x v="0"/>
    <x v="57"/>
    <x v="57"/>
    <x v="0"/>
    <n v="1.0431053604436231"/>
  </r>
  <r>
    <x v="58"/>
    <x v="6"/>
    <x v="11"/>
    <x v="1"/>
    <s v="Houston"/>
    <x v="3"/>
    <n v="302"/>
    <n v="97.29"/>
    <x v="0"/>
    <n v="0"/>
    <s v="None"/>
    <x v="58"/>
    <n v="3.1"/>
    <x v="0"/>
    <x v="58"/>
    <x v="58"/>
    <x v="0"/>
    <n v="3.0144701986754967"/>
  </r>
  <r>
    <x v="59"/>
    <x v="4"/>
    <x v="13"/>
    <x v="3"/>
    <s v="Austin"/>
    <x v="4"/>
    <n v="279"/>
    <n v="85.79"/>
    <x v="0"/>
    <n v="0"/>
    <s v="None"/>
    <x v="59"/>
    <n v="3.25"/>
    <x v="0"/>
    <x v="59"/>
    <x v="59"/>
    <x v="0"/>
    <n v="2.9744802867383511"/>
  </r>
  <r>
    <x v="60"/>
    <x v="1"/>
    <x v="4"/>
    <x v="3"/>
    <s v="El Paso"/>
    <x v="2"/>
    <n v="568"/>
    <n v="85.45"/>
    <x v="0"/>
    <n v="0"/>
    <s v="None"/>
    <x v="60"/>
    <n v="6.65"/>
    <x v="0"/>
    <x v="60"/>
    <x v="60"/>
    <x v="0"/>
    <n v="0.90040492957746476"/>
  </r>
  <r>
    <x v="61"/>
    <x v="6"/>
    <x v="12"/>
    <x v="0"/>
    <s v="Dallas"/>
    <x v="2"/>
    <n v="223"/>
    <n v="52.18"/>
    <x v="0"/>
    <n v="0"/>
    <s v="Brakes"/>
    <x v="61"/>
    <n v="4.2699999999999996"/>
    <x v="0"/>
    <x v="61"/>
    <x v="61"/>
    <x v="0"/>
    <n v="0.75829596412556055"/>
  </r>
  <r>
    <x v="62"/>
    <x v="7"/>
    <x v="6"/>
    <x v="2"/>
    <s v="Dallas"/>
    <x v="1"/>
    <n v="217"/>
    <n v="47.33"/>
    <x v="0"/>
    <n v="0"/>
    <s v="None"/>
    <x v="62"/>
    <n v="4.58"/>
    <x v="0"/>
    <x v="62"/>
    <x v="62"/>
    <x v="0"/>
    <n v="1.7436866359447005"/>
  </r>
  <r>
    <x v="63"/>
    <x v="4"/>
    <x v="8"/>
    <x v="3"/>
    <s v="Austin"/>
    <x v="3"/>
    <n v="219"/>
    <n v="34.61"/>
    <x v="0"/>
    <n v="0"/>
    <s v="None"/>
    <x v="63"/>
    <n v="6.33"/>
    <x v="0"/>
    <x v="63"/>
    <x v="63"/>
    <x v="0"/>
    <n v="2.7871689497716896"/>
  </r>
  <r>
    <x v="64"/>
    <x v="7"/>
    <x v="0"/>
    <x v="1"/>
    <s v="Dallas"/>
    <x v="4"/>
    <n v="442"/>
    <n v="15.07"/>
    <x v="0"/>
    <n v="0"/>
    <s v="None"/>
    <x v="64"/>
    <n v="29.33"/>
    <x v="0"/>
    <x v="64"/>
    <x v="64"/>
    <x v="0"/>
    <n v="1.5576018099547513"/>
  </r>
  <r>
    <x v="65"/>
    <x v="4"/>
    <x v="0"/>
    <x v="2"/>
    <s v="Houston"/>
    <x v="1"/>
    <n v="243"/>
    <n v="87.83"/>
    <x v="0"/>
    <n v="0"/>
    <s v="None"/>
    <x v="65"/>
    <n v="2.77"/>
    <x v="0"/>
    <x v="65"/>
    <x v="65"/>
    <x v="0"/>
    <n v="1.5193415637860082"/>
  </r>
  <r>
    <x v="66"/>
    <x v="1"/>
    <x v="0"/>
    <x v="2"/>
    <s v="El Paso"/>
    <x v="0"/>
    <n v="566"/>
    <n v="83.16"/>
    <x v="0"/>
    <n v="0"/>
    <s v="None"/>
    <x v="66"/>
    <n v="6.81"/>
    <x v="0"/>
    <x v="66"/>
    <x v="66"/>
    <x v="0"/>
    <n v="0.47429328621908123"/>
  </r>
  <r>
    <x v="67"/>
    <x v="2"/>
    <x v="0"/>
    <x v="1"/>
    <s v="San Antonio"/>
    <x v="1"/>
    <n v="78"/>
    <n v="99.97"/>
    <x v="1"/>
    <n v="0"/>
    <s v="None"/>
    <x v="67"/>
    <n v="0.78"/>
    <x v="1"/>
    <x v="67"/>
    <x v="67"/>
    <x v="1"/>
    <n v="11.021666666666667"/>
  </r>
  <r>
    <x v="68"/>
    <x v="0"/>
    <x v="14"/>
    <x v="3"/>
    <s v="Dallas"/>
    <x v="1"/>
    <n v="214"/>
    <n v="99.7"/>
    <x v="0"/>
    <n v="0"/>
    <s v="None"/>
    <x v="68"/>
    <n v="2.15"/>
    <x v="0"/>
    <x v="68"/>
    <x v="68"/>
    <x v="0"/>
    <n v="4.6109345794392524"/>
  </r>
  <r>
    <x v="69"/>
    <x v="9"/>
    <x v="4"/>
    <x v="1"/>
    <s v="Houston"/>
    <x v="3"/>
    <n v="471"/>
    <n v="59.99"/>
    <x v="0"/>
    <n v="0"/>
    <s v="None"/>
    <x v="69"/>
    <n v="7.85"/>
    <x v="0"/>
    <x v="69"/>
    <x v="69"/>
    <x v="0"/>
    <n v="1.267176220806794"/>
  </r>
  <r>
    <x v="70"/>
    <x v="2"/>
    <x v="4"/>
    <x v="2"/>
    <s v="San Antonio"/>
    <x v="0"/>
    <n v="388"/>
    <n v="79.209999999999994"/>
    <x v="0"/>
    <n v="0"/>
    <s v="None"/>
    <x v="70"/>
    <n v="4.9000000000000004"/>
    <x v="0"/>
    <x v="70"/>
    <x v="70"/>
    <x v="0"/>
    <n v="0.76270618556701031"/>
  </r>
  <r>
    <x v="71"/>
    <x v="3"/>
    <x v="9"/>
    <x v="4"/>
    <s v="El Paso"/>
    <x v="1"/>
    <n v="545"/>
    <n v="95.03"/>
    <x v="0"/>
    <n v="15"/>
    <s v="None"/>
    <x v="71"/>
    <n v="5.74"/>
    <x v="0"/>
    <x v="71"/>
    <x v="71"/>
    <x v="0"/>
    <n v="0.69992660550458707"/>
  </r>
  <r>
    <x v="72"/>
    <x v="7"/>
    <x v="11"/>
    <x v="4"/>
    <s v="San Antonio"/>
    <x v="4"/>
    <n v="414"/>
    <n v="86.47"/>
    <x v="0"/>
    <n v="0"/>
    <s v="Brakes"/>
    <x v="72"/>
    <n v="4.79"/>
    <x v="0"/>
    <x v="72"/>
    <x v="72"/>
    <x v="0"/>
    <n v="0.40007246376811595"/>
  </r>
  <r>
    <x v="73"/>
    <x v="3"/>
    <x v="3"/>
    <x v="0"/>
    <s v="Houston"/>
    <x v="4"/>
    <n v="391"/>
    <n v="32.26"/>
    <x v="0"/>
    <n v="0"/>
    <s v="None"/>
    <x v="73"/>
    <n v="12.12"/>
    <x v="0"/>
    <x v="73"/>
    <x v="73"/>
    <x v="0"/>
    <n v="2.3712276214833761"/>
  </r>
  <r>
    <x v="74"/>
    <x v="2"/>
    <x v="0"/>
    <x v="1"/>
    <s v="San Antonio"/>
    <x v="2"/>
    <n v="549"/>
    <n v="50.55"/>
    <x v="0"/>
    <n v="0"/>
    <s v="None"/>
    <x v="74"/>
    <n v="10.86"/>
    <x v="0"/>
    <x v="74"/>
    <x v="74"/>
    <x v="0"/>
    <n v="0.45553734061930784"/>
  </r>
  <r>
    <x v="75"/>
    <x v="4"/>
    <x v="12"/>
    <x v="1"/>
    <s v="Austin"/>
    <x v="0"/>
    <n v="560"/>
    <n v="21.62"/>
    <x v="0"/>
    <n v="0"/>
    <s v="None"/>
    <x v="75"/>
    <n v="25.9"/>
    <x v="0"/>
    <x v="75"/>
    <x v="75"/>
    <x v="0"/>
    <n v="1.1429285714285713"/>
  </r>
  <r>
    <x v="76"/>
    <x v="9"/>
    <x v="3"/>
    <x v="0"/>
    <s v="San Antonio"/>
    <x v="0"/>
    <n v="376"/>
    <n v="95.86"/>
    <x v="0"/>
    <n v="0"/>
    <s v="None"/>
    <x v="76"/>
    <n v="3.92"/>
    <x v="0"/>
    <x v="76"/>
    <x v="76"/>
    <x v="0"/>
    <n v="1.0184840425531914"/>
  </r>
  <r>
    <x v="77"/>
    <x v="9"/>
    <x v="4"/>
    <x v="0"/>
    <s v="Dallas"/>
    <x v="2"/>
    <n v="266"/>
    <n v="64.56"/>
    <x v="0"/>
    <n v="0"/>
    <s v="None"/>
    <x v="77"/>
    <n v="4.12"/>
    <x v="0"/>
    <x v="77"/>
    <x v="77"/>
    <x v="0"/>
    <n v="2.3347744360902256"/>
  </r>
  <r>
    <x v="78"/>
    <x v="8"/>
    <x v="2"/>
    <x v="0"/>
    <s v="Dallas"/>
    <x v="1"/>
    <n v="350"/>
    <n v="30.58"/>
    <x v="0"/>
    <n v="0"/>
    <s v="None"/>
    <x v="78"/>
    <n v="11.45"/>
    <x v="0"/>
    <x v="78"/>
    <x v="78"/>
    <x v="0"/>
    <n v="2.0106000000000002"/>
  </r>
  <r>
    <x v="79"/>
    <x v="9"/>
    <x v="2"/>
    <x v="2"/>
    <s v="Austin"/>
    <x v="0"/>
    <n v="181"/>
    <n v="70.45"/>
    <x v="0"/>
    <n v="0"/>
    <s v="Electrical"/>
    <x v="79"/>
    <n v="2.57"/>
    <x v="0"/>
    <x v="79"/>
    <x v="79"/>
    <x v="0"/>
    <n v="4.7253038674033148"/>
  </r>
  <r>
    <x v="80"/>
    <x v="0"/>
    <x v="12"/>
    <x v="1"/>
    <s v="Houston"/>
    <x v="4"/>
    <n v="119"/>
    <n v="65.63"/>
    <x v="0"/>
    <n v="0"/>
    <s v="None"/>
    <x v="80"/>
    <n v="1.81"/>
    <x v="0"/>
    <x v="80"/>
    <x v="80"/>
    <x v="0"/>
    <n v="2.7349579831932771"/>
  </r>
  <r>
    <x v="81"/>
    <x v="9"/>
    <x v="9"/>
    <x v="2"/>
    <s v="Dallas"/>
    <x v="4"/>
    <n v="301"/>
    <n v="42.23"/>
    <x v="1"/>
    <n v="15"/>
    <s v="None"/>
    <x v="81"/>
    <n v="7.13"/>
    <x v="1"/>
    <x v="81"/>
    <x v="81"/>
    <x v="1"/>
    <n v="0.52940199335548166"/>
  </r>
  <r>
    <x v="82"/>
    <x v="2"/>
    <x v="4"/>
    <x v="0"/>
    <s v="El Paso"/>
    <x v="3"/>
    <n v="464"/>
    <n v="20.22"/>
    <x v="0"/>
    <n v="0"/>
    <s v="None"/>
    <x v="82"/>
    <n v="22.95"/>
    <x v="0"/>
    <x v="82"/>
    <x v="82"/>
    <x v="0"/>
    <n v="0.57403017241379317"/>
  </r>
  <r>
    <x v="83"/>
    <x v="8"/>
    <x v="12"/>
    <x v="1"/>
    <s v="Dallas"/>
    <x v="0"/>
    <n v="494"/>
    <n v="70.44"/>
    <x v="0"/>
    <n v="0"/>
    <s v="Electrical"/>
    <x v="83"/>
    <n v="7.01"/>
    <x v="0"/>
    <x v="83"/>
    <x v="83"/>
    <x v="0"/>
    <n v="1.8522672064777328"/>
  </r>
  <r>
    <x v="84"/>
    <x v="2"/>
    <x v="14"/>
    <x v="2"/>
    <s v="Dallas"/>
    <x v="1"/>
    <n v="231"/>
    <n v="56.83"/>
    <x v="0"/>
    <n v="30"/>
    <s v="None"/>
    <x v="84"/>
    <n v="4.0599999999999996"/>
    <x v="0"/>
    <x v="84"/>
    <x v="84"/>
    <x v="0"/>
    <n v="3.864978354978355"/>
  </r>
  <r>
    <x v="85"/>
    <x v="2"/>
    <x v="13"/>
    <x v="2"/>
    <s v="Houston"/>
    <x v="2"/>
    <n v="216"/>
    <n v="79.510000000000005"/>
    <x v="0"/>
    <n v="0"/>
    <s v="None"/>
    <x v="85"/>
    <n v="2.72"/>
    <x v="0"/>
    <x v="85"/>
    <x v="85"/>
    <x v="0"/>
    <n v="3.0453703703703701"/>
  </r>
  <r>
    <x v="86"/>
    <x v="5"/>
    <x v="12"/>
    <x v="0"/>
    <s v="San Antonio"/>
    <x v="2"/>
    <n v="140"/>
    <n v="56.81"/>
    <x v="0"/>
    <n v="0"/>
    <s v="None"/>
    <x v="86"/>
    <n v="2.46"/>
    <x v="0"/>
    <x v="86"/>
    <x v="86"/>
    <x v="0"/>
    <n v="4.717428571428572"/>
  </r>
  <r>
    <x v="87"/>
    <x v="8"/>
    <x v="7"/>
    <x v="1"/>
    <s v="Dallas"/>
    <x v="1"/>
    <n v="580"/>
    <n v="86.7"/>
    <x v="0"/>
    <n v="45"/>
    <s v="None"/>
    <x v="87"/>
    <n v="6.69"/>
    <x v="0"/>
    <x v="87"/>
    <x v="87"/>
    <x v="0"/>
    <n v="1.2332413793103447"/>
  </r>
  <r>
    <x v="88"/>
    <x v="2"/>
    <x v="3"/>
    <x v="0"/>
    <s v="Austin"/>
    <x v="3"/>
    <n v="88"/>
    <n v="59.67"/>
    <x v="0"/>
    <n v="0"/>
    <s v="None"/>
    <x v="88"/>
    <n v="1.47"/>
    <x v="0"/>
    <x v="88"/>
    <x v="88"/>
    <x v="0"/>
    <n v="3.3985227272727272"/>
  </r>
  <r>
    <x v="89"/>
    <x v="5"/>
    <x v="8"/>
    <x v="1"/>
    <s v="San Antonio"/>
    <x v="2"/>
    <n v="175"/>
    <n v="60.48"/>
    <x v="0"/>
    <n v="0"/>
    <s v="Tires"/>
    <x v="89"/>
    <n v="2.89"/>
    <x v="0"/>
    <x v="89"/>
    <x v="89"/>
    <x v="0"/>
    <n v="5.2985714285714289"/>
  </r>
  <r>
    <x v="90"/>
    <x v="5"/>
    <x v="5"/>
    <x v="4"/>
    <s v="El Paso"/>
    <x v="0"/>
    <n v="500"/>
    <n v="88.9"/>
    <x v="0"/>
    <n v="0"/>
    <s v="None"/>
    <x v="90"/>
    <n v="5.62"/>
    <x v="0"/>
    <x v="90"/>
    <x v="90"/>
    <x v="0"/>
    <n v="1.0119"/>
  </r>
  <r>
    <x v="91"/>
    <x v="8"/>
    <x v="9"/>
    <x v="3"/>
    <s v="Houston"/>
    <x v="3"/>
    <n v="222"/>
    <n v="46.31"/>
    <x v="0"/>
    <n v="0"/>
    <s v="None"/>
    <x v="91"/>
    <n v="4.79"/>
    <x v="0"/>
    <x v="91"/>
    <x v="91"/>
    <x v="0"/>
    <n v="2.1426576576576579"/>
  </r>
  <r>
    <x v="92"/>
    <x v="3"/>
    <x v="12"/>
    <x v="3"/>
    <s v="El Paso"/>
    <x v="0"/>
    <n v="269"/>
    <n v="22.06"/>
    <x v="0"/>
    <n v="0"/>
    <s v="None"/>
    <x v="92"/>
    <n v="12.19"/>
    <x v="0"/>
    <x v="92"/>
    <x v="92"/>
    <x v="0"/>
    <n v="2.1973234200743494"/>
  </r>
  <r>
    <x v="93"/>
    <x v="4"/>
    <x v="4"/>
    <x v="3"/>
    <s v="San Antonio"/>
    <x v="4"/>
    <n v="107"/>
    <n v="12.59"/>
    <x v="0"/>
    <n v="0"/>
    <s v="None"/>
    <x v="93"/>
    <n v="8.5"/>
    <x v="0"/>
    <x v="93"/>
    <x v="93"/>
    <x v="0"/>
    <n v="1.7749532710280373"/>
  </r>
  <r>
    <x v="94"/>
    <x v="0"/>
    <x v="6"/>
    <x v="0"/>
    <s v="San Antonio"/>
    <x v="3"/>
    <n v="525"/>
    <n v="77.959999999999994"/>
    <x v="0"/>
    <n v="15"/>
    <s v="None"/>
    <x v="94"/>
    <n v="6.73"/>
    <x v="0"/>
    <x v="94"/>
    <x v="94"/>
    <x v="0"/>
    <n v="0.55493333333333328"/>
  </r>
  <r>
    <x v="95"/>
    <x v="4"/>
    <x v="2"/>
    <x v="4"/>
    <s v="San Antonio"/>
    <x v="2"/>
    <n v="505"/>
    <n v="65.83"/>
    <x v="0"/>
    <n v="0"/>
    <s v="None"/>
    <x v="95"/>
    <n v="7.67"/>
    <x v="0"/>
    <x v="95"/>
    <x v="95"/>
    <x v="0"/>
    <n v="1.5392673267326733"/>
  </r>
  <r>
    <x v="96"/>
    <x v="9"/>
    <x v="7"/>
    <x v="1"/>
    <s v="El Paso"/>
    <x v="3"/>
    <n v="410"/>
    <n v="73.37"/>
    <x v="0"/>
    <n v="0"/>
    <s v="None"/>
    <x v="96"/>
    <n v="5.59"/>
    <x v="0"/>
    <x v="96"/>
    <x v="96"/>
    <x v="0"/>
    <n v="0.53751219512195125"/>
  </r>
  <r>
    <x v="97"/>
    <x v="0"/>
    <x v="11"/>
    <x v="2"/>
    <s v="San Antonio"/>
    <x v="3"/>
    <n v="50"/>
    <n v="29.17"/>
    <x v="1"/>
    <n v="0"/>
    <s v="None"/>
    <x v="97"/>
    <n v="1.71"/>
    <x v="1"/>
    <x v="97"/>
    <x v="97"/>
    <x v="1"/>
    <n v="13.253599999999999"/>
  </r>
  <r>
    <x v="98"/>
    <x v="9"/>
    <x v="0"/>
    <x v="1"/>
    <s v="El Paso"/>
    <x v="3"/>
    <n v="436"/>
    <n v="22.27"/>
    <x v="0"/>
    <n v="0"/>
    <s v="None"/>
    <x v="98"/>
    <n v="19.579999999999998"/>
    <x v="0"/>
    <x v="98"/>
    <x v="98"/>
    <x v="0"/>
    <n v="0.82236238532110095"/>
  </r>
  <r>
    <x v="99"/>
    <x v="2"/>
    <x v="5"/>
    <x v="2"/>
    <s v="San Antonio"/>
    <x v="3"/>
    <n v="397"/>
    <n v="11.31"/>
    <x v="0"/>
    <n v="0"/>
    <s v="None"/>
    <x v="99"/>
    <n v="35.1"/>
    <x v="0"/>
    <x v="99"/>
    <x v="99"/>
    <x v="0"/>
    <n v="1.21133501259445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BD2873-8D27-4E8A-884B-1A9876510B58}" name="PivotTable20" cacheId="2" applyNumberFormats="0" applyBorderFormats="0" applyFontFormats="0" applyPatternFormats="0" applyAlignmentFormats="0" applyWidthHeightFormats="1" dataCaption="Values" updatedVersion="8" minRefreshableVersion="3" useAutoFormatting="1" subtotalHiddenItems="1" itemPrintTitles="1" mergeItem="1" createdVersion="8" indent="0" outline="1" outlineData="1" multipleFieldFilters="0" chartFormat="10">
  <location ref="C5:G11" firstHeaderRow="0" firstDataRow="1" firstDataCol="1"/>
  <pivotFields count="7">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6">
    <i>
      <x/>
    </i>
    <i>
      <x v="1"/>
    </i>
    <i>
      <x v="2"/>
    </i>
    <i>
      <x v="3"/>
    </i>
    <i>
      <x v="4"/>
    </i>
    <i t="grand">
      <x/>
    </i>
  </rowItems>
  <colFields count="1">
    <field x="-2"/>
  </colFields>
  <colItems count="4">
    <i>
      <x/>
    </i>
    <i i="1">
      <x v="1"/>
    </i>
    <i i="2">
      <x v="2"/>
    </i>
    <i i="3">
      <x v="3"/>
    </i>
  </colItems>
  <dataFields count="4">
    <dataField name=" Trip duration in hours" fld="0" baseField="0" baseItem="0"/>
    <dataField name=" Cost per Trip ($)" fld="1" baseField="0" baseItem="0"/>
    <dataField name=" MPG" fld="3" baseField="0" baseItem="0"/>
    <dataField name=" Fuel Used (gal)" fld="4" baseField="0" baseItem="0"/>
  </dataFields>
  <conditionalFormats count="1">
    <conditionalFormat priority="1">
      <pivotAreas count="1">
        <pivotArea type="data" collapsedLevelsAreSubtotals="1" fieldPosition="0">
          <references count="2">
            <reference field="4294967294" count="1" selected="0">
              <x v="0"/>
            </reference>
            <reference field="2" count="1">
              <x v="3"/>
            </reference>
          </references>
        </pivotArea>
      </pivotAreas>
    </conditionalFormat>
  </conditionalFormats>
  <chartFormats count="18">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10" series="1">
      <pivotArea type="data" outline="0" fieldPosition="0">
        <references count="2">
          <reference field="4294967294" count="1" selected="0">
            <x v="1"/>
          </reference>
          <reference field="2" count="1" selected="0">
            <x v="0"/>
          </reference>
        </references>
      </pivotArea>
    </chartFormat>
    <chartFormat chart="0" format="11" series="1">
      <pivotArea type="data" outline="0" fieldPosition="0">
        <references count="2">
          <reference field="4294967294" count="1" selected="0">
            <x v="1"/>
          </reference>
          <reference field="2" count="1" selected="0">
            <x v="1"/>
          </reference>
        </references>
      </pivotArea>
    </chartFormat>
    <chartFormat chart="0" format="12" series="1">
      <pivotArea type="data" outline="0" fieldPosition="0">
        <references count="2">
          <reference field="4294967294" count="1" selected="0">
            <x v="1"/>
          </reference>
          <reference field="2" count="1" selected="0">
            <x v="2"/>
          </reference>
        </references>
      </pivotArea>
    </chartFormat>
    <chartFormat chart="0" format="13" series="1">
      <pivotArea type="data" outline="0" fieldPosition="0">
        <references count="2">
          <reference field="4294967294" count="1" selected="0">
            <x v="1"/>
          </reference>
          <reference field="2" count="1" selected="0">
            <x v="3"/>
          </reference>
        </references>
      </pivotArea>
    </chartFormat>
    <chartFormat chart="0" format="14" series="1">
      <pivotArea type="data" outline="0" fieldPosition="0">
        <references count="2">
          <reference field="4294967294" count="1" selected="0">
            <x v="1"/>
          </reference>
          <reference field="2" count="1" selected="0">
            <x v="4"/>
          </reference>
        </references>
      </pivotArea>
    </chartFormat>
    <chartFormat chart="0" format="15" series="1">
      <pivotArea type="data" outline="0" fieldPosition="0">
        <references count="2">
          <reference field="4294967294" count="1" selected="0">
            <x v="0"/>
          </reference>
          <reference field="2" count="1" selected="0">
            <x v="0"/>
          </reference>
        </references>
      </pivotArea>
    </chartFormat>
    <chartFormat chart="0" format="16" series="1">
      <pivotArea type="data" outline="0" fieldPosition="0">
        <references count="2">
          <reference field="4294967294" count="1" selected="0">
            <x v="0"/>
          </reference>
          <reference field="2" count="1" selected="0">
            <x v="1"/>
          </reference>
        </references>
      </pivotArea>
    </chartFormat>
    <chartFormat chart="0" format="17" series="1">
      <pivotArea type="data" outline="0" fieldPosition="0">
        <references count="2">
          <reference field="4294967294" count="1" selected="0">
            <x v="0"/>
          </reference>
          <reference field="2" count="1" selected="0">
            <x v="2"/>
          </reference>
        </references>
      </pivotArea>
    </chartFormat>
    <chartFormat chart="0" format="216" series="1">
      <pivotArea type="data" outline="0" fieldPosition="0">
        <references count="1">
          <reference field="4294967294" count="1" selected="0">
            <x v="2"/>
          </reference>
        </references>
      </pivotArea>
    </chartFormat>
    <chartFormat chart="0" format="217" series="1">
      <pivotArea type="data" outline="0" fieldPosition="0">
        <references count="1">
          <reference field="4294967294" count="1" selected="0">
            <x v="3"/>
          </reference>
        </references>
      </pivotArea>
    </chartFormat>
    <chartFormat chart="9" format="222" series="1">
      <pivotArea type="data" outline="0" fieldPosition="0">
        <references count="1">
          <reference field="4294967294" count="1" selected="0">
            <x v="0"/>
          </reference>
        </references>
      </pivotArea>
    </chartFormat>
    <chartFormat chart="9" format="223" series="1">
      <pivotArea type="data" outline="0" fieldPosition="0">
        <references count="1">
          <reference field="4294967294" count="1" selected="0">
            <x v="1"/>
          </reference>
        </references>
      </pivotArea>
    </chartFormat>
    <chartFormat chart="9" format="224" series="1">
      <pivotArea type="data" outline="0" fieldPosition="0">
        <references count="1">
          <reference field="4294967294" count="1" selected="0">
            <x v="2"/>
          </reference>
        </references>
      </pivotArea>
    </chartFormat>
    <chartFormat chart="9" format="225" series="1">
      <pivotArea type="data" outline="0" fieldPosition="0">
        <references count="1">
          <reference field="4294967294" count="1" selected="0">
            <x v="3"/>
          </reference>
        </references>
      </pivotArea>
    </chartFormat>
  </chartFormats>
  <pivotHierarchies count="2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Trip duration in hours].&amp;[1.6636221294363256E1]"/>
      </members>
    </pivotHierarchy>
    <pivotHierarchy dragToRow="0" dragToCol="0" dragToPage="0" dragToData="1"/>
    <pivotHierarchy dragToRow="0" dragToCol="0" dragToPage="0" dragToData="1"/>
    <pivotHierarchy dragToData="1" caption=" Trip duration in hours"/>
    <pivotHierarchy dragToData="1" caption=" MPG"/>
    <pivotHierarchy dragToData="1" caption=" Cost per Trip ($)"/>
    <pivotHierarchy dragToData="1" caption=" Fuel Used (gal)"/>
    <pivotHierarchy dragToData="1"/>
  </pivotHierarchies>
  <pivotTableStyleInfo name="PivotStyleMedium24"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rucking_Fleet_Operations_Report (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256425-3DA6-49FA-B1F8-5EA8A4245DE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L13" firstHeaderRow="1" firstDataRow="2" firstDataCol="1"/>
  <pivotFields count="2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items count="11">
        <item x="8"/>
        <item x="4"/>
        <item x="7"/>
        <item x="5"/>
        <item x="1"/>
        <item x="3"/>
        <item x="6"/>
        <item x="0"/>
        <item x="2"/>
        <item x="9"/>
        <item t="default"/>
      </items>
    </pivotField>
    <pivotField axis="axisRow" showAll="0">
      <items count="16">
        <item x="2"/>
        <item x="1"/>
        <item x="7"/>
        <item x="14"/>
        <item x="6"/>
        <item x="8"/>
        <item x="3"/>
        <item x="5"/>
        <item x="12"/>
        <item x="11"/>
        <item x="9"/>
        <item x="0"/>
        <item x="13"/>
        <item x="4"/>
        <item h="1" x="10"/>
        <item t="default"/>
      </items>
    </pivotField>
    <pivotField showAll="0">
      <items count="6">
        <item x="1"/>
        <item x="3"/>
        <item x="0"/>
        <item x="2"/>
        <item x="4"/>
        <item t="default"/>
      </items>
    </pivotField>
    <pivotField showAll="0"/>
    <pivotField showAll="0"/>
    <pivotField showAll="0"/>
    <pivotField showAll="0"/>
    <pivotField showAll="0"/>
    <pivotField showAll="0"/>
    <pivotField showAll="0"/>
    <pivotField showAll="0"/>
    <pivotField showAll="0"/>
    <pivotField showAll="0"/>
    <pivotField numFmtId="164" showAll="0"/>
    <pivotField axis="axisCol" numFmtId="2" showAll="0">
      <items count="101">
        <item x="25"/>
        <item x="67"/>
        <item x="40"/>
        <item x="45"/>
        <item x="16"/>
        <item x="88"/>
        <item x="14"/>
        <item x="0"/>
        <item x="97"/>
        <item x="80"/>
        <item h="1" x="47"/>
        <item h="1" x="56"/>
        <item h="1" x="44"/>
        <item h="1" x="37"/>
        <item h="1" x="68"/>
        <item h="1" x="43"/>
        <item h="1" x="30"/>
        <item h="1" x="46"/>
        <item h="1" x="11"/>
        <item h="1" x="55"/>
        <item h="1" x="86"/>
        <item h="1" x="48"/>
        <item h="1" x="79"/>
        <item h="1" x="36"/>
        <item h="1" x="85"/>
        <item h="1" x="65"/>
        <item h="1" x="54"/>
        <item h="1" x="89"/>
        <item h="1" x="58"/>
        <item h="1" x="53"/>
        <item h="1" x="59"/>
        <item h="1" x="21"/>
        <item h="1" x="38"/>
        <item h="1" x="76"/>
        <item h="1" x="84"/>
        <item h="1" x="4"/>
        <item h="1" x="77"/>
        <item h="1" x="15"/>
        <item h="1" x="35"/>
        <item h="1" x="20"/>
        <item h="1" x="61"/>
        <item h="1" x="26"/>
        <item h="1" x="62"/>
        <item h="1" x="24"/>
        <item h="1" x="5"/>
        <item h="1" x="72"/>
        <item h="1" x="91"/>
        <item h="1" x="7"/>
        <item h="1" x="52"/>
        <item h="1" x="70"/>
        <item h="1" x="9"/>
        <item h="1" x="19"/>
        <item h="1" x="49"/>
        <item h="1" x="39"/>
        <item h="1" x="96"/>
        <item h="1" x="1"/>
        <item h="1" x="90"/>
        <item h="1" x="34"/>
        <item h="1" x="71"/>
        <item h="1" x="17"/>
        <item h="1" x="42"/>
        <item h="1" x="3"/>
        <item h="1" x="63"/>
        <item h="1" x="60"/>
        <item h="1" x="87"/>
        <item h="1" x="94"/>
        <item h="1" x="27"/>
        <item h="1" x="66"/>
        <item h="1" x="83"/>
        <item h="1" x="81"/>
        <item h="1" x="31"/>
        <item h="1" x="95"/>
        <item h="1" x="69"/>
        <item h="1" x="22"/>
        <item h="1" x="32"/>
        <item h="1" x="93"/>
        <item h="1" x="10"/>
        <item h="1" x="12"/>
        <item h="1" x="13"/>
        <item h="1" x="29"/>
        <item h="1" x="74"/>
        <item h="1" x="23"/>
        <item h="1" x="18"/>
        <item h="1" x="78"/>
        <item h="1" x="73"/>
        <item h="1" x="92"/>
        <item h="1" x="57"/>
        <item h="1" x="28"/>
        <item h="1" x="51"/>
        <item h="1" x="2"/>
        <item h="1" x="50"/>
        <item h="1" x="98"/>
        <item h="1" x="41"/>
        <item h="1" x="82"/>
        <item h="1" x="8"/>
        <item h="1" x="33"/>
        <item h="1" x="75"/>
        <item h="1" x="64"/>
        <item h="1" x="99"/>
        <item h="1" x="6"/>
        <item t="default"/>
      </items>
    </pivotField>
    <pivotField showAll="0"/>
    <pivotField dataField="1" numFmtId="164"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9">
    <i>
      <x/>
    </i>
    <i>
      <x v="4"/>
    </i>
    <i>
      <x v="6"/>
    </i>
    <i>
      <x v="8"/>
    </i>
    <i>
      <x v="9"/>
    </i>
    <i>
      <x v="11"/>
    </i>
    <i>
      <x v="12"/>
    </i>
    <i>
      <x v="13"/>
    </i>
    <i t="grand">
      <x/>
    </i>
  </rowItems>
  <colFields count="1">
    <field x="15"/>
  </colFields>
  <colItems count="11">
    <i>
      <x/>
    </i>
    <i>
      <x v="1"/>
    </i>
    <i>
      <x v="2"/>
    </i>
    <i>
      <x v="3"/>
    </i>
    <i>
      <x v="4"/>
    </i>
    <i>
      <x v="5"/>
    </i>
    <i>
      <x v="6"/>
    </i>
    <i>
      <x v="7"/>
    </i>
    <i>
      <x v="8"/>
    </i>
    <i>
      <x v="9"/>
    </i>
    <i t="grand">
      <x/>
    </i>
  </colItems>
  <dataFields count="1">
    <dataField name="Sum of Average cost per mile" fld="17" baseField="0" baseItem="0" numFmtId="164"/>
  </dataFields>
  <chartFormats count="10">
    <chartFormat chart="8" format="110" series="1">
      <pivotArea type="data" outline="0" fieldPosition="0">
        <references count="2">
          <reference field="4294967294" count="1" selected="0">
            <x v="0"/>
          </reference>
          <reference field="15" count="1" selected="0">
            <x v="0"/>
          </reference>
        </references>
      </pivotArea>
    </chartFormat>
    <chartFormat chart="8" format="111" series="1">
      <pivotArea type="data" outline="0" fieldPosition="0">
        <references count="2">
          <reference field="4294967294" count="1" selected="0">
            <x v="0"/>
          </reference>
          <reference field="15" count="1" selected="0">
            <x v="1"/>
          </reference>
        </references>
      </pivotArea>
    </chartFormat>
    <chartFormat chart="8" format="112" series="1">
      <pivotArea type="data" outline="0" fieldPosition="0">
        <references count="2">
          <reference field="4294967294" count="1" selected="0">
            <x v="0"/>
          </reference>
          <reference field="15" count="1" selected="0">
            <x v="2"/>
          </reference>
        </references>
      </pivotArea>
    </chartFormat>
    <chartFormat chart="8" format="113" series="1">
      <pivotArea type="data" outline="0" fieldPosition="0">
        <references count="2">
          <reference field="4294967294" count="1" selected="0">
            <x v="0"/>
          </reference>
          <reference field="15" count="1" selected="0">
            <x v="3"/>
          </reference>
        </references>
      </pivotArea>
    </chartFormat>
    <chartFormat chart="8" format="114" series="1">
      <pivotArea type="data" outline="0" fieldPosition="0">
        <references count="2">
          <reference field="4294967294" count="1" selected="0">
            <x v="0"/>
          </reference>
          <reference field="15" count="1" selected="0">
            <x v="4"/>
          </reference>
        </references>
      </pivotArea>
    </chartFormat>
    <chartFormat chart="8" format="115" series="1">
      <pivotArea type="data" outline="0" fieldPosition="0">
        <references count="2">
          <reference field="4294967294" count="1" selected="0">
            <x v="0"/>
          </reference>
          <reference field="15" count="1" selected="0">
            <x v="5"/>
          </reference>
        </references>
      </pivotArea>
    </chartFormat>
    <chartFormat chart="8" format="116" series="1">
      <pivotArea type="data" outline="0" fieldPosition="0">
        <references count="2">
          <reference field="4294967294" count="1" selected="0">
            <x v="0"/>
          </reference>
          <reference field="15" count="1" selected="0">
            <x v="6"/>
          </reference>
        </references>
      </pivotArea>
    </chartFormat>
    <chartFormat chart="8" format="117" series="1">
      <pivotArea type="data" outline="0" fieldPosition="0">
        <references count="2">
          <reference field="4294967294" count="1" selected="0">
            <x v="0"/>
          </reference>
          <reference field="15" count="1" selected="0">
            <x v="7"/>
          </reference>
        </references>
      </pivotArea>
    </chartFormat>
    <chartFormat chart="8" format="118" series="1">
      <pivotArea type="data" outline="0" fieldPosition="0">
        <references count="2">
          <reference field="4294967294" count="1" selected="0">
            <x v="0"/>
          </reference>
          <reference field="15" count="1" selected="0">
            <x v="8"/>
          </reference>
        </references>
      </pivotArea>
    </chartFormat>
    <chartFormat chart="8" format="119" series="1">
      <pivotArea type="data" outline="0" fieldPosition="0">
        <references count="2">
          <reference field="4294967294" count="1" selected="0">
            <x v="0"/>
          </reference>
          <reference field="15"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198DFF-8800-4074-A77E-99EC26B59CB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2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items count="11">
        <item x="8"/>
        <item x="4"/>
        <item x="7"/>
        <item x="5"/>
        <item x="1"/>
        <item x="3"/>
        <item x="6"/>
        <item x="0"/>
        <item x="2"/>
        <item x="9"/>
        <item t="default"/>
      </items>
    </pivotField>
    <pivotField showAll="0"/>
    <pivotField axis="axisRow" showAll="0">
      <items count="6">
        <item x="1"/>
        <item x="3"/>
        <item x="0"/>
        <item x="2"/>
        <item x="4"/>
        <item t="default"/>
      </items>
    </pivotField>
    <pivotField showAll="0"/>
    <pivotField showAll="0"/>
    <pivotField showAll="0"/>
    <pivotField showAll="0"/>
    <pivotField showAll="0"/>
    <pivotField showAll="0"/>
    <pivotField showAll="0"/>
    <pivotField dataField="1" showAll="0">
      <items count="101">
        <item x="81"/>
        <item x="34"/>
        <item x="72"/>
        <item x="18"/>
        <item x="61"/>
        <item x="10"/>
        <item x="37"/>
        <item h="1" x="14"/>
        <item h="1" x="93"/>
        <item h="1" x="96"/>
        <item h="1" x="35"/>
        <item h="1" x="24"/>
        <item h="1" x="19"/>
        <item h="1" x="74"/>
        <item h="1" x="82"/>
        <item h="1" x="66"/>
        <item h="1" x="55"/>
        <item h="1" x="2"/>
        <item h="1" x="11"/>
        <item h="1" x="94"/>
        <item h="1" x="70"/>
        <item h="1" x="88"/>
        <item h="1" x="21"/>
        <item h="1" x="38"/>
        <item h="1" x="3"/>
        <item h="1" x="31"/>
        <item h="1" x="80"/>
        <item h="1" x="36"/>
        <item h="1" x="15"/>
        <item h="1" x="16"/>
        <item h="1" x="23"/>
        <item h="1" x="25"/>
        <item h="1" x="98"/>
        <item h="1" x="65"/>
        <item h="1" x="44"/>
        <item h="1" x="47"/>
        <item h="1" x="62"/>
        <item h="1" x="7"/>
        <item h="1" x="71"/>
        <item h="1" x="76"/>
        <item h="1" x="32"/>
        <item h="1" x="52"/>
        <item h="1" x="43"/>
        <item h="1" x="6"/>
        <item h="1" x="45"/>
        <item h="1" x="91"/>
        <item h="1" x="99"/>
        <item h="1" x="29"/>
        <item h="1" x="0"/>
        <item h="1" x="9"/>
        <item h="1" x="49"/>
        <item h="1" x="90"/>
        <item h="1" x="40"/>
        <item h="1" x="60"/>
        <item h="1" x="51"/>
        <item h="1" x="57"/>
        <item h="1" x="92"/>
        <item h="1" x="69"/>
        <item h="1" x="63"/>
        <item h="1" x="50"/>
        <item h="1" x="77"/>
        <item h="1" x="1"/>
        <item h="1" x="75"/>
        <item h="1" x="39"/>
        <item h="1" x="46"/>
        <item h="1" x="85"/>
        <item h="1" x="86"/>
        <item h="1" x="97"/>
        <item h="1" x="48"/>
        <item h="1" x="64"/>
        <item h="1" x="8"/>
        <item h="1" x="78"/>
        <item h="1" x="22"/>
        <item h="1" x="13"/>
        <item h="1" x="87"/>
        <item h="1" x="30"/>
        <item h="1" x="17"/>
        <item h="1" x="12"/>
        <item h="1" x="26"/>
        <item h="1" x="95"/>
        <item h="1" x="54"/>
        <item h="1" x="59"/>
        <item h="1" x="20"/>
        <item h="1" x="42"/>
        <item h="1" x="79"/>
        <item h="1" x="28"/>
        <item h="1" x="67"/>
        <item h="1" x="27"/>
        <item h="1" x="4"/>
        <item h="1" x="56"/>
        <item h="1" x="84"/>
        <item h="1" x="41"/>
        <item h="1" x="58"/>
        <item h="1" x="33"/>
        <item h="1" x="83"/>
        <item h="1" x="73"/>
        <item h="1" x="89"/>
        <item h="1" x="5"/>
        <item h="1" x="53"/>
        <item h="1" x="68"/>
        <item t="default"/>
      </items>
    </pivotField>
    <pivotField showAll="0"/>
    <pivotField showAll="0"/>
    <pivotField numFmtId="164" showAll="0">
      <items count="101">
        <item x="34"/>
        <item x="18"/>
        <item x="10"/>
        <item x="72"/>
        <item x="74"/>
        <item x="66"/>
        <item x="2"/>
        <item x="24"/>
        <item x="81"/>
        <item x="35"/>
        <item x="96"/>
        <item x="94"/>
        <item x="3"/>
        <item x="82"/>
        <item x="71"/>
        <item x="19"/>
        <item x="61"/>
        <item x="70"/>
        <item x="32"/>
        <item x="7"/>
        <item x="98"/>
        <item x="60"/>
        <item x="23"/>
        <item x="21"/>
        <item x="90"/>
        <item x="76"/>
        <item x="31"/>
        <item x="57"/>
        <item x="6"/>
        <item x="49"/>
        <item x="9"/>
        <item x="75"/>
        <item x="11"/>
        <item x="13"/>
        <item x="14"/>
        <item x="99"/>
        <item x="87"/>
        <item x="69"/>
        <item x="15"/>
        <item x="39"/>
        <item x="37"/>
        <item x="65"/>
        <item x="95"/>
        <item x="64"/>
        <item x="42"/>
        <item x="36"/>
        <item x="17"/>
        <item x="29"/>
        <item x="28"/>
        <item x="62"/>
        <item x="41"/>
        <item x="93"/>
        <item x="83"/>
        <item x="52"/>
        <item x="44"/>
        <item x="27"/>
        <item x="78"/>
        <item x="38"/>
        <item x="5"/>
        <item x="33"/>
        <item x="8"/>
        <item x="91"/>
        <item x="92"/>
        <item x="43"/>
        <item x="50"/>
        <item x="77"/>
        <item x="73"/>
        <item x="1"/>
        <item x="80"/>
        <item x="63"/>
        <item x="54"/>
        <item x="51"/>
        <item x="48"/>
        <item x="59"/>
        <item x="0"/>
        <item x="58"/>
        <item x="85"/>
        <item x="20"/>
        <item x="26"/>
        <item x="88"/>
        <item x="53"/>
        <item x="84"/>
        <item x="16"/>
        <item x="46"/>
        <item x="47"/>
        <item x="68"/>
        <item x="55"/>
        <item x="86"/>
        <item x="79"/>
        <item x="12"/>
        <item x="25"/>
        <item x="89"/>
        <item x="45"/>
        <item x="30"/>
        <item x="22"/>
        <item x="40"/>
        <item x="4"/>
        <item x="56"/>
        <item x="67"/>
        <item x="97"/>
        <item t="default"/>
      </items>
    </pivotField>
    <pivotField numFmtId="2" showAll="0"/>
    <pivotField showAll="0"/>
    <pivotField numFmtId="164"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Items count="1">
    <i/>
  </colItems>
  <dataFields count="1">
    <dataField name="Sum of Cost per Trip ($)" fld="11" baseField="0" baseItem="0"/>
  </dataFields>
  <chartFormats count="1">
    <chartFormat chart="11" format="3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14F030-4659-4032-8302-CBA0C64BFF9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1" firstHeaderRow="1" firstDataRow="1" firstDataCol="1"/>
  <pivotFields count="2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axis="axisRow" showAll="0">
      <items count="11">
        <item x="8"/>
        <item x="4"/>
        <item x="7"/>
        <item x="5"/>
        <item x="1"/>
        <item x="3"/>
        <item x="6"/>
        <item h="1" x="0"/>
        <item h="1" x="2"/>
        <item h="1" x="9"/>
        <item t="default"/>
      </items>
    </pivotField>
    <pivotField showAll="0"/>
    <pivotField showAll="0"/>
    <pivotField showAll="0"/>
    <pivotField showAll="0">
      <items count="6">
        <item x="0"/>
        <item x="3"/>
        <item x="2"/>
        <item x="4"/>
        <item x="1"/>
        <item t="default"/>
      </items>
    </pivotField>
    <pivotField showAll="0"/>
    <pivotField showAll="0"/>
    <pivotField showAll="0"/>
    <pivotField showAll="0"/>
    <pivotField showAll="0"/>
    <pivotField dataField="1" showAll="0"/>
    <pivotField showAll="0"/>
    <pivotField showAll="0"/>
    <pivotField numFmtId="164" showAll="0">
      <items count="101">
        <item x="34"/>
        <item x="18"/>
        <item x="10"/>
        <item x="72"/>
        <item x="74"/>
        <item x="66"/>
        <item x="2"/>
        <item x="24"/>
        <item x="81"/>
        <item x="35"/>
        <item x="96"/>
        <item x="94"/>
        <item x="3"/>
        <item x="82"/>
        <item x="71"/>
        <item x="19"/>
        <item x="61"/>
        <item x="70"/>
        <item x="32"/>
        <item x="7"/>
        <item x="98"/>
        <item x="60"/>
        <item x="23"/>
        <item x="21"/>
        <item x="90"/>
        <item x="76"/>
        <item x="31"/>
        <item x="57"/>
        <item x="6"/>
        <item x="49"/>
        <item x="9"/>
        <item x="75"/>
        <item x="11"/>
        <item x="13"/>
        <item x="14"/>
        <item x="99"/>
        <item x="87"/>
        <item x="69"/>
        <item x="15"/>
        <item x="39"/>
        <item x="37"/>
        <item x="65"/>
        <item x="95"/>
        <item x="64"/>
        <item x="42"/>
        <item x="36"/>
        <item x="17"/>
        <item x="29"/>
        <item x="28"/>
        <item x="62"/>
        <item x="41"/>
        <item x="93"/>
        <item x="83"/>
        <item x="52"/>
        <item x="44"/>
        <item x="27"/>
        <item x="78"/>
        <item x="38"/>
        <item x="5"/>
        <item x="33"/>
        <item x="8"/>
        <item x="91"/>
        <item x="92"/>
        <item x="43"/>
        <item x="50"/>
        <item x="77"/>
        <item x="73"/>
        <item x="1"/>
        <item x="80"/>
        <item x="63"/>
        <item x="54"/>
        <item x="51"/>
        <item x="48"/>
        <item x="59"/>
        <item x="0"/>
        <item x="58"/>
        <item x="85"/>
        <item x="20"/>
        <item x="26"/>
        <item x="88"/>
        <item x="53"/>
        <item x="84"/>
        <item x="16"/>
        <item x="46"/>
        <item x="47"/>
        <item x="68"/>
        <item x="55"/>
        <item x="86"/>
        <item x="79"/>
        <item x="12"/>
        <item x="25"/>
        <item x="89"/>
        <item x="45"/>
        <item x="30"/>
        <item x="22"/>
        <item x="40"/>
        <item x="4"/>
        <item x="56"/>
        <item x="67"/>
        <item x="97"/>
        <item t="default"/>
      </items>
    </pivotField>
    <pivotField numFmtId="2" showAll="0"/>
    <pivotField showAll="0"/>
    <pivotField numFmtId="164"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Cost per Trip ($)" fld="11" baseField="0" baseItem="0"/>
  </dataFields>
  <chartFormats count="1">
    <chartFormat chart="7" format="7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AF7C8B-B14F-4C2F-843F-26A3DB7C74E6}" name="PivotTable17"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3:E9" firstHeaderRow="0" firstDataRow="1" firstDataCol="1"/>
  <pivotFields count="7">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6">
    <i>
      <x/>
    </i>
    <i>
      <x v="1"/>
    </i>
    <i>
      <x v="2"/>
    </i>
    <i>
      <x v="3"/>
    </i>
    <i>
      <x v="4"/>
    </i>
    <i t="grand">
      <x/>
    </i>
  </rowItems>
  <colFields count="1">
    <field x="-2"/>
  </colFields>
  <colItems count="4">
    <i>
      <x/>
    </i>
    <i i="1">
      <x v="1"/>
    </i>
    <i i="2">
      <x v="2"/>
    </i>
    <i i="3">
      <x v="3"/>
    </i>
  </colItems>
  <dataFields count="4">
    <dataField name="Sum of Trip duration in hours" fld="0" baseField="0" baseItem="0"/>
    <dataField name="Sum of Cost per Trip ($)" fld="1" baseField="0" baseItem="0"/>
    <dataField name="Sum of MPG" fld="3" baseField="0" baseItem="0"/>
    <dataField name="Sum of Fuel Used (gal)" fld="4" baseField="0" baseItem="0"/>
  </dataFields>
  <chartFormats count="4">
    <chartFormat chart="9" format="222" series="1">
      <pivotArea type="data" outline="0" fieldPosition="0">
        <references count="1">
          <reference field="4294967294" count="1" selected="0">
            <x v="0"/>
          </reference>
        </references>
      </pivotArea>
    </chartFormat>
    <chartFormat chart="9" format="223" series="1">
      <pivotArea type="data" outline="0" fieldPosition="0">
        <references count="1">
          <reference field="4294967294" count="1" selected="0">
            <x v="1"/>
          </reference>
        </references>
      </pivotArea>
    </chartFormat>
    <chartFormat chart="9" format="224" series="1">
      <pivotArea type="data" outline="0" fieldPosition="0">
        <references count="1">
          <reference field="4294967294" count="1" selected="0">
            <x v="2"/>
          </reference>
        </references>
      </pivotArea>
    </chartFormat>
    <chartFormat chart="9" format="225" series="1">
      <pivotArea type="data" outline="0" fieldPosition="0">
        <references count="1">
          <reference field="4294967294" count="1" selected="0">
            <x v="3"/>
          </reference>
        </references>
      </pivotArea>
    </chartFormat>
  </chartFormats>
  <pivotHierarchies count="2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Trip duration in hours].&amp;[1.6636221294363256E1]"/>
      </members>
    </pivotHierarchy>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rucking_Fleet_Operations_Report (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B1715F-B07D-4239-AE7A-C7A2930CEA2D}"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0">
    <pivotField axis="axisRow"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64" showAll="0"/>
    <pivotField numFmtId="2" showAll="0"/>
    <pivotField showAll="0"/>
    <pivotField numFmtId="164"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9"/>
    <field x="18"/>
    <field x="0"/>
  </rowFields>
  <rowItems count="5">
    <i>
      <x v="1"/>
    </i>
    <i>
      <x v="2"/>
    </i>
    <i>
      <x v="3"/>
    </i>
    <i>
      <x v="4"/>
    </i>
    <i t="grand">
      <x/>
    </i>
  </rowItems>
  <colItems count="1">
    <i/>
  </colItems>
  <dataFields count="1">
    <dataField name="Sum of Fuel Used (gal)"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ute" xr10:uid="{63DE5DDA-EAC0-4F0B-BFAE-5147492AF1A0}" sourceName="Route">
  <pivotTables>
    <pivotTable tabId="7" name="PivotTable10"/>
  </pivotTables>
  <data>
    <tabular pivotCacheId="1818837520">
      <items count="5">
        <i x="1" s="1"/>
        <i x="3" s="1"/>
        <i x="0" s="1"/>
        <i x="2"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 xr10:uid="{D9CF55EC-D8D0-4D01-B5DD-4486C8BE8811}" sourceName="Driver">
  <pivotTables>
    <pivotTable tabId="8" name="PivotTable11"/>
  </pivotTables>
  <data>
    <tabular pivotCacheId="1818837520">
      <items count="10">
        <i x="8" s="1"/>
        <i x="4" s="1"/>
        <i x="7" s="1"/>
        <i x="5" s="1"/>
        <i x="1" s="1"/>
        <i x="3" s="1"/>
        <i x="6" s="1"/>
        <i x="0" s="1"/>
        <i x="2"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 xr10:uid="{63C098A6-36CD-4639-A9BD-263DBD3786E0}" sourceName="Destination">
  <pivotTables>
    <pivotTable tabId="9" name="PivotTable12"/>
  </pivotTables>
  <data>
    <tabular pivotCacheId="1818837520">
      <items count="5">
        <i x="0" s="1"/>
        <i x="3" s="1"/>
        <i x="2"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1" xr10:uid="{51C7D7B3-FC0A-41AC-8D47-04EB1BECE676}" sourceName="[Table1].[Driver]">
  <pivotTables>
    <pivotTable tabId="14" name="PivotTable17"/>
    <pivotTable tabId="5" name="PivotTable20"/>
  </pivotTables>
  <data>
    <olap pivotCacheId="1984812336">
      <levels count="2">
        <level uniqueName="[Table1].[Driver].[(All)]" sourceCaption="(All)" count="0"/>
        <level uniqueName="[Table1].[Driver].[Driver]" sourceCaption="Driver" count="10">
          <ranges>
            <range startItem="0">
              <i n="[Table1].[Driver].&amp;[Driver 1]" c="Driver 1"/>
              <i n="[Table1].[Driver].&amp;[Driver 10]" c="Driver 10"/>
              <i n="[Table1].[Driver].&amp;[Driver 2]" c="Driver 2"/>
              <i n="[Table1].[Driver].&amp;[Driver 3]" c="Driver 3"/>
              <i n="[Table1].[Driver].&amp;[Driver 4]" c="Driver 4"/>
              <i n="[Table1].[Driver].&amp;[Driver 5]" c="Driver 5"/>
              <i n="[Table1].[Driver].&amp;[Driver 6]" c="Driver 6"/>
              <i n="[Table1].[Driver].&amp;[Driver 7]" c="Driver 7"/>
              <i n="[Table1].[Driver].&amp;[Driver 8]" c="Driver 8"/>
              <i n="[Table1].[Driver].&amp;[Driver 9]" c="Driver 9"/>
            </range>
          </ranges>
        </level>
      </levels>
      <selections count="1">
        <selection n="[Table1].[Driver].[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CED98202-FCC0-409C-8FDD-5FF3B351BB92}" sourceName="Months (Date)">
  <pivotTables>
    <pivotTable tabId="15" name="PivotTable21"/>
  </pivotTables>
  <data>
    <tabular pivotCacheId="1818837520">
      <items count="14">
        <i x="1" s="1"/>
        <i x="2" s="1"/>
        <i x="3" s="1"/>
        <i x="4" s="1"/>
        <i x="5"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ute" xr10:uid="{46CD99A1-C280-4FC5-A6DD-5CCF328F5C4A}" cache="Slicer_Route" caption="Miles Per Gallon" style="SlicerStyleDark2" rowHeight="241300"/>
  <slicer name="Driver" xr10:uid="{8D041196-91E5-4C6D-85F0-CEFC3B77C927}" cache="Slicer_Driver" caption="Cost Per Trip" startItem="2" style="SlicerStyleDark2" rowHeight="241300"/>
  <slicer name="Destination" xr10:uid="{4C7010DD-802D-4FA1-B663-181716BCCB5E}" cache="Slicer_Destination" caption="Driver Perfomance" startItem="1" style="SlicerStyleDark2" rowHeight="241300"/>
  <slicer name="Driver 1" xr10:uid="{DE766B1E-6CE3-4F5C-8401-BE78002CED41}" cache="Slicer_Driver1" caption="MPG &amp; Time Durations" level="1" style="SlicerStyleDark2" rowHeight="241300"/>
  <slicer name="Months (Date)" xr10:uid="{9BE18BFC-52A7-41EE-A565-98CC811843B6}" cache="Slicer_Months__Date" caption="Fuel Cost By Months" startItem="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686B46-E309-4473-BDFE-3F700FD44EB8}" name="Table1" displayName="Table1" ref="A1:S101" totalsRowShown="0" headerRowDxfId="8" headerRowBorderDxfId="7" tableBorderDxfId="6">
  <tableColumns count="19">
    <tableColumn id="1" xr3:uid="{82CAC55D-6795-4889-BC5C-9DD786687398}" name="Date" dataDxfId="5"/>
    <tableColumn id="2" xr3:uid="{40013165-ABCA-43AE-AA5E-F11A5AEB975B}" name="Driver"/>
    <tableColumn id="3" xr3:uid="{26B30434-66F9-4394-A6C1-D45E07302E7B}" name="Vehicle ID"/>
    <tableColumn id="4" xr3:uid="{52301315-7F0D-40C9-9415-77FF7E6F2E65}" name="Route"/>
    <tableColumn id="5" xr3:uid="{5D2CF636-30E3-401F-ABF1-954BA2A2D3EE}" name="Origin"/>
    <tableColumn id="6" xr3:uid="{61CD9D51-9264-4C63-B434-9F8D10C47D73}" name="Destination"/>
    <tableColumn id="7" xr3:uid="{CE6317B6-920B-4C06-A749-46062B870524}" name="Distance (mi)"/>
    <tableColumn id="8" xr3:uid="{B5A47233-D167-41FF-A35F-B4466B294EE6}" name="Fuel Used (gal)"/>
    <tableColumn id="9" xr3:uid="{4D94E3DB-18C5-4602-ACE1-D60E927D027E}" name="Delivery On-Time"/>
    <tableColumn id="10" xr3:uid="{EACE5F88-5381-4237-B81F-540BC4DAA17D}" name="Delay (mins)"/>
    <tableColumn id="11" xr3:uid="{DB4239D2-E8A5-4757-94EE-9F54407E5B05}" name="Maintenance Issue"/>
    <tableColumn id="12" xr3:uid="{EDB3E212-098F-4EAB-A59F-4BA2C77EE46C}" name="Cost per Trip ($)"/>
    <tableColumn id="13" xr3:uid="{D0F602F7-F66B-4BF6-ADAE-BC9473773C4D}" name="Fuel Efficiency (mi/gal)"/>
    <tableColumn id="14" xr3:uid="{2688BCD4-7EA7-4034-827A-BA8054F47D32}" name="On-Time Rate"/>
    <tableColumn id="15" xr3:uid="{76F46635-F581-4638-B72D-4B9016BDA0B5}" name="Cost per Mile" dataDxfId="4">
      <calculatedColumnFormula>$L2/$G2</calculatedColumnFormula>
    </tableColumn>
    <tableColumn id="16" xr3:uid="{015FE6CF-309A-4C12-910F-ABF87BE1D128}" name="MPG" dataDxfId="3">
      <calculatedColumnFormula>$G2/$H2</calculatedColumnFormula>
    </tableColumn>
    <tableColumn id="17" xr3:uid="{562B4D65-A85D-4C68-865B-74DA07084934}" name="Delivery status" dataDxfId="2">
      <calculatedColumnFormula array="1">_xlfn.IFS($I2="Yes","On Time",$I2="No","Delayed",TRUE,"Unknown")</calculatedColumnFormula>
    </tableColumn>
    <tableColumn id="18" xr3:uid="{EFFBED64-72F2-483C-9A2F-6C0622F1124B}" name="Average cost per mile" dataDxfId="1">
      <calculatedColumnFormula>Table1[[#This Row],[Cost per Mile]]</calculatedColumnFormula>
    </tableColumn>
    <tableColumn id="19" xr3:uid="{73478BDA-7AB7-410C-8EE5-3EA5EE1EB943}" name="Trip duration in hours" dataDxfId="0">
      <calculatedColumnFormula>IF(Table1[[#This Row],[Fuel Efficiency (mi/gal)]] &gt; 0, Table1[[#This Row],[Distance (mi)]] / Table1[[#This Row],[Fuel Efficiency (mi/gal)]] * 1.5, "")</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96AC-6901-4F4E-ACC1-C6076B94A492}">
  <dimension ref="C5:G40"/>
  <sheetViews>
    <sheetView tabSelected="1" workbookViewId="0">
      <selection activeCell="Y10" sqref="Y10"/>
    </sheetView>
  </sheetViews>
  <sheetFormatPr defaultRowHeight="15" x14ac:dyDescent="0.25"/>
  <cols>
    <col min="1" max="1" width="11.28515625" customWidth="1"/>
    <col min="2" max="2" width="7.42578125" customWidth="1"/>
    <col min="3" max="3" width="15.42578125" bestFit="1" customWidth="1"/>
    <col min="4" max="4" width="20.7109375" bestFit="1" customWidth="1"/>
    <col min="5" max="5" width="15.5703125" customWidth="1"/>
    <col min="6" max="6" width="12" bestFit="1" customWidth="1"/>
    <col min="7" max="7" width="14.85546875" bestFit="1" customWidth="1"/>
    <col min="15" max="15" width="5.5703125" customWidth="1"/>
    <col min="16" max="16" width="6.28515625" customWidth="1"/>
    <col min="21" max="21" width="3.28515625" customWidth="1"/>
    <col min="23" max="23" width="6" customWidth="1"/>
  </cols>
  <sheetData>
    <row r="5" spans="3:7" x14ac:dyDescent="0.25">
      <c r="C5" s="7" t="s">
        <v>59</v>
      </c>
      <c r="D5" s="8" t="s">
        <v>72</v>
      </c>
      <c r="E5" s="8" t="s">
        <v>71</v>
      </c>
      <c r="F5" s="8" t="s">
        <v>70</v>
      </c>
      <c r="G5" s="8" t="s">
        <v>69</v>
      </c>
    </row>
    <row r="6" spans="3:7" x14ac:dyDescent="0.25">
      <c r="C6" s="6" t="s">
        <v>40</v>
      </c>
      <c r="D6">
        <v>2480.0721099775487</v>
      </c>
      <c r="E6">
        <v>15882.54</v>
      </c>
      <c r="F6">
        <v>220.82484148257299</v>
      </c>
      <c r="G6">
        <v>1652.86</v>
      </c>
    </row>
    <row r="7" spans="3:7" x14ac:dyDescent="0.25">
      <c r="C7" s="6" t="s">
        <v>42</v>
      </c>
      <c r="D7">
        <v>1331.6609854034862</v>
      </c>
      <c r="E7">
        <v>10550.45</v>
      </c>
      <c r="F7">
        <v>125.75778638338683</v>
      </c>
      <c r="G7">
        <v>887.81</v>
      </c>
    </row>
    <row r="8" spans="3:7" x14ac:dyDescent="0.25">
      <c r="C8" s="6" t="s">
        <v>39</v>
      </c>
      <c r="D8">
        <v>2073.6054350889749</v>
      </c>
      <c r="E8">
        <v>10744.63</v>
      </c>
      <c r="F8">
        <v>131.12985714156213</v>
      </c>
      <c r="G8">
        <v>1381.78</v>
      </c>
    </row>
    <row r="9" spans="3:7" x14ac:dyDescent="0.25">
      <c r="C9" s="6" t="s">
        <v>41</v>
      </c>
      <c r="D9">
        <v>2155.2110405579783</v>
      </c>
      <c r="E9">
        <v>12252.24</v>
      </c>
      <c r="F9">
        <v>214.96358368204136</v>
      </c>
      <c r="G9">
        <v>1436.33</v>
      </c>
    </row>
    <row r="10" spans="3:7" x14ac:dyDescent="0.25">
      <c r="C10" s="6" t="s">
        <v>43</v>
      </c>
      <c r="D10">
        <v>1083.5802057439544</v>
      </c>
      <c r="E10">
        <v>3555.95</v>
      </c>
      <c r="F10">
        <v>48.703635141873079</v>
      </c>
      <c r="G10">
        <v>722.66</v>
      </c>
    </row>
    <row r="11" spans="3:7" x14ac:dyDescent="0.25">
      <c r="C11" s="6" t="s">
        <v>60</v>
      </c>
      <c r="D11">
        <v>9124.1297767719443</v>
      </c>
      <c r="E11">
        <v>52985.81</v>
      </c>
      <c r="F11">
        <v>741.37970383143613</v>
      </c>
      <c r="G11">
        <v>6081.44</v>
      </c>
    </row>
    <row r="40" ht="13.5" customHeight="1" x14ac:dyDescent="0.25"/>
  </sheetData>
  <conditionalFormatting sqref="C5:G5 C6:C11">
    <cfRule type="colorScale" priority="8">
      <colorScale>
        <cfvo type="min"/>
        <cfvo type="percentile" val="50"/>
        <cfvo type="max"/>
        <color rgb="FF63BE7B"/>
        <color rgb="FFFFEB84"/>
        <color rgb="FFF8696B"/>
      </colorScale>
    </cfRule>
  </conditionalFormatting>
  <conditionalFormatting sqref="C5:G5 C6:C11">
    <cfRule type="colorScale" priority="7">
      <colorScale>
        <cfvo type="min"/>
        <cfvo type="percentile" val="50"/>
        <cfvo type="max"/>
        <color rgb="FF63BE7B"/>
        <color rgb="FFFFEB84"/>
        <color rgb="FFF8696B"/>
      </colorScale>
    </cfRule>
  </conditionalFormatting>
  <conditionalFormatting sqref="C5:G5 C6:C10">
    <cfRule type="colorScale" priority="6">
      <colorScale>
        <cfvo type="min"/>
        <cfvo type="percentile" val="50"/>
        <cfvo type="max"/>
        <color rgb="FF63BE7B"/>
        <color rgb="FFFFEB84"/>
        <color rgb="FFF8696B"/>
      </colorScale>
    </cfRule>
  </conditionalFormatting>
  <conditionalFormatting sqref="C5:G5 C6:C11">
    <cfRule type="colorScale" priority="5">
      <colorScale>
        <cfvo type="min"/>
        <cfvo type="percentile" val="50"/>
        <cfvo type="max"/>
        <color rgb="FF63BE7B"/>
        <color rgb="FFFFEB84"/>
        <color rgb="FFF8696B"/>
      </colorScale>
    </cfRule>
  </conditionalFormatting>
  <conditionalFormatting sqref="C5:G5 C6:C11">
    <cfRule type="colorScale" priority="4">
      <colorScale>
        <cfvo type="min"/>
        <cfvo type="percentile" val="50"/>
        <cfvo type="max"/>
        <color rgb="FF63BE7B"/>
        <color rgb="FFFFEB84"/>
        <color rgb="FFF8696B"/>
      </colorScale>
    </cfRule>
  </conditionalFormatting>
  <conditionalFormatting sqref="C5:G5 C6:C11">
    <cfRule type="colorScale" priority="3">
      <colorScale>
        <cfvo type="min"/>
        <cfvo type="percentile" val="50"/>
        <cfvo type="max"/>
        <color rgb="FF63BE7B"/>
        <color rgb="FFFFEB84"/>
        <color rgb="FFF8696B"/>
      </colorScale>
    </cfRule>
  </conditionalFormatting>
  <conditionalFormatting sqref="C5:G5 C6:C11">
    <cfRule type="colorScale" priority="2">
      <colorScale>
        <cfvo type="min"/>
        <cfvo type="percentile" val="50"/>
        <cfvo type="max"/>
        <color rgb="FF63BE7B"/>
        <color rgb="FFFFEB84"/>
        <color rgb="FFF8696B"/>
      </colorScale>
    </cfRule>
  </conditionalFormatting>
  <conditionalFormatting pivot="1" sqref="D9">
    <cfRule type="colorScale" priority="1">
      <colorScale>
        <cfvo type="min"/>
        <cfvo type="percentile" val="50"/>
        <cfvo type="max"/>
        <color rgb="FF63BE7B"/>
        <color rgb="FFFFEB84"/>
        <color rgb="FFF8696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FED2D-1EBC-45A4-B1D6-5A5D8044F667}">
  <dimension ref="A3:L13"/>
  <sheetViews>
    <sheetView workbookViewId="0">
      <selection activeCell="J3" sqref="J3"/>
    </sheetView>
  </sheetViews>
  <sheetFormatPr defaultRowHeight="15" x14ac:dyDescent="0.25"/>
  <cols>
    <col min="1" max="1" width="27.28515625" bestFit="1" customWidth="1"/>
    <col min="2" max="2" width="16.28515625" bestFit="1" customWidth="1"/>
    <col min="3" max="3" width="6.5703125" bestFit="1" customWidth="1"/>
    <col min="4" max="9" width="5.5703125" bestFit="1" customWidth="1"/>
    <col min="10" max="10" width="6.5703125" bestFit="1" customWidth="1"/>
    <col min="11" max="11" width="5.5703125" bestFit="1" customWidth="1"/>
    <col min="12" max="13" width="11.28515625" bestFit="1" customWidth="1"/>
    <col min="14" max="101" width="5.5703125" bestFit="1" customWidth="1"/>
    <col min="102" max="102" width="11.28515625" bestFit="1" customWidth="1"/>
  </cols>
  <sheetData>
    <row r="3" spans="1:12" x14ac:dyDescent="0.25">
      <c r="A3" s="5" t="s">
        <v>63</v>
      </c>
      <c r="B3" s="5" t="s">
        <v>61</v>
      </c>
    </row>
    <row r="4" spans="1:12" x14ac:dyDescent="0.25">
      <c r="A4" s="5" t="s">
        <v>59</v>
      </c>
      <c r="B4" s="2">
        <v>0.75454948956946288</v>
      </c>
      <c r="C4" s="2">
        <v>0.78023407022106628</v>
      </c>
      <c r="D4" s="2">
        <v>1.0330866955186375</v>
      </c>
      <c r="E4" s="2">
        <v>1.1685035187890054</v>
      </c>
      <c r="F4" s="2">
        <v>1.2903225806451613</v>
      </c>
      <c r="G4" s="2">
        <v>1.4747779453661807</v>
      </c>
      <c r="H4" s="2">
        <v>1.491155902920609</v>
      </c>
      <c r="I4" s="2">
        <v>1.6977225672877847</v>
      </c>
      <c r="J4" s="2">
        <v>1.7140898183064792</v>
      </c>
      <c r="K4" s="2">
        <v>1.8131951851287522</v>
      </c>
      <c r="L4" s="2" t="s">
        <v>60</v>
      </c>
    </row>
    <row r="5" spans="1:12" x14ac:dyDescent="0.25">
      <c r="A5" s="6" t="s">
        <v>26</v>
      </c>
      <c r="B5" s="1"/>
      <c r="C5" s="1"/>
      <c r="D5" s="1"/>
      <c r="E5" s="1"/>
      <c r="F5" s="1"/>
      <c r="G5" s="1"/>
      <c r="H5" s="1">
        <v>1.1933103448275861</v>
      </c>
      <c r="I5" s="1"/>
      <c r="J5" s="1"/>
      <c r="K5" s="1"/>
      <c r="L5" s="1">
        <v>1.1933103448275861</v>
      </c>
    </row>
    <row r="6" spans="1:12" x14ac:dyDescent="0.25">
      <c r="A6" s="6" t="s">
        <v>30</v>
      </c>
      <c r="B6" s="1"/>
      <c r="C6" s="1"/>
      <c r="D6" s="1"/>
      <c r="E6" s="1"/>
      <c r="F6" s="1">
        <v>4.0280232558139542</v>
      </c>
      <c r="G6" s="1"/>
      <c r="H6" s="1"/>
      <c r="I6" s="1"/>
      <c r="J6" s="1"/>
      <c r="K6" s="1"/>
      <c r="L6" s="1">
        <v>4.0280232558139542</v>
      </c>
    </row>
    <row r="7" spans="1:12" x14ac:dyDescent="0.25">
      <c r="A7" s="6" t="s">
        <v>27</v>
      </c>
      <c r="B7" s="1"/>
      <c r="C7" s="1"/>
      <c r="D7" s="1"/>
      <c r="E7" s="1">
        <v>5.3720454545454546</v>
      </c>
      <c r="F7" s="1"/>
      <c r="G7" s="1">
        <v>3.3985227272727272</v>
      </c>
      <c r="H7" s="1"/>
      <c r="I7" s="1"/>
      <c r="J7" s="1"/>
      <c r="K7" s="1"/>
      <c r="L7" s="1">
        <v>8.7705681818181809</v>
      </c>
    </row>
    <row r="8" spans="1:12" x14ac:dyDescent="0.25">
      <c r="A8" s="6" t="s">
        <v>36</v>
      </c>
      <c r="B8" s="1"/>
      <c r="C8" s="1"/>
      <c r="D8" s="1"/>
      <c r="E8" s="1"/>
      <c r="F8" s="1"/>
      <c r="G8" s="1"/>
      <c r="H8" s="1"/>
      <c r="I8" s="1"/>
      <c r="J8" s="1"/>
      <c r="K8" s="1">
        <v>2.7349579831932771</v>
      </c>
      <c r="L8" s="1">
        <v>2.7349579831932771</v>
      </c>
    </row>
    <row r="9" spans="1:12" x14ac:dyDescent="0.25">
      <c r="A9" s="6" t="s">
        <v>35</v>
      </c>
      <c r="B9" s="1"/>
      <c r="C9" s="1"/>
      <c r="D9" s="1"/>
      <c r="E9" s="1"/>
      <c r="F9" s="1"/>
      <c r="G9" s="1"/>
      <c r="H9" s="1"/>
      <c r="I9" s="1"/>
      <c r="J9" s="1">
        <v>13.253599999999999</v>
      </c>
      <c r="K9" s="1"/>
      <c r="L9" s="1">
        <v>13.253599999999999</v>
      </c>
    </row>
    <row r="10" spans="1:12" x14ac:dyDescent="0.25">
      <c r="A10" s="6" t="s">
        <v>24</v>
      </c>
      <c r="B10" s="1"/>
      <c r="C10" s="1">
        <v>11.021666666666667</v>
      </c>
      <c r="D10" s="1"/>
      <c r="E10" s="1"/>
      <c r="F10" s="1"/>
      <c r="G10" s="1"/>
      <c r="H10" s="1"/>
      <c r="I10" s="1">
        <v>2.9917682926829268</v>
      </c>
      <c r="J10" s="1"/>
      <c r="K10" s="1"/>
      <c r="L10" s="1">
        <v>14.013434959349594</v>
      </c>
    </row>
    <row r="11" spans="1:12" x14ac:dyDescent="0.25">
      <c r="A11" s="6" t="s">
        <v>37</v>
      </c>
      <c r="B11" s="1"/>
      <c r="C11" s="1"/>
      <c r="D11" s="1">
        <v>6.8677027027027027</v>
      </c>
      <c r="E11" s="1"/>
      <c r="F11" s="1"/>
      <c r="G11" s="1"/>
      <c r="H11" s="1"/>
      <c r="I11" s="1"/>
      <c r="J11" s="1"/>
      <c r="K11" s="1"/>
      <c r="L11" s="1">
        <v>6.8677027027027027</v>
      </c>
    </row>
    <row r="12" spans="1:12" x14ac:dyDescent="0.25">
      <c r="A12" s="6" t="s">
        <v>28</v>
      </c>
      <c r="B12" s="1">
        <v>5.2455882352941172</v>
      </c>
      <c r="C12" s="1"/>
      <c r="D12" s="1"/>
      <c r="E12" s="1"/>
      <c r="F12" s="1"/>
      <c r="G12" s="1"/>
      <c r="H12" s="1"/>
      <c r="I12" s="1"/>
      <c r="J12" s="1"/>
      <c r="K12" s="1"/>
      <c r="L12" s="1">
        <v>5.2455882352941172</v>
      </c>
    </row>
    <row r="13" spans="1:12" x14ac:dyDescent="0.25">
      <c r="A13" s="6" t="s">
        <v>60</v>
      </c>
      <c r="B13" s="1">
        <v>5.2455882352941172</v>
      </c>
      <c r="C13" s="1">
        <v>11.021666666666667</v>
      </c>
      <c r="D13" s="1">
        <v>6.8677027027027027</v>
      </c>
      <c r="E13" s="1">
        <v>5.3720454545454546</v>
      </c>
      <c r="F13" s="1">
        <v>4.0280232558139542</v>
      </c>
      <c r="G13" s="1">
        <v>3.3985227272727272</v>
      </c>
      <c r="H13" s="1">
        <v>1.1933103448275861</v>
      </c>
      <c r="I13" s="1">
        <v>2.9917682926829268</v>
      </c>
      <c r="J13" s="1">
        <v>13.253599999999999</v>
      </c>
      <c r="K13" s="1">
        <v>2.7349579831932771</v>
      </c>
      <c r="L13" s="1">
        <v>56.107185662999406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BEAAD-135D-4260-86B1-9E48A4E313D6}">
  <dimension ref="A3:B9"/>
  <sheetViews>
    <sheetView topLeftCell="A4" workbookViewId="0">
      <selection activeCell="M32" sqref="M32"/>
    </sheetView>
  </sheetViews>
  <sheetFormatPr defaultRowHeight="15" x14ac:dyDescent="0.25"/>
  <cols>
    <col min="1" max="1" width="13.140625" bestFit="1" customWidth="1"/>
    <col min="2" max="2" width="22" bestFit="1" customWidth="1"/>
    <col min="3" max="3" width="27.28515625" bestFit="1" customWidth="1"/>
    <col min="4" max="17" width="7" bestFit="1" customWidth="1"/>
    <col min="18" max="18" width="6" bestFit="1" customWidth="1"/>
    <col min="19" max="30" width="7" bestFit="1" customWidth="1"/>
    <col min="31" max="31" width="5.5703125" bestFit="1" customWidth="1"/>
    <col min="32" max="36" width="7" bestFit="1" customWidth="1"/>
    <col min="37" max="37" width="6" bestFit="1" customWidth="1"/>
    <col min="38" max="42" width="7" bestFit="1" customWidth="1"/>
    <col min="43" max="43" width="6" bestFit="1" customWidth="1"/>
    <col min="44" max="46" width="7" bestFit="1" customWidth="1"/>
    <col min="47" max="47" width="6" bestFit="1" customWidth="1"/>
    <col min="48" max="54" width="7" bestFit="1" customWidth="1"/>
    <col min="55" max="55" width="6" bestFit="1" customWidth="1"/>
    <col min="56" max="59" width="7" bestFit="1" customWidth="1"/>
    <col min="60" max="60" width="6" bestFit="1" customWidth="1"/>
    <col min="61" max="61" width="7" bestFit="1" customWidth="1"/>
    <col min="62" max="62" width="6" bestFit="1" customWidth="1"/>
    <col min="63" max="77" width="7" bestFit="1" customWidth="1"/>
    <col min="78" max="78" width="6" bestFit="1" customWidth="1"/>
    <col min="79" max="87" width="7" bestFit="1" customWidth="1"/>
    <col min="88" max="88" width="6" bestFit="1" customWidth="1"/>
    <col min="89" max="91" width="7" bestFit="1" customWidth="1"/>
    <col min="92" max="92" width="6" bestFit="1" customWidth="1"/>
    <col min="93" max="98" width="7" bestFit="1" customWidth="1"/>
    <col min="99" max="99" width="6" bestFit="1" customWidth="1"/>
    <col min="100" max="101" width="7" bestFit="1" customWidth="1"/>
    <col min="102" max="102" width="11.28515625" bestFit="1" customWidth="1"/>
  </cols>
  <sheetData>
    <row r="3" spans="1:2" x14ac:dyDescent="0.25">
      <c r="A3" s="5" t="s">
        <v>59</v>
      </c>
      <c r="B3" t="s">
        <v>64</v>
      </c>
    </row>
    <row r="4" spans="1:2" x14ac:dyDescent="0.25">
      <c r="A4" s="6" t="s">
        <v>40</v>
      </c>
      <c r="B4">
        <v>15882.54</v>
      </c>
    </row>
    <row r="5" spans="1:2" x14ac:dyDescent="0.25">
      <c r="A5" s="6" t="s">
        <v>42</v>
      </c>
      <c r="B5">
        <v>10550.45</v>
      </c>
    </row>
    <row r="6" spans="1:2" x14ac:dyDescent="0.25">
      <c r="A6" s="6" t="s">
        <v>39</v>
      </c>
      <c r="B6">
        <v>10744.630000000001</v>
      </c>
    </row>
    <row r="7" spans="1:2" x14ac:dyDescent="0.25">
      <c r="A7" s="6" t="s">
        <v>41</v>
      </c>
      <c r="B7">
        <v>12252.24</v>
      </c>
    </row>
    <row r="8" spans="1:2" x14ac:dyDescent="0.25">
      <c r="A8" s="6" t="s">
        <v>43</v>
      </c>
      <c r="B8">
        <v>3555.95</v>
      </c>
    </row>
    <row r="9" spans="1:2" x14ac:dyDescent="0.25">
      <c r="A9" s="6" t="s">
        <v>60</v>
      </c>
      <c r="B9">
        <v>52985.81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02860-FDDD-4A55-A3F1-B3FC592D7DB4}">
  <dimension ref="A3:B11"/>
  <sheetViews>
    <sheetView workbookViewId="0">
      <selection activeCell="A3" sqref="A3"/>
    </sheetView>
  </sheetViews>
  <sheetFormatPr defaultRowHeight="15" x14ac:dyDescent="0.25"/>
  <cols>
    <col min="1" max="1" width="13.140625" bestFit="1" customWidth="1"/>
    <col min="2" max="2" width="22" bestFit="1" customWidth="1"/>
    <col min="3" max="3" width="8.85546875" bestFit="1" customWidth="1"/>
    <col min="4" max="4" width="7.85546875" bestFit="1" customWidth="1"/>
    <col min="5" max="5" width="8" bestFit="1" customWidth="1"/>
    <col min="6" max="6" width="7.85546875" bestFit="1" customWidth="1"/>
    <col min="7" max="8" width="8" bestFit="1" customWidth="1"/>
    <col min="9" max="9" width="11.28515625" bestFit="1" customWidth="1"/>
    <col min="10" max="14" width="22" bestFit="1" customWidth="1"/>
    <col min="15" max="15" width="27" bestFit="1" customWidth="1"/>
    <col min="16" max="16" width="24.7109375" bestFit="1" customWidth="1"/>
    <col min="17" max="25" width="7" bestFit="1" customWidth="1"/>
    <col min="26" max="26" width="6" bestFit="1" customWidth="1"/>
    <col min="27" max="34" width="7" bestFit="1" customWidth="1"/>
    <col min="35" max="35" width="6" bestFit="1" customWidth="1"/>
    <col min="36" max="39" width="7" bestFit="1" customWidth="1"/>
    <col min="40" max="40" width="6" bestFit="1" customWidth="1"/>
    <col min="41" max="56" width="7" bestFit="1" customWidth="1"/>
    <col min="57" max="57" width="6" bestFit="1" customWidth="1"/>
    <col min="58" max="58" width="7" bestFit="1" customWidth="1"/>
    <col min="59" max="59" width="6" bestFit="1" customWidth="1"/>
    <col min="60" max="62" width="7" bestFit="1" customWidth="1"/>
    <col min="63" max="63" width="6" bestFit="1" customWidth="1"/>
    <col min="64" max="64" width="11.28515625" bestFit="1" customWidth="1"/>
  </cols>
  <sheetData>
    <row r="3" spans="1:2" x14ac:dyDescent="0.25">
      <c r="A3" s="5" t="s">
        <v>59</v>
      </c>
      <c r="B3" t="s">
        <v>64</v>
      </c>
    </row>
    <row r="4" spans="1:2" x14ac:dyDescent="0.25">
      <c r="A4" s="6" t="s">
        <v>22</v>
      </c>
      <c r="B4">
        <v>3988.85</v>
      </c>
    </row>
    <row r="5" spans="1:2" x14ac:dyDescent="0.25">
      <c r="A5" s="6" t="s">
        <v>18</v>
      </c>
      <c r="B5">
        <v>7055.06</v>
      </c>
    </row>
    <row r="6" spans="1:2" x14ac:dyDescent="0.25">
      <c r="A6" s="6" t="s">
        <v>21</v>
      </c>
      <c r="B6">
        <v>5526.5</v>
      </c>
    </row>
    <row r="7" spans="1:2" x14ac:dyDescent="0.25">
      <c r="A7" s="6" t="s">
        <v>19</v>
      </c>
      <c r="B7">
        <v>6003.75</v>
      </c>
    </row>
    <row r="8" spans="1:2" x14ac:dyDescent="0.25">
      <c r="A8" s="6" t="s">
        <v>15</v>
      </c>
      <c r="B8">
        <v>3757.6</v>
      </c>
    </row>
    <row r="9" spans="1:2" x14ac:dyDescent="0.25">
      <c r="A9" s="6" t="s">
        <v>17</v>
      </c>
      <c r="B9">
        <v>4964.96</v>
      </c>
    </row>
    <row r="10" spans="1:2" x14ac:dyDescent="0.25">
      <c r="A10" s="6" t="s">
        <v>20</v>
      </c>
      <c r="B10">
        <v>2336.0299999999997</v>
      </c>
    </row>
    <row r="11" spans="1:2" x14ac:dyDescent="0.25">
      <c r="A11" s="6" t="s">
        <v>60</v>
      </c>
      <c r="B11">
        <v>33632.75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85AD-DB67-4420-B3CA-D88D08B83131}">
  <dimension ref="A3:E9"/>
  <sheetViews>
    <sheetView workbookViewId="0">
      <selection activeCell="D42" sqref="D42"/>
    </sheetView>
  </sheetViews>
  <sheetFormatPr defaultRowHeight="15" x14ac:dyDescent="0.25"/>
  <cols>
    <col min="1" max="1" width="13.140625" bestFit="1" customWidth="1"/>
    <col min="2" max="2" width="27.140625" bestFit="1" customWidth="1"/>
    <col min="3" max="3" width="22" bestFit="1" customWidth="1"/>
    <col min="4" max="4" width="12" bestFit="1" customWidth="1"/>
    <col min="5" max="5" width="21.140625" bestFit="1" customWidth="1"/>
    <col min="6" max="44" width="12" bestFit="1" customWidth="1"/>
    <col min="45" max="45" width="11" bestFit="1" customWidth="1"/>
    <col min="46" max="101" width="12" bestFit="1" customWidth="1"/>
    <col min="102" max="102" width="22" bestFit="1" customWidth="1"/>
    <col min="103" max="103" width="11" bestFit="1" customWidth="1"/>
    <col min="104" max="111" width="12" bestFit="1" customWidth="1"/>
    <col min="112" max="112" width="11" bestFit="1" customWidth="1"/>
    <col min="113" max="127" width="12" bestFit="1" customWidth="1"/>
    <col min="128" max="128" width="11" bestFit="1" customWidth="1"/>
    <col min="129" max="136" width="12" bestFit="1" customWidth="1"/>
    <col min="137" max="137" width="11" bestFit="1" customWidth="1"/>
    <col min="138" max="144" width="12" bestFit="1" customWidth="1"/>
    <col min="145" max="145" width="10" bestFit="1" customWidth="1"/>
    <col min="146" max="149" width="12" bestFit="1" customWidth="1"/>
    <col min="150" max="150" width="11" bestFit="1" customWidth="1"/>
    <col min="151" max="167" width="12" bestFit="1" customWidth="1"/>
    <col min="168" max="168" width="11" bestFit="1" customWidth="1"/>
    <col min="169" max="192" width="12" bestFit="1" customWidth="1"/>
    <col min="193" max="193" width="11" bestFit="1" customWidth="1"/>
    <col min="194" max="195" width="12" bestFit="1" customWidth="1"/>
    <col min="196" max="196" width="11" bestFit="1" customWidth="1"/>
    <col min="197" max="201" width="12" bestFit="1" customWidth="1"/>
    <col min="202" max="202" width="32.140625" bestFit="1" customWidth="1"/>
    <col min="203" max="203" width="27" bestFit="1" customWidth="1"/>
  </cols>
  <sheetData>
    <row r="3" spans="1:5" x14ac:dyDescent="0.25">
      <c r="A3" s="5" t="s">
        <v>59</v>
      </c>
      <c r="B3" t="s">
        <v>67</v>
      </c>
      <c r="C3" t="s">
        <v>64</v>
      </c>
      <c r="D3" t="s">
        <v>65</v>
      </c>
      <c r="E3" t="s">
        <v>68</v>
      </c>
    </row>
    <row r="4" spans="1:5" x14ac:dyDescent="0.25">
      <c r="A4" s="6" t="s">
        <v>40</v>
      </c>
      <c r="B4">
        <v>2480.0721099775487</v>
      </c>
      <c r="C4">
        <v>15882.54</v>
      </c>
      <c r="D4">
        <v>220.82484148257299</v>
      </c>
      <c r="E4">
        <v>1652.86</v>
      </c>
    </row>
    <row r="5" spans="1:5" x14ac:dyDescent="0.25">
      <c r="A5" s="6" t="s">
        <v>42</v>
      </c>
      <c r="B5">
        <v>1331.6609854034862</v>
      </c>
      <c r="C5">
        <v>10550.45</v>
      </c>
      <c r="D5">
        <v>125.75778638338683</v>
      </c>
      <c r="E5">
        <v>887.81</v>
      </c>
    </row>
    <row r="6" spans="1:5" x14ac:dyDescent="0.25">
      <c r="A6" s="6" t="s">
        <v>39</v>
      </c>
      <c r="B6">
        <v>2073.6054350889749</v>
      </c>
      <c r="C6">
        <v>10744.63</v>
      </c>
      <c r="D6">
        <v>131.12985714156213</v>
      </c>
      <c r="E6">
        <v>1381.78</v>
      </c>
    </row>
    <row r="7" spans="1:5" x14ac:dyDescent="0.25">
      <c r="A7" s="6" t="s">
        <v>41</v>
      </c>
      <c r="B7">
        <v>2155.2110405579783</v>
      </c>
      <c r="C7">
        <v>12252.24</v>
      </c>
      <c r="D7">
        <v>214.96358368204136</v>
      </c>
      <c r="E7">
        <v>1436.33</v>
      </c>
    </row>
    <row r="8" spans="1:5" x14ac:dyDescent="0.25">
      <c r="A8" s="6" t="s">
        <v>43</v>
      </c>
      <c r="B8">
        <v>1083.5802057439544</v>
      </c>
      <c r="C8">
        <v>3555.95</v>
      </c>
      <c r="D8">
        <v>48.703635141873079</v>
      </c>
      <c r="E8">
        <v>722.66</v>
      </c>
    </row>
    <row r="9" spans="1:5" x14ac:dyDescent="0.25">
      <c r="A9" s="6" t="s">
        <v>60</v>
      </c>
      <c r="B9">
        <v>9124.1297767719443</v>
      </c>
      <c r="C9">
        <v>52985.81</v>
      </c>
      <c r="D9">
        <v>741.37970383143613</v>
      </c>
      <c r="E9">
        <v>6081.44</v>
      </c>
    </row>
  </sheetData>
  <conditionalFormatting sqref="A3:E3 A4:A8">
    <cfRule type="colorScale" priority="1">
      <colorScale>
        <cfvo type="min"/>
        <cfvo type="percentile" val="50"/>
        <cfvo type="max"/>
        <color rgb="FF63BE7B"/>
        <color rgb="FFFFEB84"/>
        <color rgb="FFF8696B"/>
      </colorScale>
    </cfRule>
  </conditionalFormatting>
  <conditionalFormatting sqref="A3:E3 A4:A9">
    <cfRule type="colorScale" priority="2">
      <colorScale>
        <cfvo type="min"/>
        <cfvo type="percentile" val="50"/>
        <cfvo type="max"/>
        <color rgb="FF63BE7B"/>
        <color rgb="FFFFEB84"/>
        <color rgb="FFF8696B"/>
      </colorScale>
    </cfRule>
    <cfRule type="colorScale" priority="3">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FEEF4-9459-4387-B1CB-9B3D56C4A8CA}">
  <dimension ref="A3:B8"/>
  <sheetViews>
    <sheetView workbookViewId="0">
      <selection activeCell="O32" sqref="O32"/>
    </sheetView>
  </sheetViews>
  <sheetFormatPr defaultRowHeight="15" x14ac:dyDescent="0.25"/>
  <cols>
    <col min="1" max="1" width="13.140625" bestFit="1" customWidth="1"/>
    <col min="2" max="2" width="21.140625" bestFit="1" customWidth="1"/>
  </cols>
  <sheetData>
    <row r="3" spans="1:2" x14ac:dyDescent="0.25">
      <c r="A3" s="5" t="s">
        <v>59</v>
      </c>
      <c r="B3" t="s">
        <v>68</v>
      </c>
    </row>
    <row r="4" spans="1:2" x14ac:dyDescent="0.25">
      <c r="A4" s="6" t="s">
        <v>73</v>
      </c>
      <c r="B4">
        <v>1866.9900000000002</v>
      </c>
    </row>
    <row r="5" spans="1:2" x14ac:dyDescent="0.25">
      <c r="A5" s="6" t="s">
        <v>74</v>
      </c>
      <c r="B5">
        <v>1788.49</v>
      </c>
    </row>
    <row r="6" spans="1:2" x14ac:dyDescent="0.25">
      <c r="A6" s="6" t="s">
        <v>75</v>
      </c>
      <c r="B6">
        <v>1976.1899999999998</v>
      </c>
    </row>
    <row r="7" spans="1:2" x14ac:dyDescent="0.25">
      <c r="A7" s="6" t="s">
        <v>76</v>
      </c>
      <c r="B7">
        <v>449.77</v>
      </c>
    </row>
    <row r="8" spans="1:2" x14ac:dyDescent="0.25">
      <c r="A8" s="6" t="s">
        <v>60</v>
      </c>
      <c r="B8">
        <v>6081.4400000000005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opLeftCell="A2" workbookViewId="0">
      <selection activeCell="A2" sqref="A2:S101"/>
    </sheetView>
  </sheetViews>
  <sheetFormatPr defaultRowHeight="15" x14ac:dyDescent="0.25"/>
  <cols>
    <col min="1" max="1" width="18.5703125" customWidth="1"/>
    <col min="2" max="2" width="15.85546875" customWidth="1"/>
    <col min="3" max="3" width="14.5703125" customWidth="1"/>
    <col min="5" max="5" width="12.7109375" customWidth="1"/>
    <col min="6" max="6" width="14.140625" customWidth="1"/>
    <col min="7" max="7" width="14.85546875" customWidth="1"/>
    <col min="8" max="8" width="16.85546875" customWidth="1"/>
    <col min="9" max="9" width="18.7109375" customWidth="1"/>
    <col min="10" max="10" width="16.85546875" customWidth="1"/>
    <col min="11" max="11" width="19.85546875" customWidth="1"/>
    <col min="12" max="12" width="21.42578125" customWidth="1"/>
    <col min="13" max="13" width="23.5703125" customWidth="1"/>
    <col min="14" max="14" width="15.28515625" customWidth="1"/>
    <col min="15" max="15" width="15" customWidth="1"/>
    <col min="16" max="16" width="7.5703125" customWidth="1"/>
    <col min="17" max="17" width="16.28515625" customWidth="1"/>
    <col min="18" max="18" width="20.42578125" bestFit="1" customWidth="1"/>
    <col min="19" max="19" width="20.28515625" bestFit="1" customWidth="1"/>
  </cols>
  <sheetData>
    <row r="1" spans="1:19"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56</v>
      </c>
      <c r="P1" s="4" t="s">
        <v>57</v>
      </c>
      <c r="Q1" s="4" t="s">
        <v>58</v>
      </c>
      <c r="R1" s="4" t="s">
        <v>62</v>
      </c>
      <c r="S1" s="4" t="s">
        <v>66</v>
      </c>
    </row>
    <row r="2" spans="1:19" x14ac:dyDescent="0.25">
      <c r="A2" s="3">
        <v>45658</v>
      </c>
      <c r="B2" t="s">
        <v>14</v>
      </c>
      <c r="C2" t="s">
        <v>24</v>
      </c>
      <c r="D2" t="s">
        <v>39</v>
      </c>
      <c r="E2" t="s">
        <v>44</v>
      </c>
      <c r="F2" t="s">
        <v>47</v>
      </c>
      <c r="G2">
        <v>164</v>
      </c>
      <c r="H2">
        <v>96.6</v>
      </c>
      <c r="I2" t="s">
        <v>49</v>
      </c>
      <c r="J2">
        <v>0</v>
      </c>
      <c r="K2" t="s">
        <v>51</v>
      </c>
      <c r="L2">
        <v>490.65</v>
      </c>
      <c r="M2">
        <v>1.7</v>
      </c>
      <c r="N2">
        <v>1</v>
      </c>
      <c r="O2" s="1">
        <f>$L2/$G2</f>
        <v>2.9917682926829268</v>
      </c>
      <c r="P2" s="2">
        <f>$G2/$H2</f>
        <v>1.6977225672877847</v>
      </c>
      <c r="Q2" t="str" cm="1">
        <f t="array" ref="Q2">_xlfn.IFS($I2="Yes","On Time",$I2="No","Delayed",TRUE,"Unknown")</f>
        <v>On Time</v>
      </c>
      <c r="R2" s="1">
        <f>Table1[[#This Row],[Cost per Mile]]</f>
        <v>2.9917682926829268</v>
      </c>
      <c r="S2" s="2">
        <f>IF(Table1[[#This Row],[Fuel Efficiency (mi/gal)]] &gt; 0, Table1[[#This Row],[Distance (mi)]] / Table1[[#This Row],[Fuel Efficiency (mi/gal)]] * 1.5, "")</f>
        <v>144.70588235294116</v>
      </c>
    </row>
    <row r="3" spans="1:19" x14ac:dyDescent="0.25">
      <c r="A3" s="3">
        <v>45659</v>
      </c>
      <c r="B3" t="s">
        <v>15</v>
      </c>
      <c r="C3" t="s">
        <v>25</v>
      </c>
      <c r="D3" t="s">
        <v>40</v>
      </c>
      <c r="E3" t="s">
        <v>45</v>
      </c>
      <c r="F3" t="s">
        <v>46</v>
      </c>
      <c r="G3">
        <v>245</v>
      </c>
      <c r="H3">
        <v>43.74</v>
      </c>
      <c r="I3" t="s">
        <v>49</v>
      </c>
      <c r="J3">
        <v>0</v>
      </c>
      <c r="K3" t="s">
        <v>51</v>
      </c>
      <c r="L3">
        <v>625.69000000000005</v>
      </c>
      <c r="M3">
        <v>5.6</v>
      </c>
      <c r="N3">
        <v>1</v>
      </c>
      <c r="O3" s="1">
        <f t="shared" ref="O3:O66" si="0">$L3/$G3</f>
        <v>2.5538367346938777</v>
      </c>
      <c r="P3" s="2">
        <f t="shared" ref="P3:P66" si="1">$G3/$H3</f>
        <v>5.6012802926383172</v>
      </c>
      <c r="Q3" t="str" cm="1">
        <f t="array" ref="Q3">_xlfn.IFS($I3="Yes","On Time",$I3="No","Delayed",TRUE,"Unknown")</f>
        <v>On Time</v>
      </c>
      <c r="R3" s="1">
        <f>Table1[[#This Row],[Cost per Mile]]</f>
        <v>2.5538367346938777</v>
      </c>
      <c r="S3" s="2">
        <f>IF(Table1[[#This Row],[Fuel Efficiency (mi/gal)]] &gt; 0, Table1[[#This Row],[Distance (mi)]] / Table1[[#This Row],[Fuel Efficiency (mi/gal)]] * 1.5, "")</f>
        <v>65.625</v>
      </c>
    </row>
    <row r="4" spans="1:19" x14ac:dyDescent="0.25">
      <c r="A4" s="3">
        <v>45660</v>
      </c>
      <c r="B4" t="s">
        <v>16</v>
      </c>
      <c r="C4" t="s">
        <v>26</v>
      </c>
      <c r="D4" t="s">
        <v>41</v>
      </c>
      <c r="E4" t="s">
        <v>46</v>
      </c>
      <c r="F4" t="s">
        <v>45</v>
      </c>
      <c r="G4">
        <v>550</v>
      </c>
      <c r="H4">
        <v>35.71</v>
      </c>
      <c r="I4" t="s">
        <v>49</v>
      </c>
      <c r="J4">
        <v>0</v>
      </c>
      <c r="K4" t="s">
        <v>51</v>
      </c>
      <c r="L4">
        <v>281.95</v>
      </c>
      <c r="M4">
        <v>15.4</v>
      </c>
      <c r="N4">
        <v>1</v>
      </c>
      <c r="O4" s="1">
        <f t="shared" si="0"/>
        <v>0.51263636363636367</v>
      </c>
      <c r="P4" s="2">
        <f t="shared" si="1"/>
        <v>15.401848221786613</v>
      </c>
      <c r="Q4" t="str" cm="1">
        <f t="array" ref="Q4">_xlfn.IFS($I4="Yes","On Time",$I4="No","Delayed",TRUE,"Unknown")</f>
        <v>On Time</v>
      </c>
      <c r="R4" s="1">
        <f>Table1[[#This Row],[Cost per Mile]]</f>
        <v>0.51263636363636367</v>
      </c>
      <c r="S4" s="2">
        <f>IF(Table1[[#This Row],[Fuel Efficiency (mi/gal)]] &gt; 0, Table1[[#This Row],[Distance (mi)]] / Table1[[#This Row],[Fuel Efficiency (mi/gal)]] * 1.5, "")</f>
        <v>53.571428571428569</v>
      </c>
    </row>
    <row r="5" spans="1:19" x14ac:dyDescent="0.25">
      <c r="A5" s="3">
        <v>45661</v>
      </c>
      <c r="B5" t="s">
        <v>17</v>
      </c>
      <c r="C5" t="s">
        <v>27</v>
      </c>
      <c r="D5" t="s">
        <v>40</v>
      </c>
      <c r="E5" t="s">
        <v>47</v>
      </c>
      <c r="F5" t="s">
        <v>48</v>
      </c>
      <c r="G5">
        <v>542</v>
      </c>
      <c r="H5">
        <v>88.17</v>
      </c>
      <c r="I5" t="s">
        <v>49</v>
      </c>
      <c r="J5">
        <v>0</v>
      </c>
      <c r="K5" t="s">
        <v>52</v>
      </c>
      <c r="L5">
        <v>304.64</v>
      </c>
      <c r="M5">
        <v>6.15</v>
      </c>
      <c r="N5">
        <v>1</v>
      </c>
      <c r="O5" s="1">
        <f t="shared" si="0"/>
        <v>0.56206642066420665</v>
      </c>
      <c r="P5" s="2">
        <f t="shared" si="1"/>
        <v>6.1472156062152656</v>
      </c>
      <c r="Q5" t="str" cm="1">
        <f t="array" ref="Q5">_xlfn.IFS($I5="Yes","On Time",$I5="No","Delayed",TRUE,"Unknown")</f>
        <v>On Time</v>
      </c>
      <c r="R5" s="1">
        <f>Table1[[#This Row],[Cost per Mile]]</f>
        <v>0.56206642066420665</v>
      </c>
      <c r="S5" s="2">
        <f>IF(Table1[[#This Row],[Fuel Efficiency (mi/gal)]] &gt; 0, Table1[[#This Row],[Distance (mi)]] / Table1[[#This Row],[Fuel Efficiency (mi/gal)]] * 1.5, "")</f>
        <v>132.19512195121951</v>
      </c>
    </row>
    <row r="6" spans="1:19" x14ac:dyDescent="0.25">
      <c r="A6" s="3">
        <v>45662</v>
      </c>
      <c r="B6" t="s">
        <v>14</v>
      </c>
      <c r="C6" t="s">
        <v>27</v>
      </c>
      <c r="D6" t="s">
        <v>40</v>
      </c>
      <c r="E6" t="s">
        <v>44</v>
      </c>
      <c r="F6" t="s">
        <v>46</v>
      </c>
      <c r="G6">
        <v>124</v>
      </c>
      <c r="H6">
        <v>30.12</v>
      </c>
      <c r="I6" t="s">
        <v>50</v>
      </c>
      <c r="J6">
        <v>0</v>
      </c>
      <c r="K6" t="s">
        <v>51</v>
      </c>
      <c r="L6">
        <v>882.52</v>
      </c>
      <c r="M6">
        <v>4.12</v>
      </c>
      <c r="N6">
        <v>0</v>
      </c>
      <c r="O6" s="1">
        <f t="shared" si="0"/>
        <v>7.1170967741935485</v>
      </c>
      <c r="P6" s="2">
        <f t="shared" si="1"/>
        <v>4.1168658698539176</v>
      </c>
      <c r="Q6" t="str" cm="1">
        <f t="array" ref="Q6">_xlfn.IFS($I6="Yes","On Time",$I6="No","Delayed",TRUE,"Unknown")</f>
        <v>Delayed</v>
      </c>
      <c r="R6" s="1">
        <f>Table1[[#This Row],[Cost per Mile]]</f>
        <v>7.1170967741935485</v>
      </c>
      <c r="S6" s="2">
        <f>IF(Table1[[#This Row],[Fuel Efficiency (mi/gal)]] &gt; 0, Table1[[#This Row],[Distance (mi)]] / Table1[[#This Row],[Fuel Efficiency (mi/gal)]] * 1.5, "")</f>
        <v>45.145631067961162</v>
      </c>
    </row>
    <row r="7" spans="1:19" x14ac:dyDescent="0.25">
      <c r="A7" s="3">
        <v>45663</v>
      </c>
      <c r="B7" t="s">
        <v>18</v>
      </c>
      <c r="C7" t="s">
        <v>28</v>
      </c>
      <c r="D7" t="s">
        <v>42</v>
      </c>
      <c r="E7" t="s">
        <v>44</v>
      </c>
      <c r="F7" t="s">
        <v>48</v>
      </c>
      <c r="G7">
        <v>462</v>
      </c>
      <c r="H7">
        <v>96.69</v>
      </c>
      <c r="I7" t="s">
        <v>49</v>
      </c>
      <c r="J7">
        <v>0</v>
      </c>
      <c r="K7" t="s">
        <v>53</v>
      </c>
      <c r="L7">
        <v>954.2</v>
      </c>
      <c r="M7">
        <v>4.78</v>
      </c>
      <c r="N7">
        <v>1</v>
      </c>
      <c r="O7" s="1">
        <f t="shared" si="0"/>
        <v>2.0653679653679653</v>
      </c>
      <c r="P7" s="2">
        <f t="shared" si="1"/>
        <v>4.7781569965870307</v>
      </c>
      <c r="Q7" t="str" cm="1">
        <f t="array" ref="Q7">_xlfn.IFS($I7="Yes","On Time",$I7="No","Delayed",TRUE,"Unknown")</f>
        <v>On Time</v>
      </c>
      <c r="R7" s="1">
        <f>Table1[[#This Row],[Cost per Mile]]</f>
        <v>2.0653679653679653</v>
      </c>
      <c r="S7" s="2">
        <f>IF(Table1[[#This Row],[Fuel Efficiency (mi/gal)]] &gt; 0, Table1[[#This Row],[Distance (mi)]] / Table1[[#This Row],[Fuel Efficiency (mi/gal)]] * 1.5, "")</f>
        <v>144.97907949790795</v>
      </c>
    </row>
    <row r="8" spans="1:19" x14ac:dyDescent="0.25">
      <c r="A8" s="3">
        <v>45664</v>
      </c>
      <c r="B8" t="s">
        <v>19</v>
      </c>
      <c r="C8" t="s">
        <v>29</v>
      </c>
      <c r="D8" t="s">
        <v>41</v>
      </c>
      <c r="E8" t="s">
        <v>46</v>
      </c>
      <c r="F8" t="s">
        <v>47</v>
      </c>
      <c r="G8">
        <v>425</v>
      </c>
      <c r="H8">
        <v>11.09</v>
      </c>
      <c r="I8" t="s">
        <v>49</v>
      </c>
      <c r="J8">
        <v>0</v>
      </c>
      <c r="K8" t="s">
        <v>51</v>
      </c>
      <c r="L8">
        <v>467.31</v>
      </c>
      <c r="M8">
        <v>38.32</v>
      </c>
      <c r="N8">
        <v>1</v>
      </c>
      <c r="O8" s="1">
        <f t="shared" si="0"/>
        <v>1.0995529411764706</v>
      </c>
      <c r="P8" s="2">
        <f t="shared" si="1"/>
        <v>38.322813345356174</v>
      </c>
      <c r="Q8" t="str" cm="1">
        <f t="array" ref="Q8">_xlfn.IFS($I8="Yes","On Time",$I8="No","Delayed",TRUE,"Unknown")</f>
        <v>On Time</v>
      </c>
      <c r="R8" s="1">
        <f>Table1[[#This Row],[Cost per Mile]]</f>
        <v>1.0995529411764706</v>
      </c>
      <c r="S8" s="2">
        <f>IF(Table1[[#This Row],[Fuel Efficiency (mi/gal)]] &gt; 0, Table1[[#This Row],[Distance (mi)]] / Table1[[#This Row],[Fuel Efficiency (mi/gal)]] * 1.5, "")</f>
        <v>16.636221294363256</v>
      </c>
    </row>
    <row r="9" spans="1:19" x14ac:dyDescent="0.25">
      <c r="A9" s="3">
        <v>45665</v>
      </c>
      <c r="B9" t="s">
        <v>14</v>
      </c>
      <c r="C9" t="s">
        <v>30</v>
      </c>
      <c r="D9" t="s">
        <v>41</v>
      </c>
      <c r="E9" t="s">
        <v>47</v>
      </c>
      <c r="F9" t="s">
        <v>44</v>
      </c>
      <c r="G9">
        <v>469</v>
      </c>
      <c r="H9">
        <v>97.29</v>
      </c>
      <c r="I9" t="s">
        <v>49</v>
      </c>
      <c r="J9">
        <v>15</v>
      </c>
      <c r="K9" t="s">
        <v>53</v>
      </c>
      <c r="L9">
        <v>380.13</v>
      </c>
      <c r="M9">
        <v>4.82</v>
      </c>
      <c r="N9">
        <v>1</v>
      </c>
      <c r="O9" s="1">
        <f t="shared" si="0"/>
        <v>0.8105117270788913</v>
      </c>
      <c r="P9" s="2">
        <f t="shared" si="1"/>
        <v>4.8206393257272069</v>
      </c>
      <c r="Q9" t="str" cm="1">
        <f t="array" ref="Q9">_xlfn.IFS($I9="Yes","On Time",$I9="No","Delayed",TRUE,"Unknown")</f>
        <v>On Time</v>
      </c>
      <c r="R9" s="1">
        <f>Table1[[#This Row],[Cost per Mile]]</f>
        <v>0.8105117270788913</v>
      </c>
      <c r="S9" s="2">
        <f>IF(Table1[[#This Row],[Fuel Efficiency (mi/gal)]] &gt; 0, Table1[[#This Row],[Distance (mi)]] / Table1[[#This Row],[Fuel Efficiency (mi/gal)]] * 1.5, "")</f>
        <v>145.95435684647302</v>
      </c>
    </row>
    <row r="10" spans="1:19" x14ac:dyDescent="0.25">
      <c r="A10" s="3">
        <v>45666</v>
      </c>
      <c r="B10" t="s">
        <v>16</v>
      </c>
      <c r="C10" t="s">
        <v>31</v>
      </c>
      <c r="D10" t="s">
        <v>42</v>
      </c>
      <c r="E10" t="s">
        <v>47</v>
      </c>
      <c r="F10" t="s">
        <v>47</v>
      </c>
      <c r="G10">
        <v>326</v>
      </c>
      <c r="H10">
        <v>13.88</v>
      </c>
      <c r="I10" t="s">
        <v>49</v>
      </c>
      <c r="J10">
        <v>0</v>
      </c>
      <c r="K10" t="s">
        <v>51</v>
      </c>
      <c r="L10">
        <v>697.4</v>
      </c>
      <c r="M10">
        <v>23.49</v>
      </c>
      <c r="N10">
        <v>1</v>
      </c>
      <c r="O10" s="1">
        <f t="shared" si="0"/>
        <v>2.1392638036809815</v>
      </c>
      <c r="P10" s="2">
        <f t="shared" si="1"/>
        <v>23.487031700288185</v>
      </c>
      <c r="Q10" t="str" cm="1">
        <f t="array" ref="Q10">_xlfn.IFS($I10="Yes","On Time",$I10="No","Delayed",TRUE,"Unknown")</f>
        <v>On Time</v>
      </c>
      <c r="R10" s="1">
        <f>Table1[[#This Row],[Cost per Mile]]</f>
        <v>2.1392638036809815</v>
      </c>
      <c r="S10" s="2">
        <f>IF(Table1[[#This Row],[Fuel Efficiency (mi/gal)]] &gt; 0, Table1[[#This Row],[Distance (mi)]] / Table1[[#This Row],[Fuel Efficiency (mi/gal)]] * 1.5, "")</f>
        <v>20.817369093231164</v>
      </c>
    </row>
    <row r="11" spans="1:19" x14ac:dyDescent="0.25">
      <c r="A11" s="3">
        <v>45667</v>
      </c>
      <c r="B11" t="s">
        <v>17</v>
      </c>
      <c r="C11" t="s">
        <v>24</v>
      </c>
      <c r="D11" t="s">
        <v>39</v>
      </c>
      <c r="E11" t="s">
        <v>45</v>
      </c>
      <c r="F11" t="s">
        <v>46</v>
      </c>
      <c r="G11">
        <v>443</v>
      </c>
      <c r="H11">
        <v>90.2</v>
      </c>
      <c r="I11" t="s">
        <v>49</v>
      </c>
      <c r="J11">
        <v>0</v>
      </c>
      <c r="K11" t="s">
        <v>51</v>
      </c>
      <c r="L11">
        <v>497.42</v>
      </c>
      <c r="M11">
        <v>4.91</v>
      </c>
      <c r="N11">
        <v>1</v>
      </c>
      <c r="O11" s="1">
        <f t="shared" si="0"/>
        <v>1.1228442437923252</v>
      </c>
      <c r="P11" s="2">
        <f t="shared" si="1"/>
        <v>4.9113082039911307</v>
      </c>
      <c r="Q11" t="str" cm="1">
        <f t="array" ref="Q11">_xlfn.IFS($I11="Yes","On Time",$I11="No","Delayed",TRUE,"Unknown")</f>
        <v>On Time</v>
      </c>
      <c r="R11" s="1">
        <f>Table1[[#This Row],[Cost per Mile]]</f>
        <v>1.1228442437923252</v>
      </c>
      <c r="S11" s="2">
        <f>IF(Table1[[#This Row],[Fuel Efficiency (mi/gal)]] &gt; 0, Table1[[#This Row],[Distance (mi)]] / Table1[[#This Row],[Fuel Efficiency (mi/gal)]] * 1.5, "")</f>
        <v>135.33604887983705</v>
      </c>
    </row>
    <row r="12" spans="1:19" x14ac:dyDescent="0.25">
      <c r="A12" s="3">
        <v>45668</v>
      </c>
      <c r="B12" t="s">
        <v>15</v>
      </c>
      <c r="C12" t="s">
        <v>29</v>
      </c>
      <c r="D12" t="s">
        <v>40</v>
      </c>
      <c r="E12" t="s">
        <v>47</v>
      </c>
      <c r="F12" t="s">
        <v>48</v>
      </c>
      <c r="G12">
        <v>506</v>
      </c>
      <c r="H12">
        <v>57.49</v>
      </c>
      <c r="I12" t="s">
        <v>50</v>
      </c>
      <c r="J12">
        <v>0</v>
      </c>
      <c r="K12" t="s">
        <v>51</v>
      </c>
      <c r="L12">
        <v>171.58</v>
      </c>
      <c r="M12">
        <v>8.8000000000000007</v>
      </c>
      <c r="N12">
        <v>0</v>
      </c>
      <c r="O12" s="1">
        <f t="shared" si="0"/>
        <v>0.33909090909090911</v>
      </c>
      <c r="P12" s="2">
        <f t="shared" si="1"/>
        <v>8.8015307009914761</v>
      </c>
      <c r="Q12" t="str" cm="1">
        <f t="array" ref="Q12">_xlfn.IFS($I12="Yes","On Time",$I12="No","Delayed",TRUE,"Unknown")</f>
        <v>Delayed</v>
      </c>
      <c r="R12" s="1">
        <f>Table1[[#This Row],[Cost per Mile]]</f>
        <v>0.33909090909090911</v>
      </c>
      <c r="S12" s="2">
        <f>IF(Table1[[#This Row],[Fuel Efficiency (mi/gal)]] &gt; 0, Table1[[#This Row],[Distance (mi)]] / Table1[[#This Row],[Fuel Efficiency (mi/gal)]] * 1.5, "")</f>
        <v>86.249999999999986</v>
      </c>
    </row>
    <row r="13" spans="1:19" x14ac:dyDescent="0.25">
      <c r="A13" s="3">
        <v>45669</v>
      </c>
      <c r="B13" t="s">
        <v>16</v>
      </c>
      <c r="C13" t="s">
        <v>32</v>
      </c>
      <c r="D13" t="s">
        <v>43</v>
      </c>
      <c r="E13" t="s">
        <v>47</v>
      </c>
      <c r="F13" t="s">
        <v>48</v>
      </c>
      <c r="G13">
        <v>241</v>
      </c>
      <c r="H13">
        <v>99.37</v>
      </c>
      <c r="I13" t="s">
        <v>50</v>
      </c>
      <c r="J13">
        <v>90</v>
      </c>
      <c r="K13" t="s">
        <v>51</v>
      </c>
      <c r="L13">
        <v>282.73</v>
      </c>
      <c r="M13">
        <v>2.4300000000000002</v>
      </c>
      <c r="N13">
        <v>0</v>
      </c>
      <c r="O13" s="1">
        <f t="shared" si="0"/>
        <v>1.1731535269709545</v>
      </c>
      <c r="P13" s="2">
        <f t="shared" si="1"/>
        <v>2.4252792593338031</v>
      </c>
      <c r="Q13" t="str" cm="1">
        <f t="array" ref="Q13">_xlfn.IFS($I13="Yes","On Time",$I13="No","Delayed",TRUE,"Unknown")</f>
        <v>Delayed</v>
      </c>
      <c r="R13" s="1">
        <f>Table1[[#This Row],[Cost per Mile]]</f>
        <v>1.1731535269709545</v>
      </c>
      <c r="S13" s="2">
        <f>IF(Table1[[#This Row],[Fuel Efficiency (mi/gal)]] &gt; 0, Table1[[#This Row],[Distance (mi)]] / Table1[[#This Row],[Fuel Efficiency (mi/gal)]] * 1.5, "")</f>
        <v>148.76543209876542</v>
      </c>
    </row>
    <row r="14" spans="1:19" x14ac:dyDescent="0.25">
      <c r="A14" s="3">
        <v>45670</v>
      </c>
      <c r="B14" t="s">
        <v>16</v>
      </c>
      <c r="C14" t="s">
        <v>33</v>
      </c>
      <c r="D14" t="s">
        <v>40</v>
      </c>
      <c r="E14" t="s">
        <v>47</v>
      </c>
      <c r="F14" t="s">
        <v>45</v>
      </c>
      <c r="G14">
        <v>148</v>
      </c>
      <c r="H14">
        <v>16.64</v>
      </c>
      <c r="I14" t="s">
        <v>49</v>
      </c>
      <c r="J14">
        <v>0</v>
      </c>
      <c r="K14" t="s">
        <v>51</v>
      </c>
      <c r="L14">
        <v>758.58</v>
      </c>
      <c r="M14">
        <v>8.89</v>
      </c>
      <c r="N14">
        <v>1</v>
      </c>
      <c r="O14" s="1">
        <f t="shared" si="0"/>
        <v>5.1255405405405412</v>
      </c>
      <c r="P14" s="2">
        <f t="shared" si="1"/>
        <v>8.8942307692307683</v>
      </c>
      <c r="Q14" t="str" cm="1">
        <f t="array" ref="Q14">_xlfn.IFS($I14="Yes","On Time",$I14="No","Delayed",TRUE,"Unknown")</f>
        <v>On Time</v>
      </c>
      <c r="R14" s="1">
        <f>Table1[[#This Row],[Cost per Mile]]</f>
        <v>5.1255405405405412</v>
      </c>
      <c r="S14" s="2">
        <f>IF(Table1[[#This Row],[Fuel Efficiency (mi/gal)]] &gt; 0, Table1[[#This Row],[Distance (mi)]] / Table1[[#This Row],[Fuel Efficiency (mi/gal)]] * 1.5, "")</f>
        <v>24.971878515185601</v>
      </c>
    </row>
    <row r="15" spans="1:19" x14ac:dyDescent="0.25">
      <c r="A15" s="3">
        <v>45671</v>
      </c>
      <c r="B15" t="s">
        <v>19</v>
      </c>
      <c r="C15" t="s">
        <v>31</v>
      </c>
      <c r="D15" t="s">
        <v>40</v>
      </c>
      <c r="E15" t="s">
        <v>48</v>
      </c>
      <c r="F15" t="s">
        <v>48</v>
      </c>
      <c r="G15">
        <v>597</v>
      </c>
      <c r="H15">
        <v>59.85</v>
      </c>
      <c r="I15" t="s">
        <v>50</v>
      </c>
      <c r="J15">
        <v>0</v>
      </c>
      <c r="K15" t="s">
        <v>51</v>
      </c>
      <c r="L15">
        <v>710.09</v>
      </c>
      <c r="M15">
        <v>9.9700000000000006</v>
      </c>
      <c r="N15">
        <v>0</v>
      </c>
      <c r="O15" s="1">
        <f t="shared" si="0"/>
        <v>1.1894304857621441</v>
      </c>
      <c r="P15" s="2">
        <f t="shared" si="1"/>
        <v>9.9749373433583965</v>
      </c>
      <c r="Q15" t="str" cm="1">
        <f t="array" ref="Q15">_xlfn.IFS($I15="Yes","On Time",$I15="No","Delayed",TRUE,"Unknown")</f>
        <v>Delayed</v>
      </c>
      <c r="R15" s="1">
        <f>Table1[[#This Row],[Cost per Mile]]</f>
        <v>1.1894304857621441</v>
      </c>
      <c r="S15" s="2">
        <f>IF(Table1[[#This Row],[Fuel Efficiency (mi/gal)]] &gt; 0, Table1[[#This Row],[Distance (mi)]] / Table1[[#This Row],[Fuel Efficiency (mi/gal)]] * 1.5, "")</f>
        <v>89.819458375125365</v>
      </c>
    </row>
    <row r="16" spans="1:19" x14ac:dyDescent="0.25">
      <c r="A16" s="3">
        <v>45672</v>
      </c>
      <c r="B16" t="s">
        <v>20</v>
      </c>
      <c r="C16" t="s">
        <v>26</v>
      </c>
      <c r="D16" t="s">
        <v>39</v>
      </c>
      <c r="E16" t="s">
        <v>45</v>
      </c>
      <c r="F16" t="s">
        <v>45</v>
      </c>
      <c r="G16">
        <v>145</v>
      </c>
      <c r="H16">
        <v>97.24</v>
      </c>
      <c r="I16" t="s">
        <v>49</v>
      </c>
      <c r="J16">
        <v>60</v>
      </c>
      <c r="K16" t="s">
        <v>51</v>
      </c>
      <c r="L16">
        <v>173.03</v>
      </c>
      <c r="M16">
        <v>1.49</v>
      </c>
      <c r="N16">
        <v>1</v>
      </c>
      <c r="O16" s="1">
        <f t="shared" si="0"/>
        <v>1.1933103448275861</v>
      </c>
      <c r="P16" s="2">
        <f t="shared" si="1"/>
        <v>1.491155902920609</v>
      </c>
      <c r="Q16" t="str" cm="1">
        <f t="array" ref="Q16">_xlfn.IFS($I16="Yes","On Time",$I16="No","Delayed",TRUE,"Unknown")</f>
        <v>On Time</v>
      </c>
      <c r="R16" s="1">
        <f>Table1[[#This Row],[Cost per Mile]]</f>
        <v>1.1933103448275861</v>
      </c>
      <c r="S16" s="2">
        <f>IF(Table1[[#This Row],[Fuel Efficiency (mi/gal)]] &gt; 0, Table1[[#This Row],[Distance (mi)]] / Table1[[#This Row],[Fuel Efficiency (mi/gal)]] * 1.5, "")</f>
        <v>145.9731543624161</v>
      </c>
    </row>
    <row r="17" spans="1:19" x14ac:dyDescent="0.25">
      <c r="A17" s="3">
        <v>45673</v>
      </c>
      <c r="B17" t="s">
        <v>17</v>
      </c>
      <c r="C17" t="s">
        <v>31</v>
      </c>
      <c r="D17" t="s">
        <v>40</v>
      </c>
      <c r="E17" t="s">
        <v>44</v>
      </c>
      <c r="F17" t="s">
        <v>44</v>
      </c>
      <c r="G17">
        <v>239</v>
      </c>
      <c r="H17">
        <v>57.08</v>
      </c>
      <c r="I17" t="s">
        <v>49</v>
      </c>
      <c r="J17">
        <v>15</v>
      </c>
      <c r="K17" t="s">
        <v>51</v>
      </c>
      <c r="L17">
        <v>338.68</v>
      </c>
      <c r="M17">
        <v>4.1900000000000004</v>
      </c>
      <c r="N17">
        <v>1</v>
      </c>
      <c r="O17" s="1">
        <f t="shared" si="0"/>
        <v>1.417071129707113</v>
      </c>
      <c r="P17" s="2">
        <f t="shared" si="1"/>
        <v>4.1871058163980379</v>
      </c>
      <c r="Q17" t="str" cm="1">
        <f t="array" ref="Q17">_xlfn.IFS($I17="Yes","On Time",$I17="No","Delayed",TRUE,"Unknown")</f>
        <v>On Time</v>
      </c>
      <c r="R17" s="1">
        <f>Table1[[#This Row],[Cost per Mile]]</f>
        <v>1.417071129707113</v>
      </c>
      <c r="S17" s="2">
        <f>IF(Table1[[#This Row],[Fuel Efficiency (mi/gal)]] &gt; 0, Table1[[#This Row],[Distance (mi)]] / Table1[[#This Row],[Fuel Efficiency (mi/gal)]] * 1.5, "")</f>
        <v>85.560859188544157</v>
      </c>
    </row>
    <row r="18" spans="1:19" x14ac:dyDescent="0.25">
      <c r="A18" s="3">
        <v>45674</v>
      </c>
      <c r="B18" t="s">
        <v>21</v>
      </c>
      <c r="C18" t="s">
        <v>30</v>
      </c>
      <c r="D18" t="s">
        <v>42</v>
      </c>
      <c r="E18" t="s">
        <v>46</v>
      </c>
      <c r="F18" t="s">
        <v>46</v>
      </c>
      <c r="G18">
        <v>86</v>
      </c>
      <c r="H18">
        <v>66.650000000000006</v>
      </c>
      <c r="I18" t="s">
        <v>49</v>
      </c>
      <c r="J18">
        <v>0</v>
      </c>
      <c r="K18" t="s">
        <v>51</v>
      </c>
      <c r="L18">
        <v>346.41</v>
      </c>
      <c r="M18">
        <v>1.29</v>
      </c>
      <c r="N18">
        <v>1</v>
      </c>
      <c r="O18" s="1">
        <f t="shared" si="0"/>
        <v>4.0280232558139542</v>
      </c>
      <c r="P18" s="2">
        <f t="shared" si="1"/>
        <v>1.2903225806451613</v>
      </c>
      <c r="Q18" t="str" cm="1">
        <f t="array" ref="Q18">_xlfn.IFS($I18="Yes","On Time",$I18="No","Delayed",TRUE,"Unknown")</f>
        <v>On Time</v>
      </c>
      <c r="R18" s="1">
        <f>Table1[[#This Row],[Cost per Mile]]</f>
        <v>4.0280232558139542</v>
      </c>
      <c r="S18" s="2">
        <f>IF(Table1[[#This Row],[Fuel Efficiency (mi/gal)]] &gt; 0, Table1[[#This Row],[Distance (mi)]] / Table1[[#This Row],[Fuel Efficiency (mi/gal)]] * 1.5, "")</f>
        <v>100</v>
      </c>
    </row>
    <row r="19" spans="1:19" x14ac:dyDescent="0.25">
      <c r="A19" s="3">
        <v>45675</v>
      </c>
      <c r="B19" t="s">
        <v>16</v>
      </c>
      <c r="C19" t="s">
        <v>34</v>
      </c>
      <c r="D19" t="s">
        <v>42</v>
      </c>
      <c r="E19" t="s">
        <v>44</v>
      </c>
      <c r="F19" t="s">
        <v>45</v>
      </c>
      <c r="G19">
        <v>418</v>
      </c>
      <c r="H19">
        <v>72.62</v>
      </c>
      <c r="I19" t="s">
        <v>50</v>
      </c>
      <c r="J19">
        <v>0</v>
      </c>
      <c r="K19" t="s">
        <v>51</v>
      </c>
      <c r="L19">
        <v>721.11</v>
      </c>
      <c r="M19">
        <v>5.76</v>
      </c>
      <c r="N19">
        <v>0</v>
      </c>
      <c r="O19" s="1">
        <f t="shared" si="0"/>
        <v>1.7251435406698565</v>
      </c>
      <c r="P19" s="2">
        <f t="shared" si="1"/>
        <v>5.7559900853759292</v>
      </c>
      <c r="Q19" t="str" cm="1">
        <f t="array" ref="Q19">_xlfn.IFS($I19="Yes","On Time",$I19="No","Delayed",TRUE,"Unknown")</f>
        <v>Delayed</v>
      </c>
      <c r="R19" s="1">
        <f>Table1[[#This Row],[Cost per Mile]]</f>
        <v>1.7251435406698565</v>
      </c>
      <c r="S19" s="2">
        <f>IF(Table1[[#This Row],[Fuel Efficiency (mi/gal)]] &gt; 0, Table1[[#This Row],[Distance (mi)]] / Table1[[#This Row],[Fuel Efficiency (mi/gal)]] * 1.5, "")</f>
        <v>108.85416666666666</v>
      </c>
    </row>
    <row r="20" spans="1:19" x14ac:dyDescent="0.25">
      <c r="A20" s="3">
        <v>45676</v>
      </c>
      <c r="B20" t="s">
        <v>20</v>
      </c>
      <c r="C20" t="s">
        <v>28</v>
      </c>
      <c r="D20" t="s">
        <v>41</v>
      </c>
      <c r="E20" t="s">
        <v>45</v>
      </c>
      <c r="F20" t="s">
        <v>44</v>
      </c>
      <c r="G20">
        <v>574</v>
      </c>
      <c r="H20">
        <v>50.91</v>
      </c>
      <c r="I20" t="s">
        <v>49</v>
      </c>
      <c r="J20">
        <v>0</v>
      </c>
      <c r="K20" t="s">
        <v>51</v>
      </c>
      <c r="L20">
        <v>166.75</v>
      </c>
      <c r="M20">
        <v>11.27</v>
      </c>
      <c r="N20">
        <v>1</v>
      </c>
      <c r="O20" s="1">
        <f t="shared" si="0"/>
        <v>0.29050522648083621</v>
      </c>
      <c r="P20" s="2">
        <f t="shared" si="1"/>
        <v>11.274798664309566</v>
      </c>
      <c r="Q20" t="str" cm="1">
        <f t="array" ref="Q20">_xlfn.IFS($I20="Yes","On Time",$I20="No","Delayed",TRUE,"Unknown")</f>
        <v>On Time</v>
      </c>
      <c r="R20" s="1">
        <f>Table1[[#This Row],[Cost per Mile]]</f>
        <v>0.29050522648083621</v>
      </c>
      <c r="S20" s="2">
        <f>IF(Table1[[#This Row],[Fuel Efficiency (mi/gal)]] &gt; 0, Table1[[#This Row],[Distance (mi)]] / Table1[[#This Row],[Fuel Efficiency (mi/gal)]] * 1.5, "")</f>
        <v>76.397515527950318</v>
      </c>
    </row>
    <row r="21" spans="1:19" x14ac:dyDescent="0.25">
      <c r="A21" s="3">
        <v>45677</v>
      </c>
      <c r="B21" t="s">
        <v>21</v>
      </c>
      <c r="C21" t="s">
        <v>31</v>
      </c>
      <c r="D21" t="s">
        <v>43</v>
      </c>
      <c r="E21" t="s">
        <v>46</v>
      </c>
      <c r="F21" t="s">
        <v>48</v>
      </c>
      <c r="G21">
        <v>328</v>
      </c>
      <c r="H21">
        <v>66.48</v>
      </c>
      <c r="I21" t="s">
        <v>49</v>
      </c>
      <c r="J21">
        <v>0</v>
      </c>
      <c r="K21" t="s">
        <v>51</v>
      </c>
      <c r="L21">
        <v>238.49</v>
      </c>
      <c r="M21">
        <v>4.93</v>
      </c>
      <c r="N21">
        <v>1</v>
      </c>
      <c r="O21" s="1">
        <f t="shared" si="0"/>
        <v>0.72710365853658543</v>
      </c>
      <c r="P21" s="2">
        <f t="shared" si="1"/>
        <v>4.9338146811070995</v>
      </c>
      <c r="Q21" t="str" cm="1">
        <f t="array" ref="Q21">_xlfn.IFS($I21="Yes","On Time",$I21="No","Delayed",TRUE,"Unknown")</f>
        <v>On Time</v>
      </c>
      <c r="R21" s="1">
        <f>Table1[[#This Row],[Cost per Mile]]</f>
        <v>0.72710365853658543</v>
      </c>
      <c r="S21" s="2">
        <f>IF(Table1[[#This Row],[Fuel Efficiency (mi/gal)]] &gt; 0, Table1[[#This Row],[Distance (mi)]] / Table1[[#This Row],[Fuel Efficiency (mi/gal)]] * 1.5, "")</f>
        <v>99.797160243407717</v>
      </c>
    </row>
    <row r="22" spans="1:19" x14ac:dyDescent="0.25">
      <c r="A22" s="3">
        <v>45678</v>
      </c>
      <c r="B22" t="s">
        <v>17</v>
      </c>
      <c r="C22" t="s">
        <v>26</v>
      </c>
      <c r="D22" t="s">
        <v>40</v>
      </c>
      <c r="E22" t="s">
        <v>45</v>
      </c>
      <c r="F22" t="s">
        <v>48</v>
      </c>
      <c r="G22">
        <v>266</v>
      </c>
      <c r="H22">
        <v>62.59</v>
      </c>
      <c r="I22" t="s">
        <v>49</v>
      </c>
      <c r="J22">
        <v>30</v>
      </c>
      <c r="K22" t="s">
        <v>51</v>
      </c>
      <c r="L22">
        <v>829.93</v>
      </c>
      <c r="M22">
        <v>4.25</v>
      </c>
      <c r="N22">
        <v>1</v>
      </c>
      <c r="O22" s="1">
        <f t="shared" si="0"/>
        <v>3.1200375939849621</v>
      </c>
      <c r="P22" s="2">
        <f t="shared" si="1"/>
        <v>4.2498801725515252</v>
      </c>
      <c r="Q22" t="str" cm="1">
        <f t="array" ref="Q22">_xlfn.IFS($I22="Yes","On Time",$I22="No","Delayed",TRUE,"Unknown")</f>
        <v>On Time</v>
      </c>
      <c r="R22" s="1">
        <f>Table1[[#This Row],[Cost per Mile]]</f>
        <v>3.1200375939849621</v>
      </c>
      <c r="S22" s="2">
        <f>IF(Table1[[#This Row],[Fuel Efficiency (mi/gal)]] &gt; 0, Table1[[#This Row],[Distance (mi)]] / Table1[[#This Row],[Fuel Efficiency (mi/gal)]] * 1.5, "")</f>
        <v>93.882352941176464</v>
      </c>
    </row>
    <row r="23" spans="1:19" x14ac:dyDescent="0.25">
      <c r="A23" s="3">
        <v>45679</v>
      </c>
      <c r="B23" t="s">
        <v>22</v>
      </c>
      <c r="C23" t="s">
        <v>30</v>
      </c>
      <c r="D23" t="s">
        <v>40</v>
      </c>
      <c r="E23" t="s">
        <v>47</v>
      </c>
      <c r="F23" t="s">
        <v>44</v>
      </c>
      <c r="G23">
        <v>322</v>
      </c>
      <c r="H23">
        <v>91.1</v>
      </c>
      <c r="I23" t="s">
        <v>49</v>
      </c>
      <c r="J23">
        <v>0</v>
      </c>
      <c r="K23" t="s">
        <v>54</v>
      </c>
      <c r="L23">
        <v>301.76</v>
      </c>
      <c r="M23">
        <v>3.53</v>
      </c>
      <c r="N23">
        <v>1</v>
      </c>
      <c r="O23" s="1">
        <f t="shared" si="0"/>
        <v>0.93714285714285717</v>
      </c>
      <c r="P23" s="2">
        <f t="shared" si="1"/>
        <v>3.5345773874862791</v>
      </c>
      <c r="Q23" t="str" cm="1">
        <f t="array" ref="Q23">_xlfn.IFS($I23="Yes","On Time",$I23="No","Delayed",TRUE,"Unknown")</f>
        <v>On Time</v>
      </c>
      <c r="R23" s="1">
        <f>Table1[[#This Row],[Cost per Mile]]</f>
        <v>0.93714285714285717</v>
      </c>
      <c r="S23" s="2">
        <f>IF(Table1[[#This Row],[Fuel Efficiency (mi/gal)]] &gt; 0, Table1[[#This Row],[Distance (mi)]] / Table1[[#This Row],[Fuel Efficiency (mi/gal)]] * 1.5, "")</f>
        <v>136.82719546742209</v>
      </c>
    </row>
    <row r="24" spans="1:19" x14ac:dyDescent="0.25">
      <c r="A24" s="3">
        <v>45680</v>
      </c>
      <c r="B24" t="s">
        <v>18</v>
      </c>
      <c r="C24" t="s">
        <v>35</v>
      </c>
      <c r="D24" t="s">
        <v>39</v>
      </c>
      <c r="E24" t="s">
        <v>46</v>
      </c>
      <c r="F24" t="s">
        <v>48</v>
      </c>
      <c r="G24">
        <v>111</v>
      </c>
      <c r="H24">
        <v>14.09</v>
      </c>
      <c r="I24" t="s">
        <v>49</v>
      </c>
      <c r="J24">
        <v>0</v>
      </c>
      <c r="K24" t="s">
        <v>51</v>
      </c>
      <c r="L24">
        <v>704.83</v>
      </c>
      <c r="M24">
        <v>7.88</v>
      </c>
      <c r="N24">
        <v>1</v>
      </c>
      <c r="O24" s="1">
        <f t="shared" si="0"/>
        <v>6.3498198198198201</v>
      </c>
      <c r="P24" s="2">
        <f t="shared" si="1"/>
        <v>7.8779276082327891</v>
      </c>
      <c r="Q24" t="str" cm="1">
        <f t="array" ref="Q24">_xlfn.IFS($I24="Yes","On Time",$I24="No","Delayed",TRUE,"Unknown")</f>
        <v>On Time</v>
      </c>
      <c r="R24" s="1">
        <f>Table1[[#This Row],[Cost per Mile]]</f>
        <v>6.3498198198198201</v>
      </c>
      <c r="S24" s="2">
        <f>IF(Table1[[#This Row],[Fuel Efficiency (mi/gal)]] &gt; 0, Table1[[#This Row],[Distance (mi)]] / Table1[[#This Row],[Fuel Efficiency (mi/gal)]] * 1.5, "")</f>
        <v>21.129441624365484</v>
      </c>
    </row>
    <row r="25" spans="1:19" x14ac:dyDescent="0.25">
      <c r="A25" s="3">
        <v>45681</v>
      </c>
      <c r="B25" t="s">
        <v>20</v>
      </c>
      <c r="C25" t="s">
        <v>27</v>
      </c>
      <c r="D25" t="s">
        <v>42</v>
      </c>
      <c r="E25" t="s">
        <v>47</v>
      </c>
      <c r="F25" t="s">
        <v>44</v>
      </c>
      <c r="G25">
        <v>391</v>
      </c>
      <c r="H25">
        <v>35.29</v>
      </c>
      <c r="I25" t="s">
        <v>49</v>
      </c>
      <c r="J25">
        <v>0</v>
      </c>
      <c r="K25" t="s">
        <v>51</v>
      </c>
      <c r="L25">
        <v>352.46</v>
      </c>
      <c r="M25">
        <v>11.08</v>
      </c>
      <c r="N25">
        <v>1</v>
      </c>
      <c r="O25" s="1">
        <f t="shared" si="0"/>
        <v>0.90143222506393861</v>
      </c>
      <c r="P25" s="2">
        <f t="shared" si="1"/>
        <v>11.079625956361577</v>
      </c>
      <c r="Q25" t="str" cm="1">
        <f t="array" ref="Q25">_xlfn.IFS($I25="Yes","On Time",$I25="No","Delayed",TRUE,"Unknown")</f>
        <v>On Time</v>
      </c>
      <c r="R25" s="1">
        <f>Table1[[#This Row],[Cost per Mile]]</f>
        <v>0.90143222506393861</v>
      </c>
      <c r="S25" s="2">
        <f>IF(Table1[[#This Row],[Fuel Efficiency (mi/gal)]] &gt; 0, Table1[[#This Row],[Distance (mi)]] / Table1[[#This Row],[Fuel Efficiency (mi/gal)]] * 1.5, "")</f>
        <v>52.933212996389884</v>
      </c>
    </row>
    <row r="26" spans="1:19" x14ac:dyDescent="0.25">
      <c r="A26" s="3">
        <v>45682</v>
      </c>
      <c r="B26" t="s">
        <v>23</v>
      </c>
      <c r="C26" t="s">
        <v>34</v>
      </c>
      <c r="D26" t="s">
        <v>43</v>
      </c>
      <c r="E26" t="s">
        <v>44</v>
      </c>
      <c r="F26" t="s">
        <v>45</v>
      </c>
      <c r="G26">
        <v>446</v>
      </c>
      <c r="H26">
        <v>95.54</v>
      </c>
      <c r="I26" t="s">
        <v>49</v>
      </c>
      <c r="J26">
        <v>0</v>
      </c>
      <c r="K26" t="s">
        <v>51</v>
      </c>
      <c r="L26">
        <v>234.53</v>
      </c>
      <c r="M26">
        <v>4.67</v>
      </c>
      <c r="N26">
        <v>1</v>
      </c>
      <c r="O26" s="1">
        <f t="shared" si="0"/>
        <v>0.5258520179372197</v>
      </c>
      <c r="P26" s="2">
        <f t="shared" si="1"/>
        <v>4.6682018002930707</v>
      </c>
      <c r="Q26" t="str" cm="1">
        <f t="array" ref="Q26">_xlfn.IFS($I26="Yes","On Time",$I26="No","Delayed",TRUE,"Unknown")</f>
        <v>On Time</v>
      </c>
      <c r="R26" s="1">
        <f>Table1[[#This Row],[Cost per Mile]]</f>
        <v>0.5258520179372197</v>
      </c>
      <c r="S26" s="2">
        <f>IF(Table1[[#This Row],[Fuel Efficiency (mi/gal)]] &gt; 0, Table1[[#This Row],[Distance (mi)]] / Table1[[#This Row],[Fuel Efficiency (mi/gal)]] * 1.5, "")</f>
        <v>143.25481798715205</v>
      </c>
    </row>
    <row r="27" spans="1:19" x14ac:dyDescent="0.25">
      <c r="A27" s="3">
        <v>45683</v>
      </c>
      <c r="B27" t="s">
        <v>22</v>
      </c>
      <c r="C27" t="s">
        <v>28</v>
      </c>
      <c r="D27" t="s">
        <v>41</v>
      </c>
      <c r="E27" t="s">
        <v>44</v>
      </c>
      <c r="F27" t="s">
        <v>45</v>
      </c>
      <c r="G27">
        <v>68</v>
      </c>
      <c r="H27">
        <v>90.12</v>
      </c>
      <c r="I27" t="s">
        <v>49</v>
      </c>
      <c r="J27">
        <v>0</v>
      </c>
      <c r="K27" t="s">
        <v>54</v>
      </c>
      <c r="L27">
        <v>356.7</v>
      </c>
      <c r="M27">
        <v>0.75</v>
      </c>
      <c r="N27">
        <v>1</v>
      </c>
      <c r="O27" s="1">
        <f t="shared" si="0"/>
        <v>5.2455882352941172</v>
      </c>
      <c r="P27" s="2">
        <f t="shared" si="1"/>
        <v>0.75454948956946288</v>
      </c>
      <c r="Q27" t="str" cm="1">
        <f t="array" ref="Q27">_xlfn.IFS($I27="Yes","On Time",$I27="No","Delayed",TRUE,"Unknown")</f>
        <v>On Time</v>
      </c>
      <c r="R27" s="1">
        <f>Table1[[#This Row],[Cost per Mile]]</f>
        <v>5.2455882352941172</v>
      </c>
      <c r="S27" s="2">
        <f>IF(Table1[[#This Row],[Fuel Efficiency (mi/gal)]] &gt; 0, Table1[[#This Row],[Distance (mi)]] / Table1[[#This Row],[Fuel Efficiency (mi/gal)]] * 1.5, "")</f>
        <v>136</v>
      </c>
    </row>
    <row r="28" spans="1:19" x14ac:dyDescent="0.25">
      <c r="A28" s="3">
        <v>45684</v>
      </c>
      <c r="B28" t="s">
        <v>18</v>
      </c>
      <c r="C28" t="s">
        <v>27</v>
      </c>
      <c r="D28" t="s">
        <v>42</v>
      </c>
      <c r="E28" t="s">
        <v>46</v>
      </c>
      <c r="F28" t="s">
        <v>44</v>
      </c>
      <c r="G28">
        <v>226</v>
      </c>
      <c r="H28">
        <v>51.01</v>
      </c>
      <c r="I28" t="s">
        <v>49</v>
      </c>
      <c r="J28">
        <v>0</v>
      </c>
      <c r="K28" t="s">
        <v>51</v>
      </c>
      <c r="L28">
        <v>763.93</v>
      </c>
      <c r="M28">
        <v>4.43</v>
      </c>
      <c r="N28">
        <v>1</v>
      </c>
      <c r="O28" s="1">
        <f t="shared" si="0"/>
        <v>3.380221238938053</v>
      </c>
      <c r="P28" s="2">
        <f t="shared" si="1"/>
        <v>4.4305038227798477</v>
      </c>
      <c r="Q28" t="str" cm="1">
        <f t="array" ref="Q28">_xlfn.IFS($I28="Yes","On Time",$I28="No","Delayed",TRUE,"Unknown")</f>
        <v>On Time</v>
      </c>
      <c r="R28" s="1">
        <f>Table1[[#This Row],[Cost per Mile]]</f>
        <v>3.380221238938053</v>
      </c>
      <c r="S28" s="2">
        <f>IF(Table1[[#This Row],[Fuel Efficiency (mi/gal)]] &gt; 0, Table1[[#This Row],[Distance (mi)]] / Table1[[#This Row],[Fuel Efficiency (mi/gal)]] * 1.5, "")</f>
        <v>76.52370203160271</v>
      </c>
    </row>
    <row r="29" spans="1:19" x14ac:dyDescent="0.25">
      <c r="A29" s="3">
        <v>45685</v>
      </c>
      <c r="B29" t="s">
        <v>19</v>
      </c>
      <c r="C29" t="s">
        <v>33</v>
      </c>
      <c r="D29" t="s">
        <v>41</v>
      </c>
      <c r="E29" t="s">
        <v>46</v>
      </c>
      <c r="F29" t="s">
        <v>45</v>
      </c>
      <c r="G29">
        <v>445</v>
      </c>
      <c r="H29">
        <v>65.81</v>
      </c>
      <c r="I29" t="s">
        <v>49</v>
      </c>
      <c r="J29">
        <v>0</v>
      </c>
      <c r="K29" t="s">
        <v>51</v>
      </c>
      <c r="L29">
        <v>877.34</v>
      </c>
      <c r="M29">
        <v>6.76</v>
      </c>
      <c r="N29">
        <v>1</v>
      </c>
      <c r="O29" s="1">
        <f t="shared" si="0"/>
        <v>1.9715505617977529</v>
      </c>
      <c r="P29" s="2">
        <f t="shared" si="1"/>
        <v>6.7618902902294478</v>
      </c>
      <c r="Q29" t="str" cm="1">
        <f t="array" ref="Q29">_xlfn.IFS($I29="Yes","On Time",$I29="No","Delayed",TRUE,"Unknown")</f>
        <v>On Time</v>
      </c>
      <c r="R29" s="1">
        <f>Table1[[#This Row],[Cost per Mile]]</f>
        <v>1.9715505617977529</v>
      </c>
      <c r="S29" s="2">
        <f>IF(Table1[[#This Row],[Fuel Efficiency (mi/gal)]] &gt; 0, Table1[[#This Row],[Distance (mi)]] / Table1[[#This Row],[Fuel Efficiency (mi/gal)]] * 1.5, "")</f>
        <v>98.742603550295868</v>
      </c>
    </row>
    <row r="30" spans="1:19" x14ac:dyDescent="0.25">
      <c r="A30" s="3">
        <v>45686</v>
      </c>
      <c r="B30" t="s">
        <v>14</v>
      </c>
      <c r="C30" t="s">
        <v>36</v>
      </c>
      <c r="D30" t="s">
        <v>39</v>
      </c>
      <c r="E30" t="s">
        <v>45</v>
      </c>
      <c r="F30" t="s">
        <v>45</v>
      </c>
      <c r="G30">
        <v>494</v>
      </c>
      <c r="H30">
        <v>34.96</v>
      </c>
      <c r="I30" t="s">
        <v>49</v>
      </c>
      <c r="J30">
        <v>0</v>
      </c>
      <c r="K30" t="s">
        <v>51</v>
      </c>
      <c r="L30">
        <v>855.69</v>
      </c>
      <c r="M30">
        <v>14.13</v>
      </c>
      <c r="N30">
        <v>1</v>
      </c>
      <c r="O30" s="1">
        <f t="shared" si="0"/>
        <v>1.732165991902834</v>
      </c>
      <c r="P30" s="2">
        <f t="shared" si="1"/>
        <v>14.130434782608695</v>
      </c>
      <c r="Q30" t="str" cm="1">
        <f t="array" ref="Q30">_xlfn.IFS($I30="Yes","On Time",$I30="No","Delayed",TRUE,"Unknown")</f>
        <v>On Time</v>
      </c>
      <c r="R30" s="1">
        <f>Table1[[#This Row],[Cost per Mile]]</f>
        <v>1.732165991902834</v>
      </c>
      <c r="S30" s="2">
        <f>IF(Table1[[#This Row],[Fuel Efficiency (mi/gal)]] &gt; 0, Table1[[#This Row],[Distance (mi)]] / Table1[[#This Row],[Fuel Efficiency (mi/gal)]] * 1.5, "")</f>
        <v>52.4416135881104</v>
      </c>
    </row>
    <row r="31" spans="1:19" x14ac:dyDescent="0.25">
      <c r="A31" s="3">
        <v>45687</v>
      </c>
      <c r="B31" t="s">
        <v>15</v>
      </c>
      <c r="C31" t="s">
        <v>34</v>
      </c>
      <c r="D31" t="s">
        <v>39</v>
      </c>
      <c r="E31" t="s">
        <v>45</v>
      </c>
      <c r="F31" t="s">
        <v>45</v>
      </c>
      <c r="G31">
        <v>282</v>
      </c>
      <c r="H31">
        <v>26.93</v>
      </c>
      <c r="I31" t="s">
        <v>49</v>
      </c>
      <c r="J31">
        <v>0</v>
      </c>
      <c r="K31" t="s">
        <v>51</v>
      </c>
      <c r="L31">
        <v>487.61</v>
      </c>
      <c r="M31">
        <v>10.47</v>
      </c>
      <c r="N31">
        <v>1</v>
      </c>
      <c r="O31" s="1">
        <f t="shared" si="0"/>
        <v>1.729113475177305</v>
      </c>
      <c r="P31" s="2">
        <f t="shared" si="1"/>
        <v>10.471593018937988</v>
      </c>
      <c r="Q31" t="str" cm="1">
        <f t="array" ref="Q31">_xlfn.IFS($I31="Yes","On Time",$I31="No","Delayed",TRUE,"Unknown")</f>
        <v>On Time</v>
      </c>
      <c r="R31" s="1">
        <f>Table1[[#This Row],[Cost per Mile]]</f>
        <v>1.729113475177305</v>
      </c>
      <c r="S31" s="2">
        <f>IF(Table1[[#This Row],[Fuel Efficiency (mi/gal)]] &gt; 0, Table1[[#This Row],[Distance (mi)]] / Table1[[#This Row],[Fuel Efficiency (mi/gal)]] * 1.5, "")</f>
        <v>40.401146131805156</v>
      </c>
    </row>
    <row r="32" spans="1:19" x14ac:dyDescent="0.25">
      <c r="A32" s="3">
        <v>45688</v>
      </c>
      <c r="B32" t="s">
        <v>23</v>
      </c>
      <c r="C32" t="s">
        <v>34</v>
      </c>
      <c r="D32" t="s">
        <v>40</v>
      </c>
      <c r="E32" t="s">
        <v>47</v>
      </c>
      <c r="F32" t="s">
        <v>47</v>
      </c>
      <c r="G32">
        <v>125</v>
      </c>
      <c r="H32">
        <v>51.73</v>
      </c>
      <c r="I32" t="s">
        <v>50</v>
      </c>
      <c r="J32">
        <v>0</v>
      </c>
      <c r="K32" t="s">
        <v>51</v>
      </c>
      <c r="L32">
        <v>717.87</v>
      </c>
      <c r="M32">
        <v>2.42</v>
      </c>
      <c r="N32">
        <v>0</v>
      </c>
      <c r="O32" s="1">
        <f t="shared" si="0"/>
        <v>5.7429600000000001</v>
      </c>
      <c r="P32" s="2">
        <f t="shared" si="1"/>
        <v>2.4163928088150013</v>
      </c>
      <c r="Q32" t="str" cm="1">
        <f t="array" ref="Q32">_xlfn.IFS($I32="Yes","On Time",$I32="No","Delayed",TRUE,"Unknown")</f>
        <v>Delayed</v>
      </c>
      <c r="R32" s="1">
        <f>Table1[[#This Row],[Cost per Mile]]</f>
        <v>5.7429600000000001</v>
      </c>
      <c r="S32" s="2">
        <f>IF(Table1[[#This Row],[Fuel Efficiency (mi/gal)]] &gt; 0, Table1[[#This Row],[Distance (mi)]] / Table1[[#This Row],[Fuel Efficiency (mi/gal)]] * 1.5, "")</f>
        <v>77.47933884297521</v>
      </c>
    </row>
    <row r="33" spans="1:19" x14ac:dyDescent="0.25">
      <c r="A33" s="3">
        <v>45689</v>
      </c>
      <c r="B33" t="s">
        <v>19</v>
      </c>
      <c r="C33" t="s">
        <v>35</v>
      </c>
      <c r="D33" t="s">
        <v>43</v>
      </c>
      <c r="E33" t="s">
        <v>46</v>
      </c>
      <c r="F33" t="s">
        <v>46</v>
      </c>
      <c r="G33">
        <v>314</v>
      </c>
      <c r="H33">
        <v>41.8</v>
      </c>
      <c r="I33" t="s">
        <v>49</v>
      </c>
      <c r="J33">
        <v>0</v>
      </c>
      <c r="K33" t="s">
        <v>52</v>
      </c>
      <c r="L33">
        <v>324.24</v>
      </c>
      <c r="M33">
        <v>7.51</v>
      </c>
      <c r="N33">
        <v>1</v>
      </c>
      <c r="O33" s="1">
        <f t="shared" si="0"/>
        <v>1.0326114649681528</v>
      </c>
      <c r="P33" s="2">
        <f t="shared" si="1"/>
        <v>7.5119617224880386</v>
      </c>
      <c r="Q33" t="str" cm="1">
        <f t="array" ref="Q33">_xlfn.IFS($I33="Yes","On Time",$I33="No","Delayed",TRUE,"Unknown")</f>
        <v>On Time</v>
      </c>
      <c r="R33" s="1">
        <f>Table1[[#This Row],[Cost per Mile]]</f>
        <v>1.0326114649681528</v>
      </c>
      <c r="S33" s="2">
        <f>IF(Table1[[#This Row],[Fuel Efficiency (mi/gal)]] &gt; 0, Table1[[#This Row],[Distance (mi)]] / Table1[[#This Row],[Fuel Efficiency (mi/gal)]] * 1.5, "")</f>
        <v>62.71637816245007</v>
      </c>
    </row>
    <row r="34" spans="1:19" x14ac:dyDescent="0.25">
      <c r="A34" s="3">
        <v>45690</v>
      </c>
      <c r="B34" t="s">
        <v>17</v>
      </c>
      <c r="C34" t="s">
        <v>35</v>
      </c>
      <c r="D34" t="s">
        <v>41</v>
      </c>
      <c r="E34" t="s">
        <v>44</v>
      </c>
      <c r="F34" t="s">
        <v>48</v>
      </c>
      <c r="G34">
        <v>504</v>
      </c>
      <c r="H34">
        <v>62.53</v>
      </c>
      <c r="I34" t="s">
        <v>49</v>
      </c>
      <c r="J34">
        <v>0</v>
      </c>
      <c r="K34" t="s">
        <v>54</v>
      </c>
      <c r="L34">
        <v>399.18</v>
      </c>
      <c r="M34">
        <v>8.06</v>
      </c>
      <c r="N34">
        <v>1</v>
      </c>
      <c r="O34" s="1">
        <f t="shared" si="0"/>
        <v>0.79202380952380957</v>
      </c>
      <c r="P34" s="2">
        <f t="shared" si="1"/>
        <v>8.0601311370542135</v>
      </c>
      <c r="Q34" t="str" cm="1">
        <f t="array" ref="Q34">_xlfn.IFS($I34="Yes","On Time",$I34="No","Delayed",TRUE,"Unknown")</f>
        <v>On Time</v>
      </c>
      <c r="R34" s="1">
        <f>Table1[[#This Row],[Cost per Mile]]</f>
        <v>0.79202380952380957</v>
      </c>
      <c r="S34" s="2">
        <f>IF(Table1[[#This Row],[Fuel Efficiency (mi/gal)]] &gt; 0, Table1[[#This Row],[Distance (mi)]] / Table1[[#This Row],[Fuel Efficiency (mi/gal)]] * 1.5, "")</f>
        <v>93.796526054590572</v>
      </c>
    </row>
    <row r="35" spans="1:19" x14ac:dyDescent="0.25">
      <c r="A35" s="3">
        <v>45691</v>
      </c>
      <c r="B35" t="s">
        <v>19</v>
      </c>
      <c r="C35" t="s">
        <v>24</v>
      </c>
      <c r="D35" t="s">
        <v>42</v>
      </c>
      <c r="E35" t="s">
        <v>45</v>
      </c>
      <c r="F35" t="s">
        <v>47</v>
      </c>
      <c r="G35">
        <v>433</v>
      </c>
      <c r="H35">
        <v>17</v>
      </c>
      <c r="I35" t="s">
        <v>49</v>
      </c>
      <c r="J35">
        <v>0</v>
      </c>
      <c r="K35" t="s">
        <v>51</v>
      </c>
      <c r="L35">
        <v>911.89</v>
      </c>
      <c r="M35">
        <v>25.47</v>
      </c>
      <c r="N35">
        <v>1</v>
      </c>
      <c r="O35" s="1">
        <f t="shared" si="0"/>
        <v>2.1059815242494224</v>
      </c>
      <c r="P35" s="2">
        <f t="shared" si="1"/>
        <v>25.470588235294116</v>
      </c>
      <c r="Q35" t="str" cm="1">
        <f t="array" ref="Q35">_xlfn.IFS($I35="Yes","On Time",$I35="No","Delayed",TRUE,"Unknown")</f>
        <v>On Time</v>
      </c>
      <c r="R35" s="1">
        <f>Table1[[#This Row],[Cost per Mile]]</f>
        <v>2.1059815242494224</v>
      </c>
      <c r="S35" s="2">
        <f>IF(Table1[[#This Row],[Fuel Efficiency (mi/gal)]] &gt; 0, Table1[[#This Row],[Distance (mi)]] / Table1[[#This Row],[Fuel Efficiency (mi/gal)]] * 1.5, "")</f>
        <v>25.500588928150769</v>
      </c>
    </row>
    <row r="36" spans="1:19" x14ac:dyDescent="0.25">
      <c r="A36" s="3">
        <v>45692</v>
      </c>
      <c r="B36" t="s">
        <v>14</v>
      </c>
      <c r="C36" t="s">
        <v>37</v>
      </c>
      <c r="D36" t="s">
        <v>39</v>
      </c>
      <c r="E36" t="s">
        <v>45</v>
      </c>
      <c r="F36" t="s">
        <v>45</v>
      </c>
      <c r="G36">
        <v>555</v>
      </c>
      <c r="H36">
        <v>97.7</v>
      </c>
      <c r="I36" t="s">
        <v>49</v>
      </c>
      <c r="J36">
        <v>0</v>
      </c>
      <c r="K36" t="s">
        <v>51</v>
      </c>
      <c r="L36">
        <v>161.05000000000001</v>
      </c>
      <c r="M36">
        <v>5.68</v>
      </c>
      <c r="N36">
        <v>1</v>
      </c>
      <c r="O36" s="1">
        <f t="shared" si="0"/>
        <v>0.29018018018018021</v>
      </c>
      <c r="P36" s="2">
        <f t="shared" si="1"/>
        <v>5.6806550665301945</v>
      </c>
      <c r="Q36" t="str" cm="1">
        <f t="array" ref="Q36">_xlfn.IFS($I36="Yes","On Time",$I36="No","Delayed",TRUE,"Unknown")</f>
        <v>On Time</v>
      </c>
      <c r="R36" s="1">
        <f>Table1[[#This Row],[Cost per Mile]]</f>
        <v>0.29018018018018021</v>
      </c>
      <c r="S36" s="2">
        <f>IF(Table1[[#This Row],[Fuel Efficiency (mi/gal)]] &gt; 0, Table1[[#This Row],[Distance (mi)]] / Table1[[#This Row],[Fuel Efficiency (mi/gal)]] * 1.5, "")</f>
        <v>146.56690140845072</v>
      </c>
    </row>
    <row r="37" spans="1:19" x14ac:dyDescent="0.25">
      <c r="A37" s="3">
        <v>45693</v>
      </c>
      <c r="B37" t="s">
        <v>17</v>
      </c>
      <c r="C37" t="s">
        <v>31</v>
      </c>
      <c r="D37" t="s">
        <v>40</v>
      </c>
      <c r="E37" t="s">
        <v>44</v>
      </c>
      <c r="F37" t="s">
        <v>44</v>
      </c>
      <c r="G37">
        <v>416</v>
      </c>
      <c r="H37">
        <v>98.76</v>
      </c>
      <c r="I37" t="s">
        <v>49</v>
      </c>
      <c r="J37">
        <v>0</v>
      </c>
      <c r="K37" t="s">
        <v>54</v>
      </c>
      <c r="L37">
        <v>222.68</v>
      </c>
      <c r="M37">
        <v>4.21</v>
      </c>
      <c r="N37">
        <v>1</v>
      </c>
      <c r="O37" s="1">
        <f t="shared" si="0"/>
        <v>0.53528846153846155</v>
      </c>
      <c r="P37" s="2">
        <f t="shared" si="1"/>
        <v>4.2122316727420008</v>
      </c>
      <c r="Q37" t="str" cm="1">
        <f t="array" ref="Q37">_xlfn.IFS($I37="Yes","On Time",$I37="No","Delayed",TRUE,"Unknown")</f>
        <v>On Time</v>
      </c>
      <c r="R37" s="1">
        <f>Table1[[#This Row],[Cost per Mile]]</f>
        <v>0.53528846153846155</v>
      </c>
      <c r="S37" s="2">
        <f>IF(Table1[[#This Row],[Fuel Efficiency (mi/gal)]] &gt; 0, Table1[[#This Row],[Distance (mi)]] / Table1[[#This Row],[Fuel Efficiency (mi/gal)]] * 1.5, "")</f>
        <v>148.21852731591449</v>
      </c>
    </row>
    <row r="38" spans="1:19" x14ac:dyDescent="0.25">
      <c r="A38" s="3">
        <v>45694</v>
      </c>
      <c r="B38" t="s">
        <v>23</v>
      </c>
      <c r="C38" t="s">
        <v>34</v>
      </c>
      <c r="D38" t="s">
        <v>40</v>
      </c>
      <c r="E38" t="s">
        <v>45</v>
      </c>
      <c r="F38" t="s">
        <v>45</v>
      </c>
      <c r="G38">
        <v>193</v>
      </c>
      <c r="H38">
        <v>72.83</v>
      </c>
      <c r="I38" t="s">
        <v>49</v>
      </c>
      <c r="J38">
        <v>0</v>
      </c>
      <c r="K38" t="s">
        <v>51</v>
      </c>
      <c r="L38">
        <v>326.7</v>
      </c>
      <c r="M38">
        <v>2.65</v>
      </c>
      <c r="N38">
        <v>1</v>
      </c>
      <c r="O38" s="1">
        <f t="shared" si="0"/>
        <v>1.6927461139896371</v>
      </c>
      <c r="P38" s="2">
        <f t="shared" si="1"/>
        <v>2.65000686530276</v>
      </c>
      <c r="Q38" t="str" cm="1">
        <f t="array" ref="Q38">_xlfn.IFS($I38="Yes","On Time",$I38="No","Delayed",TRUE,"Unknown")</f>
        <v>On Time</v>
      </c>
      <c r="R38" s="1">
        <f>Table1[[#This Row],[Cost per Mile]]</f>
        <v>1.6927461139896371</v>
      </c>
      <c r="S38" s="2">
        <f>IF(Table1[[#This Row],[Fuel Efficiency (mi/gal)]] &gt; 0, Table1[[#This Row],[Distance (mi)]] / Table1[[#This Row],[Fuel Efficiency (mi/gal)]] * 1.5, "")</f>
        <v>109.24528301886792</v>
      </c>
    </row>
    <row r="39" spans="1:19" x14ac:dyDescent="0.25">
      <c r="A39" s="3">
        <v>45695</v>
      </c>
      <c r="B39" t="s">
        <v>14</v>
      </c>
      <c r="C39" t="s">
        <v>27</v>
      </c>
      <c r="D39" t="s">
        <v>41</v>
      </c>
      <c r="E39" t="s">
        <v>47</v>
      </c>
      <c r="F39" t="s">
        <v>46</v>
      </c>
      <c r="G39">
        <v>118</v>
      </c>
      <c r="H39">
        <v>58.25</v>
      </c>
      <c r="I39" t="s">
        <v>49</v>
      </c>
      <c r="J39">
        <v>0</v>
      </c>
      <c r="K39" t="s">
        <v>51</v>
      </c>
      <c r="L39">
        <v>172.55</v>
      </c>
      <c r="M39">
        <v>2.0299999999999998</v>
      </c>
      <c r="N39">
        <v>1</v>
      </c>
      <c r="O39" s="1">
        <f t="shared" si="0"/>
        <v>1.4622881355932205</v>
      </c>
      <c r="P39" s="2">
        <f t="shared" si="1"/>
        <v>2.0257510729613735</v>
      </c>
      <c r="Q39" t="str" cm="1">
        <f t="array" ref="Q39">_xlfn.IFS($I39="Yes","On Time",$I39="No","Delayed",TRUE,"Unknown")</f>
        <v>On Time</v>
      </c>
      <c r="R39" s="1">
        <f>Table1[[#This Row],[Cost per Mile]]</f>
        <v>1.4622881355932205</v>
      </c>
      <c r="S39" s="2">
        <f>IF(Table1[[#This Row],[Fuel Efficiency (mi/gal)]] &gt; 0, Table1[[#This Row],[Distance (mi)]] / Table1[[#This Row],[Fuel Efficiency (mi/gal)]] * 1.5, "")</f>
        <v>87.192118226600996</v>
      </c>
    </row>
    <row r="40" spans="1:19" x14ac:dyDescent="0.25">
      <c r="A40" s="3">
        <v>45696</v>
      </c>
      <c r="B40" t="s">
        <v>21</v>
      </c>
      <c r="C40" t="s">
        <v>26</v>
      </c>
      <c r="D40" t="s">
        <v>39</v>
      </c>
      <c r="E40" t="s">
        <v>46</v>
      </c>
      <c r="F40" t="s">
        <v>45</v>
      </c>
      <c r="G40">
        <v>148</v>
      </c>
      <c r="H40">
        <v>37.86</v>
      </c>
      <c r="I40" t="s">
        <v>49</v>
      </c>
      <c r="J40">
        <v>0</v>
      </c>
      <c r="K40" t="s">
        <v>51</v>
      </c>
      <c r="L40">
        <v>304.22000000000003</v>
      </c>
      <c r="M40">
        <v>3.91</v>
      </c>
      <c r="N40">
        <v>1</v>
      </c>
      <c r="O40" s="1">
        <f t="shared" si="0"/>
        <v>2.0555405405405409</v>
      </c>
      <c r="P40" s="2">
        <f t="shared" si="1"/>
        <v>3.9091389329107238</v>
      </c>
      <c r="Q40" t="str" cm="1">
        <f t="array" ref="Q40">_xlfn.IFS($I40="Yes","On Time",$I40="No","Delayed",TRUE,"Unknown")</f>
        <v>On Time</v>
      </c>
      <c r="R40" s="1">
        <f>Table1[[#This Row],[Cost per Mile]]</f>
        <v>2.0555405405405409</v>
      </c>
      <c r="S40" s="2">
        <f>IF(Table1[[#This Row],[Fuel Efficiency (mi/gal)]] &gt; 0, Table1[[#This Row],[Distance (mi)]] / Table1[[#This Row],[Fuel Efficiency (mi/gal)]] * 1.5, "")</f>
        <v>56.777493606138101</v>
      </c>
    </row>
    <row r="41" spans="1:19" x14ac:dyDescent="0.25">
      <c r="A41" s="3">
        <v>45697</v>
      </c>
      <c r="B41" t="s">
        <v>15</v>
      </c>
      <c r="C41" t="s">
        <v>38</v>
      </c>
      <c r="D41" t="s">
        <v>43</v>
      </c>
      <c r="E41" t="s">
        <v>44</v>
      </c>
      <c r="F41" t="s">
        <v>44</v>
      </c>
      <c r="G41">
        <v>445</v>
      </c>
      <c r="H41">
        <v>83.24</v>
      </c>
      <c r="I41" t="s">
        <v>49</v>
      </c>
      <c r="J41">
        <v>0</v>
      </c>
      <c r="K41" t="s">
        <v>51</v>
      </c>
      <c r="L41">
        <v>645.59</v>
      </c>
      <c r="M41">
        <v>5.35</v>
      </c>
      <c r="N41">
        <v>1</v>
      </c>
      <c r="O41" s="1">
        <f t="shared" si="0"/>
        <v>1.4507640449438204</v>
      </c>
      <c r="P41" s="2">
        <f t="shared" si="1"/>
        <v>5.3459875060067281</v>
      </c>
      <c r="Q41" t="str" cm="1">
        <f t="array" ref="Q41">_xlfn.IFS($I41="Yes","On Time",$I41="No","Delayed",TRUE,"Unknown")</f>
        <v>On Time</v>
      </c>
      <c r="R41" s="1">
        <f>Table1[[#This Row],[Cost per Mile]]</f>
        <v>1.4507640449438204</v>
      </c>
      <c r="S41" s="2">
        <f>IF(Table1[[#This Row],[Fuel Efficiency (mi/gal)]] &gt; 0, Table1[[#This Row],[Distance (mi)]] / Table1[[#This Row],[Fuel Efficiency (mi/gal)]] * 1.5, "")</f>
        <v>124.76635514018692</v>
      </c>
    </row>
    <row r="42" spans="1:19" x14ac:dyDescent="0.25">
      <c r="A42" s="3">
        <v>45698</v>
      </c>
      <c r="B42" t="s">
        <v>23</v>
      </c>
      <c r="C42" t="s">
        <v>37</v>
      </c>
      <c r="D42" t="s">
        <v>39</v>
      </c>
      <c r="E42" t="s">
        <v>46</v>
      </c>
      <c r="F42" t="s">
        <v>46</v>
      </c>
      <c r="G42">
        <v>74</v>
      </c>
      <c r="H42">
        <v>71.63</v>
      </c>
      <c r="I42" t="s">
        <v>49</v>
      </c>
      <c r="J42">
        <v>0</v>
      </c>
      <c r="K42" t="s">
        <v>51</v>
      </c>
      <c r="L42">
        <v>508.21</v>
      </c>
      <c r="M42">
        <v>1.03</v>
      </c>
      <c r="N42">
        <v>1</v>
      </c>
      <c r="O42" s="1">
        <f t="shared" si="0"/>
        <v>6.8677027027027027</v>
      </c>
      <c r="P42" s="2">
        <f t="shared" si="1"/>
        <v>1.0330866955186375</v>
      </c>
      <c r="Q42" t="str" cm="1">
        <f t="array" ref="Q42">_xlfn.IFS($I42="Yes","On Time",$I42="No","Delayed",TRUE,"Unknown")</f>
        <v>On Time</v>
      </c>
      <c r="R42" s="1">
        <f>Table1[[#This Row],[Cost per Mile]]</f>
        <v>6.8677027027027027</v>
      </c>
      <c r="S42" s="2">
        <f>IF(Table1[[#This Row],[Fuel Efficiency (mi/gal)]] &gt; 0, Table1[[#This Row],[Distance (mi)]] / Table1[[#This Row],[Fuel Efficiency (mi/gal)]] * 1.5, "")</f>
        <v>107.76699029126212</v>
      </c>
    </row>
    <row r="43" spans="1:19" x14ac:dyDescent="0.25">
      <c r="A43" s="3">
        <v>45699</v>
      </c>
      <c r="B43" t="s">
        <v>21</v>
      </c>
      <c r="C43" t="s">
        <v>38</v>
      </c>
      <c r="D43" t="s">
        <v>41</v>
      </c>
      <c r="E43" t="s">
        <v>45</v>
      </c>
      <c r="F43" t="s">
        <v>45</v>
      </c>
      <c r="G43">
        <v>518</v>
      </c>
      <c r="H43">
        <v>24.64</v>
      </c>
      <c r="I43" t="s">
        <v>49</v>
      </c>
      <c r="J43">
        <v>90</v>
      </c>
      <c r="K43" t="s">
        <v>51</v>
      </c>
      <c r="L43">
        <v>908.77</v>
      </c>
      <c r="M43">
        <v>21.02</v>
      </c>
      <c r="N43">
        <v>1</v>
      </c>
      <c r="O43" s="1">
        <f t="shared" si="0"/>
        <v>1.7543822393822393</v>
      </c>
      <c r="P43" s="2">
        <f t="shared" si="1"/>
        <v>21.022727272727273</v>
      </c>
      <c r="Q43" t="str" cm="1">
        <f t="array" ref="Q43">_xlfn.IFS($I43="Yes","On Time",$I43="No","Delayed",TRUE,"Unknown")</f>
        <v>On Time</v>
      </c>
      <c r="R43" s="1">
        <f>Table1[[#This Row],[Cost per Mile]]</f>
        <v>1.7543822393822393</v>
      </c>
      <c r="S43" s="2">
        <f>IF(Table1[[#This Row],[Fuel Efficiency (mi/gal)]] &gt; 0, Table1[[#This Row],[Distance (mi)]] / Table1[[#This Row],[Fuel Efficiency (mi/gal)]] * 1.5, "")</f>
        <v>36.964795432921029</v>
      </c>
    </row>
    <row r="44" spans="1:19" x14ac:dyDescent="0.25">
      <c r="A44" s="3">
        <v>45700</v>
      </c>
      <c r="B44" t="s">
        <v>18</v>
      </c>
      <c r="C44" t="s">
        <v>28</v>
      </c>
      <c r="D44" t="s">
        <v>41</v>
      </c>
      <c r="E44" t="s">
        <v>45</v>
      </c>
      <c r="F44" t="s">
        <v>46</v>
      </c>
      <c r="G44">
        <v>533</v>
      </c>
      <c r="H44">
        <v>91.98</v>
      </c>
      <c r="I44" t="s">
        <v>49</v>
      </c>
      <c r="J44">
        <v>0</v>
      </c>
      <c r="K44" t="s">
        <v>54</v>
      </c>
      <c r="L44">
        <v>844.83</v>
      </c>
      <c r="M44">
        <v>5.79</v>
      </c>
      <c r="N44">
        <v>1</v>
      </c>
      <c r="O44" s="1">
        <f t="shared" si="0"/>
        <v>1.5850469043151971</v>
      </c>
      <c r="P44" s="2">
        <f t="shared" si="1"/>
        <v>5.7947379865188084</v>
      </c>
      <c r="Q44" t="str" cm="1">
        <f t="array" ref="Q44">_xlfn.IFS($I44="Yes","On Time",$I44="No","Delayed",TRUE,"Unknown")</f>
        <v>On Time</v>
      </c>
      <c r="R44" s="1">
        <f>Table1[[#This Row],[Cost per Mile]]</f>
        <v>1.5850469043151971</v>
      </c>
      <c r="S44" s="2">
        <f>IF(Table1[[#This Row],[Fuel Efficiency (mi/gal)]] &gt; 0, Table1[[#This Row],[Distance (mi)]] / Table1[[#This Row],[Fuel Efficiency (mi/gal)]] * 1.5, "")</f>
        <v>138.08290155440415</v>
      </c>
    </row>
    <row r="45" spans="1:19" x14ac:dyDescent="0.25">
      <c r="A45" s="3">
        <v>45701</v>
      </c>
      <c r="B45" t="s">
        <v>23</v>
      </c>
      <c r="C45" t="s">
        <v>30</v>
      </c>
      <c r="D45" t="s">
        <v>39</v>
      </c>
      <c r="E45" t="s">
        <v>44</v>
      </c>
      <c r="F45" t="s">
        <v>48</v>
      </c>
      <c r="G45">
        <v>200</v>
      </c>
      <c r="H45">
        <v>84.03</v>
      </c>
      <c r="I45" t="s">
        <v>49</v>
      </c>
      <c r="J45">
        <v>0</v>
      </c>
      <c r="K45" t="s">
        <v>54</v>
      </c>
      <c r="L45">
        <v>440.54</v>
      </c>
      <c r="M45">
        <v>2.38</v>
      </c>
      <c r="N45">
        <v>1</v>
      </c>
      <c r="O45" s="1">
        <f t="shared" si="0"/>
        <v>2.2027000000000001</v>
      </c>
      <c r="P45" s="2">
        <f t="shared" si="1"/>
        <v>2.3801023444008091</v>
      </c>
      <c r="Q45" t="str" cm="1">
        <f t="array" ref="Q45">_xlfn.IFS($I45="Yes","On Time",$I45="No","Delayed",TRUE,"Unknown")</f>
        <v>On Time</v>
      </c>
      <c r="R45" s="1">
        <f>Table1[[#This Row],[Cost per Mile]]</f>
        <v>2.2027000000000001</v>
      </c>
      <c r="S45" s="2">
        <f>IF(Table1[[#This Row],[Fuel Efficiency (mi/gal)]] &gt; 0, Table1[[#This Row],[Distance (mi)]] / Table1[[#This Row],[Fuel Efficiency (mi/gal)]] * 1.5, "")</f>
        <v>126.05042016806723</v>
      </c>
    </row>
    <row r="46" spans="1:19" x14ac:dyDescent="0.25">
      <c r="A46" s="3">
        <v>45702</v>
      </c>
      <c r="B46" t="s">
        <v>18</v>
      </c>
      <c r="C46" t="s">
        <v>27</v>
      </c>
      <c r="D46" t="s">
        <v>41</v>
      </c>
      <c r="E46" t="s">
        <v>47</v>
      </c>
      <c r="F46" t="s">
        <v>48</v>
      </c>
      <c r="G46">
        <v>193</v>
      </c>
      <c r="H46">
        <v>95.48</v>
      </c>
      <c r="I46" t="s">
        <v>49</v>
      </c>
      <c r="J46">
        <v>0</v>
      </c>
      <c r="K46" t="s">
        <v>51</v>
      </c>
      <c r="L46">
        <v>370.51</v>
      </c>
      <c r="M46">
        <v>2.02</v>
      </c>
      <c r="N46">
        <v>1</v>
      </c>
      <c r="O46" s="1">
        <f t="shared" si="0"/>
        <v>1.919740932642487</v>
      </c>
      <c r="P46" s="2">
        <f t="shared" si="1"/>
        <v>2.0213657310431503</v>
      </c>
      <c r="Q46" t="str" cm="1">
        <f t="array" ref="Q46">_xlfn.IFS($I46="Yes","On Time",$I46="No","Delayed",TRUE,"Unknown")</f>
        <v>On Time</v>
      </c>
      <c r="R46" s="1">
        <f>Table1[[#This Row],[Cost per Mile]]</f>
        <v>1.919740932642487</v>
      </c>
      <c r="S46" s="2">
        <f>IF(Table1[[#This Row],[Fuel Efficiency (mi/gal)]] &gt; 0, Table1[[#This Row],[Distance (mi)]] / Table1[[#This Row],[Fuel Efficiency (mi/gal)]] * 1.5, "")</f>
        <v>143.31683168316832</v>
      </c>
    </row>
    <row r="47" spans="1:19" x14ac:dyDescent="0.25">
      <c r="A47" s="3">
        <v>45703</v>
      </c>
      <c r="B47" t="s">
        <v>17</v>
      </c>
      <c r="C47" t="s">
        <v>27</v>
      </c>
      <c r="D47" t="s">
        <v>39</v>
      </c>
      <c r="E47" t="s">
        <v>48</v>
      </c>
      <c r="F47" t="s">
        <v>45</v>
      </c>
      <c r="G47">
        <v>88</v>
      </c>
      <c r="H47">
        <v>75.31</v>
      </c>
      <c r="I47" t="s">
        <v>49</v>
      </c>
      <c r="J47">
        <v>0</v>
      </c>
      <c r="K47" t="s">
        <v>51</v>
      </c>
      <c r="L47">
        <v>472.74</v>
      </c>
      <c r="M47">
        <v>1.17</v>
      </c>
      <c r="N47">
        <v>1</v>
      </c>
      <c r="O47" s="1">
        <f t="shared" si="0"/>
        <v>5.3720454545454546</v>
      </c>
      <c r="P47" s="2">
        <f t="shared" si="1"/>
        <v>1.1685035187890054</v>
      </c>
      <c r="Q47" t="str" cm="1">
        <f t="array" ref="Q47">_xlfn.IFS($I47="Yes","On Time",$I47="No","Delayed",TRUE,"Unknown")</f>
        <v>On Time</v>
      </c>
      <c r="R47" s="1">
        <f>Table1[[#This Row],[Cost per Mile]]</f>
        <v>5.3720454545454546</v>
      </c>
      <c r="S47" s="2">
        <f>IF(Table1[[#This Row],[Fuel Efficiency (mi/gal)]] &gt; 0, Table1[[#This Row],[Distance (mi)]] / Table1[[#This Row],[Fuel Efficiency (mi/gal)]] * 1.5, "")</f>
        <v>112.82051282051282</v>
      </c>
    </row>
    <row r="48" spans="1:19" x14ac:dyDescent="0.25">
      <c r="A48" s="3">
        <v>45704</v>
      </c>
      <c r="B48" t="s">
        <v>21</v>
      </c>
      <c r="C48" t="s">
        <v>37</v>
      </c>
      <c r="D48" t="s">
        <v>42</v>
      </c>
      <c r="E48" t="s">
        <v>44</v>
      </c>
      <c r="F48" t="s">
        <v>46</v>
      </c>
      <c r="G48">
        <v>158</v>
      </c>
      <c r="H48">
        <v>65.209999999999994</v>
      </c>
      <c r="I48" t="s">
        <v>49</v>
      </c>
      <c r="J48">
        <v>0</v>
      </c>
      <c r="K48" t="s">
        <v>55</v>
      </c>
      <c r="L48">
        <v>651.75</v>
      </c>
      <c r="M48">
        <v>2.42</v>
      </c>
      <c r="N48">
        <v>1</v>
      </c>
      <c r="O48" s="1">
        <f t="shared" si="0"/>
        <v>4.125</v>
      </c>
      <c r="P48" s="2">
        <f t="shared" si="1"/>
        <v>2.4229412666768901</v>
      </c>
      <c r="Q48" t="str" cm="1">
        <f t="array" ref="Q48">_xlfn.IFS($I48="Yes","On Time",$I48="No","Delayed",TRUE,"Unknown")</f>
        <v>On Time</v>
      </c>
      <c r="R48" s="1">
        <f>Table1[[#This Row],[Cost per Mile]]</f>
        <v>4.125</v>
      </c>
      <c r="S48" s="2">
        <f>IF(Table1[[#This Row],[Fuel Efficiency (mi/gal)]] &gt; 0, Table1[[#This Row],[Distance (mi)]] / Table1[[#This Row],[Fuel Efficiency (mi/gal)]] * 1.5, "")</f>
        <v>97.933884297520649</v>
      </c>
    </row>
    <row r="49" spans="1:19" x14ac:dyDescent="0.25">
      <c r="A49" s="3">
        <v>45705</v>
      </c>
      <c r="B49" t="s">
        <v>15</v>
      </c>
      <c r="C49" t="s">
        <v>34</v>
      </c>
      <c r="D49" t="s">
        <v>39</v>
      </c>
      <c r="E49" t="s">
        <v>48</v>
      </c>
      <c r="F49" t="s">
        <v>44</v>
      </c>
      <c r="G49">
        <v>91</v>
      </c>
      <c r="H49">
        <v>47.64</v>
      </c>
      <c r="I49" t="s">
        <v>49</v>
      </c>
      <c r="J49">
        <v>0</v>
      </c>
      <c r="K49" t="s">
        <v>53</v>
      </c>
      <c r="L49">
        <v>377.85</v>
      </c>
      <c r="M49">
        <v>1.91</v>
      </c>
      <c r="N49">
        <v>1</v>
      </c>
      <c r="O49" s="1">
        <f t="shared" si="0"/>
        <v>4.1521978021978025</v>
      </c>
      <c r="P49" s="2">
        <f t="shared" si="1"/>
        <v>1.910159529806885</v>
      </c>
      <c r="Q49" t="str" cm="1">
        <f t="array" ref="Q49">_xlfn.IFS($I49="Yes","On Time",$I49="No","Delayed",TRUE,"Unknown")</f>
        <v>On Time</v>
      </c>
      <c r="R49" s="1">
        <f>Table1[[#This Row],[Cost per Mile]]</f>
        <v>4.1521978021978025</v>
      </c>
      <c r="S49" s="2">
        <f>IF(Table1[[#This Row],[Fuel Efficiency (mi/gal)]] &gt; 0, Table1[[#This Row],[Distance (mi)]] / Table1[[#This Row],[Fuel Efficiency (mi/gal)]] * 1.5, "")</f>
        <v>71.465968586387433</v>
      </c>
    </row>
    <row r="50" spans="1:19" x14ac:dyDescent="0.25">
      <c r="A50" s="3">
        <v>45706</v>
      </c>
      <c r="B50" t="s">
        <v>14</v>
      </c>
      <c r="C50" t="s">
        <v>33</v>
      </c>
      <c r="D50" t="s">
        <v>39</v>
      </c>
      <c r="E50" t="s">
        <v>48</v>
      </c>
      <c r="F50" t="s">
        <v>45</v>
      </c>
      <c r="G50">
        <v>235</v>
      </c>
      <c r="H50">
        <v>93.95</v>
      </c>
      <c r="I50" t="s">
        <v>49</v>
      </c>
      <c r="J50">
        <v>0</v>
      </c>
      <c r="K50" t="s">
        <v>51</v>
      </c>
      <c r="L50">
        <v>680.53</v>
      </c>
      <c r="M50">
        <v>2.5</v>
      </c>
      <c r="N50">
        <v>1</v>
      </c>
      <c r="O50" s="1">
        <f t="shared" si="0"/>
        <v>2.895872340425532</v>
      </c>
      <c r="P50" s="2">
        <f t="shared" si="1"/>
        <v>2.5013304949441193</v>
      </c>
      <c r="Q50" t="str" cm="1">
        <f t="array" ref="Q50">_xlfn.IFS($I50="Yes","On Time",$I50="No","Delayed",TRUE,"Unknown")</f>
        <v>On Time</v>
      </c>
      <c r="R50" s="1">
        <f>Table1[[#This Row],[Cost per Mile]]</f>
        <v>2.895872340425532</v>
      </c>
      <c r="S50" s="2">
        <f>IF(Table1[[#This Row],[Fuel Efficiency (mi/gal)]] &gt; 0, Table1[[#This Row],[Distance (mi)]] / Table1[[#This Row],[Fuel Efficiency (mi/gal)]] * 1.5, "")</f>
        <v>141</v>
      </c>
    </row>
    <row r="51" spans="1:19" x14ac:dyDescent="0.25">
      <c r="A51" s="3">
        <v>45707</v>
      </c>
      <c r="B51" t="s">
        <v>16</v>
      </c>
      <c r="C51" t="s">
        <v>37</v>
      </c>
      <c r="D51" t="s">
        <v>41</v>
      </c>
      <c r="E51" t="s">
        <v>47</v>
      </c>
      <c r="F51" t="s">
        <v>48</v>
      </c>
      <c r="G51">
        <v>447</v>
      </c>
      <c r="H51">
        <v>87.95</v>
      </c>
      <c r="I51" t="s">
        <v>49</v>
      </c>
      <c r="J51">
        <v>0</v>
      </c>
      <c r="K51" t="s">
        <v>54</v>
      </c>
      <c r="L51">
        <v>498</v>
      </c>
      <c r="M51">
        <v>5.08</v>
      </c>
      <c r="N51">
        <v>1</v>
      </c>
      <c r="O51" s="1">
        <f t="shared" si="0"/>
        <v>1.1140939597315436</v>
      </c>
      <c r="P51" s="2">
        <f t="shared" si="1"/>
        <v>5.0824332006822059</v>
      </c>
      <c r="Q51" t="str" cm="1">
        <f t="array" ref="Q51">_xlfn.IFS($I51="Yes","On Time",$I51="No","Delayed",TRUE,"Unknown")</f>
        <v>On Time</v>
      </c>
      <c r="R51" s="1">
        <f>Table1[[#This Row],[Cost per Mile]]</f>
        <v>1.1140939597315436</v>
      </c>
      <c r="S51" s="2">
        <f>IF(Table1[[#This Row],[Fuel Efficiency (mi/gal)]] &gt; 0, Table1[[#This Row],[Distance (mi)]] / Table1[[#This Row],[Fuel Efficiency (mi/gal)]] * 1.5, "")</f>
        <v>131.98818897637796</v>
      </c>
    </row>
    <row r="52" spans="1:19" x14ac:dyDescent="0.25">
      <c r="A52" s="3">
        <v>45708</v>
      </c>
      <c r="B52" t="s">
        <v>19</v>
      </c>
      <c r="C52" t="s">
        <v>38</v>
      </c>
      <c r="D52" t="s">
        <v>41</v>
      </c>
      <c r="E52" t="s">
        <v>48</v>
      </c>
      <c r="F52" t="s">
        <v>48</v>
      </c>
      <c r="G52">
        <v>272</v>
      </c>
      <c r="H52">
        <v>14.07</v>
      </c>
      <c r="I52" t="s">
        <v>50</v>
      </c>
      <c r="J52">
        <v>0</v>
      </c>
      <c r="K52" t="s">
        <v>52</v>
      </c>
      <c r="L52">
        <v>619.24</v>
      </c>
      <c r="M52">
        <v>19.329999999999998</v>
      </c>
      <c r="N52">
        <v>0</v>
      </c>
      <c r="O52" s="1">
        <f t="shared" si="0"/>
        <v>2.2766176470588237</v>
      </c>
      <c r="P52" s="2">
        <f t="shared" si="1"/>
        <v>19.331911869225301</v>
      </c>
      <c r="Q52" t="str" cm="1">
        <f t="array" ref="Q52">_xlfn.IFS($I52="Yes","On Time",$I52="No","Delayed",TRUE,"Unknown")</f>
        <v>Delayed</v>
      </c>
      <c r="R52" s="1">
        <f>Table1[[#This Row],[Cost per Mile]]</f>
        <v>2.2766176470588237</v>
      </c>
      <c r="S52" s="2">
        <f>IF(Table1[[#This Row],[Fuel Efficiency (mi/gal)]] &gt; 0, Table1[[#This Row],[Distance (mi)]] / Table1[[#This Row],[Fuel Efficiency (mi/gal)]] * 1.5, "")</f>
        <v>21.107087428867047</v>
      </c>
    </row>
    <row r="53" spans="1:19" x14ac:dyDescent="0.25">
      <c r="A53" s="3">
        <v>45709</v>
      </c>
      <c r="B53" t="s">
        <v>22</v>
      </c>
      <c r="C53" t="s">
        <v>37</v>
      </c>
      <c r="D53" t="s">
        <v>40</v>
      </c>
      <c r="E53" t="s">
        <v>48</v>
      </c>
      <c r="F53" t="s">
        <v>45</v>
      </c>
      <c r="G53">
        <v>182</v>
      </c>
      <c r="H53">
        <v>12.37</v>
      </c>
      <c r="I53" t="s">
        <v>50</v>
      </c>
      <c r="J53">
        <v>30</v>
      </c>
      <c r="K53" t="s">
        <v>51</v>
      </c>
      <c r="L53">
        <v>520.71</v>
      </c>
      <c r="M53">
        <v>14.71</v>
      </c>
      <c r="N53">
        <v>0</v>
      </c>
      <c r="O53" s="1">
        <f t="shared" si="0"/>
        <v>2.8610439560439564</v>
      </c>
      <c r="P53" s="2">
        <f t="shared" si="1"/>
        <v>14.713015359741311</v>
      </c>
      <c r="Q53" t="str" cm="1">
        <f t="array" ref="Q53">_xlfn.IFS($I53="Yes","On Time",$I53="No","Delayed",TRUE,"Unknown")</f>
        <v>Delayed</v>
      </c>
      <c r="R53" s="1">
        <f>Table1[[#This Row],[Cost per Mile]]</f>
        <v>2.8610439560439564</v>
      </c>
      <c r="S53" s="2">
        <f>IF(Table1[[#This Row],[Fuel Efficiency (mi/gal)]] &gt; 0, Table1[[#This Row],[Distance (mi)]] / Table1[[#This Row],[Fuel Efficiency (mi/gal)]] * 1.5, "")</f>
        <v>18.558803535010195</v>
      </c>
    </row>
    <row r="54" spans="1:19" x14ac:dyDescent="0.25">
      <c r="A54" s="3">
        <v>45710</v>
      </c>
      <c r="B54" t="s">
        <v>15</v>
      </c>
      <c r="C54" t="s">
        <v>27</v>
      </c>
      <c r="D54" t="s">
        <v>40</v>
      </c>
      <c r="E54" t="s">
        <v>47</v>
      </c>
      <c r="F54" t="s">
        <v>46</v>
      </c>
      <c r="G54">
        <v>212</v>
      </c>
      <c r="H54">
        <v>43.88</v>
      </c>
      <c r="I54" t="s">
        <v>49</v>
      </c>
      <c r="J54">
        <v>0</v>
      </c>
      <c r="K54" t="s">
        <v>51</v>
      </c>
      <c r="L54">
        <v>400.3</v>
      </c>
      <c r="M54">
        <v>4.83</v>
      </c>
      <c r="N54">
        <v>1</v>
      </c>
      <c r="O54" s="1">
        <f t="shared" si="0"/>
        <v>1.8882075471698114</v>
      </c>
      <c r="P54" s="2">
        <f t="shared" si="1"/>
        <v>4.831358249772105</v>
      </c>
      <c r="Q54" t="str" cm="1">
        <f t="array" ref="Q54">_xlfn.IFS($I54="Yes","On Time",$I54="No","Delayed",TRUE,"Unknown")</f>
        <v>On Time</v>
      </c>
      <c r="R54" s="1">
        <f>Table1[[#This Row],[Cost per Mile]]</f>
        <v>1.8882075471698114</v>
      </c>
      <c r="S54" s="2">
        <f>IF(Table1[[#This Row],[Fuel Efficiency (mi/gal)]] &gt; 0, Table1[[#This Row],[Distance (mi)]] / Table1[[#This Row],[Fuel Efficiency (mi/gal)]] * 1.5, "")</f>
        <v>65.838509316770185</v>
      </c>
    </row>
    <row r="55" spans="1:19" x14ac:dyDescent="0.25">
      <c r="A55" s="3">
        <v>45711</v>
      </c>
      <c r="B55" t="s">
        <v>21</v>
      </c>
      <c r="C55" t="s">
        <v>33</v>
      </c>
      <c r="D55" t="s">
        <v>42</v>
      </c>
      <c r="E55" t="s">
        <v>48</v>
      </c>
      <c r="F55" t="s">
        <v>48</v>
      </c>
      <c r="G55">
        <v>264</v>
      </c>
      <c r="H55">
        <v>82.95</v>
      </c>
      <c r="I55" t="s">
        <v>49</v>
      </c>
      <c r="J55">
        <v>60</v>
      </c>
      <c r="K55" t="s">
        <v>51</v>
      </c>
      <c r="L55">
        <v>956.19</v>
      </c>
      <c r="M55">
        <v>3.18</v>
      </c>
      <c r="N55">
        <v>1</v>
      </c>
      <c r="O55" s="1">
        <f t="shared" si="0"/>
        <v>3.6219318181818183</v>
      </c>
      <c r="P55" s="2">
        <f t="shared" si="1"/>
        <v>3.1826401446654611</v>
      </c>
      <c r="Q55" t="str" cm="1">
        <f t="array" ref="Q55">_xlfn.IFS($I55="Yes","On Time",$I55="No","Delayed",TRUE,"Unknown")</f>
        <v>On Time</v>
      </c>
      <c r="R55" s="1">
        <f>Table1[[#This Row],[Cost per Mile]]</f>
        <v>3.6219318181818183</v>
      </c>
      <c r="S55" s="2">
        <f>IF(Table1[[#This Row],[Fuel Efficiency (mi/gal)]] &gt; 0, Table1[[#This Row],[Distance (mi)]] / Table1[[#This Row],[Fuel Efficiency (mi/gal)]] * 1.5, "")</f>
        <v>124.52830188679243</v>
      </c>
    </row>
    <row r="56" spans="1:19" x14ac:dyDescent="0.25">
      <c r="A56" s="3">
        <v>45712</v>
      </c>
      <c r="B56" t="s">
        <v>16</v>
      </c>
      <c r="C56" t="s">
        <v>31</v>
      </c>
      <c r="D56" t="s">
        <v>40</v>
      </c>
      <c r="E56" t="s">
        <v>48</v>
      </c>
      <c r="F56" t="s">
        <v>46</v>
      </c>
      <c r="G56">
        <v>284</v>
      </c>
      <c r="H56">
        <v>98.85</v>
      </c>
      <c r="I56" t="s">
        <v>49</v>
      </c>
      <c r="J56">
        <v>0</v>
      </c>
      <c r="K56" t="s">
        <v>51</v>
      </c>
      <c r="L56">
        <v>799.06</v>
      </c>
      <c r="M56">
        <v>2.87</v>
      </c>
      <c r="N56">
        <v>1</v>
      </c>
      <c r="O56" s="1">
        <f t="shared" si="0"/>
        <v>2.8135915492957744</v>
      </c>
      <c r="P56" s="2">
        <f t="shared" si="1"/>
        <v>2.8730399595346485</v>
      </c>
      <c r="Q56" t="str" cm="1">
        <f t="array" ref="Q56">_xlfn.IFS($I56="Yes","On Time",$I56="No","Delayed",TRUE,"Unknown")</f>
        <v>On Time</v>
      </c>
      <c r="R56" s="1">
        <f>Table1[[#This Row],[Cost per Mile]]</f>
        <v>2.8135915492957744</v>
      </c>
      <c r="S56" s="2">
        <f>IF(Table1[[#This Row],[Fuel Efficiency (mi/gal)]] &gt; 0, Table1[[#This Row],[Distance (mi)]] / Table1[[#This Row],[Fuel Efficiency (mi/gal)]] * 1.5, "")</f>
        <v>148.43205574912892</v>
      </c>
    </row>
    <row r="57" spans="1:19" x14ac:dyDescent="0.25">
      <c r="A57" s="3">
        <v>45713</v>
      </c>
      <c r="B57" t="s">
        <v>15</v>
      </c>
      <c r="C57" t="s">
        <v>32</v>
      </c>
      <c r="D57" t="s">
        <v>39</v>
      </c>
      <c r="E57" t="s">
        <v>48</v>
      </c>
      <c r="F57" t="s">
        <v>48</v>
      </c>
      <c r="G57">
        <v>58</v>
      </c>
      <c r="H57">
        <v>23.54</v>
      </c>
      <c r="I57" t="s">
        <v>49</v>
      </c>
      <c r="J57">
        <v>0</v>
      </c>
      <c r="K57" t="s">
        <v>51</v>
      </c>
      <c r="L57">
        <v>269.10000000000002</v>
      </c>
      <c r="M57">
        <v>2.46</v>
      </c>
      <c r="N57">
        <v>1</v>
      </c>
      <c r="O57" s="1">
        <f t="shared" si="0"/>
        <v>4.6396551724137938</v>
      </c>
      <c r="P57" s="2">
        <f t="shared" si="1"/>
        <v>2.4638912489379781</v>
      </c>
      <c r="Q57" t="str" cm="1">
        <f t="array" ref="Q57">_xlfn.IFS($I57="Yes","On Time",$I57="No","Delayed",TRUE,"Unknown")</f>
        <v>On Time</v>
      </c>
      <c r="R57" s="1">
        <f>Table1[[#This Row],[Cost per Mile]]</f>
        <v>4.6396551724137938</v>
      </c>
      <c r="S57" s="2">
        <f>IF(Table1[[#This Row],[Fuel Efficiency (mi/gal)]] &gt; 0, Table1[[#This Row],[Distance (mi)]] / Table1[[#This Row],[Fuel Efficiency (mi/gal)]] * 1.5, "")</f>
        <v>35.365853658536587</v>
      </c>
    </row>
    <row r="58" spans="1:19" x14ac:dyDescent="0.25">
      <c r="A58" s="3">
        <v>45714</v>
      </c>
      <c r="B58" t="s">
        <v>21</v>
      </c>
      <c r="C58" t="s">
        <v>24</v>
      </c>
      <c r="D58" t="s">
        <v>41</v>
      </c>
      <c r="E58" t="s">
        <v>44</v>
      </c>
      <c r="F58" t="s">
        <v>48</v>
      </c>
      <c r="G58">
        <v>123</v>
      </c>
      <c r="H58">
        <v>63.47</v>
      </c>
      <c r="I58" t="s">
        <v>49</v>
      </c>
      <c r="J58">
        <v>45</v>
      </c>
      <c r="K58" t="s">
        <v>53</v>
      </c>
      <c r="L58">
        <v>888.2</v>
      </c>
      <c r="M58">
        <v>1.94</v>
      </c>
      <c r="N58">
        <v>1</v>
      </c>
      <c r="O58" s="1">
        <f t="shared" si="0"/>
        <v>7.2211382113821143</v>
      </c>
      <c r="P58" s="2">
        <f t="shared" si="1"/>
        <v>1.937923428391366</v>
      </c>
      <c r="Q58" t="str" cm="1">
        <f t="array" ref="Q58">_xlfn.IFS($I58="Yes","On Time",$I58="No","Delayed",TRUE,"Unknown")</f>
        <v>On Time</v>
      </c>
      <c r="R58" s="1">
        <f>Table1[[#This Row],[Cost per Mile]]</f>
        <v>7.2211382113821143</v>
      </c>
      <c r="S58" s="2">
        <f>IF(Table1[[#This Row],[Fuel Efficiency (mi/gal)]] &gt; 0, Table1[[#This Row],[Distance (mi)]] / Table1[[#This Row],[Fuel Efficiency (mi/gal)]] * 1.5, "")</f>
        <v>95.103092783505161</v>
      </c>
    </row>
    <row r="59" spans="1:19" x14ac:dyDescent="0.25">
      <c r="A59" s="3">
        <v>45715</v>
      </c>
      <c r="B59" t="s">
        <v>20</v>
      </c>
      <c r="C59" t="s">
        <v>25</v>
      </c>
      <c r="D59" t="s">
        <v>40</v>
      </c>
      <c r="E59" t="s">
        <v>44</v>
      </c>
      <c r="F59" t="s">
        <v>47</v>
      </c>
      <c r="G59">
        <v>541</v>
      </c>
      <c r="H59">
        <v>44.28</v>
      </c>
      <c r="I59" t="s">
        <v>49</v>
      </c>
      <c r="J59">
        <v>0</v>
      </c>
      <c r="K59" t="s">
        <v>51</v>
      </c>
      <c r="L59">
        <v>564.32000000000005</v>
      </c>
      <c r="M59">
        <v>12.22</v>
      </c>
      <c r="N59">
        <v>1</v>
      </c>
      <c r="O59" s="1">
        <f t="shared" si="0"/>
        <v>1.0431053604436231</v>
      </c>
      <c r="P59" s="2">
        <f t="shared" si="1"/>
        <v>12.217705510388438</v>
      </c>
      <c r="Q59" t="str" cm="1">
        <f t="array" ref="Q59">_xlfn.IFS($I59="Yes","On Time",$I59="No","Delayed",TRUE,"Unknown")</f>
        <v>On Time</v>
      </c>
      <c r="R59" s="1">
        <f>Table1[[#This Row],[Cost per Mile]]</f>
        <v>1.0431053604436231</v>
      </c>
      <c r="S59" s="2">
        <f>IF(Table1[[#This Row],[Fuel Efficiency (mi/gal)]] &gt; 0, Table1[[#This Row],[Distance (mi)]] / Table1[[#This Row],[Fuel Efficiency (mi/gal)]] * 1.5, "")</f>
        <v>66.40752864157119</v>
      </c>
    </row>
    <row r="60" spans="1:19" x14ac:dyDescent="0.25">
      <c r="A60" s="3">
        <v>45716</v>
      </c>
      <c r="B60" t="s">
        <v>20</v>
      </c>
      <c r="C60" t="s">
        <v>35</v>
      </c>
      <c r="D60" t="s">
        <v>40</v>
      </c>
      <c r="E60" t="s">
        <v>44</v>
      </c>
      <c r="F60" t="s">
        <v>48</v>
      </c>
      <c r="G60">
        <v>302</v>
      </c>
      <c r="H60">
        <v>97.29</v>
      </c>
      <c r="I60" t="s">
        <v>49</v>
      </c>
      <c r="J60">
        <v>0</v>
      </c>
      <c r="K60" t="s">
        <v>51</v>
      </c>
      <c r="L60">
        <v>910.37</v>
      </c>
      <c r="M60">
        <v>3.1</v>
      </c>
      <c r="N60">
        <v>1</v>
      </c>
      <c r="O60" s="1">
        <f t="shared" si="0"/>
        <v>3.0144701986754967</v>
      </c>
      <c r="P60" s="2">
        <f t="shared" si="1"/>
        <v>3.10412169801624</v>
      </c>
      <c r="Q60" t="str" cm="1">
        <f t="array" ref="Q60">_xlfn.IFS($I60="Yes","On Time",$I60="No","Delayed",TRUE,"Unknown")</f>
        <v>On Time</v>
      </c>
      <c r="R60" s="1">
        <f>Table1[[#This Row],[Cost per Mile]]</f>
        <v>3.0144701986754967</v>
      </c>
      <c r="S60" s="2">
        <f>IF(Table1[[#This Row],[Fuel Efficiency (mi/gal)]] &gt; 0, Table1[[#This Row],[Distance (mi)]] / Table1[[#This Row],[Fuel Efficiency (mi/gal)]] * 1.5, "")</f>
        <v>146.12903225806451</v>
      </c>
    </row>
    <row r="61" spans="1:19" x14ac:dyDescent="0.25">
      <c r="A61" s="3">
        <v>45717</v>
      </c>
      <c r="B61" t="s">
        <v>18</v>
      </c>
      <c r="C61" t="s">
        <v>37</v>
      </c>
      <c r="D61" t="s">
        <v>42</v>
      </c>
      <c r="E61" t="s">
        <v>47</v>
      </c>
      <c r="F61" t="s">
        <v>44</v>
      </c>
      <c r="G61">
        <v>279</v>
      </c>
      <c r="H61">
        <v>85.79</v>
      </c>
      <c r="I61" t="s">
        <v>49</v>
      </c>
      <c r="J61">
        <v>0</v>
      </c>
      <c r="K61" t="s">
        <v>51</v>
      </c>
      <c r="L61">
        <v>829.88</v>
      </c>
      <c r="M61">
        <v>3.25</v>
      </c>
      <c r="N61">
        <v>1</v>
      </c>
      <c r="O61" s="1">
        <f t="shared" si="0"/>
        <v>2.9744802867383511</v>
      </c>
      <c r="P61" s="2">
        <f t="shared" si="1"/>
        <v>3.2521272875626526</v>
      </c>
      <c r="Q61" t="str" cm="1">
        <f t="array" ref="Q61">_xlfn.IFS($I61="Yes","On Time",$I61="No","Delayed",TRUE,"Unknown")</f>
        <v>On Time</v>
      </c>
      <c r="R61" s="1">
        <f>Table1[[#This Row],[Cost per Mile]]</f>
        <v>2.9744802867383511</v>
      </c>
      <c r="S61" s="2">
        <f>IF(Table1[[#This Row],[Fuel Efficiency (mi/gal)]] &gt; 0, Table1[[#This Row],[Distance (mi)]] / Table1[[#This Row],[Fuel Efficiency (mi/gal)]] * 1.5, "")</f>
        <v>128.76923076923077</v>
      </c>
    </row>
    <row r="62" spans="1:19" x14ac:dyDescent="0.25">
      <c r="A62" s="3">
        <v>45718</v>
      </c>
      <c r="B62" t="s">
        <v>15</v>
      </c>
      <c r="C62" t="s">
        <v>28</v>
      </c>
      <c r="D62" t="s">
        <v>42</v>
      </c>
      <c r="E62" t="s">
        <v>45</v>
      </c>
      <c r="F62" t="s">
        <v>45</v>
      </c>
      <c r="G62">
        <v>568</v>
      </c>
      <c r="H62">
        <v>85.45</v>
      </c>
      <c r="I62" t="s">
        <v>49</v>
      </c>
      <c r="J62">
        <v>0</v>
      </c>
      <c r="K62" t="s">
        <v>51</v>
      </c>
      <c r="L62">
        <v>511.43</v>
      </c>
      <c r="M62">
        <v>6.65</v>
      </c>
      <c r="N62">
        <v>1</v>
      </c>
      <c r="O62" s="1">
        <f t="shared" si="0"/>
        <v>0.90040492957746476</v>
      </c>
      <c r="P62" s="2">
        <f t="shared" si="1"/>
        <v>6.6471620830895262</v>
      </c>
      <c r="Q62" t="str" cm="1">
        <f t="array" ref="Q62">_xlfn.IFS($I62="Yes","On Time",$I62="No","Delayed",TRUE,"Unknown")</f>
        <v>On Time</v>
      </c>
      <c r="R62" s="1">
        <f>Table1[[#This Row],[Cost per Mile]]</f>
        <v>0.90040492957746476</v>
      </c>
      <c r="S62" s="2">
        <f>IF(Table1[[#This Row],[Fuel Efficiency (mi/gal)]] &gt; 0, Table1[[#This Row],[Distance (mi)]] / Table1[[#This Row],[Fuel Efficiency (mi/gal)]] * 1.5, "")</f>
        <v>128.12030075187968</v>
      </c>
    </row>
    <row r="63" spans="1:19" x14ac:dyDescent="0.25">
      <c r="A63" s="3">
        <v>45719</v>
      </c>
      <c r="B63" t="s">
        <v>20</v>
      </c>
      <c r="C63" t="s">
        <v>36</v>
      </c>
      <c r="D63" t="s">
        <v>39</v>
      </c>
      <c r="E63" t="s">
        <v>48</v>
      </c>
      <c r="F63" t="s">
        <v>45</v>
      </c>
      <c r="G63">
        <v>223</v>
      </c>
      <c r="H63">
        <v>52.18</v>
      </c>
      <c r="I63" t="s">
        <v>49</v>
      </c>
      <c r="J63">
        <v>0</v>
      </c>
      <c r="K63" t="s">
        <v>54</v>
      </c>
      <c r="L63">
        <v>169.1</v>
      </c>
      <c r="M63">
        <v>4.2699999999999996</v>
      </c>
      <c r="N63">
        <v>1</v>
      </c>
      <c r="O63" s="1">
        <f t="shared" si="0"/>
        <v>0.75829596412556055</v>
      </c>
      <c r="P63" s="2">
        <f t="shared" si="1"/>
        <v>4.2736680720582596</v>
      </c>
      <c r="Q63" t="str" cm="1">
        <f t="array" ref="Q63">_xlfn.IFS($I63="Yes","On Time",$I63="No","Delayed",TRUE,"Unknown")</f>
        <v>On Time</v>
      </c>
      <c r="R63" s="1">
        <f>Table1[[#This Row],[Cost per Mile]]</f>
        <v>0.75829596412556055</v>
      </c>
      <c r="S63" s="2">
        <f>IF(Table1[[#This Row],[Fuel Efficiency (mi/gal)]] &gt; 0, Table1[[#This Row],[Distance (mi)]] / Table1[[#This Row],[Fuel Efficiency (mi/gal)]] * 1.5, "")</f>
        <v>78.337236533957849</v>
      </c>
    </row>
    <row r="64" spans="1:19" x14ac:dyDescent="0.25">
      <c r="A64" s="3">
        <v>45720</v>
      </c>
      <c r="B64" t="s">
        <v>21</v>
      </c>
      <c r="C64" t="s">
        <v>30</v>
      </c>
      <c r="D64" t="s">
        <v>41</v>
      </c>
      <c r="E64" t="s">
        <v>48</v>
      </c>
      <c r="F64" t="s">
        <v>46</v>
      </c>
      <c r="G64">
        <v>217</v>
      </c>
      <c r="H64">
        <v>47.33</v>
      </c>
      <c r="I64" t="s">
        <v>49</v>
      </c>
      <c r="J64">
        <v>0</v>
      </c>
      <c r="K64" t="s">
        <v>51</v>
      </c>
      <c r="L64">
        <v>378.38</v>
      </c>
      <c r="M64">
        <v>4.58</v>
      </c>
      <c r="N64">
        <v>1</v>
      </c>
      <c r="O64" s="1">
        <f t="shared" si="0"/>
        <v>1.7436866359447005</v>
      </c>
      <c r="P64" s="2">
        <f t="shared" si="1"/>
        <v>4.5848299175998308</v>
      </c>
      <c r="Q64" t="str" cm="1">
        <f t="array" ref="Q64">_xlfn.IFS($I64="Yes","On Time",$I64="No","Delayed",TRUE,"Unknown")</f>
        <v>On Time</v>
      </c>
      <c r="R64" s="1">
        <f>Table1[[#This Row],[Cost per Mile]]</f>
        <v>1.7436866359447005</v>
      </c>
      <c r="S64" s="2">
        <f>IF(Table1[[#This Row],[Fuel Efficiency (mi/gal)]] &gt; 0, Table1[[#This Row],[Distance (mi)]] / Table1[[#This Row],[Fuel Efficiency (mi/gal)]] * 1.5, "")</f>
        <v>71.069868995633186</v>
      </c>
    </row>
    <row r="65" spans="1:19" x14ac:dyDescent="0.25">
      <c r="A65" s="3">
        <v>45721</v>
      </c>
      <c r="B65" t="s">
        <v>18</v>
      </c>
      <c r="C65" t="s">
        <v>32</v>
      </c>
      <c r="D65" t="s">
        <v>42</v>
      </c>
      <c r="E65" t="s">
        <v>47</v>
      </c>
      <c r="F65" t="s">
        <v>48</v>
      </c>
      <c r="G65">
        <v>219</v>
      </c>
      <c r="H65">
        <v>34.61</v>
      </c>
      <c r="I65" t="s">
        <v>49</v>
      </c>
      <c r="J65">
        <v>0</v>
      </c>
      <c r="K65" t="s">
        <v>51</v>
      </c>
      <c r="L65">
        <v>610.39</v>
      </c>
      <c r="M65">
        <v>6.33</v>
      </c>
      <c r="N65">
        <v>1</v>
      </c>
      <c r="O65" s="1">
        <f t="shared" si="0"/>
        <v>2.7871689497716896</v>
      </c>
      <c r="P65" s="2">
        <f t="shared" si="1"/>
        <v>6.3276509679283448</v>
      </c>
      <c r="Q65" t="str" cm="1">
        <f t="array" ref="Q65">_xlfn.IFS($I65="Yes","On Time",$I65="No","Delayed",TRUE,"Unknown")</f>
        <v>On Time</v>
      </c>
      <c r="R65" s="1">
        <f>Table1[[#This Row],[Cost per Mile]]</f>
        <v>2.7871689497716896</v>
      </c>
      <c r="S65" s="2">
        <f>IF(Table1[[#This Row],[Fuel Efficiency (mi/gal)]] &gt; 0, Table1[[#This Row],[Distance (mi)]] / Table1[[#This Row],[Fuel Efficiency (mi/gal)]] * 1.5, "")</f>
        <v>51.895734597156405</v>
      </c>
    </row>
    <row r="66" spans="1:19" x14ac:dyDescent="0.25">
      <c r="A66" s="3">
        <v>45722</v>
      </c>
      <c r="B66" t="s">
        <v>21</v>
      </c>
      <c r="C66" t="s">
        <v>24</v>
      </c>
      <c r="D66" t="s">
        <v>40</v>
      </c>
      <c r="E66" t="s">
        <v>48</v>
      </c>
      <c r="F66" t="s">
        <v>44</v>
      </c>
      <c r="G66">
        <v>442</v>
      </c>
      <c r="H66">
        <v>15.07</v>
      </c>
      <c r="I66" t="s">
        <v>49</v>
      </c>
      <c r="J66">
        <v>0</v>
      </c>
      <c r="K66" t="s">
        <v>51</v>
      </c>
      <c r="L66">
        <v>688.46</v>
      </c>
      <c r="M66">
        <v>29.33</v>
      </c>
      <c r="N66">
        <v>1</v>
      </c>
      <c r="O66" s="1">
        <f t="shared" si="0"/>
        <v>1.5576018099547513</v>
      </c>
      <c r="P66" s="2">
        <f t="shared" si="1"/>
        <v>29.329794293297944</v>
      </c>
      <c r="Q66" t="str" cm="1">
        <f t="array" ref="Q66">_xlfn.IFS($I66="Yes","On Time",$I66="No","Delayed",TRUE,"Unknown")</f>
        <v>On Time</v>
      </c>
      <c r="R66" s="1">
        <f>Table1[[#This Row],[Cost per Mile]]</f>
        <v>1.5576018099547513</v>
      </c>
      <c r="S66" s="2">
        <f>IF(Table1[[#This Row],[Fuel Efficiency (mi/gal)]] &gt; 0, Table1[[#This Row],[Distance (mi)]] / Table1[[#This Row],[Fuel Efficiency (mi/gal)]] * 1.5, "")</f>
        <v>22.604841459256736</v>
      </c>
    </row>
    <row r="67" spans="1:19" x14ac:dyDescent="0.25">
      <c r="A67" s="3">
        <v>45723</v>
      </c>
      <c r="B67" t="s">
        <v>18</v>
      </c>
      <c r="C67" t="s">
        <v>24</v>
      </c>
      <c r="D67" t="s">
        <v>41</v>
      </c>
      <c r="E67" t="s">
        <v>44</v>
      </c>
      <c r="F67" t="s">
        <v>46</v>
      </c>
      <c r="G67">
        <v>243</v>
      </c>
      <c r="H67">
        <v>87.83</v>
      </c>
      <c r="I67" t="s">
        <v>49</v>
      </c>
      <c r="J67">
        <v>0</v>
      </c>
      <c r="K67" t="s">
        <v>51</v>
      </c>
      <c r="L67">
        <v>369.2</v>
      </c>
      <c r="M67">
        <v>2.77</v>
      </c>
      <c r="N67">
        <v>1</v>
      </c>
      <c r="O67" s="1">
        <f t="shared" ref="O67:O101" si="2">$L67/$G67</f>
        <v>1.5193415637860082</v>
      </c>
      <c r="P67" s="2">
        <f t="shared" ref="P67:P101" si="3">$G67/$H67</f>
        <v>2.7667084139815552</v>
      </c>
      <c r="Q67" t="str" cm="1">
        <f t="array" ref="Q67">_xlfn.IFS($I67="Yes","On Time",$I67="No","Delayed",TRUE,"Unknown")</f>
        <v>On Time</v>
      </c>
      <c r="R67" s="1">
        <f>Table1[[#This Row],[Cost per Mile]]</f>
        <v>1.5193415637860082</v>
      </c>
      <c r="S67" s="2">
        <f>IF(Table1[[#This Row],[Fuel Efficiency (mi/gal)]] &gt; 0, Table1[[#This Row],[Distance (mi)]] / Table1[[#This Row],[Fuel Efficiency (mi/gal)]] * 1.5, "")</f>
        <v>131.5884476534296</v>
      </c>
    </row>
    <row r="68" spans="1:19" x14ac:dyDescent="0.25">
      <c r="A68" s="3">
        <v>45724</v>
      </c>
      <c r="B68" t="s">
        <v>15</v>
      </c>
      <c r="C68" t="s">
        <v>24</v>
      </c>
      <c r="D68" t="s">
        <v>41</v>
      </c>
      <c r="E68" t="s">
        <v>45</v>
      </c>
      <c r="F68" t="s">
        <v>47</v>
      </c>
      <c r="G68">
        <v>566</v>
      </c>
      <c r="H68">
        <v>83.16</v>
      </c>
      <c r="I68" t="s">
        <v>49</v>
      </c>
      <c r="J68">
        <v>0</v>
      </c>
      <c r="K68" t="s">
        <v>51</v>
      </c>
      <c r="L68">
        <v>268.45</v>
      </c>
      <c r="M68">
        <v>6.81</v>
      </c>
      <c r="N68">
        <v>1</v>
      </c>
      <c r="O68" s="1">
        <f t="shared" si="2"/>
        <v>0.47429328621908123</v>
      </c>
      <c r="P68" s="2">
        <f t="shared" si="3"/>
        <v>6.8061568061568067</v>
      </c>
      <c r="Q68" t="str" cm="1">
        <f t="array" ref="Q68">_xlfn.IFS($I68="Yes","On Time",$I68="No","Delayed",TRUE,"Unknown")</f>
        <v>On Time</v>
      </c>
      <c r="R68" s="1">
        <f>Table1[[#This Row],[Cost per Mile]]</f>
        <v>0.47429328621908123</v>
      </c>
      <c r="S68" s="2">
        <f>IF(Table1[[#This Row],[Fuel Efficiency (mi/gal)]] &gt; 0, Table1[[#This Row],[Distance (mi)]] / Table1[[#This Row],[Fuel Efficiency (mi/gal)]] * 1.5, "")</f>
        <v>124.66960352422907</v>
      </c>
    </row>
    <row r="69" spans="1:19" x14ac:dyDescent="0.25">
      <c r="A69" s="3">
        <v>45725</v>
      </c>
      <c r="B69" t="s">
        <v>16</v>
      </c>
      <c r="C69" t="s">
        <v>24</v>
      </c>
      <c r="D69" t="s">
        <v>40</v>
      </c>
      <c r="E69" t="s">
        <v>46</v>
      </c>
      <c r="F69" t="s">
        <v>46</v>
      </c>
      <c r="G69">
        <v>78</v>
      </c>
      <c r="H69">
        <v>99.97</v>
      </c>
      <c r="I69" t="s">
        <v>50</v>
      </c>
      <c r="J69">
        <v>0</v>
      </c>
      <c r="K69" t="s">
        <v>51</v>
      </c>
      <c r="L69">
        <v>859.69</v>
      </c>
      <c r="M69">
        <v>0.78</v>
      </c>
      <c r="N69">
        <v>0</v>
      </c>
      <c r="O69" s="1">
        <f t="shared" si="2"/>
        <v>11.021666666666667</v>
      </c>
      <c r="P69" s="2">
        <f t="shared" si="3"/>
        <v>0.78023407022106628</v>
      </c>
      <c r="Q69" t="str" cm="1">
        <f t="array" ref="Q69">_xlfn.IFS($I69="Yes","On Time",$I69="No","Delayed",TRUE,"Unknown")</f>
        <v>Delayed</v>
      </c>
      <c r="R69" s="1">
        <f>Table1[[#This Row],[Cost per Mile]]</f>
        <v>11.021666666666667</v>
      </c>
      <c r="S69" s="2">
        <f>IF(Table1[[#This Row],[Fuel Efficiency (mi/gal)]] &gt; 0, Table1[[#This Row],[Distance (mi)]] / Table1[[#This Row],[Fuel Efficiency (mi/gal)]] * 1.5, "")</f>
        <v>150</v>
      </c>
    </row>
    <row r="70" spans="1:19" x14ac:dyDescent="0.25">
      <c r="A70" s="3">
        <v>45726</v>
      </c>
      <c r="B70" t="s">
        <v>14</v>
      </c>
      <c r="C70" t="s">
        <v>38</v>
      </c>
      <c r="D70" t="s">
        <v>42</v>
      </c>
      <c r="E70" t="s">
        <v>48</v>
      </c>
      <c r="F70" t="s">
        <v>46</v>
      </c>
      <c r="G70">
        <v>214</v>
      </c>
      <c r="H70">
        <v>99.7</v>
      </c>
      <c r="I70" t="s">
        <v>49</v>
      </c>
      <c r="J70">
        <v>0</v>
      </c>
      <c r="K70" t="s">
        <v>51</v>
      </c>
      <c r="L70">
        <v>986.74</v>
      </c>
      <c r="M70">
        <v>2.15</v>
      </c>
      <c r="N70">
        <v>1</v>
      </c>
      <c r="O70" s="1">
        <f t="shared" si="2"/>
        <v>4.6109345794392524</v>
      </c>
      <c r="P70" s="2">
        <f t="shared" si="3"/>
        <v>2.1464393179538614</v>
      </c>
      <c r="Q70" t="str" cm="1">
        <f t="array" ref="Q70">_xlfn.IFS($I70="Yes","On Time",$I70="No","Delayed",TRUE,"Unknown")</f>
        <v>On Time</v>
      </c>
      <c r="R70" s="1">
        <f>Table1[[#This Row],[Cost per Mile]]</f>
        <v>4.6109345794392524</v>
      </c>
      <c r="S70" s="2">
        <f>IF(Table1[[#This Row],[Fuel Efficiency (mi/gal)]] &gt; 0, Table1[[#This Row],[Distance (mi)]] / Table1[[#This Row],[Fuel Efficiency (mi/gal)]] * 1.5, "")</f>
        <v>149.30232558139537</v>
      </c>
    </row>
    <row r="71" spans="1:19" x14ac:dyDescent="0.25">
      <c r="A71" s="3">
        <v>45727</v>
      </c>
      <c r="B71" t="s">
        <v>23</v>
      </c>
      <c r="C71" t="s">
        <v>28</v>
      </c>
      <c r="D71" t="s">
        <v>40</v>
      </c>
      <c r="E71" t="s">
        <v>44</v>
      </c>
      <c r="F71" t="s">
        <v>48</v>
      </c>
      <c r="G71">
        <v>471</v>
      </c>
      <c r="H71">
        <v>59.99</v>
      </c>
      <c r="I71" t="s">
        <v>49</v>
      </c>
      <c r="J71">
        <v>0</v>
      </c>
      <c r="K71" t="s">
        <v>51</v>
      </c>
      <c r="L71">
        <v>596.84</v>
      </c>
      <c r="M71">
        <v>7.85</v>
      </c>
      <c r="N71">
        <v>1</v>
      </c>
      <c r="O71" s="1">
        <f t="shared" si="2"/>
        <v>1.267176220806794</v>
      </c>
      <c r="P71" s="2">
        <f t="shared" si="3"/>
        <v>7.8513085514252374</v>
      </c>
      <c r="Q71" t="str" cm="1">
        <f t="array" ref="Q71">_xlfn.IFS($I71="Yes","On Time",$I71="No","Delayed",TRUE,"Unknown")</f>
        <v>On Time</v>
      </c>
      <c r="R71" s="1">
        <f>Table1[[#This Row],[Cost per Mile]]</f>
        <v>1.267176220806794</v>
      </c>
      <c r="S71" s="2">
        <f>IF(Table1[[#This Row],[Fuel Efficiency (mi/gal)]] &gt; 0, Table1[[#This Row],[Distance (mi)]] / Table1[[#This Row],[Fuel Efficiency (mi/gal)]] * 1.5, "")</f>
        <v>90</v>
      </c>
    </row>
    <row r="72" spans="1:19" x14ac:dyDescent="0.25">
      <c r="A72" s="3">
        <v>45728</v>
      </c>
      <c r="B72" t="s">
        <v>16</v>
      </c>
      <c r="C72" t="s">
        <v>28</v>
      </c>
      <c r="D72" t="s">
        <v>41</v>
      </c>
      <c r="E72" t="s">
        <v>46</v>
      </c>
      <c r="F72" t="s">
        <v>47</v>
      </c>
      <c r="G72">
        <v>388</v>
      </c>
      <c r="H72">
        <v>79.209999999999994</v>
      </c>
      <c r="I72" t="s">
        <v>49</v>
      </c>
      <c r="J72">
        <v>0</v>
      </c>
      <c r="K72" t="s">
        <v>51</v>
      </c>
      <c r="L72">
        <v>295.93</v>
      </c>
      <c r="M72">
        <v>4.9000000000000004</v>
      </c>
      <c r="N72">
        <v>1</v>
      </c>
      <c r="O72" s="1">
        <f t="shared" si="2"/>
        <v>0.76270618556701031</v>
      </c>
      <c r="P72" s="2">
        <f t="shared" si="3"/>
        <v>4.8983714177502842</v>
      </c>
      <c r="Q72" t="str" cm="1">
        <f t="array" ref="Q72">_xlfn.IFS($I72="Yes","On Time",$I72="No","Delayed",TRUE,"Unknown")</f>
        <v>On Time</v>
      </c>
      <c r="R72" s="1">
        <f>Table1[[#This Row],[Cost per Mile]]</f>
        <v>0.76270618556701031</v>
      </c>
      <c r="S72" s="2">
        <f>IF(Table1[[#This Row],[Fuel Efficiency (mi/gal)]] &gt; 0, Table1[[#This Row],[Distance (mi)]] / Table1[[#This Row],[Fuel Efficiency (mi/gal)]] * 1.5, "")</f>
        <v>118.77551020408163</v>
      </c>
    </row>
    <row r="73" spans="1:19" x14ac:dyDescent="0.25">
      <c r="A73" s="3">
        <v>45729</v>
      </c>
      <c r="B73" t="s">
        <v>17</v>
      </c>
      <c r="C73" t="s">
        <v>33</v>
      </c>
      <c r="D73" t="s">
        <v>43</v>
      </c>
      <c r="E73" t="s">
        <v>45</v>
      </c>
      <c r="F73" t="s">
        <v>46</v>
      </c>
      <c r="G73">
        <v>545</v>
      </c>
      <c r="H73">
        <v>95.03</v>
      </c>
      <c r="I73" t="s">
        <v>49</v>
      </c>
      <c r="J73">
        <v>15</v>
      </c>
      <c r="K73" t="s">
        <v>51</v>
      </c>
      <c r="L73">
        <v>381.46</v>
      </c>
      <c r="M73">
        <v>5.74</v>
      </c>
      <c r="N73">
        <v>1</v>
      </c>
      <c r="O73" s="1">
        <f t="shared" si="2"/>
        <v>0.69992660550458707</v>
      </c>
      <c r="P73" s="2">
        <f t="shared" si="3"/>
        <v>5.73503104282858</v>
      </c>
      <c r="Q73" t="str" cm="1">
        <f t="array" ref="Q73">_xlfn.IFS($I73="Yes","On Time",$I73="No","Delayed",TRUE,"Unknown")</f>
        <v>On Time</v>
      </c>
      <c r="R73" s="1">
        <f>Table1[[#This Row],[Cost per Mile]]</f>
        <v>0.69992660550458707</v>
      </c>
      <c r="S73" s="2">
        <f>IF(Table1[[#This Row],[Fuel Efficiency (mi/gal)]] &gt; 0, Table1[[#This Row],[Distance (mi)]] / Table1[[#This Row],[Fuel Efficiency (mi/gal)]] * 1.5, "")</f>
        <v>142.42160278745644</v>
      </c>
    </row>
    <row r="74" spans="1:19" x14ac:dyDescent="0.25">
      <c r="A74" s="3">
        <v>45730</v>
      </c>
      <c r="B74" t="s">
        <v>21</v>
      </c>
      <c r="C74" t="s">
        <v>35</v>
      </c>
      <c r="D74" t="s">
        <v>43</v>
      </c>
      <c r="E74" t="s">
        <v>46</v>
      </c>
      <c r="F74" t="s">
        <v>44</v>
      </c>
      <c r="G74">
        <v>414</v>
      </c>
      <c r="H74">
        <v>86.47</v>
      </c>
      <c r="I74" t="s">
        <v>49</v>
      </c>
      <c r="J74">
        <v>0</v>
      </c>
      <c r="K74" t="s">
        <v>54</v>
      </c>
      <c r="L74">
        <v>165.63</v>
      </c>
      <c r="M74">
        <v>4.79</v>
      </c>
      <c r="N74">
        <v>1</v>
      </c>
      <c r="O74" s="1">
        <f t="shared" si="2"/>
        <v>0.40007246376811595</v>
      </c>
      <c r="P74" s="2">
        <f t="shared" si="3"/>
        <v>4.7877876720249795</v>
      </c>
      <c r="Q74" t="str" cm="1">
        <f t="array" ref="Q74">_xlfn.IFS($I74="Yes","On Time",$I74="No","Delayed",TRUE,"Unknown")</f>
        <v>On Time</v>
      </c>
      <c r="R74" s="1">
        <f>Table1[[#This Row],[Cost per Mile]]</f>
        <v>0.40007246376811595</v>
      </c>
      <c r="S74" s="2">
        <f>IF(Table1[[#This Row],[Fuel Efficiency (mi/gal)]] &gt; 0, Table1[[#This Row],[Distance (mi)]] / Table1[[#This Row],[Fuel Efficiency (mi/gal)]] * 1.5, "")</f>
        <v>129.64509394572025</v>
      </c>
    </row>
    <row r="75" spans="1:19" x14ac:dyDescent="0.25">
      <c r="A75" s="3">
        <v>45731</v>
      </c>
      <c r="B75" t="s">
        <v>17</v>
      </c>
      <c r="C75" t="s">
        <v>27</v>
      </c>
      <c r="D75" t="s">
        <v>39</v>
      </c>
      <c r="E75" t="s">
        <v>44</v>
      </c>
      <c r="F75" t="s">
        <v>44</v>
      </c>
      <c r="G75">
        <v>391</v>
      </c>
      <c r="H75">
        <v>32.26</v>
      </c>
      <c r="I75" t="s">
        <v>49</v>
      </c>
      <c r="J75">
        <v>0</v>
      </c>
      <c r="K75" t="s">
        <v>51</v>
      </c>
      <c r="L75">
        <v>927.15</v>
      </c>
      <c r="M75">
        <v>12.12</v>
      </c>
      <c r="N75">
        <v>1</v>
      </c>
      <c r="O75" s="1">
        <f t="shared" si="2"/>
        <v>2.3712276214833761</v>
      </c>
      <c r="P75" s="2">
        <f t="shared" si="3"/>
        <v>12.120272783632982</v>
      </c>
      <c r="Q75" t="str" cm="1">
        <f t="array" ref="Q75">_xlfn.IFS($I75="Yes","On Time",$I75="No","Delayed",TRUE,"Unknown")</f>
        <v>On Time</v>
      </c>
      <c r="R75" s="1">
        <f>Table1[[#This Row],[Cost per Mile]]</f>
        <v>2.3712276214833761</v>
      </c>
      <c r="S75" s="2">
        <f>IF(Table1[[#This Row],[Fuel Efficiency (mi/gal)]] &gt; 0, Table1[[#This Row],[Distance (mi)]] / Table1[[#This Row],[Fuel Efficiency (mi/gal)]] * 1.5, "")</f>
        <v>48.39108910891089</v>
      </c>
    </row>
    <row r="76" spans="1:19" x14ac:dyDescent="0.25">
      <c r="A76" s="3">
        <v>45732</v>
      </c>
      <c r="B76" t="s">
        <v>16</v>
      </c>
      <c r="C76" t="s">
        <v>24</v>
      </c>
      <c r="D76" t="s">
        <v>40</v>
      </c>
      <c r="E76" t="s">
        <v>46</v>
      </c>
      <c r="F76" t="s">
        <v>45</v>
      </c>
      <c r="G76">
        <v>549</v>
      </c>
      <c r="H76">
        <v>50.55</v>
      </c>
      <c r="I76" t="s">
        <v>49</v>
      </c>
      <c r="J76">
        <v>0</v>
      </c>
      <c r="K76" t="s">
        <v>51</v>
      </c>
      <c r="L76">
        <v>250.09</v>
      </c>
      <c r="M76">
        <v>10.86</v>
      </c>
      <c r="N76">
        <v>1</v>
      </c>
      <c r="O76" s="1">
        <f t="shared" si="2"/>
        <v>0.45553734061930784</v>
      </c>
      <c r="P76" s="2">
        <f t="shared" si="3"/>
        <v>10.86053412462908</v>
      </c>
      <c r="Q76" t="str" cm="1">
        <f t="array" ref="Q76">_xlfn.IFS($I76="Yes","On Time",$I76="No","Delayed",TRUE,"Unknown")</f>
        <v>On Time</v>
      </c>
      <c r="R76" s="1">
        <f>Table1[[#This Row],[Cost per Mile]]</f>
        <v>0.45553734061930784</v>
      </c>
      <c r="S76" s="2">
        <f>IF(Table1[[#This Row],[Fuel Efficiency (mi/gal)]] &gt; 0, Table1[[#This Row],[Distance (mi)]] / Table1[[#This Row],[Fuel Efficiency (mi/gal)]] * 1.5, "")</f>
        <v>75.828729281767949</v>
      </c>
    </row>
    <row r="77" spans="1:19" x14ac:dyDescent="0.25">
      <c r="A77" s="3">
        <v>45733</v>
      </c>
      <c r="B77" t="s">
        <v>18</v>
      </c>
      <c r="C77" t="s">
        <v>36</v>
      </c>
      <c r="D77" t="s">
        <v>40</v>
      </c>
      <c r="E77" t="s">
        <v>47</v>
      </c>
      <c r="F77" t="s">
        <v>47</v>
      </c>
      <c r="G77">
        <v>560</v>
      </c>
      <c r="H77">
        <v>21.62</v>
      </c>
      <c r="I77" t="s">
        <v>49</v>
      </c>
      <c r="J77">
        <v>0</v>
      </c>
      <c r="K77" t="s">
        <v>51</v>
      </c>
      <c r="L77">
        <v>640.04</v>
      </c>
      <c r="M77">
        <v>25.9</v>
      </c>
      <c r="N77">
        <v>1</v>
      </c>
      <c r="O77" s="1">
        <f t="shared" si="2"/>
        <v>1.1429285714285713</v>
      </c>
      <c r="P77" s="2">
        <f t="shared" si="3"/>
        <v>25.901942645698426</v>
      </c>
      <c r="Q77" t="str" cm="1">
        <f t="array" ref="Q77">_xlfn.IFS($I77="Yes","On Time",$I77="No","Delayed",TRUE,"Unknown")</f>
        <v>On Time</v>
      </c>
      <c r="R77" s="1">
        <f>Table1[[#This Row],[Cost per Mile]]</f>
        <v>1.1429285714285713</v>
      </c>
      <c r="S77" s="2">
        <f>IF(Table1[[#This Row],[Fuel Efficiency (mi/gal)]] &gt; 0, Table1[[#This Row],[Distance (mi)]] / Table1[[#This Row],[Fuel Efficiency (mi/gal)]] * 1.5, "")</f>
        <v>32.432432432432435</v>
      </c>
    </row>
    <row r="78" spans="1:19" x14ac:dyDescent="0.25">
      <c r="A78" s="3">
        <v>45734</v>
      </c>
      <c r="B78" t="s">
        <v>23</v>
      </c>
      <c r="C78" t="s">
        <v>27</v>
      </c>
      <c r="D78" t="s">
        <v>39</v>
      </c>
      <c r="E78" t="s">
        <v>46</v>
      </c>
      <c r="F78" t="s">
        <v>47</v>
      </c>
      <c r="G78">
        <v>376</v>
      </c>
      <c r="H78">
        <v>95.86</v>
      </c>
      <c r="I78" t="s">
        <v>49</v>
      </c>
      <c r="J78">
        <v>0</v>
      </c>
      <c r="K78" t="s">
        <v>51</v>
      </c>
      <c r="L78">
        <v>382.95</v>
      </c>
      <c r="M78">
        <v>3.92</v>
      </c>
      <c r="N78">
        <v>1</v>
      </c>
      <c r="O78" s="1">
        <f t="shared" si="2"/>
        <v>1.0184840425531914</v>
      </c>
      <c r="P78" s="2">
        <f t="shared" si="3"/>
        <v>3.9223868141039016</v>
      </c>
      <c r="Q78" t="str" cm="1">
        <f t="array" ref="Q78">_xlfn.IFS($I78="Yes","On Time",$I78="No","Delayed",TRUE,"Unknown")</f>
        <v>On Time</v>
      </c>
      <c r="R78" s="1">
        <f>Table1[[#This Row],[Cost per Mile]]</f>
        <v>1.0184840425531914</v>
      </c>
      <c r="S78" s="2">
        <f>IF(Table1[[#This Row],[Fuel Efficiency (mi/gal)]] &gt; 0, Table1[[#This Row],[Distance (mi)]] / Table1[[#This Row],[Fuel Efficiency (mi/gal)]] * 1.5, "")</f>
        <v>143.87755102040816</v>
      </c>
    </row>
    <row r="79" spans="1:19" x14ac:dyDescent="0.25">
      <c r="A79" s="3">
        <v>45735</v>
      </c>
      <c r="B79" t="s">
        <v>23</v>
      </c>
      <c r="C79" t="s">
        <v>28</v>
      </c>
      <c r="D79" t="s">
        <v>39</v>
      </c>
      <c r="E79" t="s">
        <v>48</v>
      </c>
      <c r="F79" t="s">
        <v>45</v>
      </c>
      <c r="G79">
        <v>266</v>
      </c>
      <c r="H79">
        <v>64.56</v>
      </c>
      <c r="I79" t="s">
        <v>49</v>
      </c>
      <c r="J79">
        <v>0</v>
      </c>
      <c r="K79" t="s">
        <v>51</v>
      </c>
      <c r="L79">
        <v>621.04999999999995</v>
      </c>
      <c r="M79">
        <v>4.12</v>
      </c>
      <c r="N79">
        <v>1</v>
      </c>
      <c r="O79" s="1">
        <f t="shared" si="2"/>
        <v>2.3347744360902256</v>
      </c>
      <c r="P79" s="2">
        <f t="shared" si="3"/>
        <v>4.1201982651796776</v>
      </c>
      <c r="Q79" t="str" cm="1">
        <f t="array" ref="Q79">_xlfn.IFS($I79="Yes","On Time",$I79="No","Delayed",TRUE,"Unknown")</f>
        <v>On Time</v>
      </c>
      <c r="R79" s="1">
        <f>Table1[[#This Row],[Cost per Mile]]</f>
        <v>2.3347744360902256</v>
      </c>
      <c r="S79" s="2">
        <f>IF(Table1[[#This Row],[Fuel Efficiency (mi/gal)]] &gt; 0, Table1[[#This Row],[Distance (mi)]] / Table1[[#This Row],[Fuel Efficiency (mi/gal)]] * 1.5, "")</f>
        <v>96.84466019417475</v>
      </c>
    </row>
    <row r="80" spans="1:19" x14ac:dyDescent="0.25">
      <c r="A80" s="3">
        <v>45736</v>
      </c>
      <c r="B80" t="s">
        <v>22</v>
      </c>
      <c r="C80" t="s">
        <v>26</v>
      </c>
      <c r="D80" t="s">
        <v>39</v>
      </c>
      <c r="E80" t="s">
        <v>48</v>
      </c>
      <c r="F80" t="s">
        <v>46</v>
      </c>
      <c r="G80">
        <v>350</v>
      </c>
      <c r="H80">
        <v>30.58</v>
      </c>
      <c r="I80" t="s">
        <v>49</v>
      </c>
      <c r="J80">
        <v>0</v>
      </c>
      <c r="K80" t="s">
        <v>51</v>
      </c>
      <c r="L80">
        <v>703.71</v>
      </c>
      <c r="M80">
        <v>11.45</v>
      </c>
      <c r="N80">
        <v>1</v>
      </c>
      <c r="O80" s="1">
        <f t="shared" si="2"/>
        <v>2.0106000000000002</v>
      </c>
      <c r="P80" s="2">
        <f t="shared" si="3"/>
        <v>11.445389143230871</v>
      </c>
      <c r="Q80" t="str" cm="1">
        <f t="array" ref="Q80">_xlfn.IFS($I80="Yes","On Time",$I80="No","Delayed",TRUE,"Unknown")</f>
        <v>On Time</v>
      </c>
      <c r="R80" s="1">
        <f>Table1[[#This Row],[Cost per Mile]]</f>
        <v>2.0106000000000002</v>
      </c>
      <c r="S80" s="2">
        <f>IF(Table1[[#This Row],[Fuel Efficiency (mi/gal)]] &gt; 0, Table1[[#This Row],[Distance (mi)]] / Table1[[#This Row],[Fuel Efficiency (mi/gal)]] * 1.5, "")</f>
        <v>45.851528384279476</v>
      </c>
    </row>
    <row r="81" spans="1:19" x14ac:dyDescent="0.25">
      <c r="A81" s="3">
        <v>45737</v>
      </c>
      <c r="B81" t="s">
        <v>23</v>
      </c>
      <c r="C81" t="s">
        <v>26</v>
      </c>
      <c r="D81" t="s">
        <v>41</v>
      </c>
      <c r="E81" t="s">
        <v>47</v>
      </c>
      <c r="F81" t="s">
        <v>47</v>
      </c>
      <c r="G81">
        <v>181</v>
      </c>
      <c r="H81">
        <v>70.45</v>
      </c>
      <c r="I81" t="s">
        <v>49</v>
      </c>
      <c r="J81">
        <v>0</v>
      </c>
      <c r="K81" t="s">
        <v>55</v>
      </c>
      <c r="L81">
        <v>855.28</v>
      </c>
      <c r="M81">
        <v>2.57</v>
      </c>
      <c r="N81">
        <v>1</v>
      </c>
      <c r="O81" s="1">
        <f t="shared" si="2"/>
        <v>4.7253038674033148</v>
      </c>
      <c r="P81" s="2">
        <f t="shared" si="3"/>
        <v>2.5691980127750176</v>
      </c>
      <c r="Q81" t="str" cm="1">
        <f t="array" ref="Q81">_xlfn.IFS($I81="Yes","On Time",$I81="No","Delayed",TRUE,"Unknown")</f>
        <v>On Time</v>
      </c>
      <c r="R81" s="1">
        <f>Table1[[#This Row],[Cost per Mile]]</f>
        <v>4.7253038674033148</v>
      </c>
      <c r="S81" s="2">
        <f>IF(Table1[[#This Row],[Fuel Efficiency (mi/gal)]] &gt; 0, Table1[[#This Row],[Distance (mi)]] / Table1[[#This Row],[Fuel Efficiency (mi/gal)]] * 1.5, "")</f>
        <v>105.64202334630352</v>
      </c>
    </row>
    <row r="82" spans="1:19" x14ac:dyDescent="0.25">
      <c r="A82" s="3">
        <v>45738</v>
      </c>
      <c r="B82" t="s">
        <v>14</v>
      </c>
      <c r="C82" t="s">
        <v>36</v>
      </c>
      <c r="D82" t="s">
        <v>40</v>
      </c>
      <c r="E82" t="s">
        <v>44</v>
      </c>
      <c r="F82" t="s">
        <v>44</v>
      </c>
      <c r="G82">
        <v>119</v>
      </c>
      <c r="H82">
        <v>65.63</v>
      </c>
      <c r="I82" t="s">
        <v>49</v>
      </c>
      <c r="J82">
        <v>0</v>
      </c>
      <c r="K82" t="s">
        <v>51</v>
      </c>
      <c r="L82">
        <v>325.45999999999998</v>
      </c>
      <c r="M82">
        <v>1.81</v>
      </c>
      <c r="N82">
        <v>1</v>
      </c>
      <c r="O82" s="1">
        <f t="shared" si="2"/>
        <v>2.7349579831932771</v>
      </c>
      <c r="P82" s="2">
        <f t="shared" si="3"/>
        <v>1.8131951851287522</v>
      </c>
      <c r="Q82" t="str" cm="1">
        <f t="array" ref="Q82">_xlfn.IFS($I82="Yes","On Time",$I82="No","Delayed",TRUE,"Unknown")</f>
        <v>On Time</v>
      </c>
      <c r="R82" s="1">
        <f>Table1[[#This Row],[Cost per Mile]]</f>
        <v>2.7349579831932771</v>
      </c>
      <c r="S82" s="2">
        <f>IF(Table1[[#This Row],[Fuel Efficiency (mi/gal)]] &gt; 0, Table1[[#This Row],[Distance (mi)]] / Table1[[#This Row],[Fuel Efficiency (mi/gal)]] * 1.5, "")</f>
        <v>98.618784530386748</v>
      </c>
    </row>
    <row r="83" spans="1:19" x14ac:dyDescent="0.25">
      <c r="A83" s="3">
        <v>45739</v>
      </c>
      <c r="B83" t="s">
        <v>23</v>
      </c>
      <c r="C83" t="s">
        <v>33</v>
      </c>
      <c r="D83" t="s">
        <v>41</v>
      </c>
      <c r="E83" t="s">
        <v>48</v>
      </c>
      <c r="F83" t="s">
        <v>44</v>
      </c>
      <c r="G83">
        <v>301</v>
      </c>
      <c r="H83">
        <v>42.23</v>
      </c>
      <c r="I83" t="s">
        <v>50</v>
      </c>
      <c r="J83">
        <v>15</v>
      </c>
      <c r="K83" t="s">
        <v>51</v>
      </c>
      <c r="L83">
        <v>159.35</v>
      </c>
      <c r="M83">
        <v>7.13</v>
      </c>
      <c r="N83">
        <v>0</v>
      </c>
      <c r="O83" s="1">
        <f t="shared" si="2"/>
        <v>0.52940199335548166</v>
      </c>
      <c r="P83" s="2">
        <f t="shared" si="3"/>
        <v>7.1276343831399487</v>
      </c>
      <c r="Q83" t="str" cm="1">
        <f t="array" ref="Q83">_xlfn.IFS($I83="Yes","On Time",$I83="No","Delayed",TRUE,"Unknown")</f>
        <v>Delayed</v>
      </c>
      <c r="R83" s="1">
        <f>Table1[[#This Row],[Cost per Mile]]</f>
        <v>0.52940199335548166</v>
      </c>
      <c r="S83" s="2">
        <f>IF(Table1[[#This Row],[Fuel Efficiency (mi/gal)]] &gt; 0, Table1[[#This Row],[Distance (mi)]] / Table1[[#This Row],[Fuel Efficiency (mi/gal)]] * 1.5, "")</f>
        <v>63.323983169705471</v>
      </c>
    </row>
    <row r="84" spans="1:19" x14ac:dyDescent="0.25">
      <c r="A84" s="3">
        <v>45740</v>
      </c>
      <c r="B84" t="s">
        <v>16</v>
      </c>
      <c r="C84" t="s">
        <v>28</v>
      </c>
      <c r="D84" t="s">
        <v>39</v>
      </c>
      <c r="E84" t="s">
        <v>45</v>
      </c>
      <c r="F84" t="s">
        <v>48</v>
      </c>
      <c r="G84">
        <v>464</v>
      </c>
      <c r="H84">
        <v>20.22</v>
      </c>
      <c r="I84" t="s">
        <v>49</v>
      </c>
      <c r="J84">
        <v>0</v>
      </c>
      <c r="K84" t="s">
        <v>51</v>
      </c>
      <c r="L84">
        <v>266.35000000000002</v>
      </c>
      <c r="M84">
        <v>22.95</v>
      </c>
      <c r="N84">
        <v>1</v>
      </c>
      <c r="O84" s="1">
        <f t="shared" si="2"/>
        <v>0.57403017241379317</v>
      </c>
      <c r="P84" s="2">
        <f t="shared" si="3"/>
        <v>22.947576656775471</v>
      </c>
      <c r="Q84" t="str" cm="1">
        <f t="array" ref="Q84">_xlfn.IFS($I84="Yes","On Time",$I84="No","Delayed",TRUE,"Unknown")</f>
        <v>On Time</v>
      </c>
      <c r="R84" s="1">
        <f>Table1[[#This Row],[Cost per Mile]]</f>
        <v>0.57403017241379317</v>
      </c>
      <c r="S84" s="2">
        <f>IF(Table1[[#This Row],[Fuel Efficiency (mi/gal)]] &gt; 0, Table1[[#This Row],[Distance (mi)]] / Table1[[#This Row],[Fuel Efficiency (mi/gal)]] * 1.5, "")</f>
        <v>30.326797385620917</v>
      </c>
    </row>
    <row r="85" spans="1:19" x14ac:dyDescent="0.25">
      <c r="A85" s="3">
        <v>45741</v>
      </c>
      <c r="B85" t="s">
        <v>22</v>
      </c>
      <c r="C85" t="s">
        <v>36</v>
      </c>
      <c r="D85" t="s">
        <v>40</v>
      </c>
      <c r="E85" t="s">
        <v>48</v>
      </c>
      <c r="F85" t="s">
        <v>47</v>
      </c>
      <c r="G85">
        <v>494</v>
      </c>
      <c r="H85">
        <v>70.44</v>
      </c>
      <c r="I85" t="s">
        <v>49</v>
      </c>
      <c r="J85">
        <v>0</v>
      </c>
      <c r="K85" t="s">
        <v>55</v>
      </c>
      <c r="L85">
        <v>915.02</v>
      </c>
      <c r="M85">
        <v>7.01</v>
      </c>
      <c r="N85">
        <v>1</v>
      </c>
      <c r="O85" s="1">
        <f t="shared" si="2"/>
        <v>1.8522672064777328</v>
      </c>
      <c r="P85" s="2">
        <f t="shared" si="3"/>
        <v>7.0130607609312889</v>
      </c>
      <c r="Q85" t="str" cm="1">
        <f t="array" ref="Q85">_xlfn.IFS($I85="Yes","On Time",$I85="No","Delayed",TRUE,"Unknown")</f>
        <v>On Time</v>
      </c>
      <c r="R85" s="1">
        <f>Table1[[#This Row],[Cost per Mile]]</f>
        <v>1.8522672064777328</v>
      </c>
      <c r="S85" s="2">
        <f>IF(Table1[[#This Row],[Fuel Efficiency (mi/gal)]] &gt; 0, Table1[[#This Row],[Distance (mi)]] / Table1[[#This Row],[Fuel Efficiency (mi/gal)]] * 1.5, "")</f>
        <v>105.70613409415122</v>
      </c>
    </row>
    <row r="86" spans="1:19" x14ac:dyDescent="0.25">
      <c r="A86" s="3">
        <v>45742</v>
      </c>
      <c r="B86" t="s">
        <v>16</v>
      </c>
      <c r="C86" t="s">
        <v>38</v>
      </c>
      <c r="D86" t="s">
        <v>41</v>
      </c>
      <c r="E86" t="s">
        <v>48</v>
      </c>
      <c r="F86" t="s">
        <v>46</v>
      </c>
      <c r="G86">
        <v>231</v>
      </c>
      <c r="H86">
        <v>56.83</v>
      </c>
      <c r="I86" t="s">
        <v>49</v>
      </c>
      <c r="J86">
        <v>30</v>
      </c>
      <c r="K86" t="s">
        <v>51</v>
      </c>
      <c r="L86">
        <v>892.81</v>
      </c>
      <c r="M86">
        <v>4.0599999999999996</v>
      </c>
      <c r="N86">
        <v>1</v>
      </c>
      <c r="O86" s="1">
        <f t="shared" si="2"/>
        <v>3.864978354978355</v>
      </c>
      <c r="P86" s="2">
        <f t="shared" si="3"/>
        <v>4.0647545310575399</v>
      </c>
      <c r="Q86" t="str" cm="1">
        <f t="array" ref="Q86">_xlfn.IFS($I86="Yes","On Time",$I86="No","Delayed",TRUE,"Unknown")</f>
        <v>On Time</v>
      </c>
      <c r="R86" s="1">
        <f>Table1[[#This Row],[Cost per Mile]]</f>
        <v>3.864978354978355</v>
      </c>
      <c r="S86" s="2">
        <f>IF(Table1[[#This Row],[Fuel Efficiency (mi/gal)]] &gt; 0, Table1[[#This Row],[Distance (mi)]] / Table1[[#This Row],[Fuel Efficiency (mi/gal)]] * 1.5, "")</f>
        <v>85.344827586206904</v>
      </c>
    </row>
    <row r="87" spans="1:19" x14ac:dyDescent="0.25">
      <c r="A87" s="3">
        <v>45743</v>
      </c>
      <c r="B87" t="s">
        <v>16</v>
      </c>
      <c r="C87" t="s">
        <v>37</v>
      </c>
      <c r="D87" t="s">
        <v>41</v>
      </c>
      <c r="E87" t="s">
        <v>44</v>
      </c>
      <c r="F87" t="s">
        <v>45</v>
      </c>
      <c r="G87">
        <v>216</v>
      </c>
      <c r="H87">
        <v>79.510000000000005</v>
      </c>
      <c r="I87" t="s">
        <v>49</v>
      </c>
      <c r="J87">
        <v>0</v>
      </c>
      <c r="K87" t="s">
        <v>51</v>
      </c>
      <c r="L87">
        <v>657.8</v>
      </c>
      <c r="M87">
        <v>2.72</v>
      </c>
      <c r="N87">
        <v>1</v>
      </c>
      <c r="O87" s="1">
        <f t="shared" si="2"/>
        <v>3.0453703703703701</v>
      </c>
      <c r="P87" s="2">
        <f t="shared" si="3"/>
        <v>2.7166394164256067</v>
      </c>
      <c r="Q87" t="str" cm="1">
        <f t="array" ref="Q87">_xlfn.IFS($I87="Yes","On Time",$I87="No","Delayed",TRUE,"Unknown")</f>
        <v>On Time</v>
      </c>
      <c r="R87" s="1">
        <f>Table1[[#This Row],[Cost per Mile]]</f>
        <v>3.0453703703703701</v>
      </c>
      <c r="S87" s="2">
        <f>IF(Table1[[#This Row],[Fuel Efficiency (mi/gal)]] &gt; 0, Table1[[#This Row],[Distance (mi)]] / Table1[[#This Row],[Fuel Efficiency (mi/gal)]] * 1.5, "")</f>
        <v>119.11764705882352</v>
      </c>
    </row>
    <row r="88" spans="1:19" x14ac:dyDescent="0.25">
      <c r="A88" s="3">
        <v>45744</v>
      </c>
      <c r="B88" t="s">
        <v>19</v>
      </c>
      <c r="C88" t="s">
        <v>36</v>
      </c>
      <c r="D88" t="s">
        <v>39</v>
      </c>
      <c r="E88" t="s">
        <v>46</v>
      </c>
      <c r="F88" t="s">
        <v>45</v>
      </c>
      <c r="G88">
        <v>140</v>
      </c>
      <c r="H88">
        <v>56.81</v>
      </c>
      <c r="I88" t="s">
        <v>49</v>
      </c>
      <c r="J88">
        <v>0</v>
      </c>
      <c r="K88" t="s">
        <v>51</v>
      </c>
      <c r="L88">
        <v>660.44</v>
      </c>
      <c r="M88">
        <v>2.46</v>
      </c>
      <c r="N88">
        <v>1</v>
      </c>
      <c r="O88" s="1">
        <f t="shared" si="2"/>
        <v>4.717428571428572</v>
      </c>
      <c r="P88" s="2">
        <f t="shared" si="3"/>
        <v>2.4643548671008624</v>
      </c>
      <c r="Q88" t="str" cm="1">
        <f t="array" ref="Q88">_xlfn.IFS($I88="Yes","On Time",$I88="No","Delayed",TRUE,"Unknown")</f>
        <v>On Time</v>
      </c>
      <c r="R88" s="1">
        <f>Table1[[#This Row],[Cost per Mile]]</f>
        <v>4.717428571428572</v>
      </c>
      <c r="S88" s="2">
        <f>IF(Table1[[#This Row],[Fuel Efficiency (mi/gal)]] &gt; 0, Table1[[#This Row],[Distance (mi)]] / Table1[[#This Row],[Fuel Efficiency (mi/gal)]] * 1.5, "")</f>
        <v>85.365853658536594</v>
      </c>
    </row>
    <row r="89" spans="1:19" x14ac:dyDescent="0.25">
      <c r="A89" s="3">
        <v>45745</v>
      </c>
      <c r="B89" t="s">
        <v>22</v>
      </c>
      <c r="C89" t="s">
        <v>31</v>
      </c>
      <c r="D89" t="s">
        <v>40</v>
      </c>
      <c r="E89" t="s">
        <v>48</v>
      </c>
      <c r="F89" t="s">
        <v>46</v>
      </c>
      <c r="G89">
        <v>580</v>
      </c>
      <c r="H89">
        <v>86.7</v>
      </c>
      <c r="I89" t="s">
        <v>49</v>
      </c>
      <c r="J89">
        <v>45</v>
      </c>
      <c r="K89" t="s">
        <v>51</v>
      </c>
      <c r="L89">
        <v>715.28</v>
      </c>
      <c r="M89">
        <v>6.69</v>
      </c>
      <c r="N89">
        <v>1</v>
      </c>
      <c r="O89" s="1">
        <f t="shared" si="2"/>
        <v>1.2332413793103447</v>
      </c>
      <c r="P89" s="2">
        <f t="shared" si="3"/>
        <v>6.6897347174163784</v>
      </c>
      <c r="Q89" t="str" cm="1">
        <f t="array" ref="Q89">_xlfn.IFS($I89="Yes","On Time",$I89="No","Delayed",TRUE,"Unknown")</f>
        <v>On Time</v>
      </c>
      <c r="R89" s="1">
        <f>Table1[[#This Row],[Cost per Mile]]</f>
        <v>1.2332413793103447</v>
      </c>
      <c r="S89" s="2">
        <f>IF(Table1[[#This Row],[Fuel Efficiency (mi/gal)]] &gt; 0, Table1[[#This Row],[Distance (mi)]] / Table1[[#This Row],[Fuel Efficiency (mi/gal)]] * 1.5, "")</f>
        <v>130.04484304932734</v>
      </c>
    </row>
    <row r="90" spans="1:19" x14ac:dyDescent="0.25">
      <c r="A90" s="3">
        <v>45746</v>
      </c>
      <c r="B90" t="s">
        <v>16</v>
      </c>
      <c r="C90" t="s">
        <v>27</v>
      </c>
      <c r="D90" t="s">
        <v>39</v>
      </c>
      <c r="E90" t="s">
        <v>47</v>
      </c>
      <c r="F90" t="s">
        <v>48</v>
      </c>
      <c r="G90">
        <v>88</v>
      </c>
      <c r="H90">
        <v>59.67</v>
      </c>
      <c r="I90" t="s">
        <v>49</v>
      </c>
      <c r="J90">
        <v>0</v>
      </c>
      <c r="K90" t="s">
        <v>51</v>
      </c>
      <c r="L90">
        <v>299.07</v>
      </c>
      <c r="M90">
        <v>1.47</v>
      </c>
      <c r="N90">
        <v>1</v>
      </c>
      <c r="O90" s="1">
        <f t="shared" si="2"/>
        <v>3.3985227272727272</v>
      </c>
      <c r="P90" s="2">
        <f t="shared" si="3"/>
        <v>1.4747779453661807</v>
      </c>
      <c r="Q90" t="str" cm="1">
        <f t="array" ref="Q90">_xlfn.IFS($I90="Yes","On Time",$I90="No","Delayed",TRUE,"Unknown")</f>
        <v>On Time</v>
      </c>
      <c r="R90" s="1">
        <f>Table1[[#This Row],[Cost per Mile]]</f>
        <v>3.3985227272727272</v>
      </c>
      <c r="S90" s="2">
        <f>IF(Table1[[#This Row],[Fuel Efficiency (mi/gal)]] &gt; 0, Table1[[#This Row],[Distance (mi)]] / Table1[[#This Row],[Fuel Efficiency (mi/gal)]] * 1.5, "")</f>
        <v>89.795918367346943</v>
      </c>
    </row>
    <row r="91" spans="1:19" x14ac:dyDescent="0.25">
      <c r="A91" s="3">
        <v>45747</v>
      </c>
      <c r="B91" t="s">
        <v>19</v>
      </c>
      <c r="C91" t="s">
        <v>32</v>
      </c>
      <c r="D91" t="s">
        <v>40</v>
      </c>
      <c r="E91" t="s">
        <v>46</v>
      </c>
      <c r="F91" t="s">
        <v>45</v>
      </c>
      <c r="G91">
        <v>175</v>
      </c>
      <c r="H91">
        <v>60.48</v>
      </c>
      <c r="I91" t="s">
        <v>49</v>
      </c>
      <c r="J91">
        <v>0</v>
      </c>
      <c r="K91" t="s">
        <v>52</v>
      </c>
      <c r="L91">
        <v>927.25</v>
      </c>
      <c r="M91">
        <v>2.89</v>
      </c>
      <c r="N91">
        <v>1</v>
      </c>
      <c r="O91" s="1">
        <f t="shared" si="2"/>
        <v>5.2985714285714289</v>
      </c>
      <c r="P91" s="2">
        <f t="shared" si="3"/>
        <v>2.8935185185185186</v>
      </c>
      <c r="Q91" t="str" cm="1">
        <f t="array" ref="Q91">_xlfn.IFS($I91="Yes","On Time",$I91="No","Delayed",TRUE,"Unknown")</f>
        <v>On Time</v>
      </c>
      <c r="R91" s="1">
        <f>Table1[[#This Row],[Cost per Mile]]</f>
        <v>5.2985714285714289</v>
      </c>
      <c r="S91" s="2">
        <f>IF(Table1[[#This Row],[Fuel Efficiency (mi/gal)]] &gt; 0, Table1[[#This Row],[Distance (mi)]] / Table1[[#This Row],[Fuel Efficiency (mi/gal)]] * 1.5, "")</f>
        <v>90.830449826989607</v>
      </c>
    </row>
    <row r="92" spans="1:19" x14ac:dyDescent="0.25">
      <c r="A92" s="3">
        <v>45748</v>
      </c>
      <c r="B92" t="s">
        <v>19</v>
      </c>
      <c r="C92" t="s">
        <v>29</v>
      </c>
      <c r="D92" t="s">
        <v>43</v>
      </c>
      <c r="E92" t="s">
        <v>45</v>
      </c>
      <c r="F92" t="s">
        <v>47</v>
      </c>
      <c r="G92">
        <v>500</v>
      </c>
      <c r="H92">
        <v>88.9</v>
      </c>
      <c r="I92" t="s">
        <v>49</v>
      </c>
      <c r="J92">
        <v>0</v>
      </c>
      <c r="K92" t="s">
        <v>51</v>
      </c>
      <c r="L92">
        <v>505.95</v>
      </c>
      <c r="M92">
        <v>5.62</v>
      </c>
      <c r="N92">
        <v>1</v>
      </c>
      <c r="O92" s="1">
        <f t="shared" si="2"/>
        <v>1.0119</v>
      </c>
      <c r="P92" s="2">
        <f t="shared" si="3"/>
        <v>5.6242969628796393</v>
      </c>
      <c r="Q92" t="str" cm="1">
        <f t="array" ref="Q92">_xlfn.IFS($I92="Yes","On Time",$I92="No","Delayed",TRUE,"Unknown")</f>
        <v>On Time</v>
      </c>
      <c r="R92" s="1">
        <f>Table1[[#This Row],[Cost per Mile]]</f>
        <v>1.0119</v>
      </c>
      <c r="S92" s="2">
        <f>IF(Table1[[#This Row],[Fuel Efficiency (mi/gal)]] &gt; 0, Table1[[#This Row],[Distance (mi)]] / Table1[[#This Row],[Fuel Efficiency (mi/gal)]] * 1.5, "")</f>
        <v>133.45195729537366</v>
      </c>
    </row>
    <row r="93" spans="1:19" x14ac:dyDescent="0.25">
      <c r="A93" s="3">
        <v>45749</v>
      </c>
      <c r="B93" t="s">
        <v>22</v>
      </c>
      <c r="C93" t="s">
        <v>33</v>
      </c>
      <c r="D93" t="s">
        <v>42</v>
      </c>
      <c r="E93" t="s">
        <v>44</v>
      </c>
      <c r="F93" t="s">
        <v>48</v>
      </c>
      <c r="G93">
        <v>222</v>
      </c>
      <c r="H93">
        <v>46.31</v>
      </c>
      <c r="I93" t="s">
        <v>49</v>
      </c>
      <c r="J93">
        <v>0</v>
      </c>
      <c r="K93" t="s">
        <v>51</v>
      </c>
      <c r="L93">
        <v>475.67</v>
      </c>
      <c r="M93">
        <v>4.79</v>
      </c>
      <c r="N93">
        <v>1</v>
      </c>
      <c r="O93" s="1">
        <f t="shared" si="2"/>
        <v>2.1426576576576579</v>
      </c>
      <c r="P93" s="2">
        <f t="shared" si="3"/>
        <v>4.7937810408119192</v>
      </c>
      <c r="Q93" t="str" cm="1">
        <f t="array" ref="Q93">_xlfn.IFS($I93="Yes","On Time",$I93="No","Delayed",TRUE,"Unknown")</f>
        <v>On Time</v>
      </c>
      <c r="R93" s="1">
        <f>Table1[[#This Row],[Cost per Mile]]</f>
        <v>2.1426576576576579</v>
      </c>
      <c r="S93" s="2">
        <f>IF(Table1[[#This Row],[Fuel Efficiency (mi/gal)]] &gt; 0, Table1[[#This Row],[Distance (mi)]] / Table1[[#This Row],[Fuel Efficiency (mi/gal)]] * 1.5, "")</f>
        <v>69.519832985386216</v>
      </c>
    </row>
    <row r="94" spans="1:19" x14ac:dyDescent="0.25">
      <c r="A94" s="3">
        <v>45750</v>
      </c>
      <c r="B94" t="s">
        <v>17</v>
      </c>
      <c r="C94" t="s">
        <v>36</v>
      </c>
      <c r="D94" t="s">
        <v>42</v>
      </c>
      <c r="E94" t="s">
        <v>45</v>
      </c>
      <c r="F94" t="s">
        <v>47</v>
      </c>
      <c r="G94">
        <v>269</v>
      </c>
      <c r="H94">
        <v>22.06</v>
      </c>
      <c r="I94" t="s">
        <v>49</v>
      </c>
      <c r="J94">
        <v>0</v>
      </c>
      <c r="K94" t="s">
        <v>51</v>
      </c>
      <c r="L94">
        <v>591.08000000000004</v>
      </c>
      <c r="M94">
        <v>12.19</v>
      </c>
      <c r="N94">
        <v>1</v>
      </c>
      <c r="O94" s="1">
        <f t="shared" si="2"/>
        <v>2.1973234200743494</v>
      </c>
      <c r="P94" s="2">
        <f t="shared" si="3"/>
        <v>12.194016319129647</v>
      </c>
      <c r="Q94" t="str" cm="1">
        <f t="array" ref="Q94">_xlfn.IFS($I94="Yes","On Time",$I94="No","Delayed",TRUE,"Unknown")</f>
        <v>On Time</v>
      </c>
      <c r="R94" s="1">
        <f>Table1[[#This Row],[Cost per Mile]]</f>
        <v>2.1973234200743494</v>
      </c>
      <c r="S94" s="2">
        <f>IF(Table1[[#This Row],[Fuel Efficiency (mi/gal)]] &gt; 0, Table1[[#This Row],[Distance (mi)]] / Table1[[#This Row],[Fuel Efficiency (mi/gal)]] * 1.5, "")</f>
        <v>33.10090237899918</v>
      </c>
    </row>
    <row r="95" spans="1:19" x14ac:dyDescent="0.25">
      <c r="A95" s="3">
        <v>45751</v>
      </c>
      <c r="B95" t="s">
        <v>18</v>
      </c>
      <c r="C95" t="s">
        <v>28</v>
      </c>
      <c r="D95" t="s">
        <v>42</v>
      </c>
      <c r="E95" t="s">
        <v>46</v>
      </c>
      <c r="F95" t="s">
        <v>44</v>
      </c>
      <c r="G95">
        <v>107</v>
      </c>
      <c r="H95">
        <v>12.59</v>
      </c>
      <c r="I95" t="s">
        <v>49</v>
      </c>
      <c r="J95">
        <v>0</v>
      </c>
      <c r="K95" t="s">
        <v>51</v>
      </c>
      <c r="L95">
        <v>189.92</v>
      </c>
      <c r="M95">
        <v>8.5</v>
      </c>
      <c r="N95">
        <v>1</v>
      </c>
      <c r="O95" s="1">
        <f t="shared" si="2"/>
        <v>1.7749532710280373</v>
      </c>
      <c r="P95" s="2">
        <f t="shared" si="3"/>
        <v>8.4988085782366962</v>
      </c>
      <c r="Q95" t="str" cm="1">
        <f t="array" ref="Q95">_xlfn.IFS($I95="Yes","On Time",$I95="No","Delayed",TRUE,"Unknown")</f>
        <v>On Time</v>
      </c>
      <c r="R95" s="1">
        <f>Table1[[#This Row],[Cost per Mile]]</f>
        <v>1.7749532710280373</v>
      </c>
      <c r="S95" s="2">
        <f>IF(Table1[[#This Row],[Fuel Efficiency (mi/gal)]] &gt; 0, Table1[[#This Row],[Distance (mi)]] / Table1[[#This Row],[Fuel Efficiency (mi/gal)]] * 1.5, "")</f>
        <v>18.882352941176471</v>
      </c>
    </row>
    <row r="96" spans="1:19" x14ac:dyDescent="0.25">
      <c r="A96" s="3">
        <v>45752</v>
      </c>
      <c r="B96" t="s">
        <v>14</v>
      </c>
      <c r="C96" t="s">
        <v>30</v>
      </c>
      <c r="D96" t="s">
        <v>39</v>
      </c>
      <c r="E96" t="s">
        <v>46</v>
      </c>
      <c r="F96" t="s">
        <v>48</v>
      </c>
      <c r="G96">
        <v>525</v>
      </c>
      <c r="H96">
        <v>77.959999999999994</v>
      </c>
      <c r="I96" t="s">
        <v>49</v>
      </c>
      <c r="J96">
        <v>15</v>
      </c>
      <c r="K96" t="s">
        <v>51</v>
      </c>
      <c r="L96">
        <v>291.33999999999997</v>
      </c>
      <c r="M96">
        <v>6.73</v>
      </c>
      <c r="N96">
        <v>1</v>
      </c>
      <c r="O96" s="1">
        <f t="shared" si="2"/>
        <v>0.55493333333333328</v>
      </c>
      <c r="P96" s="2">
        <f t="shared" si="3"/>
        <v>6.7342226782965628</v>
      </c>
      <c r="Q96" t="str" cm="1">
        <f t="array" ref="Q96">_xlfn.IFS($I96="Yes","On Time",$I96="No","Delayed",TRUE,"Unknown")</f>
        <v>On Time</v>
      </c>
      <c r="R96" s="1">
        <f>Table1[[#This Row],[Cost per Mile]]</f>
        <v>0.55493333333333328</v>
      </c>
      <c r="S96" s="2">
        <f>IF(Table1[[#This Row],[Fuel Efficiency (mi/gal)]] &gt; 0, Table1[[#This Row],[Distance (mi)]] / Table1[[#This Row],[Fuel Efficiency (mi/gal)]] * 1.5, "")</f>
        <v>117.01337295690935</v>
      </c>
    </row>
    <row r="97" spans="1:19" x14ac:dyDescent="0.25">
      <c r="A97" s="3">
        <v>45753</v>
      </c>
      <c r="B97" t="s">
        <v>18</v>
      </c>
      <c r="C97" t="s">
        <v>26</v>
      </c>
      <c r="D97" t="s">
        <v>43</v>
      </c>
      <c r="E97" t="s">
        <v>46</v>
      </c>
      <c r="F97" t="s">
        <v>45</v>
      </c>
      <c r="G97">
        <v>505</v>
      </c>
      <c r="H97">
        <v>65.83</v>
      </c>
      <c r="I97" t="s">
        <v>49</v>
      </c>
      <c r="J97">
        <v>0</v>
      </c>
      <c r="K97" t="s">
        <v>51</v>
      </c>
      <c r="L97">
        <v>777.33</v>
      </c>
      <c r="M97">
        <v>7.67</v>
      </c>
      <c r="N97">
        <v>1</v>
      </c>
      <c r="O97" s="1">
        <f t="shared" si="2"/>
        <v>1.5392673267326733</v>
      </c>
      <c r="P97" s="2">
        <f t="shared" si="3"/>
        <v>7.6712744949111347</v>
      </c>
      <c r="Q97" t="str" cm="1">
        <f t="array" ref="Q97">_xlfn.IFS($I97="Yes","On Time",$I97="No","Delayed",TRUE,"Unknown")</f>
        <v>On Time</v>
      </c>
      <c r="R97" s="1">
        <f>Table1[[#This Row],[Cost per Mile]]</f>
        <v>1.5392673267326733</v>
      </c>
      <c r="S97" s="2">
        <f>IF(Table1[[#This Row],[Fuel Efficiency (mi/gal)]] &gt; 0, Table1[[#This Row],[Distance (mi)]] / Table1[[#This Row],[Fuel Efficiency (mi/gal)]] * 1.5, "")</f>
        <v>98.761408083441978</v>
      </c>
    </row>
    <row r="98" spans="1:19" x14ac:dyDescent="0.25">
      <c r="A98" s="3">
        <v>45754</v>
      </c>
      <c r="B98" t="s">
        <v>23</v>
      </c>
      <c r="C98" t="s">
        <v>31</v>
      </c>
      <c r="D98" t="s">
        <v>40</v>
      </c>
      <c r="E98" t="s">
        <v>45</v>
      </c>
      <c r="F98" t="s">
        <v>48</v>
      </c>
      <c r="G98">
        <v>410</v>
      </c>
      <c r="H98">
        <v>73.37</v>
      </c>
      <c r="I98" t="s">
        <v>49</v>
      </c>
      <c r="J98">
        <v>0</v>
      </c>
      <c r="K98" t="s">
        <v>51</v>
      </c>
      <c r="L98">
        <v>220.38</v>
      </c>
      <c r="M98">
        <v>5.59</v>
      </c>
      <c r="N98">
        <v>1</v>
      </c>
      <c r="O98" s="1">
        <f t="shared" si="2"/>
        <v>0.53751219512195125</v>
      </c>
      <c r="P98" s="2">
        <f t="shared" si="3"/>
        <v>5.5881150333923948</v>
      </c>
      <c r="Q98" t="str" cm="1">
        <f t="array" ref="Q98">_xlfn.IFS($I98="Yes","On Time",$I98="No","Delayed",TRUE,"Unknown")</f>
        <v>On Time</v>
      </c>
      <c r="R98" s="1">
        <f>Table1[[#This Row],[Cost per Mile]]</f>
        <v>0.53751219512195125</v>
      </c>
      <c r="S98" s="2">
        <f>IF(Table1[[#This Row],[Fuel Efficiency (mi/gal)]] &gt; 0, Table1[[#This Row],[Distance (mi)]] / Table1[[#This Row],[Fuel Efficiency (mi/gal)]] * 1.5, "")</f>
        <v>110.01788908765653</v>
      </c>
    </row>
    <row r="99" spans="1:19" x14ac:dyDescent="0.25">
      <c r="A99" s="3">
        <v>45755</v>
      </c>
      <c r="B99" t="s">
        <v>14</v>
      </c>
      <c r="C99" t="s">
        <v>35</v>
      </c>
      <c r="D99" t="s">
        <v>41</v>
      </c>
      <c r="E99" t="s">
        <v>46</v>
      </c>
      <c r="F99" t="s">
        <v>48</v>
      </c>
      <c r="G99">
        <v>50</v>
      </c>
      <c r="H99">
        <v>29.17</v>
      </c>
      <c r="I99" t="s">
        <v>50</v>
      </c>
      <c r="J99">
        <v>0</v>
      </c>
      <c r="K99" t="s">
        <v>51</v>
      </c>
      <c r="L99">
        <v>662.68</v>
      </c>
      <c r="M99">
        <v>1.71</v>
      </c>
      <c r="N99">
        <v>0</v>
      </c>
      <c r="O99" s="1">
        <f t="shared" si="2"/>
        <v>13.253599999999999</v>
      </c>
      <c r="P99" s="2">
        <f t="shared" si="3"/>
        <v>1.7140898183064792</v>
      </c>
      <c r="Q99" t="str" cm="1">
        <f t="array" ref="Q99">_xlfn.IFS($I99="Yes","On Time",$I99="No","Delayed",TRUE,"Unknown")</f>
        <v>Delayed</v>
      </c>
      <c r="R99" s="1">
        <f>Table1[[#This Row],[Cost per Mile]]</f>
        <v>13.253599999999999</v>
      </c>
      <c r="S99" s="2">
        <f>IF(Table1[[#This Row],[Fuel Efficiency (mi/gal)]] &gt; 0, Table1[[#This Row],[Distance (mi)]] / Table1[[#This Row],[Fuel Efficiency (mi/gal)]] * 1.5, "")</f>
        <v>43.859649122807014</v>
      </c>
    </row>
    <row r="100" spans="1:19" x14ac:dyDescent="0.25">
      <c r="A100" s="3">
        <v>45756</v>
      </c>
      <c r="B100" t="s">
        <v>23</v>
      </c>
      <c r="C100" t="s">
        <v>24</v>
      </c>
      <c r="D100" t="s">
        <v>40</v>
      </c>
      <c r="E100" t="s">
        <v>45</v>
      </c>
      <c r="F100" t="s">
        <v>48</v>
      </c>
      <c r="G100">
        <v>436</v>
      </c>
      <c r="H100">
        <v>22.27</v>
      </c>
      <c r="I100" t="s">
        <v>49</v>
      </c>
      <c r="J100">
        <v>0</v>
      </c>
      <c r="K100" t="s">
        <v>51</v>
      </c>
      <c r="L100">
        <v>358.55</v>
      </c>
      <c r="M100">
        <v>19.579999999999998</v>
      </c>
      <c r="N100">
        <v>1</v>
      </c>
      <c r="O100" s="1">
        <f t="shared" si="2"/>
        <v>0.82236238532110095</v>
      </c>
      <c r="P100" s="2">
        <f t="shared" si="3"/>
        <v>19.577907498877416</v>
      </c>
      <c r="Q100" t="str" cm="1">
        <f t="array" ref="Q100">_xlfn.IFS($I100="Yes","On Time",$I100="No","Delayed",TRUE,"Unknown")</f>
        <v>On Time</v>
      </c>
      <c r="R100" s="1">
        <f>Table1[[#This Row],[Cost per Mile]]</f>
        <v>0.82236238532110095</v>
      </c>
      <c r="S100" s="2">
        <f>IF(Table1[[#This Row],[Fuel Efficiency (mi/gal)]] &gt; 0, Table1[[#This Row],[Distance (mi)]] / Table1[[#This Row],[Fuel Efficiency (mi/gal)]] * 1.5, "")</f>
        <v>33.401430030643517</v>
      </c>
    </row>
    <row r="101" spans="1:19" x14ac:dyDescent="0.25">
      <c r="A101" s="3">
        <v>45757</v>
      </c>
      <c r="B101" t="s">
        <v>16</v>
      </c>
      <c r="C101" t="s">
        <v>29</v>
      </c>
      <c r="D101" t="s">
        <v>41</v>
      </c>
      <c r="E101" t="s">
        <v>46</v>
      </c>
      <c r="F101" t="s">
        <v>48</v>
      </c>
      <c r="G101">
        <v>397</v>
      </c>
      <c r="H101">
        <v>11.31</v>
      </c>
      <c r="I101" t="s">
        <v>49</v>
      </c>
      <c r="J101">
        <v>0</v>
      </c>
      <c r="K101" t="s">
        <v>51</v>
      </c>
      <c r="L101">
        <v>480.9</v>
      </c>
      <c r="M101">
        <v>35.1</v>
      </c>
      <c r="N101">
        <v>1</v>
      </c>
      <c r="O101" s="1">
        <f t="shared" si="2"/>
        <v>1.2113350125944584</v>
      </c>
      <c r="P101" s="2">
        <f t="shared" si="3"/>
        <v>35.101679929266133</v>
      </c>
      <c r="Q101" t="str" cm="1">
        <f t="array" ref="Q101">_xlfn.IFS($I101="Yes","On Time",$I101="No","Delayed",TRUE,"Unknown")</f>
        <v>On Time</v>
      </c>
      <c r="R101" s="1">
        <f>Table1[[#This Row],[Cost per Mile]]</f>
        <v>1.2113350125944584</v>
      </c>
      <c r="S101" s="2">
        <f>IF(Table1[[#This Row],[Fuel Efficiency (mi/gal)]] &gt; 0, Table1[[#This Row],[Distance (mi)]] / Table1[[#This Row],[Fuel Efficiency (mi/gal)]] * 1.5, "")</f>
        <v>16.965811965811966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6BD996-F65B-427B-8B85-0299F848CD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BST Trucking Fleet Operations</vt:lpstr>
      <vt:lpstr>Miles per gallon</vt:lpstr>
      <vt:lpstr>Cost Per Trip</vt:lpstr>
      <vt:lpstr>driver Performance</vt:lpstr>
      <vt:lpstr>MPG &amp; Trip Durations</vt:lpstr>
      <vt:lpstr>Fuel Cost by Months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 Brown</cp:lastModifiedBy>
  <dcterms:created xsi:type="dcterms:W3CDTF">2025-08-04T17:05:36Z</dcterms:created>
  <dcterms:modified xsi:type="dcterms:W3CDTF">2025-08-06T13:12:54Z</dcterms:modified>
</cp:coreProperties>
</file>