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6916f71359a873/Área de Trabalho/governanca/dash_gov_fea_dev/"/>
    </mc:Choice>
  </mc:AlternateContent>
  <xr:revisionPtr revIDLastSave="116" documentId="8_{3DB408C9-A935-4906-8E66-0E6D3C19DA06}" xr6:coauthVersionLast="47" xr6:coauthVersionMax="47" xr10:uidLastSave="{6D3481CB-A176-4BD2-B66E-E362603480B0}"/>
  <bookViews>
    <workbookView xWindow="-108" yWindow="-108" windowWidth="23256" windowHeight="12456" xr2:uid="{061AC3E3-210B-412E-A14A-11E510182AF5}"/>
  </bookViews>
  <sheets>
    <sheet name="Planilha3" sheetId="3" r:id="rId1"/>
    <sheet name="Planilha1" sheetId="1" r:id="rId2"/>
    <sheet name="Planilha5" sheetId="5" r:id="rId3"/>
  </sheets>
  <definedNames>
    <definedName name="_xlnm._FilterDatabase" localSheetId="2" hidden="1">Planilha5!$A$1:$A$27</definedName>
    <definedName name="_xlcn.WorksheetConnection_base.xlsxTabela11" hidden="1">Tabela1[]</definedName>
    <definedName name="SegmentaçãodeDados_assignee_username">#N/A</definedName>
  </definedNames>
  <calcPr calcId="191029"/>
  <pivotCaches>
    <pivotCache cacheId="279" r:id="rId4"/>
    <pivotCache cacheId="280" r:id="rId5"/>
    <pivotCache cacheId="281" r:id="rId6"/>
    <pivotCache cacheId="282" r:id="rId7"/>
  </pivotCaches>
  <extLst>
    <ext xmlns:x14="http://schemas.microsoft.com/office/spreadsheetml/2009/9/main" uri="{876F7934-8845-4945-9796-88D515C7AA90}">
      <x14:pivotCaches>
        <pivotCache cacheId="283" r:id="rId8"/>
      </x14:pivotCaches>
    </ex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base.xlsx!Tabela1"/>
        </x15:modelTables>
        <x15:extLst>
          <ext xmlns:x16="http://schemas.microsoft.com/office/spreadsheetml/2014/11/main" uri="{9835A34E-60A6-4A7C-AAB8-D5F71C897F49}">
            <x16:modelTimeGroupings>
              <x16:modelTimeGrouping tableName="Tabela1" columnName="data_inicio" columnId="date_created">
                <x16:calculatedTimeColumn columnName="date_created (Índice de Mês)" columnId="date_created (Índice de Mês)" contentType="monthsindex" isSelected="1"/>
                <x16:calculatedTimeColumn columnName="date_created (Mês)" columnId="date_created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5" l="1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1DD199-4BAD-4D3C-AD40-AE2EE6D16F74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BDFE80C-BCF4-45D3-A46D-7CFB22D81A48}" name="WorksheetConnection_base.xlsx!Tabela1" type="102" refreshedVersion="8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base.xlsxTabela11"/>
        </x15:connection>
      </ext>
    </extLst>
  </connection>
</connections>
</file>

<file path=xl/sharedStrings.xml><?xml version="1.0" encoding="utf-8"?>
<sst xmlns="http://schemas.openxmlformats.org/spreadsheetml/2006/main" count="1059" uniqueCount="240">
  <si>
    <t>id_tarefa</t>
  </si>
  <si>
    <t>nome</t>
  </si>
  <si>
    <t>dias_em_aberto</t>
  </si>
  <si>
    <t>atividade_em_aberto</t>
  </si>
  <si>
    <t>assignee_id</t>
  </si>
  <si>
    <t>assignee_username</t>
  </si>
  <si>
    <t>assignee_email</t>
  </si>
  <si>
    <t>list_id</t>
  </si>
  <si>
    <t>list_name</t>
  </si>
  <si>
    <t>tipo_atividade</t>
  </si>
  <si>
    <t>bixo_veterano</t>
  </si>
  <si>
    <t>86a714zwu</t>
  </si>
  <si>
    <t>Análise Micro</t>
  </si>
  <si>
    <t>Gabriel Finamore</t>
  </si>
  <si>
    <t>gabrielfinamore@usp.br</t>
  </si>
  <si>
    <t>901307783364</t>
  </si>
  <si>
    <t>Case de Business</t>
  </si>
  <si>
    <t>Projeto</t>
  </si>
  <si>
    <t>Veterano</t>
  </si>
  <si>
    <t>86a714zt1</t>
  </si>
  <si>
    <t>Análise Macro</t>
  </si>
  <si>
    <t>86a714zhu</t>
  </si>
  <si>
    <t>Demonstrativos Financeiros</t>
  </si>
  <si>
    <t>Julia Cerqueira Vieira</t>
  </si>
  <si>
    <t>juliacervieira@usp.br</t>
  </si>
  <si>
    <t>Gestão</t>
  </si>
  <si>
    <t>Lucas dos Santos Camargo</t>
  </si>
  <si>
    <t>lucas.camargo1@usp.br</t>
  </si>
  <si>
    <t>86a7153nh</t>
  </si>
  <si>
    <t>Derivativos e Opções</t>
  </si>
  <si>
    <t>Gabriel da Silva Navarro</t>
  </si>
  <si>
    <t>gbnavarro@usp.br</t>
  </si>
  <si>
    <t>901307783328</t>
  </si>
  <si>
    <t>Case de Finanças Quantitativas</t>
  </si>
  <si>
    <t>86a7153gp</t>
  </si>
  <si>
    <t>Estratégias de Investimentos Quantitativos</t>
  </si>
  <si>
    <t>86a715379</t>
  </si>
  <si>
    <t>Gestão de Portfolios</t>
  </si>
  <si>
    <t>86a715327</t>
  </si>
  <si>
    <t>Modelos clássicos de precificação de ativos</t>
  </si>
  <si>
    <t>86a7152wt</t>
  </si>
  <si>
    <t>Modelagem de riscos</t>
  </si>
  <si>
    <t>86a7152q4</t>
  </si>
  <si>
    <t>Introdução à Mercado Financeiro para Quant</t>
  </si>
  <si>
    <t>86a7152bf</t>
  </si>
  <si>
    <t>Backtesting de Estratégias</t>
  </si>
  <si>
    <t>86a71525n</t>
  </si>
  <si>
    <t>Séries Temporais em Finanças</t>
  </si>
  <si>
    <t>86a7151rf</t>
  </si>
  <si>
    <t>Análise Técnica de Dados Financeiros</t>
  </si>
  <si>
    <t>86a7151nx</t>
  </si>
  <si>
    <t>Estatística e Probabilidade Aplicada à Finanças</t>
  </si>
  <si>
    <t>Lorenzo Cavalcante</t>
  </si>
  <si>
    <t>lorenzocavalcante05@usp.br</t>
  </si>
  <si>
    <t>86a7150wv</t>
  </si>
  <si>
    <t>Modelos para recomendação</t>
  </si>
  <si>
    <t>Felipe Melo</t>
  </si>
  <si>
    <t>felipe0308.fs@usp.br</t>
  </si>
  <si>
    <t>901307783346</t>
  </si>
  <si>
    <t>Case de Inteligência Artificial</t>
  </si>
  <si>
    <t>86a7150vg</t>
  </si>
  <si>
    <t>Aprendizado não supervisionado</t>
  </si>
  <si>
    <t>86a7150qq</t>
  </si>
  <si>
    <t>Modelos para regressão</t>
  </si>
  <si>
    <t>86a7150nf</t>
  </si>
  <si>
    <t>Modelos para classificação</t>
  </si>
  <si>
    <t>86a7150gk</t>
  </si>
  <si>
    <t>Fundamentos de Machine Learning</t>
  </si>
  <si>
    <t>86a7150eb</t>
  </si>
  <si>
    <t>Introdução à Aprendizado de Máquina</t>
  </si>
  <si>
    <t>Henrique Nogueira Pedro Lindoso</t>
  </si>
  <si>
    <t>lindoso70@usp.br</t>
  </si>
  <si>
    <t>86a75erwm</t>
  </si>
  <si>
    <t>Entregar os editais e formulários de projeto para o plano de entidade</t>
  </si>
  <si>
    <t>901308177302</t>
  </si>
  <si>
    <t>Demandas</t>
  </si>
  <si>
    <t>Administrativo</t>
  </si>
  <si>
    <t>86a75epek</t>
  </si>
  <si>
    <t>Criar uma apresentação para a gestão explicando o plano de ação da Diretoria de Tecnologia para este semestre</t>
  </si>
  <si>
    <t>86a75eex6</t>
  </si>
  <si>
    <t>Ajudar o RH nas dinâmicas de grupo</t>
  </si>
  <si>
    <t>86a75eebd</t>
  </si>
  <si>
    <t>Criar a apresentação da Certificação II</t>
  </si>
  <si>
    <t>86a75eea6</t>
  </si>
  <si>
    <t>Criar o showcase do QuantConnect</t>
  </si>
  <si>
    <t>86a75ee5z</t>
  </si>
  <si>
    <t>Monitorar a construção do case de Finanças Quantitativas</t>
  </si>
  <si>
    <t>86a75ee5b</t>
  </si>
  <si>
    <t>Monitorar a construção do case de Business</t>
  </si>
  <si>
    <t>86a75ee4u</t>
  </si>
  <si>
    <t>Monitorar a construção do case de IA</t>
  </si>
  <si>
    <t>86a75ee0p</t>
  </si>
  <si>
    <t>Monitorar os membros na certificação de Engenharia de Dados</t>
  </si>
  <si>
    <t>86a75edwz</t>
  </si>
  <si>
    <t>Criar o formulário de feedback das Semanas de Nivelamento</t>
  </si>
  <si>
    <t>86a75edtd</t>
  </si>
  <si>
    <t>Criar a apresentação da Certficação I</t>
  </si>
  <si>
    <t>86a75edmg</t>
  </si>
  <si>
    <t>Criar os slides motivacionais da próxima RG</t>
  </si>
  <si>
    <t>86a75edhr</t>
  </si>
  <si>
    <t>Criar o showcase da próxima RG</t>
  </si>
  <si>
    <t>86a75ebj1</t>
  </si>
  <si>
    <t>Montar e enviar o gabarito dos exercícios das Semanas de Capacitação</t>
  </si>
  <si>
    <t>Igor Pires Ferreira</t>
  </si>
  <si>
    <t>igorpife@usp.br</t>
  </si>
  <si>
    <t>86a75eb7w</t>
  </si>
  <si>
    <t>Finalizar os Cases do processo seletivo</t>
  </si>
  <si>
    <t>86a6fmvyg</t>
  </si>
  <si>
    <t>Criar o Case de Finanças Qualitativas/Análise Fundamentalista</t>
  </si>
  <si>
    <t>901306600600</t>
  </si>
  <si>
    <t>Elaboração dos cases</t>
  </si>
  <si>
    <t>86a7571pu</t>
  </si>
  <si>
    <t>Reformulação da Entrevista Individual</t>
  </si>
  <si>
    <t>Julia Babam de Toledo</t>
  </si>
  <si>
    <t>juliabtoledo@usp.br</t>
  </si>
  <si>
    <t>Alexandre Feitosa Gil</t>
  </si>
  <si>
    <t>alexandregil2001@usp.br</t>
  </si>
  <si>
    <t>901306309560</t>
  </si>
  <si>
    <t>SCRUM RH</t>
  </si>
  <si>
    <t>Bixo</t>
  </si>
  <si>
    <t>86a6rr9xh</t>
  </si>
  <si>
    <t>Confecção do Manilhão</t>
  </si>
  <si>
    <t>86a6mu1w0</t>
  </si>
  <si>
    <t>Dinâmica em grupo</t>
  </si>
  <si>
    <t>Amabile Guerra Nunes</t>
  </si>
  <si>
    <t>amabilegn@usp.br</t>
  </si>
  <si>
    <t>86a6chw5w</t>
  </si>
  <si>
    <t>Mensagens de Aniversário</t>
  </si>
  <si>
    <t>Jessica Higa</t>
  </si>
  <si>
    <t>jessi.sayuri@usp.br</t>
  </si>
  <si>
    <t>86a6chw8m</t>
  </si>
  <si>
    <t>Integração RH</t>
  </si>
  <si>
    <t>86a75728y</t>
  </si>
  <si>
    <t>Montar guia pra detectar uso de IA (ChatGPT+Copilot) nos cases</t>
  </si>
  <si>
    <t>Lucas Tortelli de Moura</t>
  </si>
  <si>
    <t>lucastortelli@usp.br</t>
  </si>
  <si>
    <t>86a6rr9yg</t>
  </si>
  <si>
    <t>Corredor das Entidades</t>
  </si>
  <si>
    <t>86a6mu3zv</t>
  </si>
  <si>
    <t>Feedback dos bixos</t>
  </si>
  <si>
    <t>Vinicius dos Santos Pereira</t>
  </si>
  <si>
    <t>vinicius.pereira.54@usp.br</t>
  </si>
  <si>
    <t>86a6mtvku</t>
  </si>
  <si>
    <t>Atualizar planilha de aniversário</t>
  </si>
  <si>
    <t>Ygor Ronnan Miguel Reis</t>
  </si>
  <si>
    <t>ygorronnan@usp.br</t>
  </si>
  <si>
    <t>86a6mu3f9</t>
  </si>
  <si>
    <t>Slides da Palestra Institucional</t>
  </si>
  <si>
    <t>86a6mtzzc</t>
  </si>
  <si>
    <t>Estudo data de palestra institucional</t>
  </si>
  <si>
    <t>86a7571t6</t>
  </si>
  <si>
    <t>Montar relatório da Dinâmica em Grupo</t>
  </si>
  <si>
    <t>Anna Yoshi Une Mesquita</t>
  </si>
  <si>
    <t>annayoshi@usp.br</t>
  </si>
  <si>
    <t>Eduarda Sabino de Morais</t>
  </si>
  <si>
    <t>eduarda.sabino@usp.br</t>
  </si>
  <si>
    <t>86a7201eg</t>
  </si>
  <si>
    <t>LLM sobre os Posts da Governança</t>
  </si>
  <si>
    <t>Eduardo Ludgerio Barrado</t>
  </si>
  <si>
    <t>eduardolud@usp.br</t>
  </si>
  <si>
    <t>901307809411</t>
  </si>
  <si>
    <t>Scrum_Gov</t>
  </si>
  <si>
    <t>86a71zrgr</t>
  </si>
  <si>
    <t>Estudo sobre os processos de cada área</t>
  </si>
  <si>
    <t>86a720124</t>
  </si>
  <si>
    <t>Proposta Dashboard Projetos</t>
  </si>
  <si>
    <t>José Eduardo Santos Sarrico</t>
  </si>
  <si>
    <t>joseeduardo7474@usp.br</t>
  </si>
  <si>
    <t>86a72000w</t>
  </si>
  <si>
    <t>Criar Material sobre o Andamento dos Cases</t>
  </si>
  <si>
    <t>Rafael Derrico dos Santos Abreu</t>
  </si>
  <si>
    <t>rafaelderricoabreu@usp.br</t>
  </si>
  <si>
    <t>Thales Vieira Rodrigues</t>
  </si>
  <si>
    <t>thalesvieira@usp.br</t>
  </si>
  <si>
    <t>86a6e59ak</t>
  </si>
  <si>
    <t>Excel/VBA [Responsável, favor revisar e ajustar esta tarefa]</t>
  </si>
  <si>
    <t>901306507394</t>
  </si>
  <si>
    <t>Semana de capacitação</t>
  </si>
  <si>
    <t>86a6e4w1u</t>
  </si>
  <si>
    <t>Lógica de programação</t>
  </si>
  <si>
    <t>86a6e58rk</t>
  </si>
  <si>
    <t>SQL [Responsável, favor revisar e ajustar esta tarefa]</t>
  </si>
  <si>
    <t>86a6e597d</t>
  </si>
  <si>
    <t>Git/Github</t>
  </si>
  <si>
    <t>Marcos Felipe da Silva</t>
  </si>
  <si>
    <t>marcos.felipe@usp.br</t>
  </si>
  <si>
    <t>86a6qvcue</t>
  </si>
  <si>
    <t>SCRUM</t>
  </si>
  <si>
    <t>86a6rj2j9</t>
  </si>
  <si>
    <t>Ideias para premiação e certificados para membros</t>
  </si>
  <si>
    <t>901306404906</t>
  </si>
  <si>
    <t>Sítio 2025.1</t>
  </si>
  <si>
    <t>86a6rj2dk</t>
  </si>
  <si>
    <t>Desenvolver design do site (apenas ideias e rascunho visual do layout)</t>
  </si>
  <si>
    <t>86a6rj25j</t>
  </si>
  <si>
    <t>Ajudar na organização e manilhão corredor de entidades</t>
  </si>
  <si>
    <t>86a6rr34w</t>
  </si>
  <si>
    <t>Orçamento dos panfletos e banner para corredor de entidades</t>
  </si>
  <si>
    <t>Leonardo de Souza Teodoro</t>
  </si>
  <si>
    <t>leonardoteodoro@usp.br</t>
  </si>
  <si>
    <t>86a6wmw4m</t>
  </si>
  <si>
    <t>Coleta do banner na gráfica para corredor de entidades</t>
  </si>
  <si>
    <t>Maisa Sonoda</t>
  </si>
  <si>
    <t>maisa.sonda@usp.br</t>
  </si>
  <si>
    <t>86a6wmw25</t>
  </si>
  <si>
    <t>Compra de brindes (doces)</t>
  </si>
  <si>
    <t>Marcelo Fridschtein</t>
  </si>
  <si>
    <t>marcelo.frid@usp.br</t>
  </si>
  <si>
    <t>86a6wmwbv</t>
  </si>
  <si>
    <t>Imprimir QRCode do Kahoot para corredor de entidades</t>
  </si>
  <si>
    <t>86a6wmvz3</t>
  </si>
  <si>
    <t>Desafio contra máquina para bixos no corredor de entidades</t>
  </si>
  <si>
    <t>Vitor Aratani Katayama</t>
  </si>
  <si>
    <t>vitor.katayama@usp.br</t>
  </si>
  <si>
    <t>vitortatiama@usp.be</t>
  </si>
  <si>
    <t>Rótulos de Linha</t>
  </si>
  <si>
    <t>Total Geral</t>
  </si>
  <si>
    <t>Contagem de id_tarefa</t>
  </si>
  <si>
    <t>Rótulos de Coluna</t>
  </si>
  <si>
    <t>data_inicio</t>
  </si>
  <si>
    <t>data_atualizacao</t>
  </si>
  <si>
    <t>data_finalizacao</t>
  </si>
  <si>
    <t>Máx. de dias_em_aberto</t>
  </si>
  <si>
    <t>(vazio)</t>
  </si>
  <si>
    <t>Membros Ativos 2025.1</t>
  </si>
  <si>
    <t>Felippe Gomes Bertollo</t>
  </si>
  <si>
    <t>Gabriel De Sousa Braz</t>
  </si>
  <si>
    <t>Julia Babam Toledo</t>
  </si>
  <si>
    <t>Luisa Yumi Aoki Ribas</t>
  </si>
  <si>
    <t>Felipe da Silva Melo</t>
  </si>
  <si>
    <t>Luane Miranda de Andrade</t>
  </si>
  <si>
    <t>Jessica Sayuri Goya Higa</t>
  </si>
  <si>
    <t>Miguel dos Santos Rodrigues Feitosa</t>
  </si>
  <si>
    <t>Emmanuelita Stephene Emmanuel</t>
  </si>
  <si>
    <t>Caio Huang</t>
  </si>
  <si>
    <t>Felipe Hideki Komi</t>
  </si>
  <si>
    <t>Maisa Lumi Sonoda</t>
  </si>
  <si>
    <t>Luciana Wu Yongdan</t>
  </si>
  <si>
    <t>Pedro Enrico Pumar de Brito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</si>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</sst>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Aptos Narrow"/>
      <family val="2"/>
      <scheme val="minor"/>
    </font>
    <font>
      <sz val="10"/>
      <color theme="1"/>
      <name val="Consolas"/>
      <family val="3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3F3F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  <xf numFmtId="0" fontId="3" fillId="2" borderId="0" xfId="0" applyFont="1" applyFill="1"/>
    <xf numFmtId="0" fontId="3" fillId="0" borderId="3" xfId="0" applyFont="1" applyBorder="1" applyAlignment="1">
      <alignment horizontal="right" wrapText="1"/>
    </xf>
    <xf numFmtId="0" fontId="3" fillId="3" borderId="3" xfId="0" applyFont="1" applyFill="1" applyBorder="1" applyAlignment="1">
      <alignment horizontal="right" wrapText="1"/>
    </xf>
    <xf numFmtId="0" fontId="4" fillId="0" borderId="3" xfId="0" applyFont="1" applyBorder="1" applyAlignment="1">
      <alignment wrapText="1"/>
    </xf>
  </cellXfs>
  <cellStyles count="1">
    <cellStyle name="Normal" xfId="0" builtinId="0"/>
  </cellStyles>
  <dxfs count="10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2.xml"/><Relationship Id="rId15" Type="http://schemas.microsoft.com/office/2017/10/relationships/person" Target="persons/person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1.xml"/><Relationship Id="rId14" Type="http://schemas.openxmlformats.org/officeDocument/2006/relationships/powerPivotData" Target="model/item.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430867</xdr:colOff>
      <xdr:row>12</xdr:row>
      <xdr:rowOff>74743</xdr:rowOff>
    </xdr:from>
    <xdr:to>
      <xdr:col>2</xdr:col>
      <xdr:colOff>94121</xdr:colOff>
      <xdr:row>19</xdr:row>
      <xdr:rowOff>150943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ssignee_username">
              <a:extLst>
                <a:ext uri="{FF2B5EF4-FFF2-40B4-BE49-F238E27FC236}">
                  <a16:creationId xmlns:a16="http://schemas.microsoft.com/office/drawing/2014/main" id="{29909553-48B1-5BD2-80D8-24D26E6630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ssignee_user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677" y="2152925"/>
              <a:ext cx="3005663" cy="12884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dos Santos Camargo" refreshedDate="45730.920269675924" backgroundQuery="1" createdVersion="8" refreshedVersion="8" minRefreshableVersion="3" recordCount="0" supportSubquery="1" supportAdvancedDrill="1" xr:uid="{3AA4CAAD-BF2C-4D9A-8BE6-3829B9091ABD}">
  <cacheSource type="external" connectionId="1"/>
  <cacheFields count="3">
    <cacheField name="[Tabela1].[assignee_username].[assignee_username]" caption="assignee_username" numFmtId="0" hierarchy="8" level="1">
      <sharedItems count="1">
        <s v="Lucas dos Santos Camargo"/>
      </sharedItems>
    </cacheField>
    <cacheField name="[Measures].[Contagem de id_tarefa]" caption="Contagem de id_tarefa" numFmtId="0" hierarchy="18" level="32767"/>
    <cacheField name="[Tabela1].[tipo_atividade].[tipo_atividade]" caption="tipo_atividade" numFmtId="0" hierarchy="12" level="1">
      <sharedItems count="2">
        <s v="Administrativo"/>
        <s v="Projeto"/>
      </sharedItems>
    </cacheField>
  </cacheFields>
  <cacheHierarchies count="21">
    <cacheHierarchy uniqueName="[Tabela1].[id_tarefa]" caption="id_tarefa" attribute="1" defaultMemberUniqueName="[Tabela1].[id_tarefa].[All]" allUniqueName="[Tabela1].[id_tarefa].[All]" dimensionUniqueName="[Tabela1]" displayFolder="" count="0" memberValueDatatype="130" unbalanced="0"/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data_inicio]" caption="data_inicio" attribute="1" time="1" defaultMemberUniqueName="[Tabela1].[data_inicio].[All]" allUniqueName="[Tabela1].[data_inicio].[All]" dimensionUniqueName="[Tabela1]" displayFolder="" count="0" memberValueDatatype="7" unbalanced="0"/>
    <cacheHierarchy uniqueName="[Tabela1].[data_atualizacao]" caption="data_atualizacao" attribute="1" time="1" defaultMemberUniqueName="[Tabela1].[data_atualizacao].[All]" allUniqueName="[Tabela1].[data_atualizacao].[All]" dimensionUniqueName="[Tabela1]" displayFolder="" count="0" memberValueDatatype="7" unbalanced="0"/>
    <cacheHierarchy uniqueName="[Tabela1].[data_finalizacao]" caption="data_finalizacao" attribute="1" time="1" defaultMemberUniqueName="[Tabela1].[data_finalizacao].[All]" allUniqueName="[Tabela1].[data_finalizacao].[All]" dimensionUniqueName="[Tabela1]" displayFolder="" count="0" memberValueDatatype="7" unbalanced="0"/>
    <cacheHierarchy uniqueName="[Tabela1].[dias_em_aberto]" caption="dias_em_aberto" attribute="1" defaultMemberUniqueName="[Tabela1].[dias_em_aberto].[All]" allUniqueName="[Tabela1].[dias_em_aberto].[All]" dimensionUniqueName="[Tabela1]" displayFolder="" count="0" memberValueDatatype="20" unbalanced="0"/>
    <cacheHierarchy uniqueName="[Tabela1].[atividade_em_aberto]" caption="atividade_em_aberto" attribute="1" defaultMemberUniqueName="[Tabela1].[atividade_em_aberto].[All]" allUniqueName="[Tabela1].[atividade_em_aberto].[All]" dimensionUniqueName="[Tabela1]" displayFolder="" count="0" memberValueDatatype="20" unbalanced="0"/>
    <cacheHierarchy uniqueName="[Tabela1].[assignee_id]" caption="assignee_id" attribute="1" defaultMemberUniqueName="[Tabela1].[assignee_id].[All]" allUniqueName="[Tabela1].[assignee_id].[All]" dimensionUniqueName="[Tabela1]" displayFolder="" count="0" memberValueDatatype="20" unbalanced="0"/>
    <cacheHierarchy uniqueName="[Tabela1].[assignee_username]" caption="assignee_username" attribute="1" defaultMemberUniqueName="[Tabela1].[assignee_username].[All]" allUniqueName="[Tabela1].[assignee_username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assignee_email]" caption="assignee_email" attribute="1" defaultMemberUniqueName="[Tabela1].[assignee_email].[All]" allUniqueName="[Tabela1].[assignee_email].[All]" dimensionUniqueName="[Tabela1]" displayFolder="" count="0" memberValueDatatype="130" unbalanced="0"/>
    <cacheHierarchy uniqueName="[Tabela1].[list_id]" caption="list_id" attribute="1" defaultMemberUniqueName="[Tabela1].[list_id].[All]" allUniqueName="[Tabela1].[list_id].[All]" dimensionUniqueName="[Tabela1]" displayFolder="" count="0" memberValueDatatype="130" unbalanced="0"/>
    <cacheHierarchy uniqueName="[Tabela1].[list_name]" caption="list_name" attribute="1" defaultMemberUniqueName="[Tabela1].[list_name].[All]" allUniqueName="[Tabela1].[list_name].[All]" dimensionUniqueName="[Tabela1]" displayFolder="" count="0" memberValueDatatype="130" unbalanced="0"/>
    <cacheHierarchy uniqueName="[Tabela1].[tipo_atividade]" caption="tipo_atividade" attribute="1" defaultMemberUniqueName="[Tabela1].[tipo_atividade].[All]" allUniqueName="[Tabela1].[tipo_atividade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bixo_veterano]" caption="bixo_veterano" attribute="1" defaultMemberUniqueName="[Tabela1].[bixo_veterano].[All]" allUniqueName="[Tabela1].[bixo_veterano].[All]" dimensionUniqueName="[Tabela1]" displayFolder="" count="0" memberValueDatatype="130" unbalanced="0"/>
    <cacheHierarchy uniqueName="[Tabela1].[date_created (Mês)]" caption="date_created (Mês)" attribute="1" defaultMemberUniqueName="[Tabela1].[date_created (Mês)].[All]" allUniqueName="[Tabela1].[date_created (Mês)].[All]" dimensionUniqueName="[Tabela1]" displayFolder="" count="0" memberValueDatatype="20" unbalanced="0"/>
    <cacheHierarchy uniqueName="[Tabela1].[date_created (Índice de Mês)]" caption="date_created (Índice de Mês)" attribute="1" defaultMemberUniqueName="[Tabela1].[date_created (Índice de Mês)].[All]" allUniqueName="[Tabela1].[date_created (Índice de Mês)].[All]" dimensionUniqueName="[Tabela1]" displayFolder="" count="0" memberValueDatatype="20" unbalanced="0" hidden="1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Contagem de id_tarefa]" caption="Contagem de id_tarefa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dias_em_aberto]" caption="Soma de dias_em_aberto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áx. de dias_em_aberto]" caption="Máx. de dias_em_aberto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dos Santos Camargo" refreshedDate="45730.920270254632" backgroundQuery="1" createdVersion="8" refreshedVersion="8" minRefreshableVersion="3" recordCount="0" supportSubquery="1" supportAdvancedDrill="1" xr:uid="{4A63B9D0-16EF-49D0-A189-37500C28FF9A}">
  <cacheSource type="external" connectionId="1"/>
  <cacheFields count="3">
    <cacheField name="[Tabela1].[nome].[nome]" caption="nome" numFmtId="0" hierarchy="1" level="1">
      <sharedItems count="8">
        <s v="Análise Macro"/>
        <s v="Análise Micro"/>
        <s v="Criar Material sobre o Andamento dos Cases"/>
        <s v="Demonstrativos Financeiros"/>
        <s v="Estudo sobre os processos de cada área"/>
        <s v="LLM sobre os Posts da Governança"/>
        <s v="Proposta Dashboard Projetos"/>
        <s v="SQL [Responsável, favor revisar e ajustar esta tarefa]"/>
      </sharedItems>
    </cacheField>
    <cacheField name="[Tabela1].[assignee_username].[assignee_username]" caption="assignee_username" numFmtId="0" hierarchy="8" level="1">
      <sharedItems containsSemiMixedTypes="0" containsNonDate="0" containsString="0"/>
    </cacheField>
    <cacheField name="[Measures].[Máx. de dias_em_aberto]" caption="Máx. de dias_em_aberto" numFmtId="0" hierarchy="20" level="32767"/>
  </cacheFields>
  <cacheHierarchies count="21">
    <cacheHierarchy uniqueName="[Tabela1].[id_tarefa]" caption="id_tarefa" attribute="1" defaultMemberUniqueName="[Tabela1].[id_tarefa].[All]" allUniqueName="[Tabela1].[id_tarefa].[All]" dimensionUniqueName="[Tabela1]" displayFolder="" count="0" memberValueDatatype="130" unbalanced="0"/>
    <cacheHierarchy uniqueName="[Tabela1].[nome]" caption="nome" attribute="1" defaultMemberUniqueName="[Tabela1].[nome].[All]" allUniqueName="[Tabela1].[nome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data_inicio]" caption="data_inicio" attribute="1" time="1" defaultMemberUniqueName="[Tabela1].[data_inicio].[All]" allUniqueName="[Tabela1].[data_inicio].[All]" dimensionUniqueName="[Tabela1]" displayFolder="" count="0" memberValueDatatype="7" unbalanced="0"/>
    <cacheHierarchy uniqueName="[Tabela1].[data_atualizacao]" caption="data_atualizacao" attribute="1" time="1" defaultMemberUniqueName="[Tabela1].[data_atualizacao].[All]" allUniqueName="[Tabela1].[data_atualizacao].[All]" dimensionUniqueName="[Tabela1]" displayFolder="" count="0" memberValueDatatype="7" unbalanced="0"/>
    <cacheHierarchy uniqueName="[Tabela1].[data_finalizacao]" caption="data_finalizacao" attribute="1" time="1" defaultMemberUniqueName="[Tabela1].[data_finalizacao].[All]" allUniqueName="[Tabela1].[data_finalizacao].[All]" dimensionUniqueName="[Tabela1]" displayFolder="" count="0" memberValueDatatype="7" unbalanced="0"/>
    <cacheHierarchy uniqueName="[Tabela1].[dias_em_aberto]" caption="dias_em_aberto" attribute="1" defaultMemberUniqueName="[Tabela1].[dias_em_aberto].[All]" allUniqueName="[Tabela1].[dias_em_aberto].[All]" dimensionUniqueName="[Tabela1]" displayFolder="" count="0" memberValueDatatype="20" unbalanced="0"/>
    <cacheHierarchy uniqueName="[Tabela1].[atividade_em_aberto]" caption="atividade_em_aberto" attribute="1" defaultMemberUniqueName="[Tabela1].[atividade_em_aberto].[All]" allUniqueName="[Tabela1].[atividade_em_aberto].[All]" dimensionUniqueName="[Tabela1]" displayFolder="" count="0" memberValueDatatype="20" unbalanced="0"/>
    <cacheHierarchy uniqueName="[Tabela1].[assignee_id]" caption="assignee_id" attribute="1" defaultMemberUniqueName="[Tabela1].[assignee_id].[All]" allUniqueName="[Tabela1].[assignee_id].[All]" dimensionUniqueName="[Tabela1]" displayFolder="" count="0" memberValueDatatype="20" unbalanced="0"/>
    <cacheHierarchy uniqueName="[Tabela1].[assignee_username]" caption="assignee_username" attribute="1" defaultMemberUniqueName="[Tabela1].[assignee_username].[All]" allUniqueName="[Tabela1].[assignee_username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assignee_email]" caption="assignee_email" attribute="1" defaultMemberUniqueName="[Tabela1].[assignee_email].[All]" allUniqueName="[Tabela1].[assignee_email].[All]" dimensionUniqueName="[Tabela1]" displayFolder="" count="0" memberValueDatatype="130" unbalanced="0"/>
    <cacheHierarchy uniqueName="[Tabela1].[list_id]" caption="list_id" attribute="1" defaultMemberUniqueName="[Tabela1].[list_id].[All]" allUniqueName="[Tabela1].[list_id].[All]" dimensionUniqueName="[Tabela1]" displayFolder="" count="0" memberValueDatatype="130" unbalanced="0"/>
    <cacheHierarchy uniqueName="[Tabela1].[list_name]" caption="list_name" attribute="1" defaultMemberUniqueName="[Tabela1].[list_name].[All]" allUniqueName="[Tabela1].[list_name].[All]" dimensionUniqueName="[Tabela1]" displayFolder="" count="0" memberValueDatatype="130" unbalanced="0"/>
    <cacheHierarchy uniqueName="[Tabela1].[tipo_atividade]" caption="tipo_atividade" attribute="1" defaultMemberUniqueName="[Tabela1].[tipo_atividade].[All]" allUniqueName="[Tabela1].[tipo_atividade].[All]" dimensionUniqueName="[Tabela1]" displayFolder="" count="0" memberValueDatatype="130" unbalanced="0"/>
    <cacheHierarchy uniqueName="[Tabela1].[bixo_veterano]" caption="bixo_veterano" attribute="1" defaultMemberUniqueName="[Tabela1].[bixo_veterano].[All]" allUniqueName="[Tabela1].[bixo_veterano].[All]" dimensionUniqueName="[Tabela1]" displayFolder="" count="0" memberValueDatatype="130" unbalanced="0"/>
    <cacheHierarchy uniqueName="[Tabela1].[date_created (Mês)]" caption="date_created (Mês)" attribute="1" defaultMemberUniqueName="[Tabela1].[date_created (Mês)].[All]" allUniqueName="[Tabela1].[date_created (Mês)].[All]" dimensionUniqueName="[Tabela1]" displayFolder="" count="0" memberValueDatatype="20" unbalanced="0"/>
    <cacheHierarchy uniqueName="[Tabela1].[date_created (Índice de Mês)]" caption="date_created (Índice de Mês)" attribute="1" defaultMemberUniqueName="[Tabela1].[date_created (Índice de Mês)].[All]" allUniqueName="[Tabela1].[date_created (Índice de Mês)].[All]" dimensionUniqueName="[Tabela1]" displayFolder="" count="0" memberValueDatatype="20" unbalanced="0" hidden="1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Contagem de id_tarefa]" caption="Contagem de id_tarefa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dias_em_aberto]" caption="Soma de dias_em_aberto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áx. de dias_em_aberto]" caption="Máx. de dias_em_aberto" measure="1" displayFolder="" measureGroup="Tabe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dos Santos Camargo" refreshedDate="45730.920270601855" backgroundQuery="1" createdVersion="8" refreshedVersion="8" minRefreshableVersion="3" recordCount="0" supportSubquery="1" supportAdvancedDrill="1" xr:uid="{2BF4B5CA-7F38-4E48-80CA-D030FDE0B330}">
  <cacheSource type="external" connectionId="1"/>
  <cacheFields count="7">
    <cacheField name="[Tabela1].[nome].[nome]" caption="nome" numFmtId="0" hierarchy="1" level="1">
      <sharedItems count="8">
        <s v="Análise Macro"/>
        <s v="Análise Micro"/>
        <s v="Criar Material sobre o Andamento dos Cases"/>
        <s v="Demonstrativos Financeiros"/>
        <s v="Estudo sobre os processos de cada área"/>
        <s v="LLM sobre os Posts da Governança"/>
        <s v="Proposta Dashboard Projetos"/>
        <s v="SQL [Responsável, favor revisar e ajustar esta tarefa]"/>
      </sharedItems>
    </cacheField>
    <cacheField name="[Tabela1].[assignee_username].[assignee_username]" caption="assignee_username" numFmtId="0" hierarchy="8" level="1">
      <sharedItems containsSemiMixedTypes="0" containsNonDate="0" containsString="0"/>
    </cacheField>
    <cacheField name="[Tabela1].[data_inicio].[data_inicio]" caption="data_inicio" numFmtId="0" hierarchy="2" level="1">
      <sharedItems containsSemiMixedTypes="0" containsNonDate="0" containsDate="1" containsString="0" minDate="2025-01-28T00:00:00" maxDate="2025-03-04T00:00:00" count="3">
        <d v="2025-03-01T00:00:00"/>
        <d v="2025-03-03T00:00:00"/>
        <d v="2025-01-28T00:00:00"/>
      </sharedItems>
    </cacheField>
    <cacheField name="[Tabela1].[data_atualizacao].[data_atualizacao]" caption="data_atualizacao" numFmtId="0" hierarchy="3" level="1">
      <sharedItems containsSemiMixedTypes="0" containsNonDate="0" containsDate="1" containsString="0" minDate="2025-02-28T00:00:00" maxDate="2025-03-11T00:00:00" count="4">
        <d v="2025-03-10T00:00:00"/>
        <d v="2025-03-03T00:00:00"/>
        <d v="2025-03-04T00:00:00"/>
        <d v="2025-02-28T00:00:00"/>
      </sharedItems>
    </cacheField>
    <cacheField name="[Tabela1].[data_finalizacao].[data_finalizacao]" caption="data_finalizacao" numFmtId="0" hierarchy="4" level="1">
      <sharedItems containsNonDate="0" containsDate="1" containsString="0" containsBlank="1" minDate="2025-02-28T00:00:00" maxDate="2025-03-01T00:00:00" count="2">
        <m/>
        <d v="2025-02-28T00:00:00"/>
      </sharedItems>
    </cacheField>
    <cacheField name="[Tabela1].[dias_em_aberto].[dias_em_aberto]" caption="dias_em_aberto" numFmtId="0" hierarchy="5" level="1">
      <sharedItems containsSemiMixedTypes="0" containsString="0" containsNumber="1" containsInteger="1" minValue="11" maxValue="31" count="3">
        <n v="13"/>
        <n v="11"/>
        <n v="31"/>
      </sharedItems>
      <extLst>
        <ext xmlns:x15="http://schemas.microsoft.com/office/spreadsheetml/2010/11/main" uri="{4F2E5C28-24EA-4eb8-9CBF-B6C8F9C3D259}">
          <x15:cachedUniqueNames>
            <x15:cachedUniqueName index="0" name="[Tabela1].[dias_em_aberto].&amp;[13]"/>
            <x15:cachedUniqueName index="1" name="[Tabela1].[dias_em_aberto].&amp;[11]"/>
            <x15:cachedUniqueName index="2" name="[Tabela1].[dias_em_aberto].&amp;[31]"/>
          </x15:cachedUniqueNames>
        </ext>
      </extLst>
    </cacheField>
    <cacheField name="[Tabela1].[tipo_atividade].[tipo_atividade]" caption="tipo_atividade" numFmtId="0" hierarchy="12" level="1">
      <sharedItems count="2">
        <s v="Projeto"/>
        <s v="Administrativo"/>
      </sharedItems>
    </cacheField>
  </cacheFields>
  <cacheHierarchies count="21">
    <cacheHierarchy uniqueName="[Tabela1].[id_tarefa]" caption="id_tarefa" attribute="1" defaultMemberUniqueName="[Tabela1].[id_tarefa].[All]" allUniqueName="[Tabela1].[id_tarefa].[All]" dimensionUniqueName="[Tabela1]" displayFolder="" count="0" memberValueDatatype="130" unbalanced="0"/>
    <cacheHierarchy uniqueName="[Tabela1].[nome]" caption="nome" attribute="1" defaultMemberUniqueName="[Tabela1].[nome].[All]" allUniqueName="[Tabela1].[nome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data_inicio]" caption="data_inicio" attribute="1" time="1" defaultMemberUniqueName="[Tabela1].[data_inicio].[All]" allUniqueName="[Tabela1].[data_inicio].[All]" dimensionUniqueName="[Tabela1]" displayFolder="" count="2" memberValueDatatype="7" unbalanced="0">
      <fieldsUsage count="2">
        <fieldUsage x="-1"/>
        <fieldUsage x="2"/>
      </fieldsUsage>
    </cacheHierarchy>
    <cacheHierarchy uniqueName="[Tabela1].[data_atualizacao]" caption="data_atualizacao" attribute="1" time="1" defaultMemberUniqueName="[Tabela1].[data_atualizacao].[All]" allUniqueName="[Tabela1].[data_atualizacao].[All]" dimensionUniqueName="[Tabela1]" displayFolder="" count="2" memberValueDatatype="7" unbalanced="0">
      <fieldsUsage count="2">
        <fieldUsage x="-1"/>
        <fieldUsage x="3"/>
      </fieldsUsage>
    </cacheHierarchy>
    <cacheHierarchy uniqueName="[Tabela1].[data_finalizacao]" caption="data_finalizacao" attribute="1" time="1" defaultMemberUniqueName="[Tabela1].[data_finalizacao].[All]" allUniqueName="[Tabela1].[data_finalizacao].[All]" dimensionUniqueName="[Tabela1]" displayFolder="" count="2" memberValueDatatype="7" unbalanced="0">
      <fieldsUsage count="2">
        <fieldUsage x="-1"/>
        <fieldUsage x="4"/>
      </fieldsUsage>
    </cacheHierarchy>
    <cacheHierarchy uniqueName="[Tabela1].[dias_em_aberto]" caption="dias_em_aberto" attribute="1" defaultMemberUniqueName="[Tabela1].[dias_em_aberto].[All]" allUniqueName="[Tabela1].[dias_em_aberto].[All]" dimensionUniqueName="[Tabela1]" displayFolder="" count="2" memberValueDatatype="20" unbalanced="0">
      <fieldsUsage count="2">
        <fieldUsage x="-1"/>
        <fieldUsage x="5"/>
      </fieldsUsage>
    </cacheHierarchy>
    <cacheHierarchy uniqueName="[Tabela1].[atividade_em_aberto]" caption="atividade_em_aberto" attribute="1" defaultMemberUniqueName="[Tabela1].[atividade_em_aberto].[All]" allUniqueName="[Tabela1].[atividade_em_aberto].[All]" dimensionUniqueName="[Tabela1]" displayFolder="" count="0" memberValueDatatype="20" unbalanced="0"/>
    <cacheHierarchy uniqueName="[Tabela1].[assignee_id]" caption="assignee_id" attribute="1" defaultMemberUniqueName="[Tabela1].[assignee_id].[All]" allUniqueName="[Tabela1].[assignee_id].[All]" dimensionUniqueName="[Tabela1]" displayFolder="" count="0" memberValueDatatype="20" unbalanced="0"/>
    <cacheHierarchy uniqueName="[Tabela1].[assignee_username]" caption="assignee_username" attribute="1" defaultMemberUniqueName="[Tabela1].[assignee_username].[All]" allUniqueName="[Tabela1].[assignee_username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assignee_email]" caption="assignee_email" attribute="1" defaultMemberUniqueName="[Tabela1].[assignee_email].[All]" allUniqueName="[Tabela1].[assignee_email].[All]" dimensionUniqueName="[Tabela1]" displayFolder="" count="0" memberValueDatatype="130" unbalanced="0"/>
    <cacheHierarchy uniqueName="[Tabela1].[list_id]" caption="list_id" attribute="1" defaultMemberUniqueName="[Tabela1].[list_id].[All]" allUniqueName="[Tabela1].[list_id].[All]" dimensionUniqueName="[Tabela1]" displayFolder="" count="0" memberValueDatatype="130" unbalanced="0"/>
    <cacheHierarchy uniqueName="[Tabela1].[list_name]" caption="list_name" attribute="1" defaultMemberUniqueName="[Tabela1].[list_name].[All]" allUniqueName="[Tabela1].[list_name].[All]" dimensionUniqueName="[Tabela1]" displayFolder="" count="0" memberValueDatatype="130" unbalanced="0"/>
    <cacheHierarchy uniqueName="[Tabela1].[tipo_atividade]" caption="tipo_atividade" attribute="1" defaultMemberUniqueName="[Tabela1].[tipo_atividade].[All]" allUniqueName="[Tabela1].[tipo_atividade].[All]" dimensionUniqueName="[Tabela1]" displayFolder="" count="2" memberValueDatatype="130" unbalanced="0">
      <fieldsUsage count="2">
        <fieldUsage x="-1"/>
        <fieldUsage x="6"/>
      </fieldsUsage>
    </cacheHierarchy>
    <cacheHierarchy uniqueName="[Tabela1].[bixo_veterano]" caption="bixo_veterano" attribute="1" defaultMemberUniqueName="[Tabela1].[bixo_veterano].[All]" allUniqueName="[Tabela1].[bixo_veterano].[All]" dimensionUniqueName="[Tabela1]" displayFolder="" count="2" memberValueDatatype="130" unbalanced="0"/>
    <cacheHierarchy uniqueName="[Tabela1].[date_created (Mês)]" caption="date_created (Mês)" attribute="1" defaultMemberUniqueName="[Tabela1].[date_created (Mês)].[All]" allUniqueName="[Tabela1].[date_created (Mês)].[All]" dimensionUniqueName="[Tabela1]" displayFolder="" count="0" memberValueDatatype="20" unbalanced="0"/>
    <cacheHierarchy uniqueName="[Tabela1].[date_created (Índice de Mês)]" caption="date_created (Índice de Mês)" attribute="1" defaultMemberUniqueName="[Tabela1].[date_created (Índice de Mês)].[All]" allUniqueName="[Tabela1].[date_created (Índice de Mês)].[All]" dimensionUniqueName="[Tabela1]" displayFolder="" count="0" memberValueDatatype="20" unbalanced="0" hidden="1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Contagem de id_tarefa]" caption="Contagem de id_tarefa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dias_em_aberto]" caption="Soma de dias_em_aberto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áx. de dias_em_aberto]" caption="Máx. de dias_em_aberto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dos Santos Camargo" refreshedDate="45730.920271180556" backgroundQuery="1" createdVersion="8" refreshedVersion="8" minRefreshableVersion="3" recordCount="0" supportSubquery="1" supportAdvancedDrill="1" xr:uid="{50E31C11-5B39-42D5-B12D-EB6C2F1CBE91}">
  <cacheSource type="external" connectionId="1"/>
  <cacheFields count="2">
    <cacheField name="[Tabela1].[assignee_username].[assignee_username]" caption="assignee_username" numFmtId="0" hierarchy="8" level="1">
      <sharedItems containsSemiMixedTypes="0" containsNonDate="0" containsString="0"/>
    </cacheField>
    <cacheField name="[Tabela1].[bixo_veterano].[bixo_veterano]" caption="bixo_veterano" numFmtId="0" hierarchy="13" level="1">
      <sharedItems count="1">
        <s v="Gestão"/>
      </sharedItems>
    </cacheField>
  </cacheFields>
  <cacheHierarchies count="21">
    <cacheHierarchy uniqueName="[Tabela1].[id_tarefa]" caption="id_tarefa" attribute="1" defaultMemberUniqueName="[Tabela1].[id_tarefa].[All]" allUniqueName="[Tabela1].[id_tarefa].[All]" dimensionUniqueName="[Tabela1]" displayFolder="" count="0" memberValueDatatype="130" unbalanced="0"/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data_inicio]" caption="data_inicio" attribute="1" time="1" defaultMemberUniqueName="[Tabela1].[data_inicio].[All]" allUniqueName="[Tabela1].[data_inicio].[All]" dimensionUniqueName="[Tabela1]" displayFolder="" count="0" memberValueDatatype="7" unbalanced="0"/>
    <cacheHierarchy uniqueName="[Tabela1].[data_atualizacao]" caption="data_atualizacao" attribute="1" time="1" defaultMemberUniqueName="[Tabela1].[data_atualizacao].[All]" allUniqueName="[Tabela1].[data_atualizacao].[All]" dimensionUniqueName="[Tabela1]" displayFolder="" count="0" memberValueDatatype="7" unbalanced="0"/>
    <cacheHierarchy uniqueName="[Tabela1].[data_finalizacao]" caption="data_finalizacao" attribute="1" time="1" defaultMemberUniqueName="[Tabela1].[data_finalizacao].[All]" allUniqueName="[Tabela1].[data_finalizacao].[All]" dimensionUniqueName="[Tabela1]" displayFolder="" count="0" memberValueDatatype="7" unbalanced="0"/>
    <cacheHierarchy uniqueName="[Tabela1].[dias_em_aberto]" caption="dias_em_aberto" attribute="1" defaultMemberUniqueName="[Tabela1].[dias_em_aberto].[All]" allUniqueName="[Tabela1].[dias_em_aberto].[All]" dimensionUniqueName="[Tabela1]" displayFolder="" count="0" memberValueDatatype="20" unbalanced="0"/>
    <cacheHierarchy uniqueName="[Tabela1].[atividade_em_aberto]" caption="atividade_em_aberto" attribute="1" defaultMemberUniqueName="[Tabela1].[atividade_em_aberto].[All]" allUniqueName="[Tabela1].[atividade_em_aberto].[All]" dimensionUniqueName="[Tabela1]" displayFolder="" count="0" memberValueDatatype="20" unbalanced="0"/>
    <cacheHierarchy uniqueName="[Tabela1].[assignee_id]" caption="assignee_id" attribute="1" defaultMemberUniqueName="[Tabela1].[assignee_id].[All]" allUniqueName="[Tabela1].[assignee_id].[All]" dimensionUniqueName="[Tabela1]" displayFolder="" count="0" memberValueDatatype="20" unbalanced="0"/>
    <cacheHierarchy uniqueName="[Tabela1].[assignee_username]" caption="assignee_username" attribute="1" defaultMemberUniqueName="[Tabela1].[assignee_username].[All]" allUniqueName="[Tabela1].[assignee_username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assignee_email]" caption="assignee_email" attribute="1" defaultMemberUniqueName="[Tabela1].[assignee_email].[All]" allUniqueName="[Tabela1].[assignee_email].[All]" dimensionUniqueName="[Tabela1]" displayFolder="" count="0" memberValueDatatype="130" unbalanced="0"/>
    <cacheHierarchy uniqueName="[Tabela1].[list_id]" caption="list_id" attribute="1" defaultMemberUniqueName="[Tabela1].[list_id].[All]" allUniqueName="[Tabela1].[list_id].[All]" dimensionUniqueName="[Tabela1]" displayFolder="" count="0" memberValueDatatype="130" unbalanced="0"/>
    <cacheHierarchy uniqueName="[Tabela1].[list_name]" caption="list_name" attribute="1" defaultMemberUniqueName="[Tabela1].[list_name].[All]" allUniqueName="[Tabela1].[list_name].[All]" dimensionUniqueName="[Tabela1]" displayFolder="" count="0" memberValueDatatype="130" unbalanced="0"/>
    <cacheHierarchy uniqueName="[Tabela1].[tipo_atividade]" caption="tipo_atividade" attribute="1" defaultMemberUniqueName="[Tabela1].[tipo_atividade].[All]" allUniqueName="[Tabela1].[tipo_atividade].[All]" dimensionUniqueName="[Tabela1]" displayFolder="" count="2" memberValueDatatype="130" unbalanced="0"/>
    <cacheHierarchy uniqueName="[Tabela1].[bixo_veterano]" caption="bixo_veterano" attribute="1" defaultMemberUniqueName="[Tabela1].[bixo_veterano].[All]" allUniqueName="[Tabela1].[bixo_veterano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date_created (Mês)]" caption="date_created (Mês)" attribute="1" defaultMemberUniqueName="[Tabela1].[date_created (Mês)].[All]" allUniqueName="[Tabela1].[date_created (Mês)].[All]" dimensionUniqueName="[Tabela1]" displayFolder="" count="0" memberValueDatatype="20" unbalanced="0"/>
    <cacheHierarchy uniqueName="[Tabela1].[date_created (Índice de Mês)]" caption="date_created (Índice de Mês)" attribute="1" defaultMemberUniqueName="[Tabela1].[date_created (Índice de Mês)].[All]" allUniqueName="[Tabela1].[date_created (Índice de Mês)].[All]" dimensionUniqueName="[Tabela1]" displayFolder="" count="0" memberValueDatatype="20" unbalanced="0" hidden="1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Contagem de id_tarefa]" caption="Contagem de id_tarefa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dias_em_aberto]" caption="Soma de dias_em_aberto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áx. de dias_em_aberto]" caption="Máx. de dias_em_aberto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dos Santos Camargo" refreshedDate="45730.918668981481" backgroundQuery="1" createdVersion="3" refreshedVersion="8" minRefreshableVersion="3" recordCount="0" supportSubquery="1" supportAdvancedDrill="1" xr:uid="{8871DE48-7C13-471B-831D-5C1DA00C2EF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1">
    <cacheHierarchy uniqueName="[Tabela1].[id_tarefa]" caption="id_tarefa" attribute="1" defaultMemberUniqueName="[Tabela1].[id_tarefa].[All]" allUniqueName="[Tabela1].[id_tarefa].[All]" dimensionUniqueName="[Tabela1]" displayFolder="" count="0" memberValueDatatype="130" unbalanced="0"/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data_inicio]" caption="data_inicio" attribute="1" time="1" defaultMemberUniqueName="[Tabela1].[data_inicio].[All]" allUniqueName="[Tabela1].[data_inicio].[All]" dimensionUniqueName="[Tabela1]" displayFolder="" count="0" memberValueDatatype="7" unbalanced="0"/>
    <cacheHierarchy uniqueName="[Tabela1].[data_atualizacao]" caption="data_atualizacao" attribute="1" time="1" defaultMemberUniqueName="[Tabela1].[data_atualizacao].[All]" allUniqueName="[Tabela1].[data_atualizacao].[All]" dimensionUniqueName="[Tabela1]" displayFolder="" count="0" memberValueDatatype="7" unbalanced="0"/>
    <cacheHierarchy uniqueName="[Tabela1].[data_finalizacao]" caption="data_finalizacao" attribute="1" time="1" defaultMemberUniqueName="[Tabela1].[data_finalizacao].[All]" allUniqueName="[Tabela1].[data_finalizacao].[All]" dimensionUniqueName="[Tabela1]" displayFolder="" count="0" memberValueDatatype="7" unbalanced="0"/>
    <cacheHierarchy uniqueName="[Tabela1].[dias_em_aberto]" caption="dias_em_aberto" attribute="1" defaultMemberUniqueName="[Tabela1].[dias_em_aberto].[All]" allUniqueName="[Tabela1].[dias_em_aberto].[All]" dimensionUniqueName="[Tabela1]" displayFolder="" count="0" memberValueDatatype="20" unbalanced="0"/>
    <cacheHierarchy uniqueName="[Tabela1].[atividade_em_aberto]" caption="atividade_em_aberto" attribute="1" defaultMemberUniqueName="[Tabela1].[atividade_em_aberto].[All]" allUniqueName="[Tabela1].[atividade_em_aberto].[All]" dimensionUniqueName="[Tabela1]" displayFolder="" count="0" memberValueDatatype="20" unbalanced="0"/>
    <cacheHierarchy uniqueName="[Tabela1].[assignee_id]" caption="assignee_id" attribute="1" defaultMemberUniqueName="[Tabela1].[assignee_id].[All]" allUniqueName="[Tabela1].[assignee_id].[All]" dimensionUniqueName="[Tabela1]" displayFolder="" count="0" memberValueDatatype="20" unbalanced="0"/>
    <cacheHierarchy uniqueName="[Tabela1].[assignee_username]" caption="assignee_username" attribute="1" defaultMemberUniqueName="[Tabela1].[assignee_username].[All]" allUniqueName="[Tabela1].[assignee_username].[All]" dimensionUniqueName="[Tabela1]" displayFolder="" count="2" memberValueDatatype="130" unbalanced="0"/>
    <cacheHierarchy uniqueName="[Tabela1].[assignee_email]" caption="assignee_email" attribute="1" defaultMemberUniqueName="[Tabela1].[assignee_email].[All]" allUniqueName="[Tabela1].[assignee_email].[All]" dimensionUniqueName="[Tabela1]" displayFolder="" count="0" memberValueDatatype="130" unbalanced="0"/>
    <cacheHierarchy uniqueName="[Tabela1].[list_id]" caption="list_id" attribute="1" defaultMemberUniqueName="[Tabela1].[list_id].[All]" allUniqueName="[Tabela1].[list_id].[All]" dimensionUniqueName="[Tabela1]" displayFolder="" count="0" memberValueDatatype="130" unbalanced="0"/>
    <cacheHierarchy uniqueName="[Tabela1].[list_name]" caption="list_name" attribute="1" defaultMemberUniqueName="[Tabela1].[list_name].[All]" allUniqueName="[Tabela1].[list_name].[All]" dimensionUniqueName="[Tabela1]" displayFolder="" count="0" memberValueDatatype="130" unbalanced="0"/>
    <cacheHierarchy uniqueName="[Tabela1].[tipo_atividade]" caption="tipo_atividade" attribute="1" defaultMemberUniqueName="[Tabela1].[tipo_atividade].[All]" allUniqueName="[Tabela1].[tipo_atividade].[All]" dimensionUniqueName="[Tabela1]" displayFolder="" count="0" memberValueDatatype="130" unbalanced="0"/>
    <cacheHierarchy uniqueName="[Tabela1].[bixo_veterano]" caption="bixo_veterano" attribute="1" defaultMemberUniqueName="[Tabela1].[bixo_veterano].[All]" allUniqueName="[Tabela1].[bixo_veterano].[All]" dimensionUniqueName="[Tabela1]" displayFolder="" count="0" memberValueDatatype="130" unbalanced="0"/>
    <cacheHierarchy uniqueName="[Tabela1].[date_created (Mês)]" caption="date_created (Mês)" attribute="1" defaultMemberUniqueName="[Tabela1].[date_created (Mês)].[All]" allUniqueName="[Tabela1].[date_created (Mês)].[All]" dimensionUniqueName="[Tabela1]" displayFolder="" count="0" memberValueDatatype="20" unbalanced="0"/>
    <cacheHierarchy uniqueName="[Tabela1].[date_created (Índice de Mês)]" caption="date_created (Índice de Mês)" attribute="1" defaultMemberUniqueName="[Tabela1].[date_created (Índice de Mês)].[All]" allUniqueName="[Tabela1].[date_created (Índice de Mês)].[All]" dimensionUniqueName="[Tabela1]" displayFolder="" count="0" memberValueDatatype="20" unbalanced="0" hidden="1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Contagem de id_tarefa]" caption="Contagem de id_tarefa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dias_em_aberto]" caption="Soma de dias_em_aberto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áx. de dias_em_aberto]" caption="Máx. de dias_em_aberto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189999136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C2E4C-2906-497C-A4DA-C925A4E758AF}" name="Tabela dinâmica2" cacheId="279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3:D6" firstHeaderRow="1" firstDataRow="2" firstDataCol="1"/>
  <pivotFields count="3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ntagem de id_tarefa" fld="1" subtotal="count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0669D-3FB0-445E-8E54-A41182A4F9D9}" name="Tabela dinâmica5" cacheId="28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E27:E29" firstHeaderRow="1" firstDataRow="1" firstDataCol="1"/>
  <pivotFields count="2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">
        <item x="0"/>
      </items>
    </pivotField>
  </pivotFields>
  <rowFields count="1">
    <field x="1"/>
  </rowFields>
  <rowItems count="2">
    <i>
      <x/>
    </i>
    <i t="grand">
      <x/>
    </i>
  </rowItem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a1].[assignee_username].&amp;[Lucas dos Santos Camarg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F6A20-AF06-4649-B694-6A85F29DD94E}" name="Tabela dinâmica4" cacheId="281" applyNumberFormats="0" applyBorderFormats="0" applyFontFormats="0" applyPatternFormats="0" applyAlignmentFormats="0" applyWidthHeightFormats="1" dataCaption="Valores" missingCaption="Em andamento" updatedVersion="8" minRefreshableVersion="3" useAutoFormatting="1" subtotalHiddenItems="1" itemPrintTitles="1" createdVersion="8" indent="0" compact="0" compactData="0" multipleFieldFilters="0">
  <location ref="I3:N12" firstHeaderRow="1" firstDataRow="1" firstDataCol="6"/>
  <pivotFields count="7">
    <pivotField axis="axisRow" compact="0" allDrilled="1" outline="0" subtotalTop="0" showAll="0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6">
    <field x="0"/>
    <field x="6"/>
    <field x="2"/>
    <field x="3"/>
    <field x="4"/>
    <field x="5"/>
  </rowFields>
  <rowItems count="9">
    <i>
      <x/>
      <x/>
      <x/>
      <x/>
      <x/>
      <x/>
    </i>
    <i>
      <x v="1"/>
      <x/>
      <x/>
      <x/>
      <x/>
      <x/>
    </i>
    <i>
      <x v="2"/>
      <x v="1"/>
      <x v="1"/>
      <x v="1"/>
      <x/>
      <x v="1"/>
    </i>
    <i>
      <x v="3"/>
      <x/>
      <x/>
      <x/>
      <x/>
      <x/>
    </i>
    <i>
      <x v="4"/>
      <x v="1"/>
      <x v="1"/>
      <x v="2"/>
      <x/>
      <x v="1"/>
    </i>
    <i>
      <x v="5"/>
      <x v="1"/>
      <x v="1"/>
      <x v="1"/>
      <x/>
      <x v="1"/>
    </i>
    <i>
      <x v="6"/>
      <x v="1"/>
      <x v="1"/>
      <x v="1"/>
      <x/>
      <x v="1"/>
    </i>
    <i>
      <x v="7"/>
      <x/>
      <x v="2"/>
      <x v="3"/>
      <x v="1"/>
      <x v="2"/>
    </i>
    <i t="grand">
      <x/>
    </i>
  </rowItem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a1].[assignee_username].&amp;[Lucas dos Santos Camarg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áx. de dias_em_aberto"/>
  </pivotHierarchies>
  <pivotTableStyleInfo name="PivotStyleLight16" showRowHeaders="1" showColHeaders="1" showRowStripes="0" showColStripes="0" showLastColumn="1"/>
  <rowHierarchiesUsage count="6">
    <rowHierarchyUsage hierarchyUsage="1"/>
    <rowHierarchyUsage hierarchyUsage="12"/>
    <rowHierarchyUsage hierarchyUsage="2"/>
    <rowHierarchyUsage hierarchyUsage="3"/>
    <rowHierarchyUsage hierarchyUsage="4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73C5A-D49B-4913-B46B-5C13EE5F7E5A}" name="Tabela dinâmica3" cacheId="28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F3:G12" firstHeaderRow="1" firstDataRow="1" firstDataCol="1"/>
  <pivotFields count="3">
    <pivotField axis="axisRow" allDrilled="1" subtotalTop="0" showAll="0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áx. de dias_em_aberto" fld="2" subtotal="max" baseField="0" baseItem="2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a1].[assignee_username].&amp;[Lucas dos Santos Camarg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áx. de dias_em_aberto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ssignee_username" xr10:uid="{6584EFD1-4D20-41DE-85CC-DFFF53C51A10}" sourceName="[Tabela1].[assignee_username]">
  <pivotTables>
    <pivotTable tabId="3" name="Tabela dinâmica2"/>
    <pivotTable tabId="3" name="Tabela dinâmica3"/>
    <pivotTable tabId="3" name="Tabela dinâmica4"/>
    <pivotTable tabId="3" name="Tabela dinâmica5"/>
  </pivotTables>
  <data>
    <olap pivotCacheId="1189999136">
      <levels count="2">
        <level uniqueName="[Tabela1].[assignee_username].[(All)]" sourceCaption="(All)" count="0"/>
        <level uniqueName="[Tabela1].[assignee_username].[assignee_username]" sourceCaption="assignee_username" count="26">
          <ranges>
            <range startItem="0">
              <i n="[Tabela1].[assignee_username].&amp;[Alexandre Feitosa Gil]" c="Alexandre Feitosa Gil"/>
              <i n="[Tabela1].[assignee_username].&amp;[Amabile Guerra Nunes]" c="Amabile Guerra Nunes"/>
              <i n="[Tabela1].[assignee_username].&amp;[Anna Yoshi Une Mesquita]" c="Anna Yoshi Une Mesquita"/>
              <i n="[Tabela1].[assignee_username].&amp;[Eduarda Sabino de Morais]" c="Eduarda Sabino de Morais"/>
              <i n="[Tabela1].[assignee_username].&amp;[Eduardo Ludgerio Barrado]" c="Eduardo Ludgerio Barrado"/>
              <i n="[Tabela1].[assignee_username].&amp;[Felipe Melo]" c="Felipe Melo"/>
              <i n="[Tabela1].[assignee_username].&amp;[Gabriel da Silva Navarro]" c="Gabriel da Silva Navarro"/>
              <i n="[Tabela1].[assignee_username].&amp;[Gabriel Finamore]" c="Gabriel Finamore"/>
              <i n="[Tabela1].[assignee_username].&amp;[Henrique Nogueira Pedro Lindoso]" c="Henrique Nogueira Pedro Lindoso"/>
              <i n="[Tabela1].[assignee_username].&amp;[Igor Pires Ferreira]" c="Igor Pires Ferreira"/>
              <i n="[Tabela1].[assignee_username].&amp;[Jessica Higa]" c="Jessica Higa"/>
              <i n="[Tabela1].[assignee_username].&amp;[José Eduardo Santos Sarrico]" c="José Eduardo Santos Sarrico"/>
              <i n="[Tabela1].[assignee_username].&amp;[Julia Babam de Toledo]" c="Julia Babam de Toledo"/>
              <i n="[Tabela1].[assignee_username].&amp;[Julia Cerqueira Vieira]" c="Julia Cerqueira Vieira"/>
              <i n="[Tabela1].[assignee_username].&amp;[Leonardo de Souza Teodoro]" c="Leonardo de Souza Teodoro"/>
              <i n="[Tabela1].[assignee_username].&amp;[Lorenzo Cavalcante]" c="Lorenzo Cavalcante"/>
              <i n="[Tabela1].[assignee_username].&amp;[Lucas dos Santos Camargo]" c="Lucas dos Santos Camargo"/>
              <i n="[Tabela1].[assignee_username].&amp;[Lucas Tortelli de Moura]" c="Lucas Tortelli de Moura"/>
              <i n="[Tabela1].[assignee_username].&amp;[Maisa Sonoda]" c="Maisa Sonoda"/>
              <i n="[Tabela1].[assignee_username].&amp;[Marcelo Fridschtein]" c="Marcelo Fridschtein"/>
              <i n="[Tabela1].[assignee_username].&amp;[Marcos Felipe da Silva]" c="Marcos Felipe da Silva"/>
              <i n="[Tabela1].[assignee_username].&amp;[Rafael Derrico dos Santos Abreu]" c="Rafael Derrico dos Santos Abreu"/>
              <i n="[Tabela1].[assignee_username].&amp;[Thales Vieira Rodrigues]" c="Thales Vieira Rodrigues"/>
              <i n="[Tabela1].[assignee_username].&amp;[Vinicius dos Santos Pereira]" c="Vinicius dos Santos Pereira"/>
              <i n="[Tabela1].[assignee_username].&amp;[Vitor Aratani Katayama]" c="Vitor Aratani Katayama"/>
              <i n="[Tabela1].[assignee_username].&amp;[Ygor Ronnan Miguel Reis]" c="Ygor Ronnan Miguel Reis"/>
            </range>
          </ranges>
        </level>
      </levels>
      <selections count="1">
        <selection n="[Tabela1].[assignee_username].&amp;[Lucas dos Santos Camargo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ssignee_username" xr10:uid="{C989A31D-61AE-4E99-B33C-1B2C7710D50D}" cache="SegmentaçãodeDados_assignee_username" caption="assignee_username" level="1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5CE65F-F0EF-40FE-9B81-4A5287120D3B}" name="Tabela1" displayName="Tabela1" ref="A1:N117" totalsRowShown="0" headerRowDxfId="9" headerRowBorderDxfId="8" tableBorderDxfId="7">
  <autoFilter ref="A1:N117" xr:uid="{FE5CE65F-F0EF-40FE-9B81-4A5287120D3B}"/>
  <sortState xmlns:xlrd2="http://schemas.microsoft.com/office/spreadsheetml/2017/richdata2" ref="A2:M117">
    <sortCondition ref="L1:L117"/>
  </sortState>
  <tableColumns count="14">
    <tableColumn id="1" xr3:uid="{AE9DBE35-95FD-40CE-8F93-BBC68B52666D}" name="id_tarefa"/>
    <tableColumn id="2" xr3:uid="{263E9D36-BEA4-4FB8-8BA0-F911C00A8DF8}" name="nome"/>
    <tableColumn id="3" xr3:uid="{E4A7E035-FE49-42ED-B9AF-B95AAE15D3AD}" name="data_inicio" dataDxfId="6"/>
    <tableColumn id="4" xr3:uid="{E7CDBEC2-39F2-4DC4-849D-A5579DB10B7D}" name="data_atualizacao" dataDxfId="5"/>
    <tableColumn id="6" xr3:uid="{B8CA3804-DEA7-4D6B-BD0A-F69FD09E3DD9}" name="data_finalizacao" dataDxfId="4"/>
    <tableColumn id="16" xr3:uid="{9D30E23C-0DF0-43FA-8B08-78B0840D6ECA}" name="dias_em_aberto" dataDxfId="3">
      <calculatedColumnFormula>IF(E2="",TODAY()-C2,E2-C2)</calculatedColumnFormula>
    </tableColumn>
    <tableColumn id="18" xr3:uid="{5B3A70D1-175C-4274-8FF7-F7F193F4BADE}" name="atividade_em_aberto" dataDxfId="2">
      <calculatedColumnFormula>IF(Tabela1[[#This Row],[data_finalizacao]]="",1,0)</calculatedColumnFormula>
    </tableColumn>
    <tableColumn id="10" xr3:uid="{F9F343B6-053A-4931-B1D4-15A1600C2E0B}" name="assignee_id"/>
    <tableColumn id="11" xr3:uid="{0237ADDF-A61E-410E-ABEA-8A5636F76269}" name="assignee_username" dataDxfId="1"/>
    <tableColumn id="12" xr3:uid="{F5655CC6-C1C9-4781-BE3B-3D4F06E12D73}" name="assignee_email"/>
    <tableColumn id="13" xr3:uid="{56CC2D7E-811B-4565-8981-3307A41BA42C}" name="list_id"/>
    <tableColumn id="14" xr3:uid="{D654E051-4BCF-485C-B98F-DF37A8926586}" name="list_name"/>
    <tableColumn id="15" xr3:uid="{77F7F846-AB52-4EA3-B939-7BEAD3791B4B}" name="tipo_atividade"/>
    <tableColumn id="17" xr3:uid="{AA0BAE6F-6B47-4180-8917-2BD2E44C3CC1}" name="bixo_veteran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D1C90-835D-4738-BF10-066ABC8EF96A}">
  <dimension ref="A3:N29"/>
  <sheetViews>
    <sheetView tabSelected="1" zoomScale="55" zoomScaleNormal="55" workbookViewId="0">
      <selection activeCell="G15" sqref="G15"/>
    </sheetView>
  </sheetViews>
  <sheetFormatPr defaultRowHeight="14.4"/>
  <cols>
    <col min="1" max="1" width="25.44140625" bestFit="1" customWidth="1"/>
    <col min="2" max="2" width="23.33203125" bestFit="1" customWidth="1"/>
    <col min="3" max="3" width="8.21875" bestFit="1" customWidth="1"/>
    <col min="4" max="4" width="11.21875" bestFit="1" customWidth="1"/>
    <col min="5" max="5" width="21.77734375" bestFit="1" customWidth="1"/>
    <col min="6" max="6" width="48" bestFit="1" customWidth="1"/>
    <col min="7" max="7" width="24.109375" bestFit="1" customWidth="1"/>
    <col min="8" max="8" width="5.33203125" customWidth="1"/>
    <col min="9" max="9" width="24.109375" bestFit="1" customWidth="1"/>
    <col min="10" max="11" width="19.77734375" customWidth="1"/>
    <col min="12" max="12" width="20.77734375" bestFit="1" customWidth="1"/>
    <col min="13" max="13" width="49.6640625" bestFit="1" customWidth="1"/>
    <col min="14" max="14" width="14.5546875" bestFit="1" customWidth="1"/>
    <col min="15" max="15" width="17.6640625" bestFit="1" customWidth="1"/>
    <col min="16" max="16" width="17.109375" bestFit="1" customWidth="1"/>
    <col min="17" max="17" width="16.77734375" bestFit="1" customWidth="1"/>
    <col min="18" max="18" width="20.109375" bestFit="1" customWidth="1"/>
    <col min="19" max="19" width="16.77734375" bestFit="1" customWidth="1"/>
  </cols>
  <sheetData>
    <row r="3" spans="1:14">
      <c r="A3" s="8" t="s">
        <v>217</v>
      </c>
      <c r="B3" s="8" t="s">
        <v>218</v>
      </c>
      <c r="F3" s="8" t="s">
        <v>215</v>
      </c>
      <c r="G3" t="s">
        <v>222</v>
      </c>
      <c r="I3" s="8" t="s">
        <v>1</v>
      </c>
      <c r="J3" s="8" t="s">
        <v>9</v>
      </c>
      <c r="K3" s="8" t="s">
        <v>219</v>
      </c>
      <c r="L3" s="8" t="s">
        <v>220</v>
      </c>
      <c r="M3" s="8" t="s">
        <v>221</v>
      </c>
      <c r="N3" s="8" t="s">
        <v>2</v>
      </c>
    </row>
    <row r="4" spans="1:14">
      <c r="A4" s="8" t="s">
        <v>215</v>
      </c>
      <c r="B4" t="s">
        <v>76</v>
      </c>
      <c r="C4" t="s">
        <v>17</v>
      </c>
      <c r="D4" t="s">
        <v>216</v>
      </c>
      <c r="F4" s="9" t="s">
        <v>20</v>
      </c>
      <c r="G4">
        <v>13</v>
      </c>
      <c r="I4" t="s">
        <v>20</v>
      </c>
      <c r="J4" t="s">
        <v>17</v>
      </c>
      <c r="K4" s="3">
        <v>45717</v>
      </c>
      <c r="L4" s="3">
        <v>45726</v>
      </c>
      <c r="M4" t="s">
        <v>223</v>
      </c>
      <c r="N4">
        <v>13</v>
      </c>
    </row>
    <row r="5" spans="1:14">
      <c r="A5" s="9" t="s">
        <v>26</v>
      </c>
      <c r="B5">
        <v>4</v>
      </c>
      <c r="C5">
        <v>4</v>
      </c>
      <c r="D5">
        <v>8</v>
      </c>
      <c r="F5" s="9" t="s">
        <v>12</v>
      </c>
      <c r="G5">
        <v>13</v>
      </c>
      <c r="I5" t="s">
        <v>12</v>
      </c>
      <c r="J5" t="s">
        <v>17</v>
      </c>
      <c r="K5" s="3">
        <v>45717</v>
      </c>
      <c r="L5" s="3">
        <v>45726</v>
      </c>
      <c r="M5" t="s">
        <v>223</v>
      </c>
      <c r="N5">
        <v>13</v>
      </c>
    </row>
    <row r="6" spans="1:14">
      <c r="A6" s="9" t="s">
        <v>216</v>
      </c>
      <c r="B6">
        <v>4</v>
      </c>
      <c r="C6">
        <v>4</v>
      </c>
      <c r="D6">
        <v>8</v>
      </c>
      <c r="F6" s="9" t="s">
        <v>169</v>
      </c>
      <c r="G6">
        <v>11</v>
      </c>
      <c r="I6" t="s">
        <v>169</v>
      </c>
      <c r="J6" t="s">
        <v>76</v>
      </c>
      <c r="K6" s="3">
        <v>45719</v>
      </c>
      <c r="L6" s="3">
        <v>45719</v>
      </c>
      <c r="M6" t="s">
        <v>223</v>
      </c>
      <c r="N6">
        <v>11</v>
      </c>
    </row>
    <row r="7" spans="1:14">
      <c r="F7" s="9" t="s">
        <v>22</v>
      </c>
      <c r="G7">
        <v>13</v>
      </c>
      <c r="I7" t="s">
        <v>22</v>
      </c>
      <c r="J7" t="s">
        <v>17</v>
      </c>
      <c r="K7" s="3">
        <v>45717</v>
      </c>
      <c r="L7" s="3">
        <v>45726</v>
      </c>
      <c r="M7" t="s">
        <v>223</v>
      </c>
      <c r="N7">
        <v>13</v>
      </c>
    </row>
    <row r="8" spans="1:14">
      <c r="F8" s="9" t="s">
        <v>163</v>
      </c>
      <c r="G8">
        <v>11</v>
      </c>
      <c r="I8" t="s">
        <v>163</v>
      </c>
      <c r="J8" t="s">
        <v>76</v>
      </c>
      <c r="K8" s="3">
        <v>45719</v>
      </c>
      <c r="L8" s="3">
        <v>45720</v>
      </c>
      <c r="M8" t="s">
        <v>223</v>
      </c>
      <c r="N8">
        <v>11</v>
      </c>
    </row>
    <row r="9" spans="1:14">
      <c r="F9" s="9" t="s">
        <v>157</v>
      </c>
      <c r="G9">
        <v>11</v>
      </c>
      <c r="I9" t="s">
        <v>157</v>
      </c>
      <c r="J9" t="s">
        <v>76</v>
      </c>
      <c r="K9" s="3">
        <v>45719</v>
      </c>
      <c r="L9" s="3">
        <v>45719</v>
      </c>
      <c r="M9" t="s">
        <v>223</v>
      </c>
      <c r="N9">
        <v>11</v>
      </c>
    </row>
    <row r="10" spans="1:14">
      <c r="F10" s="9" t="s">
        <v>165</v>
      </c>
      <c r="G10">
        <v>11</v>
      </c>
      <c r="I10" t="s">
        <v>165</v>
      </c>
      <c r="J10" t="s">
        <v>76</v>
      </c>
      <c r="K10" s="3">
        <v>45719</v>
      </c>
      <c r="L10" s="3">
        <v>45719</v>
      </c>
      <c r="M10" t="s">
        <v>223</v>
      </c>
      <c r="N10">
        <v>11</v>
      </c>
    </row>
    <row r="11" spans="1:14">
      <c r="F11" s="9" t="s">
        <v>181</v>
      </c>
      <c r="G11">
        <v>31</v>
      </c>
      <c r="I11" t="s">
        <v>181</v>
      </c>
      <c r="J11" t="s">
        <v>17</v>
      </c>
      <c r="K11" s="3">
        <v>45685</v>
      </c>
      <c r="L11" s="3">
        <v>45716</v>
      </c>
      <c r="M11" s="3">
        <v>45716</v>
      </c>
      <c r="N11">
        <v>31</v>
      </c>
    </row>
    <row r="12" spans="1:14">
      <c r="F12" s="9" t="s">
        <v>216</v>
      </c>
      <c r="G12">
        <v>31</v>
      </c>
      <c r="I12" t="s">
        <v>216</v>
      </c>
    </row>
    <row r="27" spans="5:5">
      <c r="E27" s="8" t="s">
        <v>215</v>
      </c>
    </row>
    <row r="28" spans="5:5">
      <c r="E28" s="9" t="s">
        <v>25</v>
      </c>
    </row>
    <row r="29" spans="5:5">
      <c r="E29" s="9" t="s">
        <v>216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A319-3CED-4815-AE2D-E4144EA8FE44}">
  <dimension ref="A1:N117"/>
  <sheetViews>
    <sheetView topLeftCell="C1" workbookViewId="0">
      <selection activeCell="C1" sqref="C1"/>
    </sheetView>
  </sheetViews>
  <sheetFormatPr defaultRowHeight="14.4"/>
  <cols>
    <col min="1" max="1" width="13.5546875" bestFit="1" customWidth="1"/>
    <col min="2" max="2" width="102" bestFit="1" customWidth="1"/>
    <col min="3" max="3" width="18.33203125" style="3" bestFit="1" customWidth="1"/>
    <col min="4" max="4" width="18.109375" style="3" bestFit="1" customWidth="1"/>
    <col min="5" max="5" width="16.33203125" style="3" bestFit="1" customWidth="1"/>
    <col min="6" max="6" width="15.109375" style="4" bestFit="1" customWidth="1"/>
    <col min="7" max="7" width="15.109375" style="4" customWidth="1"/>
    <col min="8" max="8" width="24.88671875" style="4" bestFit="1" customWidth="1"/>
    <col min="9" max="9" width="14.5546875" bestFit="1" customWidth="1"/>
    <col min="10" max="10" width="22.44140625" bestFit="1" customWidth="1"/>
    <col min="11" max="11" width="26" bestFit="1" customWidth="1"/>
    <col min="12" max="12" width="16" bestFit="1" customWidth="1"/>
    <col min="13" max="13" width="31.5546875" bestFit="1" customWidth="1"/>
    <col min="14" max="14" width="27" bestFit="1" customWidth="1"/>
    <col min="15" max="15" width="13.109375" bestFit="1" customWidth="1"/>
    <col min="16" max="16" width="28.6640625" bestFit="1" customWidth="1"/>
  </cols>
  <sheetData>
    <row r="1" spans="1:14">
      <c r="A1" s="1" t="s">
        <v>0</v>
      </c>
      <c r="B1" s="1" t="s">
        <v>1</v>
      </c>
      <c r="C1" s="2" t="s">
        <v>219</v>
      </c>
      <c r="D1" s="2" t="s">
        <v>220</v>
      </c>
      <c r="E1" s="2" t="s">
        <v>221</v>
      </c>
      <c r="F1" s="2" t="s">
        <v>2</v>
      </c>
      <c r="G1" s="2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>
      <c r="A2" t="s">
        <v>11</v>
      </c>
      <c r="B2" t="s">
        <v>12</v>
      </c>
      <c r="C2" s="3">
        <v>45717</v>
      </c>
      <c r="D2" s="3">
        <v>45726</v>
      </c>
      <c r="E2" s="4"/>
      <c r="F2" s="5">
        <f t="shared" ref="F2:F33" ca="1" si="0">IF(E2="",TODAY()-C2,E2-C2)</f>
        <v>13</v>
      </c>
      <c r="G2" s="5">
        <f>IF(Tabela1[[#This Row],[data_finalizacao]]="",1,0)</f>
        <v>1</v>
      </c>
      <c r="H2">
        <v>96271519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</row>
    <row r="3" spans="1:14">
      <c r="A3" t="s">
        <v>19</v>
      </c>
      <c r="B3" t="s">
        <v>20</v>
      </c>
      <c r="C3" s="3">
        <v>45717</v>
      </c>
      <c r="D3" s="3">
        <v>45726</v>
      </c>
      <c r="E3" s="4"/>
      <c r="F3" s="5">
        <f t="shared" ca="1" si="0"/>
        <v>13</v>
      </c>
      <c r="G3" s="5">
        <f>IF(Tabela1[[#This Row],[data_finalizacao]]="",1,0)</f>
        <v>1</v>
      </c>
      <c r="H3">
        <v>96271519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</row>
    <row r="4" spans="1:14">
      <c r="A4" t="s">
        <v>21</v>
      </c>
      <c r="B4" t="s">
        <v>22</v>
      </c>
      <c r="C4" s="3">
        <v>45717</v>
      </c>
      <c r="D4" s="3">
        <v>45726</v>
      </c>
      <c r="E4" s="4"/>
      <c r="F4" s="5">
        <f t="shared" ca="1" si="0"/>
        <v>13</v>
      </c>
      <c r="G4" s="5">
        <f>IF(Tabela1[[#This Row],[data_finalizacao]]="",1,0)</f>
        <v>1</v>
      </c>
      <c r="H4">
        <v>96271519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</row>
    <row r="5" spans="1:14">
      <c r="A5" t="s">
        <v>11</v>
      </c>
      <c r="B5" t="s">
        <v>12</v>
      </c>
      <c r="C5" s="3">
        <v>45717</v>
      </c>
      <c r="D5" s="3">
        <v>45726</v>
      </c>
      <c r="E5" s="4"/>
      <c r="F5" s="5">
        <f t="shared" ca="1" si="0"/>
        <v>13</v>
      </c>
      <c r="G5" s="5">
        <f>IF(Tabela1[[#This Row],[data_finalizacao]]="",1,0)</f>
        <v>1</v>
      </c>
      <c r="H5">
        <v>48985678</v>
      </c>
      <c r="I5" t="s">
        <v>23</v>
      </c>
      <c r="J5" t="s">
        <v>24</v>
      </c>
      <c r="K5" t="s">
        <v>15</v>
      </c>
      <c r="L5" t="s">
        <v>16</v>
      </c>
      <c r="M5" t="s">
        <v>17</v>
      </c>
      <c r="N5" t="s">
        <v>25</v>
      </c>
    </row>
    <row r="6" spans="1:14">
      <c r="A6" t="s">
        <v>19</v>
      </c>
      <c r="B6" t="s">
        <v>20</v>
      </c>
      <c r="C6" s="3">
        <v>45717</v>
      </c>
      <c r="D6" s="3">
        <v>45726</v>
      </c>
      <c r="E6" s="4"/>
      <c r="F6" s="5">
        <f t="shared" ca="1" si="0"/>
        <v>13</v>
      </c>
      <c r="G6" s="5">
        <f>IF(Tabela1[[#This Row],[data_finalizacao]]="",1,0)</f>
        <v>1</v>
      </c>
      <c r="H6">
        <v>48985678</v>
      </c>
      <c r="I6" t="s">
        <v>23</v>
      </c>
      <c r="J6" t="s">
        <v>24</v>
      </c>
      <c r="K6" t="s">
        <v>15</v>
      </c>
      <c r="L6" t="s">
        <v>16</v>
      </c>
      <c r="M6" t="s">
        <v>17</v>
      </c>
      <c r="N6" t="s">
        <v>25</v>
      </c>
    </row>
    <row r="7" spans="1:14">
      <c r="A7" t="s">
        <v>21</v>
      </c>
      <c r="B7" t="s">
        <v>22</v>
      </c>
      <c r="C7" s="3">
        <v>45717</v>
      </c>
      <c r="D7" s="3">
        <v>45726</v>
      </c>
      <c r="E7" s="4"/>
      <c r="F7" s="5">
        <f t="shared" ca="1" si="0"/>
        <v>13</v>
      </c>
      <c r="G7" s="5">
        <f>IF(Tabela1[[#This Row],[data_finalizacao]]="",1,0)</f>
        <v>1</v>
      </c>
      <c r="H7">
        <v>48985678</v>
      </c>
      <c r="I7" t="s">
        <v>23</v>
      </c>
      <c r="J7" t="s">
        <v>24</v>
      </c>
      <c r="K7" t="s">
        <v>15</v>
      </c>
      <c r="L7" t="s">
        <v>16</v>
      </c>
      <c r="M7" t="s">
        <v>17</v>
      </c>
      <c r="N7" t="s">
        <v>25</v>
      </c>
    </row>
    <row r="8" spans="1:14">
      <c r="A8" t="s">
        <v>11</v>
      </c>
      <c r="B8" t="s">
        <v>12</v>
      </c>
      <c r="C8" s="3">
        <v>45717</v>
      </c>
      <c r="D8" s="3">
        <v>45726</v>
      </c>
      <c r="E8" s="4"/>
      <c r="F8" s="5">
        <f t="shared" ca="1" si="0"/>
        <v>13</v>
      </c>
      <c r="G8" s="5">
        <f>IF(Tabela1[[#This Row],[data_finalizacao]]="",1,0)</f>
        <v>1</v>
      </c>
      <c r="H8">
        <v>82143149</v>
      </c>
      <c r="I8" t="s">
        <v>26</v>
      </c>
      <c r="J8" t="s">
        <v>27</v>
      </c>
      <c r="K8" t="s">
        <v>15</v>
      </c>
      <c r="L8" t="s">
        <v>16</v>
      </c>
      <c r="M8" t="s">
        <v>17</v>
      </c>
      <c r="N8" t="s">
        <v>25</v>
      </c>
    </row>
    <row r="9" spans="1:14">
      <c r="A9" t="s">
        <v>19</v>
      </c>
      <c r="B9" t="s">
        <v>20</v>
      </c>
      <c r="C9" s="3">
        <v>45717</v>
      </c>
      <c r="D9" s="3">
        <v>45726</v>
      </c>
      <c r="E9" s="4"/>
      <c r="F9" s="5">
        <f t="shared" ca="1" si="0"/>
        <v>13</v>
      </c>
      <c r="G9" s="5">
        <f>IF(Tabela1[[#This Row],[data_finalizacao]]="",1,0)</f>
        <v>1</v>
      </c>
      <c r="H9">
        <v>82143149</v>
      </c>
      <c r="I9" t="s">
        <v>26</v>
      </c>
      <c r="J9" t="s">
        <v>27</v>
      </c>
      <c r="K9" t="s">
        <v>15</v>
      </c>
      <c r="L9" t="s">
        <v>16</v>
      </c>
      <c r="M9" t="s">
        <v>17</v>
      </c>
      <c r="N9" t="s">
        <v>25</v>
      </c>
    </row>
    <row r="10" spans="1:14">
      <c r="A10" t="s">
        <v>21</v>
      </c>
      <c r="B10" t="s">
        <v>22</v>
      </c>
      <c r="C10" s="3">
        <v>45717</v>
      </c>
      <c r="D10" s="3">
        <v>45726</v>
      </c>
      <c r="E10" s="4"/>
      <c r="F10" s="5">
        <f t="shared" ca="1" si="0"/>
        <v>13</v>
      </c>
      <c r="G10" s="5">
        <f>IF(Tabela1[[#This Row],[data_finalizacao]]="",1,0)</f>
        <v>1</v>
      </c>
      <c r="H10">
        <v>82143149</v>
      </c>
      <c r="I10" t="s">
        <v>26</v>
      </c>
      <c r="J10" t="s">
        <v>27</v>
      </c>
      <c r="K10" t="s">
        <v>15</v>
      </c>
      <c r="L10" t="s">
        <v>16</v>
      </c>
      <c r="M10" t="s">
        <v>17</v>
      </c>
      <c r="N10" t="s">
        <v>25</v>
      </c>
    </row>
    <row r="11" spans="1:14">
      <c r="A11" t="s">
        <v>28</v>
      </c>
      <c r="B11" t="s">
        <v>29</v>
      </c>
      <c r="C11" s="3">
        <v>45717</v>
      </c>
      <c r="D11" s="3">
        <v>45726</v>
      </c>
      <c r="E11" s="4"/>
      <c r="F11" s="5">
        <f t="shared" ca="1" si="0"/>
        <v>13</v>
      </c>
      <c r="G11" s="5">
        <f>IF(Tabela1[[#This Row],[data_finalizacao]]="",1,0)</f>
        <v>1</v>
      </c>
      <c r="H11">
        <v>96271524</v>
      </c>
      <c r="I11" t="s">
        <v>30</v>
      </c>
      <c r="J11" t="s">
        <v>31</v>
      </c>
      <c r="K11" t="s">
        <v>32</v>
      </c>
      <c r="L11" t="s">
        <v>33</v>
      </c>
      <c r="M11" t="s">
        <v>17</v>
      </c>
      <c r="N11" t="s">
        <v>25</v>
      </c>
    </row>
    <row r="12" spans="1:14">
      <c r="A12" t="s">
        <v>34</v>
      </c>
      <c r="B12" t="s">
        <v>35</v>
      </c>
      <c r="C12" s="3">
        <v>45717</v>
      </c>
      <c r="D12" s="3">
        <v>45726</v>
      </c>
      <c r="E12" s="4"/>
      <c r="F12" s="5">
        <f t="shared" ca="1" si="0"/>
        <v>13</v>
      </c>
      <c r="G12" s="5">
        <f>IF(Tabela1[[#This Row],[data_finalizacao]]="",1,0)</f>
        <v>1</v>
      </c>
      <c r="H12">
        <v>96271524</v>
      </c>
      <c r="I12" t="s">
        <v>30</v>
      </c>
      <c r="J12" t="s">
        <v>31</v>
      </c>
      <c r="K12" t="s">
        <v>32</v>
      </c>
      <c r="L12" t="s">
        <v>33</v>
      </c>
      <c r="M12" t="s">
        <v>17</v>
      </c>
      <c r="N12" t="s">
        <v>25</v>
      </c>
    </row>
    <row r="13" spans="1:14">
      <c r="A13" t="s">
        <v>36</v>
      </c>
      <c r="B13" t="s">
        <v>37</v>
      </c>
      <c r="C13" s="3">
        <v>45717</v>
      </c>
      <c r="D13" s="3">
        <v>45726</v>
      </c>
      <c r="E13" s="4"/>
      <c r="F13" s="5">
        <f t="shared" ca="1" si="0"/>
        <v>13</v>
      </c>
      <c r="G13" s="5">
        <f>IF(Tabela1[[#This Row],[data_finalizacao]]="",1,0)</f>
        <v>1</v>
      </c>
      <c r="H13">
        <v>96271524</v>
      </c>
      <c r="I13" t="s">
        <v>30</v>
      </c>
      <c r="J13" t="s">
        <v>31</v>
      </c>
      <c r="K13" t="s">
        <v>32</v>
      </c>
      <c r="L13" t="s">
        <v>33</v>
      </c>
      <c r="M13" t="s">
        <v>17</v>
      </c>
      <c r="N13" t="s">
        <v>25</v>
      </c>
    </row>
    <row r="14" spans="1:14">
      <c r="A14" t="s">
        <v>38</v>
      </c>
      <c r="B14" t="s">
        <v>39</v>
      </c>
      <c r="C14" s="3">
        <v>45717</v>
      </c>
      <c r="D14" s="3">
        <v>45726</v>
      </c>
      <c r="E14" s="4"/>
      <c r="F14" s="5">
        <f t="shared" ca="1" si="0"/>
        <v>13</v>
      </c>
      <c r="G14" s="5">
        <f>IF(Tabela1[[#This Row],[data_finalizacao]]="",1,0)</f>
        <v>1</v>
      </c>
      <c r="H14">
        <v>96271524</v>
      </c>
      <c r="I14" t="s">
        <v>30</v>
      </c>
      <c r="J14" t="s">
        <v>31</v>
      </c>
      <c r="K14" t="s">
        <v>32</v>
      </c>
      <c r="L14" t="s">
        <v>33</v>
      </c>
      <c r="M14" t="s">
        <v>17</v>
      </c>
      <c r="N14" t="s">
        <v>25</v>
      </c>
    </row>
    <row r="15" spans="1:14">
      <c r="A15" t="s">
        <v>40</v>
      </c>
      <c r="B15" t="s">
        <v>41</v>
      </c>
      <c r="C15" s="3">
        <v>45717</v>
      </c>
      <c r="D15" s="3">
        <v>45726</v>
      </c>
      <c r="E15" s="4"/>
      <c r="F15" s="5">
        <f t="shared" ca="1" si="0"/>
        <v>13</v>
      </c>
      <c r="G15" s="5">
        <f>IF(Tabela1[[#This Row],[data_finalizacao]]="",1,0)</f>
        <v>1</v>
      </c>
      <c r="H15">
        <v>96271524</v>
      </c>
      <c r="I15" t="s">
        <v>30</v>
      </c>
      <c r="J15" t="s">
        <v>31</v>
      </c>
      <c r="K15" t="s">
        <v>32</v>
      </c>
      <c r="L15" t="s">
        <v>33</v>
      </c>
      <c r="M15" t="s">
        <v>17</v>
      </c>
      <c r="N15" t="s">
        <v>25</v>
      </c>
    </row>
    <row r="16" spans="1:14">
      <c r="A16" t="s">
        <v>42</v>
      </c>
      <c r="B16" t="s">
        <v>43</v>
      </c>
      <c r="C16" s="3">
        <v>45717</v>
      </c>
      <c r="D16" s="3">
        <v>45726</v>
      </c>
      <c r="E16" s="4"/>
      <c r="F16" s="5">
        <f t="shared" ca="1" si="0"/>
        <v>13</v>
      </c>
      <c r="G16" s="5">
        <f>IF(Tabela1[[#This Row],[data_finalizacao]]="",1,0)</f>
        <v>1</v>
      </c>
      <c r="H16">
        <v>96271524</v>
      </c>
      <c r="I16" t="s">
        <v>30</v>
      </c>
      <c r="J16" t="s">
        <v>31</v>
      </c>
      <c r="K16" t="s">
        <v>32</v>
      </c>
      <c r="L16" t="s">
        <v>33</v>
      </c>
      <c r="M16" t="s">
        <v>17</v>
      </c>
      <c r="N16" t="s">
        <v>25</v>
      </c>
    </row>
    <row r="17" spans="1:14">
      <c r="A17" t="s">
        <v>44</v>
      </c>
      <c r="B17" t="s">
        <v>45</v>
      </c>
      <c r="C17" s="3">
        <v>45717</v>
      </c>
      <c r="D17" s="3">
        <v>45726</v>
      </c>
      <c r="E17" s="4"/>
      <c r="F17" s="5">
        <f t="shared" ca="1" si="0"/>
        <v>13</v>
      </c>
      <c r="G17" s="5">
        <f>IF(Tabela1[[#This Row],[data_finalizacao]]="",1,0)</f>
        <v>1</v>
      </c>
      <c r="H17">
        <v>96271524</v>
      </c>
      <c r="I17" t="s">
        <v>30</v>
      </c>
      <c r="J17" t="s">
        <v>31</v>
      </c>
      <c r="K17" t="s">
        <v>32</v>
      </c>
      <c r="L17" t="s">
        <v>33</v>
      </c>
      <c r="M17" t="s">
        <v>17</v>
      </c>
      <c r="N17" t="s">
        <v>25</v>
      </c>
    </row>
    <row r="18" spans="1:14">
      <c r="A18" t="s">
        <v>46</v>
      </c>
      <c r="B18" t="s">
        <v>47</v>
      </c>
      <c r="C18" s="3">
        <v>45717</v>
      </c>
      <c r="D18" s="3">
        <v>45726</v>
      </c>
      <c r="E18" s="4"/>
      <c r="F18" s="5">
        <f t="shared" ca="1" si="0"/>
        <v>13</v>
      </c>
      <c r="G18" s="5">
        <f>IF(Tabela1[[#This Row],[data_finalizacao]]="",1,0)</f>
        <v>1</v>
      </c>
      <c r="H18">
        <v>96271524</v>
      </c>
      <c r="I18" t="s">
        <v>30</v>
      </c>
      <c r="J18" t="s">
        <v>31</v>
      </c>
      <c r="K18" t="s">
        <v>32</v>
      </c>
      <c r="L18" t="s">
        <v>33</v>
      </c>
      <c r="M18" t="s">
        <v>17</v>
      </c>
      <c r="N18" t="s">
        <v>25</v>
      </c>
    </row>
    <row r="19" spans="1:14">
      <c r="A19" t="s">
        <v>48</v>
      </c>
      <c r="B19" t="s">
        <v>49</v>
      </c>
      <c r="C19" s="3">
        <v>45717</v>
      </c>
      <c r="D19" s="3">
        <v>45721</v>
      </c>
      <c r="E19" s="4">
        <v>45721</v>
      </c>
      <c r="F19" s="5">
        <f t="shared" ca="1" si="0"/>
        <v>4</v>
      </c>
      <c r="G19" s="5">
        <f>IF(Tabela1[[#This Row],[data_finalizacao]]="",1,0)</f>
        <v>0</v>
      </c>
      <c r="H19">
        <v>96271524</v>
      </c>
      <c r="I19" t="s">
        <v>30</v>
      </c>
      <c r="J19" t="s">
        <v>31</v>
      </c>
      <c r="K19" t="s">
        <v>32</v>
      </c>
      <c r="L19" t="s">
        <v>33</v>
      </c>
      <c r="M19" t="s">
        <v>17</v>
      </c>
      <c r="N19" t="s">
        <v>25</v>
      </c>
    </row>
    <row r="20" spans="1:14">
      <c r="A20" t="s">
        <v>50</v>
      </c>
      <c r="B20" t="s">
        <v>51</v>
      </c>
      <c r="C20" s="3">
        <v>45717</v>
      </c>
      <c r="D20" s="3">
        <v>45726</v>
      </c>
      <c r="E20" s="4"/>
      <c r="F20" s="5">
        <f t="shared" ca="1" si="0"/>
        <v>13</v>
      </c>
      <c r="G20" s="5">
        <f>IF(Tabela1[[#This Row],[data_finalizacao]]="",1,0)</f>
        <v>1</v>
      </c>
      <c r="H20">
        <v>96271524</v>
      </c>
      <c r="I20" t="s">
        <v>30</v>
      </c>
      <c r="J20" t="s">
        <v>31</v>
      </c>
      <c r="K20" t="s">
        <v>32</v>
      </c>
      <c r="L20" t="s">
        <v>33</v>
      </c>
      <c r="M20" t="s">
        <v>17</v>
      </c>
      <c r="N20" t="s">
        <v>25</v>
      </c>
    </row>
    <row r="21" spans="1:14">
      <c r="A21" t="s">
        <v>28</v>
      </c>
      <c r="B21" t="s">
        <v>29</v>
      </c>
      <c r="C21" s="3">
        <v>45717</v>
      </c>
      <c r="D21" s="3">
        <v>45726</v>
      </c>
      <c r="E21" s="4"/>
      <c r="F21" s="5">
        <f t="shared" ca="1" si="0"/>
        <v>13</v>
      </c>
      <c r="G21" s="5">
        <f>IF(Tabela1[[#This Row],[data_finalizacao]]="",1,0)</f>
        <v>1</v>
      </c>
      <c r="H21">
        <v>96271529</v>
      </c>
      <c r="I21" t="s">
        <v>52</v>
      </c>
      <c r="J21" t="s">
        <v>53</v>
      </c>
      <c r="K21" t="s">
        <v>32</v>
      </c>
      <c r="L21" t="s">
        <v>33</v>
      </c>
      <c r="M21" t="s">
        <v>17</v>
      </c>
      <c r="N21" t="s">
        <v>25</v>
      </c>
    </row>
    <row r="22" spans="1:14">
      <c r="A22" t="s">
        <v>34</v>
      </c>
      <c r="B22" t="s">
        <v>35</v>
      </c>
      <c r="C22" s="3">
        <v>45717</v>
      </c>
      <c r="D22" s="3">
        <v>45726</v>
      </c>
      <c r="E22" s="4"/>
      <c r="F22" s="5">
        <f t="shared" ca="1" si="0"/>
        <v>13</v>
      </c>
      <c r="G22" s="5">
        <f>IF(Tabela1[[#This Row],[data_finalizacao]]="",1,0)</f>
        <v>1</v>
      </c>
      <c r="H22">
        <v>96271529</v>
      </c>
      <c r="I22" t="s">
        <v>52</v>
      </c>
      <c r="J22" t="s">
        <v>53</v>
      </c>
      <c r="K22" t="s">
        <v>32</v>
      </c>
      <c r="L22" t="s">
        <v>33</v>
      </c>
      <c r="M22" t="s">
        <v>17</v>
      </c>
      <c r="N22" t="s">
        <v>25</v>
      </c>
    </row>
    <row r="23" spans="1:14">
      <c r="A23" t="s">
        <v>36</v>
      </c>
      <c r="B23" t="s">
        <v>37</v>
      </c>
      <c r="C23" s="3">
        <v>45717</v>
      </c>
      <c r="D23" s="3">
        <v>45726</v>
      </c>
      <c r="E23" s="4"/>
      <c r="F23" s="5">
        <f t="shared" ca="1" si="0"/>
        <v>13</v>
      </c>
      <c r="G23" s="5">
        <f>IF(Tabela1[[#This Row],[data_finalizacao]]="",1,0)</f>
        <v>1</v>
      </c>
      <c r="H23">
        <v>96271529</v>
      </c>
      <c r="I23" t="s">
        <v>52</v>
      </c>
      <c r="J23" t="s">
        <v>53</v>
      </c>
      <c r="K23" t="s">
        <v>32</v>
      </c>
      <c r="L23" t="s">
        <v>33</v>
      </c>
      <c r="M23" t="s">
        <v>17</v>
      </c>
      <c r="N23" t="s">
        <v>25</v>
      </c>
    </row>
    <row r="24" spans="1:14">
      <c r="A24" t="s">
        <v>38</v>
      </c>
      <c r="B24" t="s">
        <v>39</v>
      </c>
      <c r="C24" s="3">
        <v>45717</v>
      </c>
      <c r="D24" s="3">
        <v>45726</v>
      </c>
      <c r="E24" s="4"/>
      <c r="F24" s="5">
        <f t="shared" ca="1" si="0"/>
        <v>13</v>
      </c>
      <c r="G24" s="5">
        <f>IF(Tabela1[[#This Row],[data_finalizacao]]="",1,0)</f>
        <v>1</v>
      </c>
      <c r="H24">
        <v>96271529</v>
      </c>
      <c r="I24" t="s">
        <v>52</v>
      </c>
      <c r="J24" t="s">
        <v>53</v>
      </c>
      <c r="K24" t="s">
        <v>32</v>
      </c>
      <c r="L24" t="s">
        <v>33</v>
      </c>
      <c r="M24" t="s">
        <v>17</v>
      </c>
      <c r="N24" t="s">
        <v>25</v>
      </c>
    </row>
    <row r="25" spans="1:14">
      <c r="A25" t="s">
        <v>40</v>
      </c>
      <c r="B25" t="s">
        <v>41</v>
      </c>
      <c r="C25" s="3">
        <v>45717</v>
      </c>
      <c r="D25" s="3">
        <v>45726</v>
      </c>
      <c r="E25" s="4"/>
      <c r="F25" s="5">
        <f t="shared" ca="1" si="0"/>
        <v>13</v>
      </c>
      <c r="G25" s="5">
        <f>IF(Tabela1[[#This Row],[data_finalizacao]]="",1,0)</f>
        <v>1</v>
      </c>
      <c r="H25">
        <v>96271529</v>
      </c>
      <c r="I25" t="s">
        <v>52</v>
      </c>
      <c r="J25" t="s">
        <v>53</v>
      </c>
      <c r="K25" t="s">
        <v>32</v>
      </c>
      <c r="L25" t="s">
        <v>33</v>
      </c>
      <c r="M25" t="s">
        <v>17</v>
      </c>
      <c r="N25" t="s">
        <v>25</v>
      </c>
    </row>
    <row r="26" spans="1:14">
      <c r="A26" t="s">
        <v>42</v>
      </c>
      <c r="B26" t="s">
        <v>43</v>
      </c>
      <c r="C26" s="3">
        <v>45717</v>
      </c>
      <c r="D26" s="3">
        <v>45726</v>
      </c>
      <c r="E26" s="4"/>
      <c r="F26" s="5">
        <f t="shared" ca="1" si="0"/>
        <v>13</v>
      </c>
      <c r="G26" s="5">
        <f>IF(Tabela1[[#This Row],[data_finalizacao]]="",1,0)</f>
        <v>1</v>
      </c>
      <c r="H26">
        <v>96271529</v>
      </c>
      <c r="I26" t="s">
        <v>52</v>
      </c>
      <c r="J26" t="s">
        <v>53</v>
      </c>
      <c r="K26" t="s">
        <v>32</v>
      </c>
      <c r="L26" t="s">
        <v>33</v>
      </c>
      <c r="M26" t="s">
        <v>17</v>
      </c>
      <c r="N26" t="s">
        <v>25</v>
      </c>
    </row>
    <row r="27" spans="1:14">
      <c r="A27" t="s">
        <v>44</v>
      </c>
      <c r="B27" t="s">
        <v>45</v>
      </c>
      <c r="C27" s="3">
        <v>45717</v>
      </c>
      <c r="D27" s="3">
        <v>45726</v>
      </c>
      <c r="E27" s="4"/>
      <c r="F27" s="5">
        <f t="shared" ca="1" si="0"/>
        <v>13</v>
      </c>
      <c r="G27" s="5">
        <f>IF(Tabela1[[#This Row],[data_finalizacao]]="",1,0)</f>
        <v>1</v>
      </c>
      <c r="H27">
        <v>96271529</v>
      </c>
      <c r="I27" t="s">
        <v>52</v>
      </c>
      <c r="J27" t="s">
        <v>53</v>
      </c>
      <c r="K27" t="s">
        <v>32</v>
      </c>
      <c r="L27" t="s">
        <v>33</v>
      </c>
      <c r="M27" t="s">
        <v>17</v>
      </c>
      <c r="N27" t="s">
        <v>25</v>
      </c>
    </row>
    <row r="28" spans="1:14">
      <c r="A28" t="s">
        <v>46</v>
      </c>
      <c r="B28" t="s">
        <v>47</v>
      </c>
      <c r="C28" s="3">
        <v>45717</v>
      </c>
      <c r="D28" s="3">
        <v>45726</v>
      </c>
      <c r="E28" s="4"/>
      <c r="F28" s="5">
        <f t="shared" ca="1" si="0"/>
        <v>13</v>
      </c>
      <c r="G28" s="5">
        <f>IF(Tabela1[[#This Row],[data_finalizacao]]="",1,0)</f>
        <v>1</v>
      </c>
      <c r="H28">
        <v>96271529</v>
      </c>
      <c r="I28" t="s">
        <v>52</v>
      </c>
      <c r="J28" t="s">
        <v>53</v>
      </c>
      <c r="K28" t="s">
        <v>32</v>
      </c>
      <c r="L28" t="s">
        <v>33</v>
      </c>
      <c r="M28" t="s">
        <v>17</v>
      </c>
      <c r="N28" t="s">
        <v>25</v>
      </c>
    </row>
    <row r="29" spans="1:14">
      <c r="A29" t="s">
        <v>48</v>
      </c>
      <c r="B29" t="s">
        <v>49</v>
      </c>
      <c r="C29" s="3">
        <v>45717</v>
      </c>
      <c r="D29" s="3">
        <v>45721</v>
      </c>
      <c r="E29" s="4">
        <v>45721</v>
      </c>
      <c r="F29" s="5">
        <f t="shared" ca="1" si="0"/>
        <v>4</v>
      </c>
      <c r="G29" s="5">
        <f>IF(Tabela1[[#This Row],[data_finalizacao]]="",1,0)</f>
        <v>0</v>
      </c>
      <c r="H29">
        <v>96271529</v>
      </c>
      <c r="I29" t="s">
        <v>52</v>
      </c>
      <c r="J29" t="s">
        <v>53</v>
      </c>
      <c r="K29" t="s">
        <v>32</v>
      </c>
      <c r="L29" t="s">
        <v>33</v>
      </c>
      <c r="M29" t="s">
        <v>17</v>
      </c>
      <c r="N29" t="s">
        <v>25</v>
      </c>
    </row>
    <row r="30" spans="1:14">
      <c r="A30" t="s">
        <v>50</v>
      </c>
      <c r="B30" t="s">
        <v>51</v>
      </c>
      <c r="C30" s="3">
        <v>45717</v>
      </c>
      <c r="D30" s="3">
        <v>45726</v>
      </c>
      <c r="E30" s="4"/>
      <c r="F30" s="5">
        <f t="shared" ca="1" si="0"/>
        <v>13</v>
      </c>
      <c r="G30" s="5">
        <f>IF(Tabela1[[#This Row],[data_finalizacao]]="",1,0)</f>
        <v>1</v>
      </c>
      <c r="H30">
        <v>96271529</v>
      </c>
      <c r="I30" t="s">
        <v>52</v>
      </c>
      <c r="J30" t="s">
        <v>53</v>
      </c>
      <c r="K30" t="s">
        <v>32</v>
      </c>
      <c r="L30" t="s">
        <v>33</v>
      </c>
      <c r="M30" t="s">
        <v>17</v>
      </c>
      <c r="N30" t="s">
        <v>25</v>
      </c>
    </row>
    <row r="31" spans="1:14">
      <c r="A31" t="s">
        <v>54</v>
      </c>
      <c r="B31" t="s">
        <v>55</v>
      </c>
      <c r="C31" s="3">
        <v>45717</v>
      </c>
      <c r="D31" s="3">
        <v>45726</v>
      </c>
      <c r="E31" s="4"/>
      <c r="F31" s="5">
        <f t="shared" ca="1" si="0"/>
        <v>13</v>
      </c>
      <c r="G31" s="5">
        <f>IF(Tabela1[[#This Row],[data_finalizacao]]="",1,0)</f>
        <v>1</v>
      </c>
      <c r="H31">
        <v>96271513</v>
      </c>
      <c r="I31" t="s">
        <v>56</v>
      </c>
      <c r="J31" t="s">
        <v>57</v>
      </c>
      <c r="K31" t="s">
        <v>58</v>
      </c>
      <c r="L31" t="s">
        <v>59</v>
      </c>
      <c r="M31" t="s">
        <v>17</v>
      </c>
      <c r="N31" t="s">
        <v>18</v>
      </c>
    </row>
    <row r="32" spans="1:14">
      <c r="A32" t="s">
        <v>60</v>
      </c>
      <c r="B32" t="s">
        <v>61</v>
      </c>
      <c r="C32" s="3">
        <v>45717</v>
      </c>
      <c r="D32" s="3">
        <v>45726</v>
      </c>
      <c r="E32" s="4"/>
      <c r="F32" s="5">
        <f t="shared" ca="1" si="0"/>
        <v>13</v>
      </c>
      <c r="G32" s="5">
        <f>IF(Tabela1[[#This Row],[data_finalizacao]]="",1,0)</f>
        <v>1</v>
      </c>
      <c r="H32">
        <v>96271513</v>
      </c>
      <c r="I32" t="s">
        <v>56</v>
      </c>
      <c r="J32" t="s">
        <v>57</v>
      </c>
      <c r="K32" t="s">
        <v>58</v>
      </c>
      <c r="L32" t="s">
        <v>59</v>
      </c>
      <c r="M32" t="s">
        <v>17</v>
      </c>
      <c r="N32" t="s">
        <v>18</v>
      </c>
    </row>
    <row r="33" spans="1:14">
      <c r="A33" t="s">
        <v>62</v>
      </c>
      <c r="B33" t="s">
        <v>63</v>
      </c>
      <c r="C33" s="3">
        <v>45717</v>
      </c>
      <c r="D33" s="3">
        <v>45726</v>
      </c>
      <c r="E33" s="4"/>
      <c r="F33" s="5">
        <f t="shared" ca="1" si="0"/>
        <v>13</v>
      </c>
      <c r="G33" s="5">
        <f>IF(Tabela1[[#This Row],[data_finalizacao]]="",1,0)</f>
        <v>1</v>
      </c>
      <c r="H33">
        <v>96271513</v>
      </c>
      <c r="I33" t="s">
        <v>56</v>
      </c>
      <c r="J33" t="s">
        <v>57</v>
      </c>
      <c r="K33" t="s">
        <v>58</v>
      </c>
      <c r="L33" t="s">
        <v>59</v>
      </c>
      <c r="M33" t="s">
        <v>17</v>
      </c>
      <c r="N33" t="s">
        <v>18</v>
      </c>
    </row>
    <row r="34" spans="1:14">
      <c r="A34" t="s">
        <v>64</v>
      </c>
      <c r="B34" t="s">
        <v>65</v>
      </c>
      <c r="C34" s="3">
        <v>45717</v>
      </c>
      <c r="D34" s="3">
        <v>45726</v>
      </c>
      <c r="E34" s="4"/>
      <c r="F34" s="5">
        <f t="shared" ref="F34:F65" ca="1" si="1">IF(E34="",TODAY()-C34,E34-C34)</f>
        <v>13</v>
      </c>
      <c r="G34" s="5">
        <f>IF(Tabela1[[#This Row],[data_finalizacao]]="",1,0)</f>
        <v>1</v>
      </c>
      <c r="H34">
        <v>96271513</v>
      </c>
      <c r="I34" t="s">
        <v>56</v>
      </c>
      <c r="J34" t="s">
        <v>57</v>
      </c>
      <c r="K34" t="s">
        <v>58</v>
      </c>
      <c r="L34" t="s">
        <v>59</v>
      </c>
      <c r="M34" t="s">
        <v>17</v>
      </c>
      <c r="N34" t="s">
        <v>18</v>
      </c>
    </row>
    <row r="35" spans="1:14">
      <c r="A35" t="s">
        <v>66</v>
      </c>
      <c r="B35" t="s">
        <v>67</v>
      </c>
      <c r="C35" s="3">
        <v>45717</v>
      </c>
      <c r="D35" s="3">
        <v>45726</v>
      </c>
      <c r="E35" s="4"/>
      <c r="F35" s="5">
        <f t="shared" ca="1" si="1"/>
        <v>13</v>
      </c>
      <c r="G35" s="5">
        <f>IF(Tabela1[[#This Row],[data_finalizacao]]="",1,0)</f>
        <v>1</v>
      </c>
      <c r="H35">
        <v>96271513</v>
      </c>
      <c r="I35" t="s">
        <v>56</v>
      </c>
      <c r="J35" t="s">
        <v>57</v>
      </c>
      <c r="K35" t="s">
        <v>58</v>
      </c>
      <c r="L35" t="s">
        <v>59</v>
      </c>
      <c r="M35" t="s">
        <v>17</v>
      </c>
      <c r="N35" t="s">
        <v>18</v>
      </c>
    </row>
    <row r="36" spans="1:14">
      <c r="A36" t="s">
        <v>68</v>
      </c>
      <c r="B36" t="s">
        <v>69</v>
      </c>
      <c r="C36" s="3">
        <v>45717</v>
      </c>
      <c r="D36" s="3">
        <v>45726</v>
      </c>
      <c r="E36" s="4"/>
      <c r="F36" s="5">
        <f t="shared" ca="1" si="1"/>
        <v>13</v>
      </c>
      <c r="G36" s="5">
        <f>IF(Tabela1[[#This Row],[data_finalizacao]]="",1,0)</f>
        <v>1</v>
      </c>
      <c r="H36">
        <v>96271513</v>
      </c>
      <c r="I36" t="s">
        <v>56</v>
      </c>
      <c r="J36" t="s">
        <v>57</v>
      </c>
      <c r="K36" t="s">
        <v>58</v>
      </c>
      <c r="L36" t="s">
        <v>59</v>
      </c>
      <c r="M36" t="s">
        <v>17</v>
      </c>
      <c r="N36" t="s">
        <v>18</v>
      </c>
    </row>
    <row r="37" spans="1:14">
      <c r="A37" t="s">
        <v>54</v>
      </c>
      <c r="B37" t="s">
        <v>55</v>
      </c>
      <c r="C37" s="3">
        <v>45717</v>
      </c>
      <c r="D37" s="3">
        <v>45726</v>
      </c>
      <c r="E37" s="4"/>
      <c r="F37" s="5">
        <f t="shared" ca="1" si="1"/>
        <v>13</v>
      </c>
      <c r="G37" s="5">
        <f>IF(Tabela1[[#This Row],[data_finalizacao]]="",1,0)</f>
        <v>1</v>
      </c>
      <c r="H37">
        <v>96271514</v>
      </c>
      <c r="I37" t="s">
        <v>70</v>
      </c>
      <c r="J37" t="s">
        <v>71</v>
      </c>
      <c r="K37" t="s">
        <v>58</v>
      </c>
      <c r="L37" t="s">
        <v>59</v>
      </c>
      <c r="M37" t="s">
        <v>17</v>
      </c>
      <c r="N37" t="s">
        <v>25</v>
      </c>
    </row>
    <row r="38" spans="1:14">
      <c r="A38" t="s">
        <v>60</v>
      </c>
      <c r="B38" t="s">
        <v>61</v>
      </c>
      <c r="C38" s="3">
        <v>45717</v>
      </c>
      <c r="D38" s="3">
        <v>45726</v>
      </c>
      <c r="E38" s="4"/>
      <c r="F38" s="5">
        <f t="shared" ca="1" si="1"/>
        <v>13</v>
      </c>
      <c r="G38" s="5">
        <f>IF(Tabela1[[#This Row],[data_finalizacao]]="",1,0)</f>
        <v>1</v>
      </c>
      <c r="H38">
        <v>96271514</v>
      </c>
      <c r="I38" t="s">
        <v>70</v>
      </c>
      <c r="J38" t="s">
        <v>71</v>
      </c>
      <c r="K38" t="s">
        <v>58</v>
      </c>
      <c r="L38" t="s">
        <v>59</v>
      </c>
      <c r="M38" t="s">
        <v>17</v>
      </c>
      <c r="N38" t="s">
        <v>25</v>
      </c>
    </row>
    <row r="39" spans="1:14">
      <c r="A39" t="s">
        <v>62</v>
      </c>
      <c r="B39" t="s">
        <v>63</v>
      </c>
      <c r="C39" s="3">
        <v>45717</v>
      </c>
      <c r="D39" s="3">
        <v>45726</v>
      </c>
      <c r="E39" s="4"/>
      <c r="F39" s="5">
        <f t="shared" ca="1" si="1"/>
        <v>13</v>
      </c>
      <c r="G39" s="5">
        <f>IF(Tabela1[[#This Row],[data_finalizacao]]="",1,0)</f>
        <v>1</v>
      </c>
      <c r="H39">
        <v>96271514</v>
      </c>
      <c r="I39" t="s">
        <v>70</v>
      </c>
      <c r="J39" t="s">
        <v>71</v>
      </c>
      <c r="K39" t="s">
        <v>58</v>
      </c>
      <c r="L39" t="s">
        <v>59</v>
      </c>
      <c r="M39" t="s">
        <v>17</v>
      </c>
      <c r="N39" t="s">
        <v>25</v>
      </c>
    </row>
    <row r="40" spans="1:14">
      <c r="A40" t="s">
        <v>64</v>
      </c>
      <c r="B40" t="s">
        <v>65</v>
      </c>
      <c r="C40" s="3">
        <v>45717</v>
      </c>
      <c r="D40" s="3">
        <v>45726</v>
      </c>
      <c r="E40" s="4"/>
      <c r="F40" s="5">
        <f t="shared" ca="1" si="1"/>
        <v>13</v>
      </c>
      <c r="G40" s="5">
        <f>IF(Tabela1[[#This Row],[data_finalizacao]]="",1,0)</f>
        <v>1</v>
      </c>
      <c r="H40">
        <v>96271514</v>
      </c>
      <c r="I40" t="s">
        <v>70</v>
      </c>
      <c r="J40" t="s">
        <v>71</v>
      </c>
      <c r="K40" t="s">
        <v>58</v>
      </c>
      <c r="L40" t="s">
        <v>59</v>
      </c>
      <c r="M40" t="s">
        <v>17</v>
      </c>
      <c r="N40" t="s">
        <v>25</v>
      </c>
    </row>
    <row r="41" spans="1:14">
      <c r="A41" t="s">
        <v>66</v>
      </c>
      <c r="B41" t="s">
        <v>67</v>
      </c>
      <c r="C41" s="3">
        <v>45717</v>
      </c>
      <c r="D41" s="3">
        <v>45726</v>
      </c>
      <c r="E41" s="4"/>
      <c r="F41" s="5">
        <f t="shared" ca="1" si="1"/>
        <v>13</v>
      </c>
      <c r="G41" s="5">
        <f>IF(Tabela1[[#This Row],[data_finalizacao]]="",1,0)</f>
        <v>1</v>
      </c>
      <c r="H41">
        <v>96271514</v>
      </c>
      <c r="I41" t="s">
        <v>70</v>
      </c>
      <c r="J41" t="s">
        <v>71</v>
      </c>
      <c r="K41" t="s">
        <v>58</v>
      </c>
      <c r="L41" t="s">
        <v>59</v>
      </c>
      <c r="M41" t="s">
        <v>17</v>
      </c>
      <c r="N41" t="s">
        <v>25</v>
      </c>
    </row>
    <row r="42" spans="1:14">
      <c r="A42" t="s">
        <v>68</v>
      </c>
      <c r="B42" t="s">
        <v>69</v>
      </c>
      <c r="C42" s="3">
        <v>45717</v>
      </c>
      <c r="D42" s="3">
        <v>45726</v>
      </c>
      <c r="E42" s="4"/>
      <c r="F42" s="5">
        <f t="shared" ca="1" si="1"/>
        <v>13</v>
      </c>
      <c r="G42" s="5">
        <f>IF(Tabela1[[#This Row],[data_finalizacao]]="",1,0)</f>
        <v>1</v>
      </c>
      <c r="H42">
        <v>96271514</v>
      </c>
      <c r="I42" t="s">
        <v>70</v>
      </c>
      <c r="J42" t="s">
        <v>71</v>
      </c>
      <c r="K42" t="s">
        <v>58</v>
      </c>
      <c r="L42" t="s">
        <v>59</v>
      </c>
      <c r="M42" t="s">
        <v>17</v>
      </c>
      <c r="N42" t="s">
        <v>25</v>
      </c>
    </row>
    <row r="43" spans="1:14">
      <c r="A43" t="s">
        <v>72</v>
      </c>
      <c r="B43" t="s">
        <v>73</v>
      </c>
      <c r="C43" s="3">
        <v>45725</v>
      </c>
      <c r="D43" s="3">
        <v>45725</v>
      </c>
      <c r="E43" s="4"/>
      <c r="F43" s="5">
        <f t="shared" ca="1" si="1"/>
        <v>5</v>
      </c>
      <c r="G43" s="5">
        <f>IF(Tabela1[[#This Row],[data_finalizacao]]="",1,0)</f>
        <v>1</v>
      </c>
      <c r="H43">
        <v>96271524</v>
      </c>
      <c r="I43" t="s">
        <v>30</v>
      </c>
      <c r="J43" t="s">
        <v>31</v>
      </c>
      <c r="K43" t="s">
        <v>74</v>
      </c>
      <c r="L43" t="s">
        <v>75</v>
      </c>
      <c r="M43" t="s">
        <v>76</v>
      </c>
      <c r="N43" t="s">
        <v>25</v>
      </c>
    </row>
    <row r="44" spans="1:14">
      <c r="A44" t="s">
        <v>77</v>
      </c>
      <c r="B44" t="s">
        <v>78</v>
      </c>
      <c r="C44" s="3">
        <v>45725</v>
      </c>
      <c r="D44" s="3">
        <v>45725</v>
      </c>
      <c r="E44" s="4"/>
      <c r="F44" s="5">
        <f t="shared" ca="1" si="1"/>
        <v>5</v>
      </c>
      <c r="G44" s="5">
        <f>IF(Tabela1[[#This Row],[data_finalizacao]]="",1,0)</f>
        <v>1</v>
      </c>
      <c r="H44">
        <v>96271524</v>
      </c>
      <c r="I44" t="s">
        <v>30</v>
      </c>
      <c r="J44" t="s">
        <v>31</v>
      </c>
      <c r="K44" t="s">
        <v>74</v>
      </c>
      <c r="L44" t="s">
        <v>75</v>
      </c>
      <c r="M44" t="s">
        <v>76</v>
      </c>
      <c r="N44" t="s">
        <v>25</v>
      </c>
    </row>
    <row r="45" spans="1:14">
      <c r="A45" t="s">
        <v>79</v>
      </c>
      <c r="B45" t="s">
        <v>80</v>
      </c>
      <c r="C45" s="3">
        <v>45725</v>
      </c>
      <c r="D45" s="3">
        <v>45725</v>
      </c>
      <c r="E45" s="4"/>
      <c r="F45" s="5">
        <f t="shared" ca="1" si="1"/>
        <v>5</v>
      </c>
      <c r="G45" s="5">
        <f>IF(Tabela1[[#This Row],[data_finalizacao]]="",1,0)</f>
        <v>1</v>
      </c>
      <c r="H45">
        <v>96271524</v>
      </c>
      <c r="I45" t="s">
        <v>30</v>
      </c>
      <c r="J45" t="s">
        <v>31</v>
      </c>
      <c r="K45" t="s">
        <v>74</v>
      </c>
      <c r="L45" t="s">
        <v>75</v>
      </c>
      <c r="M45" t="s">
        <v>76</v>
      </c>
      <c r="N45" t="s">
        <v>25</v>
      </c>
    </row>
    <row r="46" spans="1:14">
      <c r="A46" t="s">
        <v>81</v>
      </c>
      <c r="B46" t="s">
        <v>82</v>
      </c>
      <c r="C46" s="3">
        <v>45725</v>
      </c>
      <c r="D46" s="3">
        <v>45725</v>
      </c>
      <c r="E46" s="4"/>
      <c r="F46" s="5">
        <f t="shared" ca="1" si="1"/>
        <v>5</v>
      </c>
      <c r="G46" s="5">
        <f>IF(Tabela1[[#This Row],[data_finalizacao]]="",1,0)</f>
        <v>1</v>
      </c>
      <c r="H46">
        <v>96271524</v>
      </c>
      <c r="I46" t="s">
        <v>30</v>
      </c>
      <c r="J46" t="s">
        <v>31</v>
      </c>
      <c r="K46" t="s">
        <v>74</v>
      </c>
      <c r="L46" t="s">
        <v>75</v>
      </c>
      <c r="M46" t="s">
        <v>76</v>
      </c>
      <c r="N46" t="s">
        <v>25</v>
      </c>
    </row>
    <row r="47" spans="1:14">
      <c r="A47" t="s">
        <v>83</v>
      </c>
      <c r="B47" t="s">
        <v>84</v>
      </c>
      <c r="C47" s="3">
        <v>45725</v>
      </c>
      <c r="D47" s="3">
        <v>45725</v>
      </c>
      <c r="E47" s="4"/>
      <c r="F47" s="5">
        <f t="shared" ca="1" si="1"/>
        <v>5</v>
      </c>
      <c r="G47" s="5">
        <f>IF(Tabela1[[#This Row],[data_finalizacao]]="",1,0)</f>
        <v>1</v>
      </c>
      <c r="H47">
        <v>96271524</v>
      </c>
      <c r="I47" t="s">
        <v>30</v>
      </c>
      <c r="J47" t="s">
        <v>31</v>
      </c>
      <c r="K47" t="s">
        <v>74</v>
      </c>
      <c r="L47" t="s">
        <v>75</v>
      </c>
      <c r="M47" t="s">
        <v>76</v>
      </c>
      <c r="N47" t="s">
        <v>25</v>
      </c>
    </row>
    <row r="48" spans="1:14">
      <c r="A48" t="s">
        <v>85</v>
      </c>
      <c r="B48" t="s">
        <v>86</v>
      </c>
      <c r="C48" s="3">
        <v>45725</v>
      </c>
      <c r="D48" s="3">
        <v>45725</v>
      </c>
      <c r="E48" s="4"/>
      <c r="F48" s="5">
        <f t="shared" ca="1" si="1"/>
        <v>5</v>
      </c>
      <c r="G48" s="5">
        <f>IF(Tabela1[[#This Row],[data_finalizacao]]="",1,0)</f>
        <v>1</v>
      </c>
      <c r="H48">
        <v>96271524</v>
      </c>
      <c r="I48" t="s">
        <v>30</v>
      </c>
      <c r="J48" t="s">
        <v>31</v>
      </c>
      <c r="K48" t="s">
        <v>74</v>
      </c>
      <c r="L48" t="s">
        <v>75</v>
      </c>
      <c r="M48" t="s">
        <v>76</v>
      </c>
      <c r="N48" t="s">
        <v>25</v>
      </c>
    </row>
    <row r="49" spans="1:14">
      <c r="A49" t="s">
        <v>87</v>
      </c>
      <c r="B49" t="s">
        <v>88</v>
      </c>
      <c r="C49" s="3">
        <v>45725</v>
      </c>
      <c r="D49" s="3">
        <v>45725</v>
      </c>
      <c r="E49" s="4"/>
      <c r="F49" s="5">
        <f t="shared" ca="1" si="1"/>
        <v>5</v>
      </c>
      <c r="G49" s="5">
        <f>IF(Tabela1[[#This Row],[data_finalizacao]]="",1,0)</f>
        <v>1</v>
      </c>
      <c r="H49">
        <v>96271524</v>
      </c>
      <c r="I49" t="s">
        <v>30</v>
      </c>
      <c r="J49" t="s">
        <v>31</v>
      </c>
      <c r="K49" t="s">
        <v>74</v>
      </c>
      <c r="L49" t="s">
        <v>75</v>
      </c>
      <c r="M49" t="s">
        <v>76</v>
      </c>
      <c r="N49" t="s">
        <v>25</v>
      </c>
    </row>
    <row r="50" spans="1:14">
      <c r="A50" t="s">
        <v>89</v>
      </c>
      <c r="B50" t="s">
        <v>90</v>
      </c>
      <c r="C50" s="3">
        <v>45725</v>
      </c>
      <c r="D50" s="3">
        <v>45725</v>
      </c>
      <c r="E50" s="4"/>
      <c r="F50" s="5">
        <f t="shared" ca="1" si="1"/>
        <v>5</v>
      </c>
      <c r="G50" s="5">
        <f>IF(Tabela1[[#This Row],[data_finalizacao]]="",1,0)</f>
        <v>1</v>
      </c>
      <c r="H50">
        <v>96271524</v>
      </c>
      <c r="I50" t="s">
        <v>30</v>
      </c>
      <c r="J50" t="s">
        <v>31</v>
      </c>
      <c r="K50" t="s">
        <v>74</v>
      </c>
      <c r="L50" t="s">
        <v>75</v>
      </c>
      <c r="M50" t="s">
        <v>76</v>
      </c>
      <c r="N50" t="s">
        <v>25</v>
      </c>
    </row>
    <row r="51" spans="1:14">
      <c r="A51" t="s">
        <v>91</v>
      </c>
      <c r="B51" t="s">
        <v>92</v>
      </c>
      <c r="C51" s="3">
        <v>45725</v>
      </c>
      <c r="D51" s="3">
        <v>45726</v>
      </c>
      <c r="E51" s="4"/>
      <c r="F51" s="5">
        <f t="shared" ca="1" si="1"/>
        <v>5</v>
      </c>
      <c r="G51" s="5">
        <f>IF(Tabela1[[#This Row],[data_finalizacao]]="",1,0)</f>
        <v>1</v>
      </c>
      <c r="H51">
        <v>96271524</v>
      </c>
      <c r="I51" t="s">
        <v>30</v>
      </c>
      <c r="J51" t="s">
        <v>31</v>
      </c>
      <c r="K51" t="s">
        <v>74</v>
      </c>
      <c r="L51" t="s">
        <v>75</v>
      </c>
      <c r="M51" t="s">
        <v>76</v>
      </c>
      <c r="N51" t="s">
        <v>25</v>
      </c>
    </row>
    <row r="52" spans="1:14">
      <c r="A52" t="s">
        <v>93</v>
      </c>
      <c r="B52" t="s">
        <v>94</v>
      </c>
      <c r="C52" s="3">
        <v>45725</v>
      </c>
      <c r="D52" s="3">
        <v>45725</v>
      </c>
      <c r="E52" s="4"/>
      <c r="F52" s="5">
        <f t="shared" ca="1" si="1"/>
        <v>5</v>
      </c>
      <c r="G52" s="5">
        <f>IF(Tabela1[[#This Row],[data_finalizacao]]="",1,0)</f>
        <v>1</v>
      </c>
      <c r="H52">
        <v>96271524</v>
      </c>
      <c r="I52" t="s">
        <v>30</v>
      </c>
      <c r="J52" t="s">
        <v>31</v>
      </c>
      <c r="K52" t="s">
        <v>74</v>
      </c>
      <c r="L52" t="s">
        <v>75</v>
      </c>
      <c r="M52" t="s">
        <v>76</v>
      </c>
      <c r="N52" t="s">
        <v>25</v>
      </c>
    </row>
    <row r="53" spans="1:14">
      <c r="A53" t="s">
        <v>95</v>
      </c>
      <c r="B53" t="s">
        <v>96</v>
      </c>
      <c r="C53" s="3">
        <v>45725</v>
      </c>
      <c r="D53" s="3">
        <v>45725</v>
      </c>
      <c r="E53" s="4"/>
      <c r="F53" s="5">
        <f t="shared" ca="1" si="1"/>
        <v>5</v>
      </c>
      <c r="G53" s="5">
        <f>IF(Tabela1[[#This Row],[data_finalizacao]]="",1,0)</f>
        <v>1</v>
      </c>
      <c r="H53">
        <v>96271524</v>
      </c>
      <c r="I53" t="s">
        <v>30</v>
      </c>
      <c r="J53" t="s">
        <v>31</v>
      </c>
      <c r="K53" t="s">
        <v>74</v>
      </c>
      <c r="L53" t="s">
        <v>75</v>
      </c>
      <c r="M53" t="s">
        <v>76</v>
      </c>
      <c r="N53" t="s">
        <v>25</v>
      </c>
    </row>
    <row r="54" spans="1:14">
      <c r="A54" t="s">
        <v>97</v>
      </c>
      <c r="B54" t="s">
        <v>98</v>
      </c>
      <c r="C54" s="3">
        <v>45725</v>
      </c>
      <c r="D54" s="3">
        <v>45725</v>
      </c>
      <c r="E54" s="4"/>
      <c r="F54" s="5">
        <f t="shared" ca="1" si="1"/>
        <v>5</v>
      </c>
      <c r="G54" s="5">
        <f>IF(Tabela1[[#This Row],[data_finalizacao]]="",1,0)</f>
        <v>1</v>
      </c>
      <c r="H54">
        <v>96271524</v>
      </c>
      <c r="I54" t="s">
        <v>30</v>
      </c>
      <c r="J54" t="s">
        <v>31</v>
      </c>
      <c r="K54" t="s">
        <v>74</v>
      </c>
      <c r="L54" t="s">
        <v>75</v>
      </c>
      <c r="M54" t="s">
        <v>76</v>
      </c>
      <c r="N54" t="s">
        <v>25</v>
      </c>
    </row>
    <row r="55" spans="1:14">
      <c r="A55" t="s">
        <v>99</v>
      </c>
      <c r="B55" t="s">
        <v>100</v>
      </c>
      <c r="C55" s="3">
        <v>45725</v>
      </c>
      <c r="D55" s="3">
        <v>45725</v>
      </c>
      <c r="E55" s="4"/>
      <c r="F55" s="5">
        <f t="shared" ca="1" si="1"/>
        <v>5</v>
      </c>
      <c r="G55" s="5">
        <f>IF(Tabela1[[#This Row],[data_finalizacao]]="",1,0)</f>
        <v>1</v>
      </c>
      <c r="H55">
        <v>96271524</v>
      </c>
      <c r="I55" t="s">
        <v>30</v>
      </c>
      <c r="J55" t="s">
        <v>31</v>
      </c>
      <c r="K55" t="s">
        <v>74</v>
      </c>
      <c r="L55" t="s">
        <v>75</v>
      </c>
      <c r="M55" t="s">
        <v>76</v>
      </c>
      <c r="N55" t="s">
        <v>25</v>
      </c>
    </row>
    <row r="56" spans="1:14">
      <c r="A56" t="s">
        <v>101</v>
      </c>
      <c r="B56" t="s">
        <v>102</v>
      </c>
      <c r="C56" s="3">
        <v>45725</v>
      </c>
      <c r="D56" s="3">
        <v>45725</v>
      </c>
      <c r="E56" s="4"/>
      <c r="F56" s="5">
        <f t="shared" ca="1" si="1"/>
        <v>5</v>
      </c>
      <c r="G56" s="5">
        <f>IF(Tabela1[[#This Row],[data_finalizacao]]="",1,0)</f>
        <v>1</v>
      </c>
      <c r="H56">
        <v>96271524</v>
      </c>
      <c r="I56" t="s">
        <v>30</v>
      </c>
      <c r="J56" t="s">
        <v>31</v>
      </c>
      <c r="K56" t="s">
        <v>74</v>
      </c>
      <c r="L56" t="s">
        <v>75</v>
      </c>
      <c r="M56" t="s">
        <v>76</v>
      </c>
      <c r="N56" t="s">
        <v>25</v>
      </c>
    </row>
    <row r="57" spans="1:14">
      <c r="A57" t="s">
        <v>79</v>
      </c>
      <c r="B57" t="s">
        <v>80</v>
      </c>
      <c r="C57" s="3">
        <v>45725</v>
      </c>
      <c r="D57" s="3">
        <v>45725</v>
      </c>
      <c r="E57" s="4"/>
      <c r="F57" s="5">
        <f t="shared" ca="1" si="1"/>
        <v>5</v>
      </c>
      <c r="G57" s="5">
        <f>IF(Tabela1[[#This Row],[data_finalizacao]]="",1,0)</f>
        <v>1</v>
      </c>
      <c r="H57">
        <v>96271514</v>
      </c>
      <c r="I57" t="s">
        <v>70</v>
      </c>
      <c r="J57" t="s">
        <v>71</v>
      </c>
      <c r="K57" t="s">
        <v>74</v>
      </c>
      <c r="L57" t="s">
        <v>75</v>
      </c>
      <c r="M57" t="s">
        <v>76</v>
      </c>
      <c r="N57" t="s">
        <v>25</v>
      </c>
    </row>
    <row r="58" spans="1:14">
      <c r="A58" t="s">
        <v>89</v>
      </c>
      <c r="B58" t="s">
        <v>90</v>
      </c>
      <c r="C58" s="3">
        <v>45725</v>
      </c>
      <c r="D58" s="3">
        <v>45725</v>
      </c>
      <c r="E58" s="4"/>
      <c r="F58" s="5">
        <f t="shared" ca="1" si="1"/>
        <v>5</v>
      </c>
      <c r="G58" s="5">
        <f>IF(Tabela1[[#This Row],[data_finalizacao]]="",1,0)</f>
        <v>1</v>
      </c>
      <c r="H58">
        <v>96271514</v>
      </c>
      <c r="I58" t="s">
        <v>70</v>
      </c>
      <c r="J58" t="s">
        <v>71</v>
      </c>
      <c r="K58" t="s">
        <v>74</v>
      </c>
      <c r="L58" t="s">
        <v>75</v>
      </c>
      <c r="M58" t="s">
        <v>76</v>
      </c>
      <c r="N58" t="s">
        <v>25</v>
      </c>
    </row>
    <row r="59" spans="1:14">
      <c r="A59" t="s">
        <v>79</v>
      </c>
      <c r="B59" t="s">
        <v>80</v>
      </c>
      <c r="C59" s="3">
        <v>45725</v>
      </c>
      <c r="D59" s="3">
        <v>45725</v>
      </c>
      <c r="E59" s="4"/>
      <c r="F59" s="5">
        <f t="shared" ca="1" si="1"/>
        <v>5</v>
      </c>
      <c r="G59" s="5">
        <f>IF(Tabela1[[#This Row],[data_finalizacao]]="",1,0)</f>
        <v>1</v>
      </c>
      <c r="H59">
        <v>96271509</v>
      </c>
      <c r="I59" t="s">
        <v>103</v>
      </c>
      <c r="J59" t="s">
        <v>104</v>
      </c>
      <c r="K59" t="s">
        <v>74</v>
      </c>
      <c r="L59" t="s">
        <v>75</v>
      </c>
      <c r="M59" t="s">
        <v>76</v>
      </c>
      <c r="N59" t="s">
        <v>25</v>
      </c>
    </row>
    <row r="60" spans="1:14">
      <c r="A60" t="s">
        <v>91</v>
      </c>
      <c r="B60" t="s">
        <v>92</v>
      </c>
      <c r="C60" s="3">
        <v>45725</v>
      </c>
      <c r="D60" s="3">
        <v>45726</v>
      </c>
      <c r="E60" s="4"/>
      <c r="F60" s="5">
        <f t="shared" ca="1" si="1"/>
        <v>5</v>
      </c>
      <c r="G60" s="5">
        <f>IF(Tabela1[[#This Row],[data_finalizacao]]="",1,0)</f>
        <v>1</v>
      </c>
      <c r="H60">
        <v>96271509</v>
      </c>
      <c r="I60" t="s">
        <v>103</v>
      </c>
      <c r="J60" t="s">
        <v>104</v>
      </c>
      <c r="K60" t="s">
        <v>74</v>
      </c>
      <c r="L60" t="s">
        <v>75</v>
      </c>
      <c r="M60" t="s">
        <v>76</v>
      </c>
      <c r="N60" t="s">
        <v>25</v>
      </c>
    </row>
    <row r="61" spans="1:14">
      <c r="A61" t="s">
        <v>79</v>
      </c>
      <c r="B61" t="s">
        <v>80</v>
      </c>
      <c r="C61" s="3">
        <v>45725</v>
      </c>
      <c r="D61" s="3">
        <v>45725</v>
      </c>
      <c r="E61" s="4"/>
      <c r="F61" s="5">
        <f t="shared" ca="1" si="1"/>
        <v>5</v>
      </c>
      <c r="G61" s="5">
        <f>IF(Tabela1[[#This Row],[data_finalizacao]]="",1,0)</f>
        <v>1</v>
      </c>
      <c r="H61">
        <v>96271529</v>
      </c>
      <c r="I61" t="s">
        <v>52</v>
      </c>
      <c r="J61" t="s">
        <v>53</v>
      </c>
      <c r="K61" t="s">
        <v>74</v>
      </c>
      <c r="L61" t="s">
        <v>75</v>
      </c>
      <c r="M61" t="s">
        <v>76</v>
      </c>
      <c r="N61" t="s">
        <v>25</v>
      </c>
    </row>
    <row r="62" spans="1:14">
      <c r="A62" t="s">
        <v>83</v>
      </c>
      <c r="B62" t="s">
        <v>84</v>
      </c>
      <c r="C62" s="3">
        <v>45725</v>
      </c>
      <c r="D62" s="3">
        <v>45725</v>
      </c>
      <c r="E62" s="4"/>
      <c r="F62" s="5">
        <f t="shared" ca="1" si="1"/>
        <v>5</v>
      </c>
      <c r="G62" s="5">
        <f>IF(Tabela1[[#This Row],[data_finalizacao]]="",1,0)</f>
        <v>1</v>
      </c>
      <c r="H62">
        <v>96271529</v>
      </c>
      <c r="I62" t="s">
        <v>52</v>
      </c>
      <c r="J62" t="s">
        <v>53</v>
      </c>
      <c r="K62" t="s">
        <v>74</v>
      </c>
      <c r="L62" t="s">
        <v>75</v>
      </c>
      <c r="M62" t="s">
        <v>76</v>
      </c>
      <c r="N62" t="s">
        <v>25</v>
      </c>
    </row>
    <row r="63" spans="1:14">
      <c r="A63" t="s">
        <v>85</v>
      </c>
      <c r="B63" t="s">
        <v>86</v>
      </c>
      <c r="C63" s="3">
        <v>45725</v>
      </c>
      <c r="D63" s="3">
        <v>45725</v>
      </c>
      <c r="E63" s="4"/>
      <c r="F63" s="5">
        <f t="shared" ca="1" si="1"/>
        <v>5</v>
      </c>
      <c r="G63" s="5">
        <f>IF(Tabela1[[#This Row],[data_finalizacao]]="",1,0)</f>
        <v>1</v>
      </c>
      <c r="H63">
        <v>96271529</v>
      </c>
      <c r="I63" t="s">
        <v>52</v>
      </c>
      <c r="J63" t="s">
        <v>53</v>
      </c>
      <c r="K63" t="s">
        <v>74</v>
      </c>
      <c r="L63" t="s">
        <v>75</v>
      </c>
      <c r="M63" t="s">
        <v>76</v>
      </c>
      <c r="N63" t="s">
        <v>25</v>
      </c>
    </row>
    <row r="64" spans="1:14">
      <c r="A64" t="s">
        <v>99</v>
      </c>
      <c r="B64" t="s">
        <v>100</v>
      </c>
      <c r="C64" s="3">
        <v>45725</v>
      </c>
      <c r="D64" s="3">
        <v>45725</v>
      </c>
      <c r="E64" s="4"/>
      <c r="F64" s="5">
        <f t="shared" ca="1" si="1"/>
        <v>5</v>
      </c>
      <c r="G64" s="5">
        <f>IF(Tabela1[[#This Row],[data_finalizacao]]="",1,0)</f>
        <v>1</v>
      </c>
      <c r="H64">
        <v>96271529</v>
      </c>
      <c r="I64" t="s">
        <v>52</v>
      </c>
      <c r="J64" t="s">
        <v>53</v>
      </c>
      <c r="K64" t="s">
        <v>74</v>
      </c>
      <c r="L64" t="s">
        <v>75</v>
      </c>
      <c r="M64" t="s">
        <v>76</v>
      </c>
      <c r="N64" t="s">
        <v>25</v>
      </c>
    </row>
    <row r="65" spans="1:14">
      <c r="A65" t="s">
        <v>105</v>
      </c>
      <c r="B65" t="s">
        <v>106</v>
      </c>
      <c r="C65" s="3">
        <v>45725</v>
      </c>
      <c r="D65" s="3">
        <v>45726</v>
      </c>
      <c r="E65" s="4"/>
      <c r="F65" s="5">
        <f t="shared" ca="1" si="1"/>
        <v>5</v>
      </c>
      <c r="G65" s="5">
        <f>IF(Tabela1[[#This Row],[data_finalizacao]]="",1,0)</f>
        <v>1</v>
      </c>
      <c r="H65">
        <v>96271529</v>
      </c>
      <c r="I65" t="s">
        <v>52</v>
      </c>
      <c r="J65" t="s">
        <v>53</v>
      </c>
      <c r="K65" t="s">
        <v>74</v>
      </c>
      <c r="L65" t="s">
        <v>75</v>
      </c>
      <c r="M65" t="s">
        <v>76</v>
      </c>
      <c r="N65" t="s">
        <v>25</v>
      </c>
    </row>
    <row r="66" spans="1:14">
      <c r="A66" t="s">
        <v>107</v>
      </c>
      <c r="B66" t="s">
        <v>108</v>
      </c>
      <c r="C66" s="3">
        <v>45688</v>
      </c>
      <c r="D66" s="3">
        <v>45719</v>
      </c>
      <c r="E66" s="4"/>
      <c r="F66" s="5">
        <f t="shared" ref="F66:F97" ca="1" si="2">IF(E66="",TODAY()-C66,E66-C66)</f>
        <v>42</v>
      </c>
      <c r="G66" s="5">
        <f>IF(Tabela1[[#This Row],[data_finalizacao]]="",1,0)</f>
        <v>1</v>
      </c>
      <c r="H66">
        <v>48985678</v>
      </c>
      <c r="I66" t="s">
        <v>23</v>
      </c>
      <c r="J66" t="s">
        <v>24</v>
      </c>
      <c r="K66" t="s">
        <v>109</v>
      </c>
      <c r="L66" t="s">
        <v>110</v>
      </c>
      <c r="M66" t="s">
        <v>17</v>
      </c>
      <c r="N66" t="s">
        <v>25</v>
      </c>
    </row>
    <row r="67" spans="1:14">
      <c r="A67" t="s">
        <v>111</v>
      </c>
      <c r="B67" t="s">
        <v>112</v>
      </c>
      <c r="C67" s="3">
        <v>45725</v>
      </c>
      <c r="D67" s="3">
        <v>45725</v>
      </c>
      <c r="E67" s="4"/>
      <c r="F67" s="5">
        <f t="shared" ca="1" si="2"/>
        <v>5</v>
      </c>
      <c r="G67" s="5">
        <f>IF(Tabela1[[#This Row],[data_finalizacao]]="",1,0)</f>
        <v>1</v>
      </c>
      <c r="H67">
        <v>87936450</v>
      </c>
      <c r="I67" t="s">
        <v>115</v>
      </c>
      <c r="J67" t="s">
        <v>116</v>
      </c>
      <c r="K67" t="s">
        <v>117</v>
      </c>
      <c r="L67" t="s">
        <v>118</v>
      </c>
      <c r="M67" t="s">
        <v>76</v>
      </c>
      <c r="N67" t="s">
        <v>119</v>
      </c>
    </row>
    <row r="68" spans="1:14">
      <c r="A68" t="s">
        <v>120</v>
      </c>
      <c r="B68" t="s">
        <v>121</v>
      </c>
      <c r="C68" s="3">
        <v>45704</v>
      </c>
      <c r="D68" s="3">
        <v>45708</v>
      </c>
      <c r="E68" s="4">
        <v>45708</v>
      </c>
      <c r="F68" s="5">
        <f t="shared" ca="1" si="2"/>
        <v>4</v>
      </c>
      <c r="G68" s="5">
        <f>IF(Tabela1[[#This Row],[data_finalizacao]]="",1,0)</f>
        <v>0</v>
      </c>
      <c r="H68">
        <v>87936450</v>
      </c>
      <c r="I68" t="s">
        <v>115</v>
      </c>
      <c r="J68" t="s">
        <v>116</v>
      </c>
      <c r="K68" t="s">
        <v>117</v>
      </c>
      <c r="L68" t="s">
        <v>118</v>
      </c>
      <c r="M68" t="s">
        <v>76</v>
      </c>
      <c r="N68" t="s">
        <v>119</v>
      </c>
    </row>
    <row r="69" spans="1:14">
      <c r="A69" t="s">
        <v>122</v>
      </c>
      <c r="B69" t="s">
        <v>123</v>
      </c>
      <c r="C69" s="3">
        <v>45697</v>
      </c>
      <c r="D69" s="3">
        <v>45704</v>
      </c>
      <c r="E69" s="4">
        <v>45704</v>
      </c>
      <c r="F69" s="5">
        <f t="shared" ca="1" si="2"/>
        <v>7</v>
      </c>
      <c r="G69" s="5">
        <f>IF(Tabela1[[#This Row],[data_finalizacao]]="",1,0)</f>
        <v>0</v>
      </c>
      <c r="H69">
        <v>82126153</v>
      </c>
      <c r="I69" t="s">
        <v>124</v>
      </c>
      <c r="J69" t="s">
        <v>125</v>
      </c>
      <c r="K69" t="s">
        <v>117</v>
      </c>
      <c r="L69" t="s">
        <v>118</v>
      </c>
      <c r="M69" t="s">
        <v>76</v>
      </c>
      <c r="N69" t="s">
        <v>18</v>
      </c>
    </row>
    <row r="70" spans="1:14">
      <c r="A70" t="s">
        <v>126</v>
      </c>
      <c r="B70" t="s">
        <v>127</v>
      </c>
      <c r="C70" s="3">
        <v>45683</v>
      </c>
      <c r="D70" s="3">
        <v>45704</v>
      </c>
      <c r="E70" s="4">
        <v>45704</v>
      </c>
      <c r="F70" s="5">
        <f t="shared" ca="1" si="2"/>
        <v>21</v>
      </c>
      <c r="G70" s="5">
        <f>IF(Tabela1[[#This Row],[data_finalizacao]]="",1,0)</f>
        <v>0</v>
      </c>
      <c r="H70">
        <v>96271526</v>
      </c>
      <c r="I70" t="s">
        <v>128</v>
      </c>
      <c r="J70" t="s">
        <v>129</v>
      </c>
      <c r="K70" t="s">
        <v>117</v>
      </c>
      <c r="L70" t="s">
        <v>118</v>
      </c>
      <c r="M70" t="s">
        <v>76</v>
      </c>
      <c r="N70" t="s">
        <v>18</v>
      </c>
    </row>
    <row r="71" spans="1:14">
      <c r="A71" t="s">
        <v>122</v>
      </c>
      <c r="B71" t="s">
        <v>123</v>
      </c>
      <c r="C71" s="3">
        <v>45697</v>
      </c>
      <c r="D71" s="3">
        <v>45704</v>
      </c>
      <c r="E71" s="4">
        <v>45704</v>
      </c>
      <c r="F71" s="5">
        <f t="shared" ca="1" si="2"/>
        <v>7</v>
      </c>
      <c r="G71" s="5">
        <f>IF(Tabela1[[#This Row],[data_finalizacao]]="",1,0)</f>
        <v>0</v>
      </c>
      <c r="H71">
        <v>96271528</v>
      </c>
      <c r="I71" t="s">
        <v>113</v>
      </c>
      <c r="J71" t="s">
        <v>114</v>
      </c>
      <c r="K71" t="s">
        <v>117</v>
      </c>
      <c r="L71" t="s">
        <v>118</v>
      </c>
      <c r="M71" t="s">
        <v>76</v>
      </c>
      <c r="N71" t="s">
        <v>25</v>
      </c>
    </row>
    <row r="72" spans="1:14">
      <c r="A72" t="s">
        <v>130</v>
      </c>
      <c r="B72" t="s">
        <v>131</v>
      </c>
      <c r="C72" s="3">
        <v>45683</v>
      </c>
      <c r="D72" s="3">
        <v>45709</v>
      </c>
      <c r="E72" s="4"/>
      <c r="F72" s="5">
        <f t="shared" ca="1" si="2"/>
        <v>47</v>
      </c>
      <c r="G72" s="5">
        <f>IF(Tabela1[[#This Row],[data_finalizacao]]="",1,0)</f>
        <v>1</v>
      </c>
      <c r="H72">
        <v>96271528</v>
      </c>
      <c r="I72" t="s">
        <v>113</v>
      </c>
      <c r="J72" t="s">
        <v>114</v>
      </c>
      <c r="K72" t="s">
        <v>117</v>
      </c>
      <c r="L72" t="s">
        <v>118</v>
      </c>
      <c r="M72" t="s">
        <v>76</v>
      </c>
      <c r="N72" t="s">
        <v>25</v>
      </c>
    </row>
    <row r="73" spans="1:14">
      <c r="A73" t="s">
        <v>132</v>
      </c>
      <c r="B73" t="s">
        <v>133</v>
      </c>
      <c r="C73" s="3">
        <v>45725</v>
      </c>
      <c r="D73" s="3">
        <v>45725</v>
      </c>
      <c r="E73" s="4"/>
      <c r="F73" s="5">
        <f t="shared" ca="1" si="2"/>
        <v>5</v>
      </c>
      <c r="G73" s="5">
        <f>IF(Tabela1[[#This Row],[data_finalizacao]]="",1,0)</f>
        <v>1</v>
      </c>
      <c r="H73">
        <v>96271507</v>
      </c>
      <c r="I73" t="s">
        <v>134</v>
      </c>
      <c r="J73" t="s">
        <v>135</v>
      </c>
      <c r="K73" t="s">
        <v>117</v>
      </c>
      <c r="L73" t="s">
        <v>118</v>
      </c>
      <c r="M73" t="s">
        <v>76</v>
      </c>
      <c r="N73" t="s">
        <v>18</v>
      </c>
    </row>
    <row r="74" spans="1:14">
      <c r="A74" t="s">
        <v>136</v>
      </c>
      <c r="B74" t="s">
        <v>137</v>
      </c>
      <c r="C74" s="3">
        <v>45704</v>
      </c>
      <c r="D74" s="3">
        <v>45725</v>
      </c>
      <c r="E74" s="4">
        <v>45725</v>
      </c>
      <c r="F74" s="5">
        <f t="shared" ca="1" si="2"/>
        <v>21</v>
      </c>
      <c r="G74" s="5">
        <f>IF(Tabela1[[#This Row],[data_finalizacao]]="",1,0)</f>
        <v>0</v>
      </c>
      <c r="H74">
        <v>96271507</v>
      </c>
      <c r="I74" t="s">
        <v>134</v>
      </c>
      <c r="J74" t="s">
        <v>135</v>
      </c>
      <c r="K74" t="s">
        <v>117</v>
      </c>
      <c r="L74" t="s">
        <v>118</v>
      </c>
      <c r="M74" t="s">
        <v>76</v>
      </c>
      <c r="N74" t="s">
        <v>18</v>
      </c>
    </row>
    <row r="75" spans="1:14">
      <c r="A75" t="s">
        <v>120</v>
      </c>
      <c r="B75" t="s">
        <v>121</v>
      </c>
      <c r="C75" s="3">
        <v>45704</v>
      </c>
      <c r="D75" s="3">
        <v>45708</v>
      </c>
      <c r="E75" s="4">
        <v>45708</v>
      </c>
      <c r="F75" s="5">
        <f t="shared" ca="1" si="2"/>
        <v>4</v>
      </c>
      <c r="G75" s="5">
        <f>IF(Tabela1[[#This Row],[data_finalizacao]]="",1,0)</f>
        <v>0</v>
      </c>
      <c r="H75">
        <v>96271507</v>
      </c>
      <c r="I75" t="s">
        <v>134</v>
      </c>
      <c r="J75" t="s">
        <v>135</v>
      </c>
      <c r="K75" t="s">
        <v>117</v>
      </c>
      <c r="L75" t="s">
        <v>118</v>
      </c>
      <c r="M75" t="s">
        <v>76</v>
      </c>
      <c r="N75" t="s">
        <v>18</v>
      </c>
    </row>
    <row r="76" spans="1:14">
      <c r="A76" t="s">
        <v>138</v>
      </c>
      <c r="B76" t="s">
        <v>139</v>
      </c>
      <c r="C76" s="3">
        <v>45697</v>
      </c>
      <c r="D76" s="3">
        <v>45704</v>
      </c>
      <c r="E76" s="4"/>
      <c r="F76" s="5">
        <f t="shared" ca="1" si="2"/>
        <v>33</v>
      </c>
      <c r="G76" s="5">
        <f>IF(Tabela1[[#This Row],[data_finalizacao]]="",1,0)</f>
        <v>1</v>
      </c>
      <c r="H76">
        <v>96271507</v>
      </c>
      <c r="I76" t="s">
        <v>134</v>
      </c>
      <c r="J76" t="s">
        <v>135</v>
      </c>
      <c r="K76" t="s">
        <v>117</v>
      </c>
      <c r="L76" t="s">
        <v>118</v>
      </c>
      <c r="M76" t="s">
        <v>76</v>
      </c>
      <c r="N76" t="s">
        <v>18</v>
      </c>
    </row>
    <row r="77" spans="1:14">
      <c r="A77" t="s">
        <v>120</v>
      </c>
      <c r="B77" t="s">
        <v>121</v>
      </c>
      <c r="C77" s="3">
        <v>45704</v>
      </c>
      <c r="D77" s="3">
        <v>45708</v>
      </c>
      <c r="E77" s="4">
        <v>45708</v>
      </c>
      <c r="F77" s="5">
        <f t="shared" ca="1" si="2"/>
        <v>4</v>
      </c>
      <c r="G77" s="5">
        <f>IF(Tabela1[[#This Row],[data_finalizacao]]="",1,0)</f>
        <v>0</v>
      </c>
      <c r="H77">
        <v>96271511</v>
      </c>
      <c r="I77" t="s">
        <v>140</v>
      </c>
      <c r="J77" t="s">
        <v>141</v>
      </c>
      <c r="K77" t="s">
        <v>117</v>
      </c>
      <c r="L77" t="s">
        <v>118</v>
      </c>
      <c r="M77" t="s">
        <v>76</v>
      </c>
      <c r="N77" t="s">
        <v>25</v>
      </c>
    </row>
    <row r="78" spans="1:14">
      <c r="A78" t="s">
        <v>142</v>
      </c>
      <c r="B78" t="s">
        <v>143</v>
      </c>
      <c r="C78" s="3">
        <v>45697</v>
      </c>
      <c r="D78" s="3">
        <v>45708</v>
      </c>
      <c r="E78" s="4">
        <v>45708</v>
      </c>
      <c r="F78" s="5">
        <f t="shared" ca="1" si="2"/>
        <v>11</v>
      </c>
      <c r="G78" s="5">
        <f>IF(Tabela1[[#This Row],[data_finalizacao]]="",1,0)</f>
        <v>0</v>
      </c>
      <c r="H78">
        <v>96271511</v>
      </c>
      <c r="I78" t="s">
        <v>140</v>
      </c>
      <c r="J78" t="s">
        <v>141</v>
      </c>
      <c r="K78" t="s">
        <v>117</v>
      </c>
      <c r="L78" t="s">
        <v>118</v>
      </c>
      <c r="M78" t="s">
        <v>76</v>
      </c>
      <c r="N78" t="s">
        <v>25</v>
      </c>
    </row>
    <row r="79" spans="1:14">
      <c r="A79" t="s">
        <v>136</v>
      </c>
      <c r="B79" t="s">
        <v>137</v>
      </c>
      <c r="C79" s="3">
        <v>45704</v>
      </c>
      <c r="D79" s="3">
        <v>45725</v>
      </c>
      <c r="E79" s="4">
        <v>45725</v>
      </c>
      <c r="F79" s="5">
        <f t="shared" ca="1" si="2"/>
        <v>21</v>
      </c>
      <c r="G79" s="5">
        <f>IF(Tabela1[[#This Row],[data_finalizacao]]="",1,0)</f>
        <v>0</v>
      </c>
      <c r="H79">
        <v>96271510</v>
      </c>
      <c r="I79" t="s">
        <v>144</v>
      </c>
      <c r="J79" t="s">
        <v>145</v>
      </c>
      <c r="K79" t="s">
        <v>117</v>
      </c>
      <c r="L79" t="s">
        <v>118</v>
      </c>
      <c r="M79" t="s">
        <v>76</v>
      </c>
      <c r="N79" t="s">
        <v>18</v>
      </c>
    </row>
    <row r="80" spans="1:14">
      <c r="A80" t="s">
        <v>146</v>
      </c>
      <c r="B80" t="s">
        <v>147</v>
      </c>
      <c r="C80" s="3">
        <v>45697</v>
      </c>
      <c r="D80" s="3">
        <v>45725</v>
      </c>
      <c r="E80" s="4"/>
      <c r="F80" s="5">
        <f t="shared" ca="1" si="2"/>
        <v>33</v>
      </c>
      <c r="G80" s="5">
        <f>IF(Tabela1[[#This Row],[data_finalizacao]]="",1,0)</f>
        <v>1</v>
      </c>
      <c r="H80">
        <v>96271510</v>
      </c>
      <c r="I80" t="s">
        <v>144</v>
      </c>
      <c r="J80" t="s">
        <v>145</v>
      </c>
      <c r="K80" t="s">
        <v>117</v>
      </c>
      <c r="L80" t="s">
        <v>118</v>
      </c>
      <c r="M80" t="s">
        <v>76</v>
      </c>
      <c r="N80" t="s">
        <v>18</v>
      </c>
    </row>
    <row r="81" spans="1:14">
      <c r="A81" t="s">
        <v>148</v>
      </c>
      <c r="B81" t="s">
        <v>149</v>
      </c>
      <c r="C81" s="3">
        <v>45697</v>
      </c>
      <c r="D81" s="3">
        <v>45725</v>
      </c>
      <c r="E81" s="4">
        <v>45725</v>
      </c>
      <c r="F81" s="5">
        <f t="shared" ca="1" si="2"/>
        <v>28</v>
      </c>
      <c r="G81" s="5">
        <f>IF(Tabela1[[#This Row],[data_finalizacao]]="",1,0)</f>
        <v>0</v>
      </c>
      <c r="H81">
        <v>96271510</v>
      </c>
      <c r="I81" t="s">
        <v>144</v>
      </c>
      <c r="J81" t="s">
        <v>145</v>
      </c>
      <c r="K81" t="s">
        <v>117</v>
      </c>
      <c r="L81" t="s">
        <v>118</v>
      </c>
      <c r="M81" t="s">
        <v>76</v>
      </c>
      <c r="N81" t="s">
        <v>18</v>
      </c>
    </row>
    <row r="82" spans="1:14">
      <c r="A82" t="s">
        <v>150</v>
      </c>
      <c r="B82" t="s">
        <v>151</v>
      </c>
      <c r="C82" s="3">
        <v>45725</v>
      </c>
      <c r="D82" s="3">
        <v>45725</v>
      </c>
      <c r="E82" s="4"/>
      <c r="F82" s="5">
        <f t="shared" ca="1" si="2"/>
        <v>5</v>
      </c>
      <c r="G82" s="5">
        <f>IF(Tabela1[[#This Row],[data_finalizacao]]="",1,0)</f>
        <v>1</v>
      </c>
      <c r="H82">
        <v>96271517</v>
      </c>
      <c r="I82" s="6" t="s">
        <v>152</v>
      </c>
      <c r="J82" t="s">
        <v>153</v>
      </c>
      <c r="K82" t="s">
        <v>117</v>
      </c>
      <c r="L82" t="s">
        <v>118</v>
      </c>
      <c r="M82" t="s">
        <v>76</v>
      </c>
      <c r="N82" t="s">
        <v>18</v>
      </c>
    </row>
    <row r="83" spans="1:14">
      <c r="A83" t="s">
        <v>111</v>
      </c>
      <c r="B83" t="s">
        <v>112</v>
      </c>
      <c r="C83" s="3">
        <v>45725</v>
      </c>
      <c r="D83" s="3">
        <v>45725</v>
      </c>
      <c r="E83" s="4"/>
      <c r="F83" s="5">
        <f t="shared" ca="1" si="2"/>
        <v>5</v>
      </c>
      <c r="G83" s="5">
        <f>IF(Tabela1[[#This Row],[data_finalizacao]]="",1,0)</f>
        <v>1</v>
      </c>
      <c r="H83">
        <v>87936451</v>
      </c>
      <c r="I83" s="6" t="s">
        <v>154</v>
      </c>
      <c r="J83" t="s">
        <v>155</v>
      </c>
      <c r="K83" t="s">
        <v>117</v>
      </c>
      <c r="L83" t="s">
        <v>118</v>
      </c>
      <c r="M83" t="s">
        <v>76</v>
      </c>
      <c r="N83" t="s">
        <v>119</v>
      </c>
    </row>
    <row r="84" spans="1:14">
      <c r="A84" t="s">
        <v>136</v>
      </c>
      <c r="B84" t="s">
        <v>137</v>
      </c>
      <c r="C84" s="3">
        <v>45704</v>
      </c>
      <c r="D84" s="3">
        <v>45725</v>
      </c>
      <c r="E84" s="4">
        <v>45725</v>
      </c>
      <c r="F84" s="5">
        <f t="shared" ca="1" si="2"/>
        <v>21</v>
      </c>
      <c r="G84" s="5">
        <f>IF(Tabela1[[#This Row],[data_finalizacao]]="",1,0)</f>
        <v>0</v>
      </c>
      <c r="H84">
        <v>96271517</v>
      </c>
      <c r="I84" s="6" t="s">
        <v>152</v>
      </c>
      <c r="J84" t="s">
        <v>153</v>
      </c>
      <c r="K84" t="s">
        <v>117</v>
      </c>
      <c r="L84" t="s">
        <v>118</v>
      </c>
      <c r="M84" t="s">
        <v>76</v>
      </c>
      <c r="N84" t="s">
        <v>18</v>
      </c>
    </row>
    <row r="85" spans="1:14">
      <c r="A85" t="s">
        <v>136</v>
      </c>
      <c r="B85" t="s">
        <v>137</v>
      </c>
      <c r="C85" s="3">
        <v>45704</v>
      </c>
      <c r="D85" s="3">
        <v>45725</v>
      </c>
      <c r="E85" s="4">
        <v>45725</v>
      </c>
      <c r="F85" s="5">
        <f t="shared" ca="1" si="2"/>
        <v>21</v>
      </c>
      <c r="G85" s="5">
        <f>IF(Tabela1[[#This Row],[data_finalizacao]]="",1,0)</f>
        <v>0</v>
      </c>
      <c r="H85">
        <v>87936451</v>
      </c>
      <c r="I85" s="6" t="s">
        <v>154</v>
      </c>
      <c r="J85" t="s">
        <v>155</v>
      </c>
      <c r="K85" t="s">
        <v>117</v>
      </c>
      <c r="L85" t="s">
        <v>118</v>
      </c>
      <c r="M85" t="s">
        <v>76</v>
      </c>
      <c r="N85" t="s">
        <v>119</v>
      </c>
    </row>
    <row r="86" spans="1:14">
      <c r="A86" t="s">
        <v>120</v>
      </c>
      <c r="B86" t="s">
        <v>121</v>
      </c>
      <c r="C86" s="3">
        <v>45704</v>
      </c>
      <c r="D86" s="3">
        <v>45708</v>
      </c>
      <c r="E86" s="4">
        <v>45708</v>
      </c>
      <c r="F86" s="5">
        <f t="shared" ca="1" si="2"/>
        <v>4</v>
      </c>
      <c r="G86" s="5">
        <f>IF(Tabela1[[#This Row],[data_finalizacao]]="",1,0)</f>
        <v>0</v>
      </c>
      <c r="H86">
        <v>96271517</v>
      </c>
      <c r="I86" s="6" t="s">
        <v>152</v>
      </c>
      <c r="J86" t="s">
        <v>153</v>
      </c>
      <c r="K86" t="s">
        <v>117</v>
      </c>
      <c r="L86" t="s">
        <v>118</v>
      </c>
      <c r="M86" t="s">
        <v>76</v>
      </c>
      <c r="N86" t="s">
        <v>18</v>
      </c>
    </row>
    <row r="87" spans="1:14">
      <c r="A87" t="s">
        <v>148</v>
      </c>
      <c r="B87" t="s">
        <v>149</v>
      </c>
      <c r="C87" s="3">
        <v>45697</v>
      </c>
      <c r="D87" s="3">
        <v>45725</v>
      </c>
      <c r="E87" s="4">
        <v>45725</v>
      </c>
      <c r="F87" s="5">
        <f t="shared" ca="1" si="2"/>
        <v>28</v>
      </c>
      <c r="G87" s="5">
        <f>IF(Tabela1[[#This Row],[data_finalizacao]]="",1,0)</f>
        <v>0</v>
      </c>
      <c r="H87">
        <v>87936451</v>
      </c>
      <c r="I87" s="6" t="s">
        <v>154</v>
      </c>
      <c r="J87" t="s">
        <v>155</v>
      </c>
      <c r="K87" t="s">
        <v>117</v>
      </c>
      <c r="L87" t="s">
        <v>118</v>
      </c>
      <c r="M87" t="s">
        <v>76</v>
      </c>
      <c r="N87" t="s">
        <v>119</v>
      </c>
    </row>
    <row r="88" spans="1:14">
      <c r="A88" t="s">
        <v>156</v>
      </c>
      <c r="B88" t="s">
        <v>157</v>
      </c>
      <c r="C88" s="3">
        <v>45719</v>
      </c>
      <c r="D88" s="3">
        <v>45719</v>
      </c>
      <c r="E88" s="4"/>
      <c r="F88" s="5">
        <f t="shared" ca="1" si="2"/>
        <v>11</v>
      </c>
      <c r="G88" s="5">
        <f>IF(Tabela1[[#This Row],[data_finalizacao]]="",1,0)</f>
        <v>1</v>
      </c>
      <c r="H88">
        <v>87936454</v>
      </c>
      <c r="I88" t="s">
        <v>158</v>
      </c>
      <c r="J88" t="s">
        <v>159</v>
      </c>
      <c r="K88" t="s">
        <v>160</v>
      </c>
      <c r="L88" t="s">
        <v>161</v>
      </c>
      <c r="M88" t="s">
        <v>76</v>
      </c>
      <c r="N88" t="s">
        <v>119</v>
      </c>
    </row>
    <row r="89" spans="1:14">
      <c r="A89" t="s">
        <v>162</v>
      </c>
      <c r="B89" t="s">
        <v>163</v>
      </c>
      <c r="C89" s="3">
        <v>45719</v>
      </c>
      <c r="D89" s="3">
        <v>45720</v>
      </c>
      <c r="E89" s="4"/>
      <c r="F89" s="5">
        <f t="shared" ca="1" si="2"/>
        <v>11</v>
      </c>
      <c r="G89" s="5">
        <f>IF(Tabela1[[#This Row],[data_finalizacao]]="",1,0)</f>
        <v>1</v>
      </c>
      <c r="H89">
        <v>87936454</v>
      </c>
      <c r="I89" t="s">
        <v>158</v>
      </c>
      <c r="J89" t="s">
        <v>159</v>
      </c>
      <c r="K89" t="s">
        <v>160</v>
      </c>
      <c r="L89" t="s">
        <v>161</v>
      </c>
      <c r="M89" t="s">
        <v>76</v>
      </c>
      <c r="N89" t="s">
        <v>119</v>
      </c>
    </row>
    <row r="90" spans="1:14">
      <c r="A90" t="s">
        <v>164</v>
      </c>
      <c r="B90" t="s">
        <v>165</v>
      </c>
      <c r="C90" s="3">
        <v>45719</v>
      </c>
      <c r="D90" s="3">
        <v>45719</v>
      </c>
      <c r="E90" s="4"/>
      <c r="F90" s="5">
        <f t="shared" ca="1" si="2"/>
        <v>11</v>
      </c>
      <c r="G90" s="5">
        <f>IF(Tabela1[[#This Row],[data_finalizacao]]="",1,0)</f>
        <v>1</v>
      </c>
      <c r="H90">
        <v>96271504</v>
      </c>
      <c r="I90" t="s">
        <v>166</v>
      </c>
      <c r="J90" t="s">
        <v>167</v>
      </c>
      <c r="K90" t="s">
        <v>160</v>
      </c>
      <c r="L90" t="s">
        <v>161</v>
      </c>
      <c r="M90" t="s">
        <v>76</v>
      </c>
      <c r="N90" t="s">
        <v>18</v>
      </c>
    </row>
    <row r="91" spans="1:14">
      <c r="A91" t="s">
        <v>162</v>
      </c>
      <c r="B91" t="s">
        <v>163</v>
      </c>
      <c r="C91" s="3">
        <v>45719</v>
      </c>
      <c r="D91" s="3">
        <v>45720</v>
      </c>
      <c r="E91" s="4"/>
      <c r="F91" s="5">
        <f t="shared" ca="1" si="2"/>
        <v>11</v>
      </c>
      <c r="G91" s="5">
        <f>IF(Tabela1[[#This Row],[data_finalizacao]]="",1,0)</f>
        <v>1</v>
      </c>
      <c r="H91">
        <v>96271504</v>
      </c>
      <c r="I91" t="s">
        <v>166</v>
      </c>
      <c r="J91" t="s">
        <v>167</v>
      </c>
      <c r="K91" t="s">
        <v>160</v>
      </c>
      <c r="L91" t="s">
        <v>161</v>
      </c>
      <c r="M91" t="s">
        <v>76</v>
      </c>
      <c r="N91" t="s">
        <v>18</v>
      </c>
    </row>
    <row r="92" spans="1:14">
      <c r="A92" t="s">
        <v>156</v>
      </c>
      <c r="B92" t="s">
        <v>157</v>
      </c>
      <c r="C92" s="3">
        <v>45719</v>
      </c>
      <c r="D92" s="3">
        <v>45719</v>
      </c>
      <c r="E92" s="4"/>
      <c r="F92" s="5">
        <f t="shared" ca="1" si="2"/>
        <v>11</v>
      </c>
      <c r="G92" s="5">
        <f>IF(Tabela1[[#This Row],[data_finalizacao]]="",1,0)</f>
        <v>1</v>
      </c>
      <c r="H92">
        <v>82143149</v>
      </c>
      <c r="I92" t="s">
        <v>26</v>
      </c>
      <c r="J92" t="s">
        <v>27</v>
      </c>
      <c r="K92" t="s">
        <v>160</v>
      </c>
      <c r="L92" t="s">
        <v>161</v>
      </c>
      <c r="M92" t="s">
        <v>76</v>
      </c>
      <c r="N92" t="s">
        <v>25</v>
      </c>
    </row>
    <row r="93" spans="1:14">
      <c r="A93" t="s">
        <v>164</v>
      </c>
      <c r="B93" t="s">
        <v>165</v>
      </c>
      <c r="C93" s="3">
        <v>45719</v>
      </c>
      <c r="D93" s="3">
        <v>45719</v>
      </c>
      <c r="E93" s="4"/>
      <c r="F93" s="5">
        <f t="shared" ca="1" si="2"/>
        <v>11</v>
      </c>
      <c r="G93" s="5">
        <f>IF(Tabela1[[#This Row],[data_finalizacao]]="",1,0)</f>
        <v>1</v>
      </c>
      <c r="H93">
        <v>82143149</v>
      </c>
      <c r="I93" t="s">
        <v>26</v>
      </c>
      <c r="J93" t="s">
        <v>27</v>
      </c>
      <c r="K93" t="s">
        <v>160</v>
      </c>
      <c r="L93" t="s">
        <v>161</v>
      </c>
      <c r="M93" t="s">
        <v>76</v>
      </c>
      <c r="N93" t="s">
        <v>25</v>
      </c>
    </row>
    <row r="94" spans="1:14">
      <c r="A94" t="s">
        <v>168</v>
      </c>
      <c r="B94" t="s">
        <v>169</v>
      </c>
      <c r="C94" s="3">
        <v>45719</v>
      </c>
      <c r="D94" s="3">
        <v>45719</v>
      </c>
      <c r="E94" s="4"/>
      <c r="F94" s="5">
        <f t="shared" ca="1" si="2"/>
        <v>11</v>
      </c>
      <c r="G94" s="5">
        <f>IF(Tabela1[[#This Row],[data_finalizacao]]="",1,0)</f>
        <v>1</v>
      </c>
      <c r="H94">
        <v>82143149</v>
      </c>
      <c r="I94" t="s">
        <v>26</v>
      </c>
      <c r="J94" t="s">
        <v>27</v>
      </c>
      <c r="K94" t="s">
        <v>160</v>
      </c>
      <c r="L94" t="s">
        <v>161</v>
      </c>
      <c r="M94" t="s">
        <v>76</v>
      </c>
      <c r="N94" t="s">
        <v>25</v>
      </c>
    </row>
    <row r="95" spans="1:14">
      <c r="A95" t="s">
        <v>162</v>
      </c>
      <c r="B95" t="s">
        <v>163</v>
      </c>
      <c r="C95" s="3">
        <v>45719</v>
      </c>
      <c r="D95" s="3">
        <v>45720</v>
      </c>
      <c r="E95" s="4"/>
      <c r="F95" s="5">
        <f t="shared" ca="1" si="2"/>
        <v>11</v>
      </c>
      <c r="G95" s="5">
        <f>IF(Tabela1[[#This Row],[data_finalizacao]]="",1,0)</f>
        <v>1</v>
      </c>
      <c r="H95">
        <v>82143149</v>
      </c>
      <c r="I95" t="s">
        <v>26</v>
      </c>
      <c r="J95" t="s">
        <v>27</v>
      </c>
      <c r="K95" t="s">
        <v>160</v>
      </c>
      <c r="L95" t="s">
        <v>161</v>
      </c>
      <c r="M95" t="s">
        <v>76</v>
      </c>
      <c r="N95" t="s">
        <v>25</v>
      </c>
    </row>
    <row r="96" spans="1:14">
      <c r="A96" t="s">
        <v>162</v>
      </c>
      <c r="B96" t="s">
        <v>163</v>
      </c>
      <c r="C96" s="3">
        <v>45719</v>
      </c>
      <c r="D96" s="3">
        <v>45720</v>
      </c>
      <c r="E96" s="4"/>
      <c r="F96" s="5">
        <f t="shared" ca="1" si="2"/>
        <v>11</v>
      </c>
      <c r="G96" s="5">
        <f>IF(Tabela1[[#This Row],[data_finalizacao]]="",1,0)</f>
        <v>1</v>
      </c>
      <c r="H96">
        <v>96271508</v>
      </c>
      <c r="I96" t="s">
        <v>170</v>
      </c>
      <c r="J96" t="s">
        <v>171</v>
      </c>
      <c r="K96" t="s">
        <v>160</v>
      </c>
      <c r="L96" t="s">
        <v>161</v>
      </c>
      <c r="M96" t="s">
        <v>76</v>
      </c>
      <c r="N96" t="s">
        <v>18</v>
      </c>
    </row>
    <row r="97" spans="1:14">
      <c r="A97" t="s">
        <v>162</v>
      </c>
      <c r="B97" t="s">
        <v>163</v>
      </c>
      <c r="C97" s="3">
        <v>45719</v>
      </c>
      <c r="D97" s="3">
        <v>45720</v>
      </c>
      <c r="E97" s="4"/>
      <c r="F97" s="5">
        <f t="shared" ca="1" si="2"/>
        <v>11</v>
      </c>
      <c r="G97" s="5">
        <f>IF(Tabela1[[#This Row],[data_finalizacao]]="",1,0)</f>
        <v>1</v>
      </c>
      <c r="H97">
        <v>170474880</v>
      </c>
      <c r="I97" t="s">
        <v>172</v>
      </c>
      <c r="J97" t="s">
        <v>173</v>
      </c>
      <c r="K97" t="s">
        <v>160</v>
      </c>
      <c r="L97" t="s">
        <v>161</v>
      </c>
      <c r="M97" t="s">
        <v>76</v>
      </c>
      <c r="N97" t="s">
        <v>119</v>
      </c>
    </row>
    <row r="98" spans="1:14">
      <c r="A98" t="s">
        <v>174</v>
      </c>
      <c r="B98" t="s">
        <v>175</v>
      </c>
      <c r="C98" s="3">
        <v>45685</v>
      </c>
      <c r="D98" s="3">
        <v>45717</v>
      </c>
      <c r="E98" s="4">
        <v>45717</v>
      </c>
      <c r="F98" s="5">
        <f t="shared" ref="F98:F117" ca="1" si="3">IF(E98="",TODAY()-C98,E98-C98)</f>
        <v>32</v>
      </c>
      <c r="G98" s="5">
        <f>IF(Tabela1[[#This Row],[data_finalizacao]]="",1,0)</f>
        <v>0</v>
      </c>
      <c r="H98">
        <v>96271528</v>
      </c>
      <c r="I98" t="s">
        <v>113</v>
      </c>
      <c r="J98" t="s">
        <v>114</v>
      </c>
      <c r="K98" t="s">
        <v>176</v>
      </c>
      <c r="L98" t="s">
        <v>177</v>
      </c>
      <c r="M98" t="s">
        <v>17</v>
      </c>
      <c r="N98" t="s">
        <v>25</v>
      </c>
    </row>
    <row r="99" spans="1:14">
      <c r="A99" t="s">
        <v>178</v>
      </c>
      <c r="B99" t="s">
        <v>179</v>
      </c>
      <c r="C99" s="3">
        <v>45685</v>
      </c>
      <c r="D99" s="3">
        <v>45703</v>
      </c>
      <c r="E99" s="4">
        <v>45703</v>
      </c>
      <c r="F99" s="5">
        <f t="shared" ca="1" si="3"/>
        <v>18</v>
      </c>
      <c r="G99" s="5">
        <f>IF(Tabela1[[#This Row],[data_finalizacao]]="",1,0)</f>
        <v>0</v>
      </c>
      <c r="H99">
        <v>96271529</v>
      </c>
      <c r="I99" t="s">
        <v>52</v>
      </c>
      <c r="J99" t="s">
        <v>53</v>
      </c>
      <c r="K99" t="s">
        <v>176</v>
      </c>
      <c r="L99" t="s">
        <v>177</v>
      </c>
      <c r="M99" t="s">
        <v>17</v>
      </c>
      <c r="N99" t="s">
        <v>25</v>
      </c>
    </row>
    <row r="100" spans="1:14">
      <c r="A100" t="s">
        <v>180</v>
      </c>
      <c r="B100" t="s">
        <v>181</v>
      </c>
      <c r="C100" s="3">
        <v>45685</v>
      </c>
      <c r="D100" s="3">
        <v>45716</v>
      </c>
      <c r="E100" s="4">
        <v>45716</v>
      </c>
      <c r="F100" s="5">
        <f t="shared" ca="1" si="3"/>
        <v>31</v>
      </c>
      <c r="G100" s="5">
        <f>IF(Tabela1[[#This Row],[data_finalizacao]]="",1,0)</f>
        <v>0</v>
      </c>
      <c r="H100">
        <v>82143149</v>
      </c>
      <c r="I100" t="s">
        <v>26</v>
      </c>
      <c r="J100" t="s">
        <v>27</v>
      </c>
      <c r="K100" t="s">
        <v>176</v>
      </c>
      <c r="L100" t="s">
        <v>177</v>
      </c>
      <c r="M100" t="s">
        <v>17</v>
      </c>
      <c r="N100" t="s">
        <v>25</v>
      </c>
    </row>
    <row r="101" spans="1:14">
      <c r="A101" t="s">
        <v>182</v>
      </c>
      <c r="B101" t="s">
        <v>183</v>
      </c>
      <c r="C101" s="3">
        <v>45685</v>
      </c>
      <c r="D101" s="3">
        <v>45700</v>
      </c>
      <c r="E101" s="4">
        <v>45700</v>
      </c>
      <c r="F101" s="5">
        <f t="shared" ca="1" si="3"/>
        <v>15</v>
      </c>
      <c r="G101" s="5">
        <f>IF(Tabela1[[#This Row],[data_finalizacao]]="",1,0)</f>
        <v>0</v>
      </c>
      <c r="H101">
        <v>82143146</v>
      </c>
      <c r="I101" t="s">
        <v>184</v>
      </c>
      <c r="J101" t="s">
        <v>185</v>
      </c>
      <c r="K101" t="s">
        <v>176</v>
      </c>
      <c r="L101" t="s">
        <v>177</v>
      </c>
      <c r="M101" t="s">
        <v>17</v>
      </c>
      <c r="N101" t="s">
        <v>25</v>
      </c>
    </row>
    <row r="102" spans="1:14">
      <c r="A102" t="s">
        <v>186</v>
      </c>
      <c r="B102" t="s">
        <v>187</v>
      </c>
      <c r="C102" s="3">
        <v>45701</v>
      </c>
      <c r="D102" s="3">
        <v>45713</v>
      </c>
      <c r="E102" s="4">
        <v>45713</v>
      </c>
      <c r="F102" s="5">
        <f t="shared" ca="1" si="3"/>
        <v>12</v>
      </c>
      <c r="G102" s="5">
        <f>IF(Tabela1[[#This Row],[data_finalizacao]]="",1,0)</f>
        <v>0</v>
      </c>
      <c r="H102">
        <v>96271511</v>
      </c>
      <c r="I102" t="s">
        <v>140</v>
      </c>
      <c r="J102" t="s">
        <v>141</v>
      </c>
      <c r="K102" t="s">
        <v>176</v>
      </c>
      <c r="L102" t="s">
        <v>177</v>
      </c>
      <c r="M102" t="s">
        <v>17</v>
      </c>
      <c r="N102" t="s">
        <v>25</v>
      </c>
    </row>
    <row r="103" spans="1:14">
      <c r="A103" t="s">
        <v>188</v>
      </c>
      <c r="B103" t="s">
        <v>189</v>
      </c>
      <c r="C103" s="3">
        <v>45703</v>
      </c>
      <c r="D103" s="3">
        <v>45703</v>
      </c>
      <c r="E103" s="4"/>
      <c r="F103" s="5">
        <f t="shared" ca="1" si="3"/>
        <v>27</v>
      </c>
      <c r="G103" s="5">
        <f>IF(Tabela1[[#This Row],[data_finalizacao]]="",1,0)</f>
        <v>1</v>
      </c>
      <c r="H103">
        <v>96271514</v>
      </c>
      <c r="I103" t="s">
        <v>70</v>
      </c>
      <c r="J103" t="s">
        <v>71</v>
      </c>
      <c r="K103" t="s">
        <v>190</v>
      </c>
      <c r="L103" t="s">
        <v>191</v>
      </c>
      <c r="M103" t="s">
        <v>76</v>
      </c>
      <c r="N103" t="s">
        <v>25</v>
      </c>
    </row>
    <row r="104" spans="1:14">
      <c r="A104" t="s">
        <v>192</v>
      </c>
      <c r="B104" t="s">
        <v>193</v>
      </c>
      <c r="C104" s="3">
        <v>45703</v>
      </c>
      <c r="D104" s="3">
        <v>45722</v>
      </c>
      <c r="E104" s="4"/>
      <c r="F104" s="5">
        <f t="shared" ca="1" si="3"/>
        <v>27</v>
      </c>
      <c r="G104" s="5">
        <f>IF(Tabela1[[#This Row],[data_finalizacao]]="",1,0)</f>
        <v>1</v>
      </c>
      <c r="H104">
        <v>96271514</v>
      </c>
      <c r="I104" t="s">
        <v>70</v>
      </c>
      <c r="J104" t="s">
        <v>71</v>
      </c>
      <c r="K104" t="s">
        <v>190</v>
      </c>
      <c r="L104" t="s">
        <v>191</v>
      </c>
      <c r="M104" t="s">
        <v>76</v>
      </c>
      <c r="N104" t="s">
        <v>25</v>
      </c>
    </row>
    <row r="105" spans="1:14">
      <c r="A105" t="s">
        <v>194</v>
      </c>
      <c r="B105" t="s">
        <v>195</v>
      </c>
      <c r="C105" s="3">
        <v>45703</v>
      </c>
      <c r="D105" s="3">
        <v>45706</v>
      </c>
      <c r="E105" s="4">
        <v>45706</v>
      </c>
      <c r="F105" s="5">
        <f t="shared" ca="1" si="3"/>
        <v>3</v>
      </c>
      <c r="G105" s="5">
        <f>IF(Tabela1[[#This Row],[data_finalizacao]]="",1,0)</f>
        <v>0</v>
      </c>
      <c r="H105">
        <v>96271514</v>
      </c>
      <c r="I105" t="s">
        <v>70</v>
      </c>
      <c r="J105" t="s">
        <v>71</v>
      </c>
      <c r="K105" t="s">
        <v>190</v>
      </c>
      <c r="L105" t="s">
        <v>191</v>
      </c>
      <c r="M105" t="s">
        <v>76</v>
      </c>
      <c r="N105" t="s">
        <v>25</v>
      </c>
    </row>
    <row r="106" spans="1:14">
      <c r="A106" t="s">
        <v>196</v>
      </c>
      <c r="B106" t="s">
        <v>197</v>
      </c>
      <c r="C106" s="3">
        <v>45704</v>
      </c>
      <c r="D106" s="3">
        <v>45710</v>
      </c>
      <c r="E106" s="4">
        <v>45710</v>
      </c>
      <c r="F106" s="5">
        <f t="shared" ca="1" si="3"/>
        <v>6</v>
      </c>
      <c r="G106" s="5">
        <f>IF(Tabela1[[#This Row],[data_finalizacao]]="",1,0)</f>
        <v>0</v>
      </c>
      <c r="H106">
        <v>48985678</v>
      </c>
      <c r="I106" t="s">
        <v>23</v>
      </c>
      <c r="J106" t="s">
        <v>24</v>
      </c>
      <c r="K106" t="s">
        <v>190</v>
      </c>
      <c r="L106" t="s">
        <v>191</v>
      </c>
      <c r="M106" t="s">
        <v>76</v>
      </c>
      <c r="N106" t="s">
        <v>25</v>
      </c>
    </row>
    <row r="107" spans="1:14">
      <c r="A107" t="s">
        <v>192</v>
      </c>
      <c r="B107" t="s">
        <v>193</v>
      </c>
      <c r="C107" s="3">
        <v>45703</v>
      </c>
      <c r="D107" s="3">
        <v>45722</v>
      </c>
      <c r="E107" s="4"/>
      <c r="F107" s="5">
        <f t="shared" ca="1" si="3"/>
        <v>27</v>
      </c>
      <c r="G107" s="5">
        <f>IF(Tabela1[[#This Row],[data_finalizacao]]="",1,0)</f>
        <v>1</v>
      </c>
      <c r="H107">
        <v>87936456</v>
      </c>
      <c r="I107" t="s">
        <v>198</v>
      </c>
      <c r="J107" t="s">
        <v>199</v>
      </c>
      <c r="K107" t="s">
        <v>190</v>
      </c>
      <c r="L107" t="s">
        <v>191</v>
      </c>
      <c r="M107" t="s">
        <v>76</v>
      </c>
      <c r="N107" t="s">
        <v>119</v>
      </c>
    </row>
    <row r="108" spans="1:14">
      <c r="A108" t="s">
        <v>194</v>
      </c>
      <c r="B108" t="s">
        <v>195</v>
      </c>
      <c r="C108" s="3">
        <v>45703</v>
      </c>
      <c r="D108" s="3">
        <v>45706</v>
      </c>
      <c r="E108" s="4">
        <v>45706</v>
      </c>
      <c r="F108" s="5">
        <f t="shared" ca="1" si="3"/>
        <v>3</v>
      </c>
      <c r="G108" s="5">
        <f>IF(Tabela1[[#This Row],[data_finalizacao]]="",1,0)</f>
        <v>0</v>
      </c>
      <c r="H108">
        <v>87936456</v>
      </c>
      <c r="I108" t="s">
        <v>198</v>
      </c>
      <c r="J108" t="s">
        <v>199</v>
      </c>
      <c r="K108" t="s">
        <v>190</v>
      </c>
      <c r="L108" t="s">
        <v>191</v>
      </c>
      <c r="M108" t="s">
        <v>76</v>
      </c>
      <c r="N108" t="s">
        <v>119</v>
      </c>
    </row>
    <row r="109" spans="1:14">
      <c r="A109" t="s">
        <v>200</v>
      </c>
      <c r="B109" t="s">
        <v>201</v>
      </c>
      <c r="C109" s="3">
        <v>45710</v>
      </c>
      <c r="D109" s="3">
        <v>45713</v>
      </c>
      <c r="E109" s="4">
        <v>45713</v>
      </c>
      <c r="F109" s="5">
        <f t="shared" ca="1" si="3"/>
        <v>3</v>
      </c>
      <c r="G109" s="5">
        <f>IF(Tabela1[[#This Row],[data_finalizacao]]="",1,0)</f>
        <v>0</v>
      </c>
      <c r="H109">
        <v>87936453</v>
      </c>
      <c r="I109" t="s">
        <v>202</v>
      </c>
      <c r="J109" t="s">
        <v>203</v>
      </c>
      <c r="K109" t="s">
        <v>190</v>
      </c>
      <c r="L109" t="s">
        <v>191</v>
      </c>
      <c r="M109" t="s">
        <v>76</v>
      </c>
      <c r="N109" t="s">
        <v>119</v>
      </c>
    </row>
    <row r="110" spans="1:14">
      <c r="A110" t="s">
        <v>204</v>
      </c>
      <c r="B110" t="s">
        <v>205</v>
      </c>
      <c r="C110" s="3">
        <v>45710</v>
      </c>
      <c r="D110" s="3">
        <v>45717</v>
      </c>
      <c r="E110" s="4">
        <v>45717</v>
      </c>
      <c r="F110" s="5">
        <f t="shared" ca="1" si="3"/>
        <v>7</v>
      </c>
      <c r="G110" s="5">
        <f>IF(Tabela1[[#This Row],[data_finalizacao]]="",1,0)</f>
        <v>0</v>
      </c>
      <c r="H110">
        <v>87936453</v>
      </c>
      <c r="I110" t="s">
        <v>202</v>
      </c>
      <c r="J110" t="s">
        <v>203</v>
      </c>
      <c r="K110" t="s">
        <v>190</v>
      </c>
      <c r="L110" t="s">
        <v>191</v>
      </c>
      <c r="M110" t="s">
        <v>76</v>
      </c>
      <c r="N110" t="s">
        <v>119</v>
      </c>
    </row>
    <row r="111" spans="1:14">
      <c r="A111" t="s">
        <v>194</v>
      </c>
      <c r="B111" t="s">
        <v>195</v>
      </c>
      <c r="C111" s="3">
        <v>45703</v>
      </c>
      <c r="D111" s="3">
        <v>45706</v>
      </c>
      <c r="E111" s="4">
        <v>45706</v>
      </c>
      <c r="F111" s="5">
        <f t="shared" ca="1" si="3"/>
        <v>3</v>
      </c>
      <c r="G111" s="5">
        <f>IF(Tabela1[[#This Row],[data_finalizacao]]="",1,0)</f>
        <v>0</v>
      </c>
      <c r="H111">
        <v>87936453</v>
      </c>
      <c r="I111" t="s">
        <v>202</v>
      </c>
      <c r="J111" t="s">
        <v>203</v>
      </c>
      <c r="K111" t="s">
        <v>190</v>
      </c>
      <c r="L111" t="s">
        <v>191</v>
      </c>
      <c r="M111" t="s">
        <v>76</v>
      </c>
      <c r="N111" t="s">
        <v>119</v>
      </c>
    </row>
    <row r="112" spans="1:14">
      <c r="A112" t="s">
        <v>192</v>
      </c>
      <c r="B112" t="s">
        <v>193</v>
      </c>
      <c r="C112" s="3">
        <v>45703</v>
      </c>
      <c r="D112" s="3">
        <v>45722</v>
      </c>
      <c r="E112" s="4"/>
      <c r="F112" s="5">
        <f t="shared" ca="1" si="3"/>
        <v>27</v>
      </c>
      <c r="G112" s="5">
        <f>IF(Tabela1[[#This Row],[data_finalizacao]]="",1,0)</f>
        <v>1</v>
      </c>
      <c r="H112">
        <v>87936452</v>
      </c>
      <c r="I112" t="s">
        <v>206</v>
      </c>
      <c r="J112" t="s">
        <v>207</v>
      </c>
      <c r="K112" t="s">
        <v>190</v>
      </c>
      <c r="L112" t="s">
        <v>191</v>
      </c>
      <c r="M112" t="s">
        <v>76</v>
      </c>
      <c r="N112" t="s">
        <v>119</v>
      </c>
    </row>
    <row r="113" spans="1:14">
      <c r="A113" t="s">
        <v>196</v>
      </c>
      <c r="B113" t="s">
        <v>197</v>
      </c>
      <c r="C113" s="3">
        <v>45704</v>
      </c>
      <c r="D113" s="3">
        <v>45710</v>
      </c>
      <c r="E113" s="4">
        <v>45710</v>
      </c>
      <c r="F113" s="5">
        <f t="shared" ca="1" si="3"/>
        <v>6</v>
      </c>
      <c r="G113" s="5">
        <f>IF(Tabela1[[#This Row],[data_finalizacao]]="",1,0)</f>
        <v>0</v>
      </c>
      <c r="H113">
        <v>82143146</v>
      </c>
      <c r="I113" t="s">
        <v>184</v>
      </c>
      <c r="J113" t="s">
        <v>185</v>
      </c>
      <c r="K113" t="s">
        <v>190</v>
      </c>
      <c r="L113" t="s">
        <v>191</v>
      </c>
      <c r="M113" t="s">
        <v>76</v>
      </c>
      <c r="N113" t="s">
        <v>25</v>
      </c>
    </row>
    <row r="114" spans="1:14">
      <c r="A114" t="s">
        <v>208</v>
      </c>
      <c r="B114" t="s">
        <v>209</v>
      </c>
      <c r="C114" s="3">
        <v>45710</v>
      </c>
      <c r="D114" s="3">
        <v>45713</v>
      </c>
      <c r="E114" s="4">
        <v>45713</v>
      </c>
      <c r="F114" s="5">
        <f t="shared" ca="1" si="3"/>
        <v>3</v>
      </c>
      <c r="G114" s="5">
        <f>IF(Tabela1[[#This Row],[data_finalizacao]]="",1,0)</f>
        <v>0</v>
      </c>
      <c r="H114">
        <v>96271511</v>
      </c>
      <c r="I114" t="s">
        <v>140</v>
      </c>
      <c r="J114" t="s">
        <v>141</v>
      </c>
      <c r="K114" t="s">
        <v>190</v>
      </c>
      <c r="L114" t="s">
        <v>191</v>
      </c>
      <c r="M114" t="s">
        <v>76</v>
      </c>
      <c r="N114" t="s">
        <v>25</v>
      </c>
    </row>
    <row r="115" spans="1:14">
      <c r="A115" t="s">
        <v>200</v>
      </c>
      <c r="B115" t="s">
        <v>201</v>
      </c>
      <c r="C115" s="3">
        <v>45710</v>
      </c>
      <c r="D115" s="3">
        <v>45713</v>
      </c>
      <c r="E115" s="4">
        <v>45713</v>
      </c>
      <c r="F115" s="5">
        <f t="shared" ca="1" si="3"/>
        <v>3</v>
      </c>
      <c r="G115" s="5">
        <f>IF(Tabela1[[#This Row],[data_finalizacao]]="",1,0)</f>
        <v>0</v>
      </c>
      <c r="H115">
        <v>96271511</v>
      </c>
      <c r="I115" t="s">
        <v>140</v>
      </c>
      <c r="J115" t="s">
        <v>141</v>
      </c>
      <c r="K115" t="s">
        <v>190</v>
      </c>
      <c r="L115" t="s">
        <v>191</v>
      </c>
      <c r="M115" t="s">
        <v>76</v>
      </c>
      <c r="N115" t="s">
        <v>25</v>
      </c>
    </row>
    <row r="116" spans="1:14">
      <c r="A116" t="s">
        <v>210</v>
      </c>
      <c r="B116" t="s">
        <v>211</v>
      </c>
      <c r="C116" s="3">
        <v>45710</v>
      </c>
      <c r="D116" s="3">
        <v>45717</v>
      </c>
      <c r="E116" s="4">
        <v>45717</v>
      </c>
      <c r="F116" s="5">
        <f t="shared" ca="1" si="3"/>
        <v>7</v>
      </c>
      <c r="G116" s="5">
        <f>IF(Tabela1[[#This Row],[data_finalizacao]]="",1,0)</f>
        <v>0</v>
      </c>
      <c r="H116">
        <v>170659555</v>
      </c>
      <c r="I116" t="s">
        <v>212</v>
      </c>
      <c r="J116" t="s">
        <v>213</v>
      </c>
      <c r="K116" t="s">
        <v>190</v>
      </c>
      <c r="L116" t="s">
        <v>191</v>
      </c>
      <c r="M116" t="s">
        <v>76</v>
      </c>
      <c r="N116" t="s">
        <v>18</v>
      </c>
    </row>
    <row r="117" spans="1:14">
      <c r="A117" t="s">
        <v>192</v>
      </c>
      <c r="B117" t="s">
        <v>193</v>
      </c>
      <c r="C117" s="3">
        <v>45703</v>
      </c>
      <c r="D117" s="3">
        <v>45722</v>
      </c>
      <c r="E117" s="4"/>
      <c r="F117" s="5">
        <f t="shared" ca="1" si="3"/>
        <v>27</v>
      </c>
      <c r="G117" s="5">
        <f>IF(Tabela1[[#This Row],[data_finalizacao]]="",1,0)</f>
        <v>1</v>
      </c>
      <c r="H117">
        <v>96271520</v>
      </c>
      <c r="I117" t="s">
        <v>212</v>
      </c>
      <c r="J117" t="s">
        <v>214</v>
      </c>
      <c r="K117" t="s">
        <v>190</v>
      </c>
      <c r="L117" t="s">
        <v>191</v>
      </c>
      <c r="M117" t="s">
        <v>76</v>
      </c>
      <c r="N117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D8939-DCEB-4349-93B7-4A074877254D}">
  <dimension ref="A1:F38"/>
  <sheetViews>
    <sheetView zoomScale="85" zoomScaleNormal="85" workbookViewId="0">
      <selection activeCell="D29" sqref="D29"/>
    </sheetView>
  </sheetViews>
  <sheetFormatPr defaultRowHeight="14.4"/>
  <cols>
    <col min="1" max="1" width="30.44140625" bestFit="1" customWidth="1"/>
    <col min="5" max="5" width="29.33203125" customWidth="1"/>
  </cols>
  <sheetData>
    <row r="1" spans="1:6" ht="15" thickBot="1">
      <c r="A1" s="10" t="s">
        <v>5</v>
      </c>
      <c r="E1" s="10" t="s">
        <v>224</v>
      </c>
      <c r="F1" t="s">
        <v>239</v>
      </c>
    </row>
    <row r="2" spans="1:6" ht="27.6" thickBot="1">
      <c r="A2" t="s">
        <v>115</v>
      </c>
      <c r="E2" s="12" t="s">
        <v>70</v>
      </c>
      <c r="F2" t="str">
        <f>_xlfn.XLOOKUP(E2,A:A,A:A,0)</f>
        <v>Henrique Nogueira Pedro Lindoso</v>
      </c>
    </row>
    <row r="3" spans="1:6" ht="15" thickBot="1">
      <c r="A3" t="s">
        <v>124</v>
      </c>
      <c r="E3" s="13" t="s">
        <v>124</v>
      </c>
      <c r="F3" t="str">
        <f t="shared" ref="F3:F37" si="0">_xlfn.XLOOKUP(E3,A:A,A:A,0)</f>
        <v>Amabile Guerra Nunes</v>
      </c>
    </row>
    <row r="4" spans="1:6" ht="15" thickBot="1">
      <c r="A4" s="11" t="s">
        <v>152</v>
      </c>
      <c r="E4" s="12" t="s">
        <v>225</v>
      </c>
      <c r="F4">
        <f t="shared" si="0"/>
        <v>0</v>
      </c>
    </row>
    <row r="5" spans="1:6" ht="15" thickBot="1">
      <c r="A5" s="6" t="s">
        <v>154</v>
      </c>
      <c r="E5" s="13" t="s">
        <v>226</v>
      </c>
      <c r="F5">
        <f t="shared" si="0"/>
        <v>0</v>
      </c>
    </row>
    <row r="6" spans="1:6" ht="15" thickBot="1">
      <c r="A6" s="7" t="s">
        <v>158</v>
      </c>
      <c r="E6" s="12" t="s">
        <v>212</v>
      </c>
      <c r="F6" t="str">
        <f t="shared" si="0"/>
        <v>Vitor Aratani Katayama</v>
      </c>
    </row>
    <row r="7" spans="1:6" ht="15" thickBot="1">
      <c r="A7" t="s">
        <v>56</v>
      </c>
      <c r="E7" s="13" t="s">
        <v>227</v>
      </c>
      <c r="F7">
        <f t="shared" si="0"/>
        <v>0</v>
      </c>
    </row>
    <row r="8" spans="1:6" ht="15" thickBot="1">
      <c r="A8" t="s">
        <v>30</v>
      </c>
      <c r="E8" s="12" t="s">
        <v>30</v>
      </c>
      <c r="F8" t="str">
        <f t="shared" si="0"/>
        <v>Gabriel da Silva Navarro</v>
      </c>
    </row>
    <row r="9" spans="1:6" ht="15" thickBot="1">
      <c r="A9" s="7" t="s">
        <v>13</v>
      </c>
      <c r="E9" s="13" t="s">
        <v>140</v>
      </c>
      <c r="F9" t="str">
        <f t="shared" si="0"/>
        <v>Vinicius dos Santos Pereira</v>
      </c>
    </row>
    <row r="10" spans="1:6" ht="15" thickBot="1">
      <c r="A10" t="s">
        <v>70</v>
      </c>
      <c r="E10" s="12" t="s">
        <v>23</v>
      </c>
      <c r="F10" t="str">
        <f t="shared" si="0"/>
        <v>Julia Cerqueira Vieira</v>
      </c>
    </row>
    <row r="11" spans="1:6" ht="27.6" thickBot="1">
      <c r="A11" t="s">
        <v>103</v>
      </c>
      <c r="E11" s="13" t="s">
        <v>170</v>
      </c>
      <c r="F11" t="str">
        <f t="shared" si="0"/>
        <v>Rafael Derrico dos Santos Abreu</v>
      </c>
    </row>
    <row r="12" spans="1:6" ht="15" thickBot="1">
      <c r="A12" s="7" t="s">
        <v>128</v>
      </c>
      <c r="E12" s="12" t="s">
        <v>144</v>
      </c>
      <c r="F12" t="str">
        <f t="shared" si="0"/>
        <v>Ygor Ronnan Miguel Reis</v>
      </c>
    </row>
    <row r="13" spans="1:6" ht="15" thickBot="1">
      <c r="A13" s="7" t="s">
        <v>166</v>
      </c>
      <c r="E13" s="13" t="s">
        <v>26</v>
      </c>
      <c r="F13" t="str">
        <f t="shared" si="0"/>
        <v>Lucas dos Santos Camargo</v>
      </c>
    </row>
    <row r="14" spans="1:6" ht="15" thickBot="1">
      <c r="A14" t="s">
        <v>113</v>
      </c>
      <c r="E14" s="12" t="s">
        <v>228</v>
      </c>
      <c r="F14">
        <f t="shared" si="0"/>
        <v>0</v>
      </c>
    </row>
    <row r="15" spans="1:6" ht="15" thickBot="1">
      <c r="A15" t="s">
        <v>23</v>
      </c>
      <c r="E15" s="13" t="s">
        <v>103</v>
      </c>
      <c r="F15" t="str">
        <f t="shared" si="0"/>
        <v>Igor Pires Ferreira</v>
      </c>
    </row>
    <row r="16" spans="1:6" ht="15" thickBot="1">
      <c r="A16" t="s">
        <v>198</v>
      </c>
      <c r="E16" s="12" t="s">
        <v>13</v>
      </c>
      <c r="F16" t="str">
        <f t="shared" si="0"/>
        <v>Gabriel Finamore</v>
      </c>
    </row>
    <row r="17" spans="1:6" ht="15" thickBot="1">
      <c r="A17" t="s">
        <v>52</v>
      </c>
      <c r="E17" s="13" t="s">
        <v>229</v>
      </c>
      <c r="F17">
        <f t="shared" si="0"/>
        <v>0</v>
      </c>
    </row>
    <row r="18" spans="1:6" ht="15" thickBot="1">
      <c r="A18" s="7" t="s">
        <v>26</v>
      </c>
      <c r="E18" s="13" t="s">
        <v>230</v>
      </c>
      <c r="F18">
        <f t="shared" si="0"/>
        <v>0</v>
      </c>
    </row>
    <row r="19" spans="1:6" ht="15" thickBot="1">
      <c r="A19" t="s">
        <v>134</v>
      </c>
      <c r="E19" s="12" t="s">
        <v>134</v>
      </c>
      <c r="F19" t="str">
        <f t="shared" si="0"/>
        <v>Lucas Tortelli de Moura</v>
      </c>
    </row>
    <row r="20" spans="1:6" ht="15" thickBot="1">
      <c r="A20" t="s">
        <v>202</v>
      </c>
      <c r="E20" s="13" t="s">
        <v>166</v>
      </c>
      <c r="F20" t="str">
        <f t="shared" si="0"/>
        <v>José Eduardo Santos Sarrico</v>
      </c>
    </row>
    <row r="21" spans="1:6" ht="15" thickBot="1">
      <c r="A21" s="7" t="s">
        <v>206</v>
      </c>
      <c r="E21" s="12" t="s">
        <v>152</v>
      </c>
      <c r="F21" t="str">
        <f t="shared" si="0"/>
        <v>Anna Yoshi Une Mesquita</v>
      </c>
    </row>
    <row r="22" spans="1:6" ht="15" thickBot="1">
      <c r="A22" t="s">
        <v>184</v>
      </c>
      <c r="E22" s="12" t="s">
        <v>184</v>
      </c>
      <c r="F22" t="str">
        <f t="shared" si="0"/>
        <v>Marcos Felipe da Silva</v>
      </c>
    </row>
    <row r="23" spans="1:6" ht="15" thickBot="1">
      <c r="A23" s="7" t="s">
        <v>170</v>
      </c>
      <c r="E23" s="13" t="s">
        <v>231</v>
      </c>
      <c r="F23">
        <f t="shared" si="0"/>
        <v>0</v>
      </c>
    </row>
    <row r="24" spans="1:6" ht="15" thickBot="1">
      <c r="A24" t="s">
        <v>172</v>
      </c>
      <c r="E24" s="12" t="s">
        <v>52</v>
      </c>
      <c r="F24" t="str">
        <f t="shared" si="0"/>
        <v>Lorenzo Cavalcante</v>
      </c>
    </row>
    <row r="25" spans="1:6" ht="27.6" thickBot="1">
      <c r="A25" t="s">
        <v>140</v>
      </c>
      <c r="E25" s="13" t="s">
        <v>232</v>
      </c>
      <c r="F25">
        <f t="shared" si="0"/>
        <v>0</v>
      </c>
    </row>
    <row r="26" spans="1:6" ht="27.6" thickBot="1">
      <c r="A26" s="7" t="s">
        <v>212</v>
      </c>
      <c r="E26" s="12" t="s">
        <v>233</v>
      </c>
      <c r="F26">
        <f t="shared" si="0"/>
        <v>0</v>
      </c>
    </row>
    <row r="27" spans="1:6" ht="15" thickBot="1">
      <c r="A27" t="s">
        <v>144</v>
      </c>
      <c r="E27" s="13" t="s">
        <v>234</v>
      </c>
      <c r="F27">
        <f t="shared" si="0"/>
        <v>0</v>
      </c>
    </row>
    <row r="28" spans="1:6" ht="15" thickBot="1">
      <c r="E28" s="12" t="s">
        <v>235</v>
      </c>
      <c r="F28">
        <f t="shared" si="0"/>
        <v>0</v>
      </c>
    </row>
    <row r="29" spans="1:6" ht="15" thickBot="1">
      <c r="E29" s="13" t="s">
        <v>154</v>
      </c>
      <c r="F29" t="str">
        <f t="shared" si="0"/>
        <v>Eduarda Sabino de Morais</v>
      </c>
    </row>
    <row r="30" spans="1:6" ht="15" thickBot="1">
      <c r="E30" s="12" t="s">
        <v>198</v>
      </c>
      <c r="F30" t="str">
        <f t="shared" si="0"/>
        <v>Leonardo de Souza Teodoro</v>
      </c>
    </row>
    <row r="31" spans="1:6" ht="15" thickBot="1">
      <c r="E31" s="13" t="s">
        <v>236</v>
      </c>
      <c r="F31">
        <f t="shared" si="0"/>
        <v>0</v>
      </c>
    </row>
    <row r="32" spans="1:6" ht="15" thickBot="1">
      <c r="E32" s="12" t="s">
        <v>172</v>
      </c>
      <c r="F32" t="str">
        <f t="shared" si="0"/>
        <v>Thales Vieira Rodrigues</v>
      </c>
    </row>
    <row r="33" spans="5:6" ht="15" thickBot="1">
      <c r="E33" s="13" t="s">
        <v>115</v>
      </c>
      <c r="F33" t="str">
        <f t="shared" si="0"/>
        <v>Alexandre Feitosa Gil</v>
      </c>
    </row>
    <row r="34" spans="5:6" ht="15" thickBot="1">
      <c r="E34" s="12" t="s">
        <v>237</v>
      </c>
      <c r="F34">
        <f t="shared" si="0"/>
        <v>0</v>
      </c>
    </row>
    <row r="35" spans="5:6" ht="15" thickBot="1">
      <c r="E35" s="13" t="s">
        <v>206</v>
      </c>
      <c r="F35" t="str">
        <f t="shared" si="0"/>
        <v>Marcelo Fridschtein</v>
      </c>
    </row>
    <row r="36" spans="5:6" ht="15" thickBot="1">
      <c r="E36" s="12" t="s">
        <v>158</v>
      </c>
      <c r="F36" t="str">
        <f t="shared" si="0"/>
        <v>Eduardo Ludgerio Barrado</v>
      </c>
    </row>
    <row r="37" spans="5:6" ht="15" thickBot="1">
      <c r="E37" s="13" t="s">
        <v>238</v>
      </c>
      <c r="F37">
        <f t="shared" si="0"/>
        <v>0</v>
      </c>
    </row>
    <row r="38" spans="5:6" ht="15" thickBot="1">
      <c r="E38" s="14"/>
    </row>
  </sheetData>
  <autoFilter ref="A1:A27" xr:uid="{248D8939-DCEB-4349-93B7-4A074877254D}">
    <sortState xmlns:xlrd2="http://schemas.microsoft.com/office/spreadsheetml/2017/richdata2" ref="A2:A27">
      <sortCondition ref="A1:A27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Planilha1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dos Santos Camargo</dc:creator>
  <cp:lastModifiedBy>Lucas dos Santos Camargo</cp:lastModifiedBy>
  <dcterms:created xsi:type="dcterms:W3CDTF">2025-03-12T10:09:05Z</dcterms:created>
  <dcterms:modified xsi:type="dcterms:W3CDTF">2025-03-15T01:42:25Z</dcterms:modified>
</cp:coreProperties>
</file>