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 SERVICES\Dropbox\Ciclos 2015\Analisis\Exposiciones\"/>
    </mc:Choice>
  </mc:AlternateContent>
  <bookViews>
    <workbookView xWindow="0" yWindow="1800" windowWidth="20490" windowHeight="9180"/>
  </bookViews>
  <sheets>
    <sheet name="Macho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37" i="2"/>
  <c r="F36" i="2"/>
  <c r="F35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9" i="2"/>
  <c r="D5" i="2"/>
  <c r="F43" i="2" l="1"/>
  <c r="C45" i="2" s="1"/>
  <c r="C50" i="2" s="1"/>
  <c r="C11" i="2"/>
  <c r="C48" i="2" s="1"/>
  <c r="E28" i="2"/>
  <c r="C30" i="2" s="1"/>
  <c r="C49" i="2" s="1"/>
  <c r="C53" i="2" l="1"/>
  <c r="C57" i="2" s="1"/>
  <c r="C62" i="2" s="1"/>
</calcChain>
</file>

<file path=xl/sharedStrings.xml><?xml version="1.0" encoding="utf-8"?>
<sst xmlns="http://schemas.openxmlformats.org/spreadsheetml/2006/main" count="98" uniqueCount="88">
  <si>
    <t>Descripción</t>
  </si>
  <si>
    <t>Valor</t>
  </si>
  <si>
    <t>Factor</t>
  </si>
  <si>
    <t>Peso</t>
  </si>
  <si>
    <t>Nivel</t>
  </si>
  <si>
    <t>Peso * Nivel</t>
  </si>
  <si>
    <t>T1</t>
  </si>
  <si>
    <t>Sistema Distribuido</t>
  </si>
  <si>
    <t>T2</t>
  </si>
  <si>
    <t>Objetivos de performance o tiempo de respuesta</t>
  </si>
  <si>
    <t>T3</t>
  </si>
  <si>
    <t>Eficiencia del usuario</t>
  </si>
  <si>
    <t>T4</t>
  </si>
  <si>
    <t>Procesamiento interno complejo</t>
  </si>
  <si>
    <t>T5</t>
  </si>
  <si>
    <t>El código debe ser reutilizable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</si>
  <si>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</si>
  <si>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</si>
  <si>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</si>
  <si>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</si>
  <si>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</si>
  <si>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</si>
  <si>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</si>
  <si>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</si>
  <si>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</si>
  <si>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</si>
  <si>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</si>
  <si>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Objetivos especiales de seguridad</t>
  </si>
  <si>
    <t>T12</t>
  </si>
  <si>
    <t>Acceso directo a terceras partes</t>
  </si>
  <si>
    <t>T13</t>
  </si>
  <si>
    <t xml:space="preserve"> facilidades especiales de entrenamiento a usuarios</t>
  </si>
  <si>
    <t xml:space="preserve">Tfactor = </t>
  </si>
  <si>
    <t>TCF =</t>
  </si>
  <si>
    <t>E1</t>
  </si>
  <si>
    <t>Familiaridad con el modelo del proyecto utilizado</t>
  </si>
  <si>
    <t>E2</t>
  </si>
  <si>
    <t>Experiencia en la aplicación</t>
  </si>
  <si>
    <t>E3</t>
  </si>
  <si>
    <t>Experiencia en orientación a objectos</t>
  </si>
  <si>
    <t>E4</t>
  </si>
  <si>
    <t>Capacidad de analista lider</t>
  </si>
  <si>
    <t>E5</t>
  </si>
  <si>
    <t>Motivación</t>
  </si>
  <si>
    <t>E6</t>
  </si>
  <si>
    <t>Estabilidad en los requisitos</t>
  </si>
  <si>
    <t>E7</t>
  </si>
  <si>
    <t>Personal de medio tiempo</t>
  </si>
  <si>
    <t>E8</t>
  </si>
  <si>
    <t>Dificultad en el lenguaje de programación</t>
  </si>
  <si>
    <t>Efactor</t>
  </si>
  <si>
    <t>EF =</t>
  </si>
  <si>
    <t>UCP = UUCP * TCF * EF</t>
  </si>
  <si>
    <t>UUCP =</t>
  </si>
  <si>
    <t xml:space="preserve">UCP = </t>
  </si>
  <si>
    <t xml:space="preserve">HH = UCP * 20 </t>
  </si>
  <si>
    <t>HH =</t>
  </si>
  <si>
    <t>Peso de los actores</t>
  </si>
  <si>
    <t>tipo de actor</t>
  </si>
  <si>
    <t>Peso del actor</t>
  </si>
  <si>
    <t>Peso de los casos de uso</t>
  </si>
  <si>
    <t>Peso del caso</t>
  </si>
  <si>
    <t>3 o menos</t>
  </si>
  <si>
    <t>4 a 7</t>
  </si>
  <si>
    <t>7 o mas</t>
  </si>
  <si>
    <t>Transacciones</t>
  </si>
  <si>
    <t>peso caso uso s/ajutar</t>
  </si>
  <si>
    <t>Factores Técnicos</t>
  </si>
  <si>
    <t>valor</t>
  </si>
  <si>
    <t>Peso * Valor</t>
  </si>
  <si>
    <t>Irrelevante</t>
  </si>
  <si>
    <t>De  0 a 2</t>
  </si>
  <si>
    <t>Medio</t>
  </si>
  <si>
    <t>Esencial</t>
  </si>
  <si>
    <t xml:space="preserve">Escala de estimaciones </t>
  </si>
  <si>
    <t xml:space="preserve">De 3 a 4 </t>
  </si>
  <si>
    <t>Factores Ambientales</t>
  </si>
  <si>
    <t>Sin experiencia, sin motivación, estabilidad</t>
  </si>
  <si>
    <t>De 0 a 2</t>
  </si>
  <si>
    <t>promedio</t>
  </si>
  <si>
    <t>Amplia experiencia, motivación, estabilidad</t>
  </si>
  <si>
    <t>De 3 a 5</t>
  </si>
  <si>
    <t>Costo Total del Proyecto</t>
  </si>
  <si>
    <t>Costo de la hora trabajada</t>
  </si>
  <si>
    <t>simple (API)</t>
  </si>
  <si>
    <t>medio (Protocolo)</t>
  </si>
  <si>
    <t>complejo (Interfaz grafica)</t>
  </si>
  <si>
    <t>Nombre del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</si>
</sst>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US$&quot;* #,##0.00_-;\-&quot;US$&quot;* #,##0.00_-;_-&quot;US$&quot;* &quot;-&quot;??_-;_-@_-"/>
    <numFmt numFmtId="164" formatCode="_-[$CRC]\ * #,##0.00_-;\-[$CRC]\ * #,##0.00_-;_-[$CRC]\ * &quot;-&quot;??_-;_-@_-"/>
  </numFmts>
  <fonts count="11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right"/>
    </xf>
    <xf numFmtId="0" fontId="4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workbookViewId="0">
      <selection activeCell="B9" sqref="B9:C9"/>
    </sheetView>
  </sheetViews>
  <sheetFormatPr baseColWidth="10" defaultColWidth="7.140625" defaultRowHeight="15" x14ac:dyDescent="0.2"/>
  <cols>
    <col min="1" max="1" width="7.140625" style="1"/>
    <col min="2" max="2" width="27.5703125" style="10" customWidth="1"/>
    <col min="3" max="3" width="22.42578125" style="10" customWidth="1"/>
    <col min="4" max="4" width="7.140625" style="1"/>
    <col min="5" max="5" width="14.140625" style="1" customWidth="1"/>
    <col min="6" max="6" width="12.7109375" style="1" customWidth="1"/>
    <col min="7" max="7" width="2.5703125" style="1" customWidth="1"/>
    <col min="8" max="8" width="3.140625" style="1" customWidth="1"/>
    <col min="9" max="9" width="2.28515625" style="1" customWidth="1"/>
    <col min="10" max="10" width="16.7109375" style="1" customWidth="1"/>
    <col min="11" max="11" width="2.5703125" style="1" hidden="1" customWidth="1"/>
    <col min="12" max="12" width="9.28515625" style="1" customWidth="1"/>
    <col min="13" max="16384" width="7.140625" style="1"/>
  </cols>
  <sheetData>
    <row r="1" spans="2:12" ht="35.25" customHeight="1" x14ac:dyDescent="0.2">
      <c r="B1" s="24" t="s">
        <v>87</v>
      </c>
      <c r="C1" s="24"/>
      <c r="D1" s="24"/>
      <c r="E1" s="24"/>
      <c r="F1" s="24"/>
      <c r="G1" s="24"/>
      <c r="H1" s="24"/>
      <c r="I1" s="24"/>
      <c r="K1" s="1" t="s">
        <v>84</v>
      </c>
    </row>
    <row r="2" spans="2:12" ht="21" customHeight="1" x14ac:dyDescent="0.2">
      <c r="B2" s="27"/>
      <c r="C2" s="27"/>
      <c r="D2" s="27"/>
      <c r="E2" s="27"/>
      <c r="F2" s="27"/>
      <c r="G2" s="27"/>
      <c r="H2" s="27"/>
      <c r="I2" s="27"/>
      <c r="K2" s="1" t="s">
        <v>85</v>
      </c>
    </row>
    <row r="3" spans="2:12" ht="15.75" x14ac:dyDescent="0.25">
      <c r="B3" s="28" t="s">
        <v>57</v>
      </c>
      <c r="C3" s="28"/>
      <c r="D3" s="28"/>
      <c r="E3" s="28"/>
      <c r="F3" s="28"/>
      <c r="G3" s="28"/>
      <c r="H3" s="28"/>
      <c r="I3" s="28"/>
      <c r="K3" s="1" t="s">
        <v>86</v>
      </c>
    </row>
    <row r="4" spans="2:12" ht="15.75" x14ac:dyDescent="0.25">
      <c r="B4" s="25" t="s">
        <v>58</v>
      </c>
      <c r="C4" s="25"/>
      <c r="D4" s="25" t="s">
        <v>59</v>
      </c>
      <c r="E4" s="25"/>
      <c r="F4" s="25"/>
      <c r="G4" s="25"/>
      <c r="H4" s="25"/>
      <c r="I4" s="25"/>
    </row>
    <row r="5" spans="2:12" ht="15.75" customHeight="1" x14ac:dyDescent="0.25">
      <c r="B5" s="26" t="s">
        <v>86</v>
      </c>
      <c r="C5" s="26"/>
      <c r="D5" s="46">
        <f>IF(B5=K1,1,IF(B5=K2,2,IF(B5=K3,3)))</f>
        <v>3</v>
      </c>
      <c r="E5" s="46"/>
      <c r="F5" s="46"/>
      <c r="G5" s="46"/>
      <c r="H5" s="46"/>
      <c r="I5" s="46"/>
    </row>
    <row r="7" spans="2:12" ht="15.75" x14ac:dyDescent="0.25">
      <c r="B7" s="28" t="s">
        <v>60</v>
      </c>
      <c r="C7" s="28"/>
      <c r="D7" s="28"/>
      <c r="E7" s="28"/>
      <c r="F7" s="28"/>
      <c r="G7" s="28"/>
      <c r="H7" s="28"/>
      <c r="I7" s="28"/>
      <c r="K7" s="1" t="s">
        <v>62</v>
      </c>
    </row>
    <row r="8" spans="2:12" ht="15.75" x14ac:dyDescent="0.25">
      <c r="B8" s="25" t="s">
        <v>65</v>
      </c>
      <c r="C8" s="25"/>
      <c r="D8" s="25" t="s">
        <v>61</v>
      </c>
      <c r="E8" s="25"/>
      <c r="F8" s="25"/>
      <c r="G8" s="25"/>
      <c r="H8" s="25"/>
      <c r="I8" s="25"/>
      <c r="K8" s="1" t="s">
        <v>63</v>
      </c>
    </row>
    <row r="9" spans="2:12" ht="15.75" customHeight="1" x14ac:dyDescent="0.25">
      <c r="B9" s="26" t="s">
        <v>63</v>
      </c>
      <c r="C9" s="26"/>
      <c r="D9" s="46">
        <f>IF(B9=K7,5,IF(B9=K8,10,IF(B9=K9,15)))</f>
        <v>10</v>
      </c>
      <c r="E9" s="46"/>
      <c r="F9" s="46"/>
      <c r="G9" s="46"/>
      <c r="H9" s="46"/>
      <c r="I9" s="46"/>
      <c r="K9" s="1" t="s">
        <v>64</v>
      </c>
    </row>
    <row r="11" spans="2:12" ht="15.75" x14ac:dyDescent="0.25">
      <c r="B11" s="29" t="s">
        <v>66</v>
      </c>
      <c r="C11" s="45">
        <f>+D5+D9</f>
        <v>13</v>
      </c>
    </row>
    <row r="13" spans="2:12" ht="16.5" thickBot="1" x14ac:dyDescent="0.25">
      <c r="B13" s="11" t="s">
        <v>67</v>
      </c>
    </row>
    <row r="14" spans="2:12" ht="36" customHeight="1" thickBot="1" x14ac:dyDescent="0.25">
      <c r="B14" s="30" t="s">
        <v>2</v>
      </c>
      <c r="C14" s="31" t="s">
        <v>0</v>
      </c>
      <c r="D14" s="31" t="s">
        <v>3</v>
      </c>
      <c r="E14" s="31" t="s">
        <v>68</v>
      </c>
      <c r="F14" s="31" t="s">
        <v>69</v>
      </c>
      <c r="J14" s="22" t="s">
        <v>74</v>
      </c>
      <c r="K14" s="22"/>
      <c r="L14" s="22"/>
    </row>
    <row r="15" spans="2:12" ht="48" customHeight="1" thickBot="1" x14ac:dyDescent="0.25">
      <c r="B15" s="3" t="s">
        <v>6</v>
      </c>
      <c r="C15" s="6" t="s">
        <v>7</v>
      </c>
      <c r="D15" s="4">
        <v>2</v>
      </c>
      <c r="E15" s="4">
        <v>2</v>
      </c>
      <c r="F15" s="4">
        <f>+D15*E15</f>
        <v>4</v>
      </c>
      <c r="J15" s="19" t="s">
        <v>0</v>
      </c>
      <c r="K15" s="19"/>
      <c r="L15" s="12" t="s">
        <v>1</v>
      </c>
    </row>
    <row r="16" spans="2:12" ht="26.25" thickBot="1" x14ac:dyDescent="0.25">
      <c r="B16" s="3" t="s">
        <v>8</v>
      </c>
      <c r="C16" s="6" t="s">
        <v>9</v>
      </c>
      <c r="D16" s="4">
        <v>1</v>
      </c>
      <c r="E16" s="4">
        <v>5</v>
      </c>
      <c r="F16" s="4">
        <f t="shared" ref="F16:F27" si="0">+D16*E16</f>
        <v>5</v>
      </c>
      <c r="J16" s="20" t="s">
        <v>70</v>
      </c>
      <c r="K16" s="20"/>
      <c r="L16" s="13" t="s">
        <v>71</v>
      </c>
    </row>
    <row r="17" spans="2:12" ht="15.75" thickBot="1" x14ac:dyDescent="0.25">
      <c r="B17" s="3" t="s">
        <v>10</v>
      </c>
      <c r="C17" s="6" t="s">
        <v>11</v>
      </c>
      <c r="D17" s="4">
        <v>1</v>
      </c>
      <c r="E17" s="4">
        <v>0</v>
      </c>
      <c r="F17" s="4">
        <f t="shared" si="0"/>
        <v>0</v>
      </c>
      <c r="J17" s="20" t="s">
        <v>72</v>
      </c>
      <c r="K17" s="20"/>
      <c r="L17" s="13" t="s">
        <v>75</v>
      </c>
    </row>
    <row r="18" spans="2:12" ht="26.25" thickBot="1" x14ac:dyDescent="0.25">
      <c r="B18" s="3" t="s">
        <v>12</v>
      </c>
      <c r="C18" s="6" t="s">
        <v>13</v>
      </c>
      <c r="D18" s="4">
        <v>1</v>
      </c>
      <c r="E18" s="4">
        <v>3</v>
      </c>
      <c r="F18" s="4">
        <f t="shared" si="0"/>
        <v>3</v>
      </c>
      <c r="J18" s="20" t="s">
        <v>73</v>
      </c>
      <c r="K18" s="20"/>
      <c r="L18" s="14">
        <v>5</v>
      </c>
    </row>
    <row r="19" spans="2:12" ht="26.25" thickBot="1" x14ac:dyDescent="0.25">
      <c r="B19" s="3" t="s">
        <v>14</v>
      </c>
      <c r="C19" s="6" t="s">
        <v>15</v>
      </c>
      <c r="D19" s="4">
        <v>1</v>
      </c>
      <c r="E19" s="4">
        <v>3</v>
      </c>
      <c r="F19" s="4">
        <f t="shared" si="0"/>
        <v>3</v>
      </c>
    </row>
    <row r="20" spans="2:12" ht="15.75" thickBot="1" x14ac:dyDescent="0.25">
      <c r="B20" s="3" t="s">
        <v>16</v>
      </c>
      <c r="C20" s="6" t="s">
        <v>17</v>
      </c>
      <c r="D20" s="4">
        <v>0.5</v>
      </c>
      <c r="E20" s="4">
        <v>5</v>
      </c>
      <c r="F20" s="4">
        <f t="shared" si="0"/>
        <v>2.5</v>
      </c>
    </row>
    <row r="21" spans="2:12" ht="15.75" thickBot="1" x14ac:dyDescent="0.25">
      <c r="B21" s="3" t="s">
        <v>18</v>
      </c>
      <c r="C21" s="6" t="s">
        <v>19</v>
      </c>
      <c r="D21" s="4">
        <v>0.5</v>
      </c>
      <c r="E21" s="4">
        <v>5</v>
      </c>
      <c r="F21" s="4">
        <f t="shared" si="0"/>
        <v>2.5</v>
      </c>
    </row>
    <row r="22" spans="2:12" ht="15.75" thickBot="1" x14ac:dyDescent="0.25">
      <c r="B22" s="3" t="s">
        <v>20</v>
      </c>
      <c r="C22" s="6" t="s">
        <v>21</v>
      </c>
      <c r="D22" s="4">
        <v>2</v>
      </c>
      <c r="E22" s="4">
        <v>3</v>
      </c>
      <c r="F22" s="4">
        <f t="shared" si="0"/>
        <v>6</v>
      </c>
    </row>
    <row r="23" spans="2:12" ht="15.75" thickBot="1" x14ac:dyDescent="0.25">
      <c r="B23" s="3" t="s">
        <v>22</v>
      </c>
      <c r="C23" s="6" t="s">
        <v>23</v>
      </c>
      <c r="D23" s="4">
        <v>1</v>
      </c>
      <c r="E23" s="4">
        <v>3</v>
      </c>
      <c r="F23" s="4">
        <f t="shared" si="0"/>
        <v>3</v>
      </c>
    </row>
    <row r="24" spans="2:12" ht="15.75" thickBot="1" x14ac:dyDescent="0.25">
      <c r="B24" s="3" t="s">
        <v>24</v>
      </c>
      <c r="C24" s="6" t="s">
        <v>25</v>
      </c>
      <c r="D24" s="4">
        <v>1</v>
      </c>
      <c r="E24" s="4">
        <v>1</v>
      </c>
      <c r="F24" s="4">
        <f t="shared" si="0"/>
        <v>1</v>
      </c>
    </row>
    <row r="25" spans="2:12" ht="26.25" thickBot="1" x14ac:dyDescent="0.25">
      <c r="B25" s="3" t="s">
        <v>26</v>
      </c>
      <c r="C25" s="6" t="s">
        <v>27</v>
      </c>
      <c r="D25" s="4">
        <v>1</v>
      </c>
      <c r="E25" s="4">
        <v>1</v>
      </c>
      <c r="F25" s="4">
        <f t="shared" si="0"/>
        <v>1</v>
      </c>
    </row>
    <row r="26" spans="2:12" ht="26.25" thickBot="1" x14ac:dyDescent="0.25">
      <c r="B26" s="3" t="s">
        <v>28</v>
      </c>
      <c r="C26" s="6" t="s">
        <v>29</v>
      </c>
      <c r="D26" s="4">
        <v>1</v>
      </c>
      <c r="E26" s="4">
        <v>0</v>
      </c>
      <c r="F26" s="4">
        <f t="shared" si="0"/>
        <v>0</v>
      </c>
    </row>
    <row r="27" spans="2:12" ht="39" thickBot="1" x14ac:dyDescent="0.25">
      <c r="B27" s="3" t="s">
        <v>30</v>
      </c>
      <c r="C27" s="6" t="s">
        <v>31</v>
      </c>
      <c r="D27" s="4">
        <v>1</v>
      </c>
      <c r="E27" s="7">
        <v>0</v>
      </c>
      <c r="F27" s="4">
        <f t="shared" si="0"/>
        <v>0</v>
      </c>
    </row>
    <row r="28" spans="2:12" ht="16.5" customHeight="1" thickBot="1" x14ac:dyDescent="0.35">
      <c r="B28" s="15"/>
      <c r="C28" s="38" t="s">
        <v>32</v>
      </c>
      <c r="D28" s="39"/>
      <c r="E28" s="43">
        <f>+SUM(F15:F27)</f>
        <v>31</v>
      </c>
      <c r="F28" s="44"/>
    </row>
    <row r="29" spans="2:12" ht="15.75" thickBot="1" x14ac:dyDescent="0.25"/>
    <row r="30" spans="2:12" ht="19.5" thickBot="1" x14ac:dyDescent="0.35">
      <c r="B30" s="32" t="s">
        <v>33</v>
      </c>
      <c r="C30" s="8">
        <f>IF(E28=0,0,0.6+(0.01*E28))</f>
        <v>0.90999999999999992</v>
      </c>
    </row>
    <row r="33" spans="2:12" ht="15.75" thickBot="1" x14ac:dyDescent="0.25">
      <c r="B33" s="10" t="s">
        <v>76</v>
      </c>
    </row>
    <row r="34" spans="2:12" ht="32.25" thickBot="1" x14ac:dyDescent="0.25">
      <c r="B34" s="30" t="s">
        <v>2</v>
      </c>
      <c r="C34" s="31" t="s">
        <v>0</v>
      </c>
      <c r="D34" s="31" t="s">
        <v>3</v>
      </c>
      <c r="E34" s="31" t="s">
        <v>4</v>
      </c>
      <c r="F34" s="31" t="s">
        <v>5</v>
      </c>
      <c r="J34" s="19" t="s">
        <v>0</v>
      </c>
      <c r="K34" s="19"/>
      <c r="L34" s="12" t="s">
        <v>68</v>
      </c>
    </row>
    <row r="35" spans="2:12" ht="39" thickBot="1" x14ac:dyDescent="0.25">
      <c r="B35" s="3" t="s">
        <v>34</v>
      </c>
      <c r="C35" s="6" t="s">
        <v>35</v>
      </c>
      <c r="D35" s="4">
        <v>1.5</v>
      </c>
      <c r="E35" s="4">
        <v>2</v>
      </c>
      <c r="F35" s="4">
        <f>+D35*E35</f>
        <v>3</v>
      </c>
      <c r="J35" s="20" t="s">
        <v>77</v>
      </c>
      <c r="K35" s="20"/>
      <c r="L35" s="14" t="s">
        <v>78</v>
      </c>
    </row>
    <row r="36" spans="2:12" ht="26.25" thickBot="1" x14ac:dyDescent="0.25">
      <c r="B36" s="3" t="s">
        <v>36</v>
      </c>
      <c r="C36" s="6" t="s">
        <v>37</v>
      </c>
      <c r="D36" s="4">
        <v>0.5</v>
      </c>
      <c r="E36" s="4">
        <v>2</v>
      </c>
      <c r="F36" s="4">
        <f t="shared" ref="F36:F42" si="1">+D36*E36</f>
        <v>1</v>
      </c>
      <c r="J36" s="20" t="s">
        <v>79</v>
      </c>
      <c r="K36" s="20"/>
      <c r="L36" s="14">
        <v>3</v>
      </c>
    </row>
    <row r="37" spans="2:12" ht="26.25" thickBot="1" x14ac:dyDescent="0.25">
      <c r="B37" s="3" t="s">
        <v>38</v>
      </c>
      <c r="C37" s="6" t="s">
        <v>39</v>
      </c>
      <c r="D37" s="4">
        <v>1</v>
      </c>
      <c r="E37" s="4">
        <v>3</v>
      </c>
      <c r="F37" s="4">
        <f t="shared" si="1"/>
        <v>3</v>
      </c>
      <c r="J37" s="20" t="s">
        <v>80</v>
      </c>
      <c r="K37" s="20"/>
      <c r="L37" s="14" t="s">
        <v>81</v>
      </c>
    </row>
    <row r="38" spans="2:12" ht="26.25" thickBot="1" x14ac:dyDescent="0.25">
      <c r="B38" s="3" t="s">
        <v>40</v>
      </c>
      <c r="C38" s="6" t="s">
        <v>41</v>
      </c>
      <c r="D38" s="4">
        <v>0.5</v>
      </c>
      <c r="E38" s="4">
        <v>3</v>
      </c>
      <c r="F38" s="4">
        <f t="shared" si="1"/>
        <v>1.5</v>
      </c>
    </row>
    <row r="39" spans="2:12" ht="15.75" thickBot="1" x14ac:dyDescent="0.25">
      <c r="B39" s="3" t="s">
        <v>42</v>
      </c>
      <c r="C39" s="6" t="s">
        <v>43</v>
      </c>
      <c r="D39" s="4">
        <v>1</v>
      </c>
      <c r="E39" s="4">
        <v>3</v>
      </c>
      <c r="F39" s="4">
        <f t="shared" si="1"/>
        <v>3</v>
      </c>
    </row>
    <row r="40" spans="2:12" ht="26.25" thickBot="1" x14ac:dyDescent="0.25">
      <c r="B40" s="3" t="s">
        <v>44</v>
      </c>
      <c r="C40" s="6" t="s">
        <v>45</v>
      </c>
      <c r="D40" s="4">
        <v>2</v>
      </c>
      <c r="E40" s="4">
        <v>3</v>
      </c>
      <c r="F40" s="4">
        <f t="shared" si="1"/>
        <v>6</v>
      </c>
    </row>
    <row r="41" spans="2:12" ht="26.25" thickBot="1" x14ac:dyDescent="0.25">
      <c r="B41" s="3" t="s">
        <v>46</v>
      </c>
      <c r="C41" s="6" t="s">
        <v>47</v>
      </c>
      <c r="D41" s="4">
        <v>-1</v>
      </c>
      <c r="E41" s="4">
        <v>0</v>
      </c>
      <c r="F41" s="4">
        <f t="shared" si="1"/>
        <v>0</v>
      </c>
    </row>
    <row r="42" spans="2:12" ht="26.25" thickBot="1" x14ac:dyDescent="0.25">
      <c r="B42" s="3" t="s">
        <v>48</v>
      </c>
      <c r="C42" s="6" t="s">
        <v>49</v>
      </c>
      <c r="D42" s="7">
        <v>-1</v>
      </c>
      <c r="E42" s="7">
        <v>3</v>
      </c>
      <c r="F42" s="4">
        <f t="shared" si="1"/>
        <v>-3</v>
      </c>
    </row>
    <row r="43" spans="2:12" ht="16.5" thickBot="1" x14ac:dyDescent="0.3">
      <c r="B43" s="15"/>
      <c r="C43" s="15"/>
      <c r="D43" s="40" t="s">
        <v>50</v>
      </c>
      <c r="E43" s="41"/>
      <c r="F43" s="42">
        <f>+SUM(F35:F42)</f>
        <v>14.5</v>
      </c>
    </row>
    <row r="44" spans="2:12" ht="16.5" thickBot="1" x14ac:dyDescent="0.3">
      <c r="B44" s="15"/>
      <c r="C44" s="15"/>
      <c r="D44" s="15"/>
      <c r="E44" s="15"/>
      <c r="F44" s="15"/>
    </row>
    <row r="45" spans="2:12" ht="16.5" thickBot="1" x14ac:dyDescent="0.3">
      <c r="B45" s="33" t="s">
        <v>51</v>
      </c>
      <c r="C45" s="9">
        <f>IF(F43=0,0,1.4+(-0.03*F43))</f>
        <v>0.96499999999999986</v>
      </c>
      <c r="D45" s="16"/>
      <c r="E45" s="15"/>
      <c r="F45" s="15"/>
    </row>
    <row r="48" spans="2:12" ht="15.75" x14ac:dyDescent="0.25">
      <c r="B48" s="34" t="s">
        <v>53</v>
      </c>
      <c r="C48" s="5">
        <f>+C11</f>
        <v>13</v>
      </c>
      <c r="E48" s="21"/>
      <c r="F48" s="21"/>
      <c r="G48" s="21"/>
      <c r="H48" s="21"/>
      <c r="I48" s="21"/>
      <c r="J48" s="21"/>
    </row>
    <row r="49" spans="2:10" ht="15.75" x14ac:dyDescent="0.25">
      <c r="B49" s="34" t="s">
        <v>33</v>
      </c>
      <c r="C49" s="5">
        <f>+C30</f>
        <v>0.90999999999999992</v>
      </c>
      <c r="E49" s="21"/>
      <c r="F49" s="21"/>
      <c r="G49" s="21"/>
      <c r="H49" s="21"/>
      <c r="I49" s="21"/>
      <c r="J49" s="21"/>
    </row>
    <row r="50" spans="2:10" ht="15.75" x14ac:dyDescent="0.25">
      <c r="B50" s="34" t="s">
        <v>51</v>
      </c>
      <c r="C50" s="5">
        <f>+C45</f>
        <v>0.96499999999999986</v>
      </c>
      <c r="E50" s="21"/>
      <c r="F50" s="21"/>
      <c r="H50" s="21"/>
      <c r="I50" s="21"/>
      <c r="J50" s="21"/>
    </row>
    <row r="51" spans="2:10" ht="15.75" x14ac:dyDescent="0.25">
      <c r="B51" s="15"/>
      <c r="C51" s="15"/>
    </row>
    <row r="52" spans="2:10" ht="15.75" x14ac:dyDescent="0.25">
      <c r="B52" s="18" t="s">
        <v>52</v>
      </c>
      <c r="C52" s="15"/>
    </row>
    <row r="53" spans="2:10" ht="15.75" x14ac:dyDescent="0.25">
      <c r="B53" s="35" t="s">
        <v>54</v>
      </c>
      <c r="C53" s="35">
        <f>+C48*C49*C50</f>
        <v>11.415949999999997</v>
      </c>
    </row>
    <row r="55" spans="2:10" x14ac:dyDescent="0.2">
      <c r="C55" s="17"/>
      <c r="D55" s="16"/>
    </row>
    <row r="56" spans="2:10" ht="15.75" x14ac:dyDescent="0.25">
      <c r="B56" s="2" t="s">
        <v>55</v>
      </c>
      <c r="C56" s="15"/>
      <c r="D56" s="16"/>
    </row>
    <row r="57" spans="2:10" ht="15.75" x14ac:dyDescent="0.25">
      <c r="B57" s="29" t="s">
        <v>56</v>
      </c>
      <c r="C57" s="35">
        <f>+C53*20</f>
        <v>228.31899999999993</v>
      </c>
    </row>
    <row r="60" spans="2:10" x14ac:dyDescent="0.2">
      <c r="B60" s="36" t="s">
        <v>83</v>
      </c>
      <c r="C60" s="36">
        <v>1300</v>
      </c>
    </row>
    <row r="62" spans="2:10" ht="38.25" customHeight="1" x14ac:dyDescent="0.2">
      <c r="B62" s="37" t="s">
        <v>82</v>
      </c>
      <c r="C62" s="23">
        <f>+C60*C57</f>
        <v>296814.6999999999</v>
      </c>
    </row>
  </sheetData>
  <dataConsolidate/>
  <mergeCells count="29">
    <mergeCell ref="B1:I1"/>
    <mergeCell ref="B3:I3"/>
    <mergeCell ref="B4:C4"/>
    <mergeCell ref="B5:C5"/>
    <mergeCell ref="D4:I4"/>
    <mergeCell ref="D5:I5"/>
    <mergeCell ref="E28:F28"/>
    <mergeCell ref="C28:D28"/>
    <mergeCell ref="J14:L14"/>
    <mergeCell ref="J15:K15"/>
    <mergeCell ref="J16:K16"/>
    <mergeCell ref="J17:K17"/>
    <mergeCell ref="J18:K18"/>
    <mergeCell ref="B7:I7"/>
    <mergeCell ref="B8:C8"/>
    <mergeCell ref="B9:C9"/>
    <mergeCell ref="D8:I8"/>
    <mergeCell ref="D9:I9"/>
    <mergeCell ref="D43:E43"/>
    <mergeCell ref="J34:K34"/>
    <mergeCell ref="J35:K35"/>
    <mergeCell ref="J36:K36"/>
    <mergeCell ref="J37:K37"/>
    <mergeCell ref="E49:F49"/>
    <mergeCell ref="E50:F50"/>
    <mergeCell ref="G48:J48"/>
    <mergeCell ref="G49:J49"/>
    <mergeCell ref="H50:J50"/>
    <mergeCell ref="E48:F48"/>
  </mergeCells>
  <dataValidations count="2">
    <dataValidation type="list" allowBlank="1" showInputMessage="1" showErrorMessage="1" sqref="B9">
      <formula1>$K$7:$K$9</formula1>
    </dataValidation>
    <dataValidation type="list" allowBlank="1" showInputMessage="1" showErrorMessage="1" promptTitle="Seleccione el tipo de actor" sqref="B5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Machote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Campos</dc:creator>
  <cp:lastModifiedBy>Luis Campos</cp:lastModifiedBy>
  <dcterms:created xsi:type="dcterms:W3CDTF">2015-10-06T02:52:59Z</dcterms:created>
  <dcterms:modified xsi:type="dcterms:W3CDTF">2015-11-29T02:44:59Z</dcterms:modified>
</cp:coreProperties>
</file>