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K A" sheetId="1" r:id="rId4"/>
    <sheet state="visible" name="PK B" sheetId="2" r:id="rId5"/>
    <sheet state="visible" name="PK C" sheetId="3" r:id="rId6"/>
    <sheet state="visible" name="KA" sheetId="4" r:id="rId7"/>
    <sheet state="visible" name="KB" sheetId="5" r:id="rId8"/>
    <sheet state="visible" name="KC" sheetId="6" r:id="rId9"/>
    <sheet state="visible" name="1°A" sheetId="7" r:id="rId10"/>
    <sheet state="visible" name="1°B" sheetId="8" r:id="rId11"/>
    <sheet state="visible" name="2°A" sheetId="9" r:id="rId12"/>
    <sheet state="visible" name="2°B" sheetId="10" r:id="rId13"/>
    <sheet state="visible" name="3°A" sheetId="11" r:id="rId14"/>
    <sheet state="visible" name="3°B" sheetId="12" r:id="rId15"/>
    <sheet state="visible" name="4°A" sheetId="13" r:id="rId16"/>
    <sheet state="visible" name="4°B" sheetId="14" r:id="rId17"/>
    <sheet state="visible" name="5°A" sheetId="15" r:id="rId18"/>
    <sheet state="visible" name="5°B" sheetId="16" r:id="rId19"/>
    <sheet state="visible" name="6°A" sheetId="17" r:id="rId20"/>
    <sheet state="visible" name="6°B" sheetId="18" r:id="rId21"/>
    <sheet state="visible" name="7°A" sheetId="19" r:id="rId22"/>
    <sheet state="visible" name="7°B" sheetId="20" r:id="rId23"/>
    <sheet state="visible" name="8°A" sheetId="21" r:id="rId24"/>
    <sheet state="visible" name="8°B" sheetId="22" r:id="rId25"/>
    <sheet state="visible" name="I A" sheetId="23" r:id="rId26"/>
    <sheet state="visible" name="I B" sheetId="24" r:id="rId27"/>
    <sheet state="visible" name="II A" sheetId="25" r:id="rId28"/>
    <sheet state="visible" name="II B" sheetId="26" r:id="rId29"/>
    <sheet state="visible" name="III A" sheetId="27" r:id="rId30"/>
    <sheet state="visible" name="III B" sheetId="28" r:id="rId31"/>
    <sheet state="visible" name="IV A" sheetId="29" r:id="rId32"/>
    <sheet state="visible" name="IV B" sheetId="30" r:id="rId33"/>
  </sheets>
  <definedNames/>
  <calcPr/>
  <extLst>
    <ext uri="GoogleSheetsCustomDataVersion2">
      <go:sheetsCustomData xmlns:go="http://customooxmlschemas.google.com/" r:id="rId34" roundtripDataChecksum="IdSIdrDNi04Oa2NXgkyFs2xoqdP/Q4ANuhzE71Fpl1s="/>
    </ext>
  </extLst>
</workbook>
</file>

<file path=xl/sharedStrings.xml><?xml version="1.0" encoding="utf-8"?>
<sst xmlns="http://schemas.openxmlformats.org/spreadsheetml/2006/main" count="709" uniqueCount="363">
  <si>
    <t>CURSO:</t>
  </si>
  <si>
    <t>PKA</t>
  </si>
  <si>
    <t xml:space="preserve">Directivas de apoderados </t>
  </si>
  <si>
    <t>Cargo</t>
  </si>
  <si>
    <t xml:space="preserve">Nombre y apellido del apoderado </t>
  </si>
  <si>
    <t>Apoderado del alumno/a</t>
  </si>
  <si>
    <t xml:space="preserve">Teléfono </t>
  </si>
  <si>
    <t>Correo</t>
  </si>
  <si>
    <t>Presidente</t>
  </si>
  <si>
    <t xml:space="preserve">Romina Fuentes </t>
  </si>
  <si>
    <t>Alonso Rojas</t>
  </si>
  <si>
    <t>romina.fuentes.carvajal@gmail.com</t>
  </si>
  <si>
    <t>Vice-presidente</t>
  </si>
  <si>
    <t>Downing Tiffany</t>
  </si>
  <si>
    <t>Florencia Crot</t>
  </si>
  <si>
    <t>tiffany.downing.robles@gmail.com</t>
  </si>
  <si>
    <t xml:space="preserve">Secretaria </t>
  </si>
  <si>
    <t>Jocelyn Cornejo</t>
  </si>
  <si>
    <t>Facundo López</t>
  </si>
  <si>
    <t>makita_sanz@hotmail.com</t>
  </si>
  <si>
    <t xml:space="preserve">Delegado de Pastoral </t>
  </si>
  <si>
    <t>Tamara León</t>
  </si>
  <si>
    <t xml:space="preserve">Martina González </t>
  </si>
  <si>
    <t>ttleon860@gmail.com</t>
  </si>
  <si>
    <t>PKB</t>
  </si>
  <si>
    <t>Dayana Andrea</t>
  </si>
  <si>
    <t>Aurora Quijada</t>
  </si>
  <si>
    <t>dayanaandreyna27@gmail.com</t>
  </si>
  <si>
    <t>Carolina Trujillo</t>
  </si>
  <si>
    <t>Emily Charles</t>
  </si>
  <si>
    <t>carolinajuanignacio@gmail.com</t>
  </si>
  <si>
    <t>Cynthia Rubio</t>
  </si>
  <si>
    <t>Samira Castillo</t>
  </si>
  <si>
    <t>cprp1410@gmail.com</t>
  </si>
  <si>
    <t>Arlette Cifuentes</t>
  </si>
  <si>
    <t>Martina Espinoza</t>
  </si>
  <si>
    <t>arlettecifuentes04@gmail.com</t>
  </si>
  <si>
    <t>PKC</t>
  </si>
  <si>
    <t>Javiera Yañez</t>
  </si>
  <si>
    <t>Paolo Zuñiga</t>
  </si>
  <si>
    <t>No posee</t>
  </si>
  <si>
    <t>Carmen Gloria Gonzalez</t>
  </si>
  <si>
    <t>Mateo Sanchez</t>
  </si>
  <si>
    <t>cgloria.gonzalezh@gmail.com</t>
  </si>
  <si>
    <t>--</t>
  </si>
  <si>
    <t>Carla Alarcón</t>
  </si>
  <si>
    <t>Emilia Fernandez</t>
  </si>
  <si>
    <t>camilaa.adreaa3101@hotmail.com</t>
  </si>
  <si>
    <t>KA</t>
  </si>
  <si>
    <t>Catherine Pacheco</t>
  </si>
  <si>
    <t>Maria Jesus Vilches</t>
  </si>
  <si>
    <t>catherine.pacheco19@gmail.com</t>
  </si>
  <si>
    <t>Noelia Caro</t>
  </si>
  <si>
    <t>Maximiliano Perez</t>
  </si>
  <si>
    <t>Camila Mendez</t>
  </si>
  <si>
    <t xml:space="preserve">Alonso Escobar </t>
  </si>
  <si>
    <t>c.mendezsaez007@gmail.com</t>
  </si>
  <si>
    <t>Camila Ongaro</t>
  </si>
  <si>
    <t>Sammantha Pavez</t>
  </si>
  <si>
    <t>ac.ones1723@gmail.com</t>
  </si>
  <si>
    <t>KB</t>
  </si>
  <si>
    <t>Carol González</t>
  </si>
  <si>
    <t>Alonso Picare</t>
  </si>
  <si>
    <t>carolgzlz@hotmail.com</t>
  </si>
  <si>
    <t>Tabita Cariz</t>
  </si>
  <si>
    <t>Rayza Bosques</t>
  </si>
  <si>
    <t>cariztabi@gmail.com</t>
  </si>
  <si>
    <t>Jocelin Ebannur</t>
  </si>
  <si>
    <t>Thomas Fuentes</t>
  </si>
  <si>
    <t>jocelinebannur94@gmail.com</t>
  </si>
  <si>
    <t>-</t>
  </si>
  <si>
    <t>KC</t>
  </si>
  <si>
    <t>Jose Luis Cortez Ancamil</t>
  </si>
  <si>
    <t>Dante Cortez</t>
  </si>
  <si>
    <t>javi.dante@icloud.com</t>
  </si>
  <si>
    <t xml:space="preserve">Nicole Puas </t>
  </si>
  <si>
    <t xml:space="preserve">Lian Palacios </t>
  </si>
  <si>
    <t>nicolitapuas@gmail.com</t>
  </si>
  <si>
    <t>Giovanna Figueroa</t>
  </si>
  <si>
    <t>Antonella Pino</t>
  </si>
  <si>
    <t>giovanna.figueroa@inacapmail.cl</t>
  </si>
  <si>
    <t xml:space="preserve">Belén Cáceres </t>
  </si>
  <si>
    <t xml:space="preserve">Eithan Morales </t>
  </si>
  <si>
    <t>cacereesbelen@gmail.com</t>
  </si>
  <si>
    <t>1°A</t>
  </si>
  <si>
    <t>Sayira Medina</t>
  </si>
  <si>
    <t>Cristopher Morales</t>
  </si>
  <si>
    <t>medinasayi539@gmail.com</t>
  </si>
  <si>
    <t xml:space="preserve">Yoseret Donoso </t>
  </si>
  <si>
    <t xml:space="preserve">Benjamin Richards </t>
  </si>
  <si>
    <t>joshevedonoso@gmail.com</t>
  </si>
  <si>
    <t xml:space="preserve">Jennifer Poblete </t>
  </si>
  <si>
    <t>José Lisandro Pérez</t>
  </si>
  <si>
    <t>jennifer.poblete1986@gmail.com</t>
  </si>
  <si>
    <t xml:space="preserve">Marjorie Mora </t>
  </si>
  <si>
    <t>Aimé Colipi</t>
  </si>
  <si>
    <t>marjoriemoram@gmail.com</t>
  </si>
  <si>
    <t>1°B</t>
  </si>
  <si>
    <t>Presidenta</t>
  </si>
  <si>
    <t>Darling Soto</t>
  </si>
  <si>
    <t>Baltazar Meneses</t>
  </si>
  <si>
    <t>darlingsotogomez29@gmail.com</t>
  </si>
  <si>
    <t>Evelyn Rivas</t>
  </si>
  <si>
    <t>Doninique Ranwell</t>
  </si>
  <si>
    <t>2°A</t>
  </si>
  <si>
    <t>Nataly Meneses</t>
  </si>
  <si>
    <t>Mateo Bañarez</t>
  </si>
  <si>
    <t>menesesnatuchina2010@gmail.com</t>
  </si>
  <si>
    <t>Arlette Reyes</t>
  </si>
  <si>
    <t xml:space="preserve">Andrew Gonzalez </t>
  </si>
  <si>
    <t>arlettreyes2@gmail.com</t>
  </si>
  <si>
    <t xml:space="preserve">Constanza Garay </t>
  </si>
  <si>
    <t>Agustin Figueroa</t>
  </si>
  <si>
    <t>cf8542328@gmail.com</t>
  </si>
  <si>
    <t>Aracelli Quezada</t>
  </si>
  <si>
    <t>Alonso Meliqueo</t>
  </si>
  <si>
    <t>aracelli1927@gmail.com</t>
  </si>
  <si>
    <t>2°B</t>
  </si>
  <si>
    <t xml:space="preserve">Betzabet Marquez </t>
  </si>
  <si>
    <t>Victor Tapia</t>
  </si>
  <si>
    <t>betzabemarquez2116@gmail.com</t>
  </si>
  <si>
    <t>Valeska Santana</t>
  </si>
  <si>
    <t>Danthe Farfan</t>
  </si>
  <si>
    <t>valeska.santana1989gmail.com</t>
  </si>
  <si>
    <t xml:space="preserve">Valeska Lopez </t>
  </si>
  <si>
    <t xml:space="preserve">Maximiliano Tejeda </t>
  </si>
  <si>
    <t>lopezvaleska11@gmail.com</t>
  </si>
  <si>
    <t>Carolina Solorza</t>
  </si>
  <si>
    <t>Franco González</t>
  </si>
  <si>
    <t>carolinasolorza62@gmail.com</t>
  </si>
  <si>
    <t>3°A</t>
  </si>
  <si>
    <t xml:space="preserve">Paola Avilés </t>
  </si>
  <si>
    <t>Cristóbal Catalán</t>
  </si>
  <si>
    <t>paola.aviles1825@gmail.com</t>
  </si>
  <si>
    <t>Elías Santelices</t>
  </si>
  <si>
    <t>Juan Emilio Santelices</t>
  </si>
  <si>
    <t>escobar.psp@gmail.com</t>
  </si>
  <si>
    <t>Marjorie Mora</t>
  </si>
  <si>
    <t>Dialen Colipi</t>
  </si>
  <si>
    <t xml:space="preserve">Camila Alarcón </t>
  </si>
  <si>
    <t>Eidhan Fernández</t>
  </si>
  <si>
    <t>3°B</t>
  </si>
  <si>
    <t xml:space="preserve">Nataly </t>
  </si>
  <si>
    <t>Ignacia Nuñez</t>
  </si>
  <si>
    <t>arriendosrodrigo@gmail.com</t>
  </si>
  <si>
    <t>Araceli Torres</t>
  </si>
  <si>
    <t>Máximo Villagrán</t>
  </si>
  <si>
    <t>aracelli.torres.e@gmail.com</t>
  </si>
  <si>
    <t>Nicole Bravo</t>
  </si>
  <si>
    <t>Fernanda Rivera</t>
  </si>
  <si>
    <t>nicolebravo42@gmail.com</t>
  </si>
  <si>
    <t>Leyla Nerian</t>
  </si>
  <si>
    <t>Santiago Nerian</t>
  </si>
  <si>
    <t>leyla.nerianlorca@gmail.com</t>
  </si>
  <si>
    <t>4°A</t>
  </si>
  <si>
    <t xml:space="preserve">Milenka Ramírez </t>
  </si>
  <si>
    <t>Borja Riquelme</t>
  </si>
  <si>
    <t>milenka.ramirez21@gmail.com</t>
  </si>
  <si>
    <t>Francisca Gatica</t>
  </si>
  <si>
    <t xml:space="preserve">Gaspar Morales </t>
  </si>
  <si>
    <t>pancha_fran10@hotmail.com</t>
  </si>
  <si>
    <t>Marta Camus</t>
  </si>
  <si>
    <t>Florencia Jeldres</t>
  </si>
  <si>
    <t>martacamosb@gmail.com</t>
  </si>
  <si>
    <t>Floriliana Pinto</t>
  </si>
  <si>
    <t>Said Ancamil</t>
  </si>
  <si>
    <t>liamysaid2023@gmail.com</t>
  </si>
  <si>
    <t>4°B</t>
  </si>
  <si>
    <t>Angelina Herminia Pinto Gutierrez</t>
  </si>
  <si>
    <t>Emiliano Gaspar Salgado Pinto</t>
  </si>
  <si>
    <t>angelinapinto608@gmail.com</t>
  </si>
  <si>
    <t>Ninoska Alejandra Castillo Caroca</t>
  </si>
  <si>
    <t>Mateo Alonso Cárcamo Castillo</t>
  </si>
  <si>
    <t>ncastillocaroca@gmail.com</t>
  </si>
  <si>
    <t>Genesis Betzabé Villarreal Sarabia</t>
  </si>
  <si>
    <t>Mateo Andrés Gutiérrez Villareal</t>
  </si>
  <si>
    <t>genesisduartesarabia@gmail.com</t>
  </si>
  <si>
    <t>Antonela De La Paz Mora Contreras</t>
  </si>
  <si>
    <t>Julian Ignacio Aranda Mora</t>
  </si>
  <si>
    <t>moraantonela061@gmail.com</t>
  </si>
  <si>
    <t>5°A</t>
  </si>
  <si>
    <t>Laura Monardes</t>
  </si>
  <si>
    <t>Benjamín Carrasco</t>
  </si>
  <si>
    <t>lmonardezb@gmail.com</t>
  </si>
  <si>
    <t>Juan Béaz</t>
  </si>
  <si>
    <t>Madeleine Villanueva</t>
  </si>
  <si>
    <t>Paul Arenas</t>
  </si>
  <si>
    <t>villanuevamadelein88@gmail.com</t>
  </si>
  <si>
    <t>Paloma Gonzalez</t>
  </si>
  <si>
    <t>Felipe Jarpa</t>
  </si>
  <si>
    <t>palomagonzalez01@gmail.com</t>
  </si>
  <si>
    <t>5° B</t>
  </si>
  <si>
    <t>Alexandra Vera</t>
  </si>
  <si>
    <t>Dominique Freire</t>
  </si>
  <si>
    <t>alexandracortez.1831@gmail.com</t>
  </si>
  <si>
    <t>Carmen Figueroa</t>
  </si>
  <si>
    <t>Elías Landero</t>
  </si>
  <si>
    <t>carmen.figueroa.elias@gmail.com</t>
  </si>
  <si>
    <t>Macarena Orellana</t>
  </si>
  <si>
    <t>Elías Jarpa</t>
  </si>
  <si>
    <t>macarena2623o@gmail.com</t>
  </si>
  <si>
    <t>Miriam Opazo</t>
  </si>
  <si>
    <t>Sofía Gonzalez</t>
  </si>
  <si>
    <t>ruso.opazojulio@gmail.com</t>
  </si>
  <si>
    <t>6A</t>
  </si>
  <si>
    <t>Tiare Opazo</t>
  </si>
  <si>
    <t>Antonella Canales</t>
  </si>
  <si>
    <t>tiare.ramirezu@gmail.com</t>
  </si>
  <si>
    <t>Karin Beltrán</t>
  </si>
  <si>
    <t>Ali Guzmán</t>
  </si>
  <si>
    <t>karincitaalejandrita@gmail.com</t>
  </si>
  <si>
    <t>Clara Changa</t>
  </si>
  <si>
    <t>Caroline Alegre</t>
  </si>
  <si>
    <t>clari.aas@gmail.com</t>
  </si>
  <si>
    <t>Lorena González</t>
  </si>
  <si>
    <t>Gabriel Vidal</t>
  </si>
  <si>
    <t>lore.jabana@gmail.com</t>
  </si>
  <si>
    <t>6B</t>
  </si>
  <si>
    <t>Valeria danissa Obando Álvarez</t>
  </si>
  <si>
    <t>Luan Díaz</t>
  </si>
  <si>
    <t>valeria_obando.23@hotmail.com</t>
  </si>
  <si>
    <t>Claudia Allain Garrido</t>
  </si>
  <si>
    <t>Rocio Bravo</t>
  </si>
  <si>
    <t>claudia.allain.16@gmail.com</t>
  </si>
  <si>
    <t>Constanza Garay Godoy</t>
  </si>
  <si>
    <t>Aylin Figueroa</t>
  </si>
  <si>
    <t>7ºA</t>
  </si>
  <si>
    <t>Norma Mercado</t>
  </si>
  <si>
    <t>Rocio Donoso</t>
  </si>
  <si>
    <t>normamc.isabel@gmail.com</t>
  </si>
  <si>
    <t>Natalia Iglesias</t>
  </si>
  <si>
    <t>Agustina Muñoz</t>
  </si>
  <si>
    <t>iglesiasn08@gmail.com</t>
  </si>
  <si>
    <t>Mónica Vargas</t>
  </si>
  <si>
    <t>Camila Macías</t>
  </si>
  <si>
    <t>vargasmonicapascal26@gmail.com</t>
  </si>
  <si>
    <t>7B</t>
  </si>
  <si>
    <t>Betzabé Márquez</t>
  </si>
  <si>
    <t>Victoria Tapia</t>
  </si>
  <si>
    <t>569 27311231</t>
  </si>
  <si>
    <t>Tiffany Dowing</t>
  </si>
  <si>
    <t>Erick Crot</t>
  </si>
  <si>
    <t>569 65714145</t>
  </si>
  <si>
    <t xml:space="preserve">Jessica Aguilar </t>
  </si>
  <si>
    <t>Iván Zúñiga</t>
  </si>
  <si>
    <t>569 57806086</t>
  </si>
  <si>
    <t>NO POSEE</t>
  </si>
  <si>
    <t>Curso:</t>
  </si>
  <si>
    <t>8°A</t>
  </si>
  <si>
    <t>Daniela Castillo</t>
  </si>
  <si>
    <t>Daniel Salgado</t>
  </si>
  <si>
    <t>genedanisalgado@gmail.com</t>
  </si>
  <si>
    <t xml:space="preserve">- </t>
  </si>
  <si>
    <t>Marisol Uribe</t>
  </si>
  <si>
    <t>Martín Ramos</t>
  </si>
  <si>
    <t>francescas932@gmail.com</t>
  </si>
  <si>
    <t>Victoria Soto</t>
  </si>
  <si>
    <t>Felipe Quezada</t>
  </si>
  <si>
    <t>vickyy.soto2@gmail.com</t>
  </si>
  <si>
    <t>8°B</t>
  </si>
  <si>
    <t>Nicole Rodena</t>
  </si>
  <si>
    <t>Agustín Cárcamo</t>
  </si>
  <si>
    <t>nicolerodena@gmail.com</t>
  </si>
  <si>
    <t>Ingrid Grimberg</t>
  </si>
  <si>
    <t>Lucas Vásquez</t>
  </si>
  <si>
    <t>i.grimberg23@gmail.com</t>
  </si>
  <si>
    <t>Johanna Meneses</t>
  </si>
  <si>
    <t>Emily Ocampos</t>
  </si>
  <si>
    <t>johannamenesesi83@gmail.com</t>
  </si>
  <si>
    <t>Vicente Belmades</t>
  </si>
  <si>
    <t>I°A</t>
  </si>
  <si>
    <t>Yolanda Aburto</t>
  </si>
  <si>
    <t>Nicolás Pacheco</t>
  </si>
  <si>
    <t>yolandaaburto@gmail.com</t>
  </si>
  <si>
    <t>Francia Vásquez</t>
  </si>
  <si>
    <t>Raien Aguilar</t>
  </si>
  <si>
    <t>franciav96@gmail.com</t>
  </si>
  <si>
    <t>Abelmir Pulido</t>
  </si>
  <si>
    <t>Josue Castro</t>
  </si>
  <si>
    <t>jonajoschris1115@gmail.com</t>
  </si>
  <si>
    <t>IB</t>
  </si>
  <si>
    <t>Lady Crespo</t>
  </si>
  <si>
    <t xml:space="preserve">Sebástian Pacheco </t>
  </si>
  <si>
    <t>leidy1711@gmail.com</t>
  </si>
  <si>
    <t xml:space="preserve">Paulete Gúzman </t>
  </si>
  <si>
    <t>Emily</t>
  </si>
  <si>
    <t>pauletteguzman223@gmail.com</t>
  </si>
  <si>
    <t>Araceli Herrera</t>
  </si>
  <si>
    <t>Agustín Cañete</t>
  </si>
  <si>
    <t>as.herreracastillo@gmail.com</t>
  </si>
  <si>
    <t>Steffani Castillo</t>
  </si>
  <si>
    <t>Agustin Lopez</t>
  </si>
  <si>
    <t>stefanny1992.castillo@gmail.com</t>
  </si>
  <si>
    <t>IIA</t>
  </si>
  <si>
    <t>Katherine Muñoz</t>
  </si>
  <si>
    <t>Diego Ponce</t>
  </si>
  <si>
    <t>munoztapiakatherine@gmail.com</t>
  </si>
  <si>
    <t>Marcela Córdova</t>
  </si>
  <si>
    <t>Catalina Bizama</t>
  </si>
  <si>
    <t>marcelaantoniacordovapinto@gmail.com</t>
  </si>
  <si>
    <t xml:space="preserve">Melanie Lopez </t>
  </si>
  <si>
    <t>Fransheska Dinamarca</t>
  </si>
  <si>
    <t>melanita2017@outlook.com</t>
  </si>
  <si>
    <t>Jacqueline Marin</t>
  </si>
  <si>
    <t>Valentín Soto</t>
  </si>
  <si>
    <t>jaquelinemarinvidela@gmail.com</t>
  </si>
  <si>
    <t>IIB</t>
  </si>
  <si>
    <t xml:space="preserve">Felipe Valenzuela </t>
  </si>
  <si>
    <t xml:space="preserve">Tomas Valenzuela </t>
  </si>
  <si>
    <t>felipe.edo1981@gmail.com</t>
  </si>
  <si>
    <t>Jennifer Fuentealba</t>
  </si>
  <si>
    <t>Gonzalo Torrealba</t>
  </si>
  <si>
    <t>alejandra.28fja@gmail.com</t>
  </si>
  <si>
    <t>Blanka Diaz</t>
  </si>
  <si>
    <t>Joaquin Vicencio</t>
  </si>
  <si>
    <t>lesliedamarism@gmail.com</t>
  </si>
  <si>
    <t xml:space="preserve">Marianela Quintupil </t>
  </si>
  <si>
    <t xml:space="preserve">Juan pablo Toro </t>
  </si>
  <si>
    <t>marianelaquintupil@gmail.com</t>
  </si>
  <si>
    <t>III°A</t>
  </si>
  <si>
    <t xml:space="preserve">Vanessa Lorena Solis Poblete </t>
  </si>
  <si>
    <t xml:space="preserve">Araceli Apablaza </t>
  </si>
  <si>
    <t>vanesolis29@gmail.com</t>
  </si>
  <si>
    <t xml:space="preserve">Jasmin Valeska Gutiérrez Benitez </t>
  </si>
  <si>
    <t xml:space="preserve">Sofia Aliaga </t>
  </si>
  <si>
    <t>jasminevaleska83@gmail.com</t>
  </si>
  <si>
    <t>Marilyn De Los lourdes Ulloa Oyarzo</t>
  </si>
  <si>
    <t xml:space="preserve">Danitza Valenzula </t>
  </si>
  <si>
    <t>marilynulloa.0512@gmail.com</t>
  </si>
  <si>
    <t>Carmen Gloria Álvarez Soto</t>
  </si>
  <si>
    <t xml:space="preserve">Damian Contreras </t>
  </si>
  <si>
    <t>carmen.alvarez2009@yahoo.cl</t>
  </si>
  <si>
    <t>III°B</t>
  </si>
  <si>
    <t>Jacqueline Vidal</t>
  </si>
  <si>
    <t>Matías Lazo</t>
  </si>
  <si>
    <t>jacqueline.vidal.candia@gmail.com</t>
  </si>
  <si>
    <t xml:space="preserve">Luz Castellar </t>
  </si>
  <si>
    <t>Jhonny Pareja</t>
  </si>
  <si>
    <t>luzkc05@gmail.com</t>
  </si>
  <si>
    <t>Ivone Medel</t>
  </si>
  <si>
    <t>Maicol Bettancourt</t>
  </si>
  <si>
    <t>ivonnemedel3@gmail.com</t>
  </si>
  <si>
    <t>Francisco Macías</t>
  </si>
  <si>
    <t>IV°A</t>
  </si>
  <si>
    <t xml:space="preserve">Daniel Obando </t>
  </si>
  <si>
    <t xml:space="preserve">Martin Obando </t>
  </si>
  <si>
    <t>dobandoa@gmail.com</t>
  </si>
  <si>
    <t>Paola Guzmán</t>
  </si>
  <si>
    <t xml:space="preserve">Diego Vidal </t>
  </si>
  <si>
    <t>paolaguzman461@gmail.com</t>
  </si>
  <si>
    <t>Betzabé Fuentes</t>
  </si>
  <si>
    <t>Monserrat López</t>
  </si>
  <si>
    <t>betzabefuentes.1971@gmail.com</t>
  </si>
  <si>
    <t>IV°B</t>
  </si>
  <si>
    <t>Susan Tobar</t>
  </si>
  <si>
    <t>Jean Jimenez</t>
  </si>
  <si>
    <t>gutierrezsusan452@gmail.com</t>
  </si>
  <si>
    <t>Kalylu Chirino</t>
  </si>
  <si>
    <t>David Catalán Chirino</t>
  </si>
  <si>
    <t>kalylu21@live.cl</t>
  </si>
  <si>
    <t>Jeannette Sandoval</t>
  </si>
  <si>
    <t>Maximiliano Ortiz</t>
  </si>
  <si>
    <t>jeansandoval05@gmail.com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</si>
</sst>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00 00000000"/>
  </numFmts>
  <fonts count="14">
    <font>
      <sz val="11.0"/>
      <color theme="1"/>
      <name val="Calibri"/>
      <scheme val="minor"/>
    </font>
    <font>
      <sz val="11.0"/>
      <color theme="1"/>
      <name val="Arial Black"/>
    </font>
    <font>
      <sz val="11.0"/>
      <color theme="1"/>
      <name val="Calibri"/>
    </font>
    <font>
      <sz val="19.0"/>
      <color theme="1"/>
      <name val="Arial Black"/>
    </font>
    <font>
      <color theme="1"/>
      <name val="Calibri"/>
    </font>
    <font>
      <sz val="16.0"/>
      <color rgb="FF000000"/>
      <name val="Arial Black"/>
    </font>
    <font/>
    <font>
      <sz val="11.0"/>
      <color rgb="FF000000"/>
      <name val="Arial Black"/>
    </font>
    <font>
      <sz val="11.0"/>
      <color rgb="FF000000"/>
      <name val="Calibri"/>
    </font>
    <font>
      <sz val="19.0"/>
      <color rgb="FF000000"/>
      <name val="Arial Black"/>
    </font>
    <font>
      <b/>
      <color theme="1"/>
      <name val="Calibri"/>
    </font>
    <font>
      <color rgb="FF000000"/>
      <name val="Calibri"/>
    </font>
    <font>
      <sz val="16.0"/>
      <color theme="1"/>
      <name val="Arial Black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horizontal="center"/>
    </xf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horizontal="center"/>
    </xf>
    <xf borderId="1" fillId="0" fontId="4" numFmtId="0" xfId="0" applyBorder="1" applyFont="1"/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4" numFmtId="0" xfId="0" applyBorder="1" applyFont="1"/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top" wrapText="1"/>
    </xf>
    <xf borderId="7" fillId="0" fontId="4" numFmtId="0" xfId="0" applyAlignment="1" applyBorder="1" applyFont="1">
      <alignment horizontal="center" readingOrder="0"/>
    </xf>
    <xf borderId="7" fillId="3" fontId="8" numFmtId="164" xfId="0" applyAlignment="1" applyBorder="1" applyFill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top" wrapText="1"/>
    </xf>
    <xf borderId="7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6" fillId="0" fontId="2" numFmtId="0" xfId="0" applyAlignment="1" applyBorder="1" applyFont="1">
      <alignment shrinkToFit="0" vertical="top" wrapText="1"/>
    </xf>
    <xf borderId="8" fillId="0" fontId="4" numFmtId="0" xfId="0" applyBorder="1" applyFont="1"/>
    <xf borderId="7" fillId="0" fontId="13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/>
    </xf>
    <xf borderId="7" fillId="3" fontId="4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2.25" customHeight="1">
      <c r="A2" s="3" t="s">
        <v>1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9</v>
      </c>
      <c r="C6" s="16" t="s">
        <v>10</v>
      </c>
      <c r="D6" s="17">
        <v>5.697563113E10</v>
      </c>
      <c r="E6" s="16" t="s">
        <v>11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13</v>
      </c>
      <c r="C7" s="16" t="s">
        <v>14</v>
      </c>
      <c r="D7" s="17">
        <f>56965714145</f>
        <v>56965714145</v>
      </c>
      <c r="E7" s="16" t="s">
        <v>15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17</v>
      </c>
      <c r="C8" s="16" t="s">
        <v>18</v>
      </c>
      <c r="D8" s="17">
        <f>56972429712</f>
        <v>56972429712</v>
      </c>
      <c r="E8" s="16" t="s">
        <v>19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21</v>
      </c>
      <c r="C9" s="16" t="s">
        <v>22</v>
      </c>
      <c r="D9" s="17">
        <f>56949193060</f>
        <v>56949193060</v>
      </c>
      <c r="E9" s="16" t="s">
        <v>23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24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25</v>
      </c>
      <c r="C6" s="16" t="s">
        <v>26</v>
      </c>
      <c r="D6" s="17">
        <f>56959271242</f>
        <v>56959271242</v>
      </c>
      <c r="E6" s="16" t="s">
        <v>27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28</v>
      </c>
      <c r="C7" s="16" t="s">
        <v>29</v>
      </c>
      <c r="D7" s="17">
        <f>56922496472</f>
        <v>56922496472</v>
      </c>
      <c r="E7" s="16" t="s">
        <v>30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31</v>
      </c>
      <c r="C8" s="16" t="s">
        <v>32</v>
      </c>
      <c r="D8" s="17">
        <f>56948912542</f>
        <v>56948912542</v>
      </c>
      <c r="E8" s="16" t="s">
        <v>33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34</v>
      </c>
      <c r="C9" s="16" t="s">
        <v>35</v>
      </c>
      <c r="D9" s="17">
        <f>56992169571</f>
        <v>56992169571</v>
      </c>
      <c r="E9" s="16" t="s">
        <v>36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37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38</v>
      </c>
      <c r="C6" s="16" t="s">
        <v>39</v>
      </c>
      <c r="D6" s="17">
        <f>56930546580</f>
        <v>56930546580</v>
      </c>
      <c r="E6" s="23" t="s">
        <v>40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41</v>
      </c>
      <c r="C7" s="16" t="s">
        <v>42</v>
      </c>
      <c r="D7" s="17">
        <f>56994535241</f>
        <v>56994535241</v>
      </c>
      <c r="E7" s="16" t="s">
        <v>43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44</v>
      </c>
      <c r="C8" s="16" t="s">
        <v>44</v>
      </c>
      <c r="D8" s="24" t="s">
        <v>44</v>
      </c>
      <c r="E8" s="16" t="s">
        <v>44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45</v>
      </c>
      <c r="C9" s="16" t="s">
        <v>46</v>
      </c>
      <c r="D9" s="17">
        <f>56950188818</f>
        <v>56950188818</v>
      </c>
      <c r="E9" s="16" t="s">
        <v>47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48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49</v>
      </c>
      <c r="C6" s="16" t="s">
        <v>50</v>
      </c>
      <c r="D6" s="17">
        <v>5.6957258694E10</v>
      </c>
      <c r="E6" s="16" t="s">
        <v>51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52</v>
      </c>
      <c r="C7" s="16" t="s">
        <v>53</v>
      </c>
      <c r="D7" s="17">
        <f>56938945272</f>
        <v>56938945272</v>
      </c>
      <c r="E7" s="23" t="s">
        <v>40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54</v>
      </c>
      <c r="C8" s="16" t="s">
        <v>55</v>
      </c>
      <c r="D8" s="17">
        <f>56946459216</f>
        <v>56946459216</v>
      </c>
      <c r="E8" s="16" t="s">
        <v>56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57</v>
      </c>
      <c r="C9" s="16" t="s">
        <v>58</v>
      </c>
      <c r="D9" s="17">
        <f>56958179073</f>
        <v>56958179073</v>
      </c>
      <c r="E9" s="16" t="s">
        <v>59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</sheetData>
  <mergeCells count="1">
    <mergeCell ref="A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60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61</v>
      </c>
      <c r="C6" s="16" t="s">
        <v>62</v>
      </c>
      <c r="D6" s="17">
        <f>56920119362</f>
        <v>56920119362</v>
      </c>
      <c r="E6" s="16" t="s">
        <v>63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64</v>
      </c>
      <c r="C7" s="16" t="s">
        <v>65</v>
      </c>
      <c r="D7" s="17">
        <f>56975160249</f>
        <v>56975160249</v>
      </c>
      <c r="E7" s="16" t="s">
        <v>66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67</v>
      </c>
      <c r="C8" s="16" t="s">
        <v>68</v>
      </c>
      <c r="D8" s="17">
        <f>56958753027</f>
        <v>56958753027</v>
      </c>
      <c r="E8" s="16" t="s">
        <v>69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70</v>
      </c>
      <c r="C9" s="16" t="s">
        <v>70</v>
      </c>
      <c r="D9" s="16" t="s">
        <v>70</v>
      </c>
      <c r="E9" s="16" t="s">
        <v>70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</sheetData>
  <mergeCells count="1">
    <mergeCell ref="A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71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72</v>
      </c>
      <c r="C6" s="16" t="s">
        <v>73</v>
      </c>
      <c r="D6" s="17">
        <f>56972458368</f>
        <v>56972458368</v>
      </c>
      <c r="E6" s="16" t="s">
        <v>74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75</v>
      </c>
      <c r="C7" s="16" t="s">
        <v>76</v>
      </c>
      <c r="D7" s="17">
        <f>56975288480</f>
        <v>56975288480</v>
      </c>
      <c r="E7" s="16" t="s">
        <v>77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78</v>
      </c>
      <c r="C8" s="16" t="s">
        <v>79</v>
      </c>
      <c r="D8" s="17">
        <f>56959975762</f>
        <v>56959975762</v>
      </c>
      <c r="E8" s="16" t="s">
        <v>80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81</v>
      </c>
      <c r="C9" s="16" t="s">
        <v>82</v>
      </c>
      <c r="D9" s="17">
        <f>56926348258</f>
        <v>56926348258</v>
      </c>
      <c r="E9" s="16" t="s">
        <v>83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</sheetData>
  <mergeCells count="1">
    <mergeCell ref="A4:E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84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85</v>
      </c>
      <c r="C6" s="16" t="s">
        <v>86</v>
      </c>
      <c r="D6" s="17">
        <v>5.6967126304E10</v>
      </c>
      <c r="E6" s="16" t="s">
        <v>87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88</v>
      </c>
      <c r="C7" s="16" t="s">
        <v>89</v>
      </c>
      <c r="D7" s="17">
        <f>56954318452</f>
        <v>56954318452</v>
      </c>
      <c r="E7" s="16" t="s">
        <v>90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91</v>
      </c>
      <c r="C8" s="16" t="s">
        <v>92</v>
      </c>
      <c r="D8" s="17">
        <f>56989405595</f>
        <v>56989405595</v>
      </c>
      <c r="E8" s="16" t="s">
        <v>93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94</v>
      </c>
      <c r="C9" s="16" t="s">
        <v>95</v>
      </c>
      <c r="D9" s="17">
        <f>56948587130</f>
        <v>56948587130</v>
      </c>
      <c r="E9" s="16" t="s">
        <v>96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97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26" t="s">
        <v>98</v>
      </c>
      <c r="B6" s="16" t="s">
        <v>99</v>
      </c>
      <c r="C6" s="16" t="s">
        <v>100</v>
      </c>
      <c r="D6" s="17">
        <f>56979373243</f>
        <v>56979373243</v>
      </c>
      <c r="E6" s="16" t="s">
        <v>101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102</v>
      </c>
      <c r="C7" s="16" t="s">
        <v>103</v>
      </c>
      <c r="D7" s="17">
        <f>56965719230</f>
        <v>56965719230</v>
      </c>
      <c r="E7" s="16" t="s">
        <v>44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/>
      <c r="C8" s="16"/>
      <c r="D8" s="16"/>
      <c r="E8" s="16"/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/>
      <c r="C9" s="16"/>
      <c r="D9" s="16"/>
      <c r="E9" s="16"/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104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105</v>
      </c>
      <c r="C6" s="16" t="s">
        <v>106</v>
      </c>
      <c r="D6" s="17">
        <f>56941714375</f>
        <v>56941714375</v>
      </c>
      <c r="E6" s="16" t="s">
        <v>107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108</v>
      </c>
      <c r="C7" s="16" t="s">
        <v>109</v>
      </c>
      <c r="D7" s="17">
        <f>56933487634</f>
        <v>56933487634</v>
      </c>
      <c r="E7" s="16" t="s">
        <v>110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111</v>
      </c>
      <c r="C8" s="16" t="s">
        <v>112</v>
      </c>
      <c r="D8" s="17">
        <f>56939678530</f>
        <v>56939678530</v>
      </c>
      <c r="E8" s="16" t="s">
        <v>113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114</v>
      </c>
      <c r="C9" s="16" t="s">
        <v>115</v>
      </c>
      <c r="D9" s="17">
        <f>56931394004</f>
        <v>56931394004</v>
      </c>
      <c r="E9" s="16" t="s">
        <v>116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117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27" t="s">
        <v>118</v>
      </c>
      <c r="C6" s="27" t="s">
        <v>119</v>
      </c>
      <c r="D6" s="17">
        <f>56927311231</f>
        <v>56927311231</v>
      </c>
      <c r="E6" s="16" t="s">
        <v>120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28" t="s">
        <v>121</v>
      </c>
      <c r="C7" s="27" t="s">
        <v>122</v>
      </c>
      <c r="D7" s="17">
        <f>56976677548</f>
        <v>56976677548</v>
      </c>
      <c r="E7" s="29" t="s">
        <v>123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28" t="s">
        <v>124</v>
      </c>
      <c r="C8" s="27" t="s">
        <v>125</v>
      </c>
      <c r="D8" s="17">
        <f>56949250546</f>
        <v>56949250546</v>
      </c>
      <c r="E8" s="16" t="s">
        <v>126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28" t="s">
        <v>127</v>
      </c>
      <c r="C9" s="28" t="s">
        <v>128</v>
      </c>
      <c r="D9" s="17">
        <f>56966128835</f>
        <v>56966128835</v>
      </c>
      <c r="E9" s="16" t="s">
        <v>129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130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131</v>
      </c>
      <c r="C6" s="16" t="s">
        <v>132</v>
      </c>
      <c r="D6" s="17">
        <f>56988595954</f>
        <v>56988595954</v>
      </c>
      <c r="E6" s="16" t="s">
        <v>133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134</v>
      </c>
      <c r="C7" s="16" t="s">
        <v>135</v>
      </c>
      <c r="D7" s="17">
        <f>56962850433</f>
        <v>56962850433</v>
      </c>
      <c r="E7" s="16" t="s">
        <v>136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137</v>
      </c>
      <c r="C8" s="16" t="s">
        <v>138</v>
      </c>
      <c r="D8" s="17">
        <v>5.694858713E10</v>
      </c>
      <c r="E8" s="16" t="s">
        <v>96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139</v>
      </c>
      <c r="C9" s="16" t="s">
        <v>140</v>
      </c>
      <c r="D9" s="17">
        <f>56950188818</f>
        <v>56950188818</v>
      </c>
      <c r="E9" s="16" t="s">
        <v>47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8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141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142</v>
      </c>
      <c r="C6" s="16" t="s">
        <v>143</v>
      </c>
      <c r="D6" s="17">
        <v>5.6952010417E10</v>
      </c>
      <c r="E6" s="16" t="s">
        <v>144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145</v>
      </c>
      <c r="C7" s="16" t="s">
        <v>146</v>
      </c>
      <c r="D7" s="17">
        <v>5.6949756249E10</v>
      </c>
      <c r="E7" s="16" t="s">
        <v>147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148</v>
      </c>
      <c r="C8" s="16" t="s">
        <v>149</v>
      </c>
      <c r="D8" s="17">
        <v>5.6954800339E10</v>
      </c>
      <c r="E8" s="16" t="s">
        <v>150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151</v>
      </c>
      <c r="C9" s="16" t="s">
        <v>152</v>
      </c>
      <c r="D9" s="17">
        <v>5.6910201514E10</v>
      </c>
      <c r="E9" s="16" t="s">
        <v>153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154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155</v>
      </c>
      <c r="C6" s="16" t="s">
        <v>156</v>
      </c>
      <c r="D6" s="17">
        <v>5.6950169286E10</v>
      </c>
      <c r="E6" s="16" t="s">
        <v>157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158</v>
      </c>
      <c r="C7" s="16" t="s">
        <v>159</v>
      </c>
      <c r="D7" s="17">
        <v>5.6951639758E10</v>
      </c>
      <c r="E7" s="16" t="s">
        <v>160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161</v>
      </c>
      <c r="C8" s="16" t="s">
        <v>162</v>
      </c>
      <c r="D8" s="17">
        <v>5.6939063893E10</v>
      </c>
      <c r="E8" s="16" t="s">
        <v>163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164</v>
      </c>
      <c r="C9" s="16" t="s">
        <v>165</v>
      </c>
      <c r="D9" s="17">
        <v>5.6930381589E10</v>
      </c>
      <c r="E9" s="16" t="s">
        <v>166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167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168</v>
      </c>
      <c r="C6" s="16" t="s">
        <v>169</v>
      </c>
      <c r="D6" s="17">
        <f>56984230622</f>
        <v>56984230622</v>
      </c>
      <c r="E6" s="16" t="s">
        <v>170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171</v>
      </c>
      <c r="C7" s="16" t="s">
        <v>172</v>
      </c>
      <c r="D7" s="17">
        <v>5.6945806787E10</v>
      </c>
      <c r="E7" s="16" t="s">
        <v>173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174</v>
      </c>
      <c r="C8" s="16" t="s">
        <v>175</v>
      </c>
      <c r="D8" s="17">
        <v>5.6957557141E10</v>
      </c>
      <c r="E8" s="16" t="s">
        <v>176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177</v>
      </c>
      <c r="C9" s="16" t="s">
        <v>178</v>
      </c>
      <c r="D9" s="17">
        <v>5.6929032313E10</v>
      </c>
      <c r="E9" s="16" t="s">
        <v>179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180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181</v>
      </c>
      <c r="C6" s="16" t="s">
        <v>182</v>
      </c>
      <c r="D6" s="17">
        <f>56958778949</f>
        <v>56958778949</v>
      </c>
      <c r="E6" s="16" t="s">
        <v>183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28</v>
      </c>
      <c r="C7" s="16" t="s">
        <v>184</v>
      </c>
      <c r="D7" s="17">
        <f>56922496472</f>
        <v>56922496472</v>
      </c>
      <c r="E7" s="16" t="s">
        <v>30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185</v>
      </c>
      <c r="C8" s="16" t="s">
        <v>186</v>
      </c>
      <c r="D8" s="17">
        <f>56961288773</f>
        <v>56961288773</v>
      </c>
      <c r="E8" s="16" t="s">
        <v>187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188</v>
      </c>
      <c r="C9" s="16" t="s">
        <v>189</v>
      </c>
      <c r="D9" s="17">
        <f>56961253600</f>
        <v>56961253600</v>
      </c>
      <c r="E9" s="16" t="s">
        <v>190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5" t="s">
        <v>191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192</v>
      </c>
      <c r="C6" s="16" t="s">
        <v>193</v>
      </c>
      <c r="D6" s="30">
        <f>56935897449</f>
        <v>56935897449</v>
      </c>
      <c r="E6" s="16" t="s">
        <v>194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195</v>
      </c>
      <c r="C7" s="16" t="s">
        <v>196</v>
      </c>
      <c r="D7" s="30">
        <f>56946944281</f>
        <v>56946944281</v>
      </c>
      <c r="E7" s="16" t="s">
        <v>197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198</v>
      </c>
      <c r="C8" s="16" t="s">
        <v>199</v>
      </c>
      <c r="D8" s="30">
        <f>56953077613</f>
        <v>56953077613</v>
      </c>
      <c r="E8" s="16" t="s">
        <v>200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201</v>
      </c>
      <c r="C9" s="16" t="s">
        <v>202</v>
      </c>
      <c r="D9" s="16">
        <v>5.6942946415E10</v>
      </c>
      <c r="E9" s="16" t="s">
        <v>203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204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205</v>
      </c>
      <c r="C6" s="16" t="s">
        <v>206</v>
      </c>
      <c r="D6" s="16">
        <v>5.693239684E10</v>
      </c>
      <c r="E6" s="16" t="s">
        <v>207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208</v>
      </c>
      <c r="C7" s="16" t="s">
        <v>209</v>
      </c>
      <c r="D7" s="16">
        <v>5.6957462253E10</v>
      </c>
      <c r="E7" s="16" t="s">
        <v>210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211</v>
      </c>
      <c r="C8" s="16" t="s">
        <v>212</v>
      </c>
      <c r="D8" s="16">
        <v>5.6971395354E10</v>
      </c>
      <c r="E8" s="16" t="s">
        <v>213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214</v>
      </c>
      <c r="C9" s="16" t="s">
        <v>215</v>
      </c>
      <c r="D9" s="16">
        <v>5.6955314553E10</v>
      </c>
      <c r="E9" s="16" t="s">
        <v>216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217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218</v>
      </c>
      <c r="C6" s="16" t="s">
        <v>219</v>
      </c>
      <c r="D6" s="17">
        <f>56956718891</f>
        <v>56956718891</v>
      </c>
      <c r="E6" s="16" t="s">
        <v>220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221</v>
      </c>
      <c r="C7" s="16" t="s">
        <v>222</v>
      </c>
      <c r="D7" s="17">
        <f>56939678530</f>
        <v>56939678530</v>
      </c>
      <c r="E7" s="16" t="s">
        <v>223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224</v>
      </c>
      <c r="C8" s="16" t="s">
        <v>225</v>
      </c>
      <c r="D8" s="17">
        <f>56931165513</f>
        <v>56931165513</v>
      </c>
      <c r="E8" s="16" t="s">
        <v>113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221</v>
      </c>
      <c r="C9" s="16" t="s">
        <v>222</v>
      </c>
      <c r="D9" s="17">
        <f>56956718891</f>
        <v>56956718891</v>
      </c>
      <c r="E9" s="16" t="s">
        <v>223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20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226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227</v>
      </c>
      <c r="C6" s="16" t="s">
        <v>228</v>
      </c>
      <c r="D6" s="30">
        <f>56968450710</f>
        <v>56968450710</v>
      </c>
      <c r="E6" s="16" t="s">
        <v>229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70</v>
      </c>
      <c r="C7" s="16" t="s">
        <v>70</v>
      </c>
      <c r="D7" s="30"/>
      <c r="E7" s="16" t="s">
        <v>70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230</v>
      </c>
      <c r="C8" s="16" t="s">
        <v>231</v>
      </c>
      <c r="D8" s="30">
        <v>56951051166</v>
      </c>
      <c r="E8" s="16" t="s">
        <v>232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233</v>
      </c>
      <c r="C9" s="16" t="s">
        <v>234</v>
      </c>
      <c r="D9" s="16">
        <v>5.6939231326E10</v>
      </c>
      <c r="E9" s="16" t="s">
        <v>235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236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31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32" t="s">
        <v>3</v>
      </c>
      <c r="B5" s="32" t="s">
        <v>4</v>
      </c>
      <c r="C5" s="33" t="s">
        <v>5</v>
      </c>
      <c r="D5" s="33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237</v>
      </c>
      <c r="C6" s="16" t="s">
        <v>238</v>
      </c>
      <c r="D6" s="16" t="s">
        <v>239</v>
      </c>
      <c r="E6" s="16" t="s">
        <v>120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30"/>
      <c r="C7" s="30"/>
      <c r="D7" s="30"/>
      <c r="E7" s="16"/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240</v>
      </c>
      <c r="C8" s="16" t="s">
        <v>241</v>
      </c>
      <c r="D8" s="16" t="s">
        <v>242</v>
      </c>
      <c r="E8" s="16" t="s">
        <v>15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243</v>
      </c>
      <c r="C9" s="16" t="s">
        <v>244</v>
      </c>
      <c r="D9" s="16" t="s">
        <v>245</v>
      </c>
      <c r="E9" s="16" t="s">
        <v>246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>
      <c r="A995" s="20"/>
      <c r="B995" s="20"/>
      <c r="C995" s="20"/>
      <c r="D995" s="20"/>
      <c r="E995" s="20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247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248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16" t="s">
        <v>249</v>
      </c>
      <c r="C6" s="16" t="s">
        <v>250</v>
      </c>
      <c r="D6" s="30">
        <v>56993312476</v>
      </c>
      <c r="E6" s="16" t="s">
        <v>251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16" t="s">
        <v>252</v>
      </c>
      <c r="C7" s="30"/>
      <c r="D7" s="16" t="s">
        <v>70</v>
      </c>
      <c r="E7" s="16"/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16" t="s">
        <v>253</v>
      </c>
      <c r="C8" s="16" t="s">
        <v>254</v>
      </c>
      <c r="D8" s="30">
        <f>56945423845</f>
        <v>56945423845</v>
      </c>
      <c r="E8" s="16" t="s">
        <v>255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16" t="s">
        <v>256</v>
      </c>
      <c r="C9" s="16" t="s">
        <v>257</v>
      </c>
      <c r="D9" s="30">
        <f>56995379241</f>
        <v>56995379241</v>
      </c>
      <c r="E9" s="16" t="s">
        <v>258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1.14"/>
    <col customWidth="1" hidden="1" min="7" max="7" width="14.29"/>
    <col hidden="1" min="8" max="29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2.25" customHeight="1">
      <c r="A2" s="22" t="s">
        <v>259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5" t="s">
        <v>8</v>
      </c>
      <c r="B6" s="27" t="s">
        <v>260</v>
      </c>
      <c r="C6" s="27" t="s">
        <v>261</v>
      </c>
      <c r="D6" s="30">
        <f>56959372709</f>
        <v>56959372709</v>
      </c>
      <c r="E6" s="16" t="s">
        <v>262</v>
      </c>
      <c r="F6" s="10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5" t="s">
        <v>12</v>
      </c>
      <c r="B7" s="27" t="s">
        <v>263</v>
      </c>
      <c r="C7" s="27" t="s">
        <v>264</v>
      </c>
      <c r="D7" s="30">
        <f>56998875528</f>
        <v>56998875528</v>
      </c>
      <c r="E7" s="16" t="s">
        <v>265</v>
      </c>
      <c r="F7" s="10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5" t="s">
        <v>16</v>
      </c>
      <c r="B8" s="27" t="s">
        <v>266</v>
      </c>
      <c r="C8" s="27" t="s">
        <v>267</v>
      </c>
      <c r="D8" s="30">
        <f>56993157702</f>
        <v>56993157702</v>
      </c>
      <c r="E8" s="16" t="s">
        <v>268</v>
      </c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5" t="s">
        <v>20</v>
      </c>
      <c r="B9" s="27" t="s">
        <v>105</v>
      </c>
      <c r="C9" s="27" t="s">
        <v>269</v>
      </c>
      <c r="D9" s="30">
        <f>56941714375</f>
        <v>56941714375</v>
      </c>
      <c r="E9" s="16" t="s">
        <v>107</v>
      </c>
      <c r="F9" s="10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2" t="s">
        <v>270</v>
      </c>
      <c r="B2" s="20"/>
      <c r="C2" s="20"/>
      <c r="D2" s="2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3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271</v>
      </c>
      <c r="C6" s="16" t="s">
        <v>272</v>
      </c>
      <c r="D6" s="16">
        <v>5.6994676997E10</v>
      </c>
      <c r="E6" s="16" t="s">
        <v>273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16" t="s">
        <v>274</v>
      </c>
      <c r="C7" s="16" t="s">
        <v>275</v>
      </c>
      <c r="D7" s="16">
        <v>5.6951044106E10</v>
      </c>
      <c r="E7" s="16" t="s">
        <v>276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277</v>
      </c>
      <c r="C8" s="16" t="s">
        <v>278</v>
      </c>
      <c r="D8" s="16">
        <v>5.6954877092E10</v>
      </c>
      <c r="E8" s="16" t="s">
        <v>279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16" t="s">
        <v>274</v>
      </c>
      <c r="C9" s="16" t="s">
        <v>275</v>
      </c>
      <c r="D9" s="16">
        <v>5.6951044106E10</v>
      </c>
      <c r="E9" s="16" t="s">
        <v>276</v>
      </c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3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2" t="s">
        <v>280</v>
      </c>
      <c r="B2" s="20"/>
      <c r="C2" s="20"/>
      <c r="D2" s="2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3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281</v>
      </c>
      <c r="C6" s="16" t="s">
        <v>282</v>
      </c>
      <c r="D6" s="30">
        <f>56964757989</f>
        <v>56964757989</v>
      </c>
      <c r="E6" s="16" t="s">
        <v>283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16" t="s">
        <v>284</v>
      </c>
      <c r="C7" s="16" t="s">
        <v>285</v>
      </c>
      <c r="D7" s="16">
        <v>5.6996875431E10</v>
      </c>
      <c r="E7" s="16" t="s">
        <v>286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287</v>
      </c>
      <c r="C8" s="16" t="s">
        <v>288</v>
      </c>
      <c r="D8" s="16">
        <v>5.6935168151E10</v>
      </c>
      <c r="E8" s="16" t="s">
        <v>289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16" t="s">
        <v>290</v>
      </c>
      <c r="C9" s="16" t="s">
        <v>291</v>
      </c>
      <c r="D9" s="16">
        <v>5.6931386594E10</v>
      </c>
      <c r="E9" s="16" t="s">
        <v>292</v>
      </c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3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2" t="s">
        <v>293</v>
      </c>
      <c r="B2" s="20"/>
      <c r="C2" s="20"/>
      <c r="D2" s="2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3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294</v>
      </c>
      <c r="C6" s="16" t="s">
        <v>295</v>
      </c>
      <c r="D6" s="30">
        <f>56940239672</f>
        <v>56940239672</v>
      </c>
      <c r="E6" s="16" t="s">
        <v>296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37" t="s">
        <v>297</v>
      </c>
      <c r="C7" s="37" t="s">
        <v>298</v>
      </c>
      <c r="D7" s="38">
        <f>56985262232</f>
        <v>56985262232</v>
      </c>
      <c r="E7" s="16" t="s">
        <v>299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300</v>
      </c>
      <c r="C8" s="16" t="s">
        <v>301</v>
      </c>
      <c r="D8" s="30">
        <f>56942641360</f>
        <v>56942641360</v>
      </c>
      <c r="E8" s="16" t="s">
        <v>302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16" t="s">
        <v>303</v>
      </c>
      <c r="C9" s="16" t="s">
        <v>304</v>
      </c>
      <c r="D9" s="30">
        <f>56966833875</f>
        <v>56966833875</v>
      </c>
      <c r="E9" s="16" t="s">
        <v>305</v>
      </c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3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2" t="s">
        <v>306</v>
      </c>
      <c r="B2" s="20"/>
      <c r="C2" s="20"/>
      <c r="D2" s="2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3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307</v>
      </c>
      <c r="C6" s="16" t="s">
        <v>308</v>
      </c>
      <c r="D6" s="16">
        <v>5.698804151E10</v>
      </c>
      <c r="E6" s="16" t="s">
        <v>309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39" t="s">
        <v>310</v>
      </c>
      <c r="C7" s="39" t="s">
        <v>311</v>
      </c>
      <c r="D7" s="39">
        <v>5.6944418575E10</v>
      </c>
      <c r="E7" s="16" t="s">
        <v>312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39" t="s">
        <v>313</v>
      </c>
      <c r="C8" s="39" t="s">
        <v>314</v>
      </c>
      <c r="D8" s="39">
        <v>5.6996433095E10</v>
      </c>
      <c r="E8" s="16" t="s">
        <v>315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16" t="s">
        <v>316</v>
      </c>
      <c r="C9" s="16" t="s">
        <v>317</v>
      </c>
      <c r="D9" s="16">
        <v>5.6982122893E10</v>
      </c>
      <c r="E9" s="16" t="s">
        <v>318</v>
      </c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3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40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5" t="s">
        <v>319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320</v>
      </c>
      <c r="C6" s="16" t="s">
        <v>321</v>
      </c>
      <c r="D6" s="16">
        <v>5.699496698E10</v>
      </c>
      <c r="E6" s="16" t="s">
        <v>322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16" t="s">
        <v>323</v>
      </c>
      <c r="C7" s="16" t="s">
        <v>324</v>
      </c>
      <c r="D7" s="30">
        <f>56977951222</f>
        <v>56977951222</v>
      </c>
      <c r="E7" s="16" t="s">
        <v>325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326</v>
      </c>
      <c r="C8" s="16" t="s">
        <v>327</v>
      </c>
      <c r="D8" s="16">
        <v>5.6981858174E10</v>
      </c>
      <c r="E8" s="16" t="s">
        <v>328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16" t="s">
        <v>329</v>
      </c>
      <c r="C9" s="16" t="s">
        <v>330</v>
      </c>
      <c r="D9" s="30">
        <f>56962196369</f>
        <v>56962196369</v>
      </c>
      <c r="E9" s="16" t="s">
        <v>331</v>
      </c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>
      <c r="E995" s="41"/>
    </row>
    <row r="996" ht="15.75" customHeight="1">
      <c r="E996" s="41"/>
    </row>
    <row r="997" ht="15.75" customHeight="1">
      <c r="E997" s="41"/>
    </row>
    <row r="998" ht="15.75" customHeight="1">
      <c r="E998" s="41"/>
    </row>
    <row r="999" ht="15.75" customHeight="1">
      <c r="E999" s="41"/>
    </row>
    <row r="1000" ht="15.75" customHeight="1">
      <c r="E1000" s="41"/>
    </row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5" t="s">
        <v>332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333</v>
      </c>
      <c r="C6" s="16" t="s">
        <v>334</v>
      </c>
      <c r="D6" s="30">
        <f>56976094490</f>
        <v>56976094490</v>
      </c>
      <c r="E6" s="16" t="s">
        <v>335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16" t="s">
        <v>336</v>
      </c>
      <c r="C7" s="16" t="s">
        <v>337</v>
      </c>
      <c r="D7" s="30">
        <f>56994033736</f>
        <v>56994033736</v>
      </c>
      <c r="E7" s="16" t="s">
        <v>338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339</v>
      </c>
      <c r="C8" s="16" t="s">
        <v>340</v>
      </c>
      <c r="D8" s="16">
        <v>5.6932991972E10</v>
      </c>
      <c r="E8" s="16" t="s">
        <v>341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16" t="s">
        <v>233</v>
      </c>
      <c r="C9" s="16" t="s">
        <v>342</v>
      </c>
      <c r="D9" s="16">
        <v>5.6939231326E10</v>
      </c>
      <c r="E9" s="16" t="s">
        <v>235</v>
      </c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>
      <c r="E995" s="41"/>
    </row>
    <row r="996" ht="15.75" customHeight="1">
      <c r="E996" s="41"/>
    </row>
    <row r="997" ht="15.75" customHeight="1">
      <c r="E997" s="41"/>
    </row>
    <row r="998" ht="15.75" customHeight="1">
      <c r="E998" s="41"/>
    </row>
    <row r="999" ht="15.75" customHeight="1">
      <c r="E999" s="41"/>
    </row>
    <row r="1000" ht="15.75" customHeight="1">
      <c r="E1000" s="41"/>
    </row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20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5" t="s">
        <v>343</v>
      </c>
      <c r="B2" s="20"/>
      <c r="C2" s="20"/>
      <c r="D2" s="20"/>
      <c r="E2" s="2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344</v>
      </c>
      <c r="C6" s="16" t="s">
        <v>345</v>
      </c>
      <c r="D6" s="30">
        <f>56934177621</f>
        <v>56934177621</v>
      </c>
      <c r="E6" s="16" t="s">
        <v>346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16" t="s">
        <v>347</v>
      </c>
      <c r="C7" s="16" t="s">
        <v>348</v>
      </c>
      <c r="D7" s="30">
        <f>56978914216</f>
        <v>56978914216</v>
      </c>
      <c r="E7" s="16" t="s">
        <v>349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350</v>
      </c>
      <c r="C8" s="16" t="s">
        <v>351</v>
      </c>
      <c r="D8" s="30">
        <f>56968794338</f>
        <v>56968794338</v>
      </c>
      <c r="E8" s="16" t="s">
        <v>352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30"/>
      <c r="C9" s="30"/>
      <c r="D9" s="30"/>
      <c r="E9" s="30"/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2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2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2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2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2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2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2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2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2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2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2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2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2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2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2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2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2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2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2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2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2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2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2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2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2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2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2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2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2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2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2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2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2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2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2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2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2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2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2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2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2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2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2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2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2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2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2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2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2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2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2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2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2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2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2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2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2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2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2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2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2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2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2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2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2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2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2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2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2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2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2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2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2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2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2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2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2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2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2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2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2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2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2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2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2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2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2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2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2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2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2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2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2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2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2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2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2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2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2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2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2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2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2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2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2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2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2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2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2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2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2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2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2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2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2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2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2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2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2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2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2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2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2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2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2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2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2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2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2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2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2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2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2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2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2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2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2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2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2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2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2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2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2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2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2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2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2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2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2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2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2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2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2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2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2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2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2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2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2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2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2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2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2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2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2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2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2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2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2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2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2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2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2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2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2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2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2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2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2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2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2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2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2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2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2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2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2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2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2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2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2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2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2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2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2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2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2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2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2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2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2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2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2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2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2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2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2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2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2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2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2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2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2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2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2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2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2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2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2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2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2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2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2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2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2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2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2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2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2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2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2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2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2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2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2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2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2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2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2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2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2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2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2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2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2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2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2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2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2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2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2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2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2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2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2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2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2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2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2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2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2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2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2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2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2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2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2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2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2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2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2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2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2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2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2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2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2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2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2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2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2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2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2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2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2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2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2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2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2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2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2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2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2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2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2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2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2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2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2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2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2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2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2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2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2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2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2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2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2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2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2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2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2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2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2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2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2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2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2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2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2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2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2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2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2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2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2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2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2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2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2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2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2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2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2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2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2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2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2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2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2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2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2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2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2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2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2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2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2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2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2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2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2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2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2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2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2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2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2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2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2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2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2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2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2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2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2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2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2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2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2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2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2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2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2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2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2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2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2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2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2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2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2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2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2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2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2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2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2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2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2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2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2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2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2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2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2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2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2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2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2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2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2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2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2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2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2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2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2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2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2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2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2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2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2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2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2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2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2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2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2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2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2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2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2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2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2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2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2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2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2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2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2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2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2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2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2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2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2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2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2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2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2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2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2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2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2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2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2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2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2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2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2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2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2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2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2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2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2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2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2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2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2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2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2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2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2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2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2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2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2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2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2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2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2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2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2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2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2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2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2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2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2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2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2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2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2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2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2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2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2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2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2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2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2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2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2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2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2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2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2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2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2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2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2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2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2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2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2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2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2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2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2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2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2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2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2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2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2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2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2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2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2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2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2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2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2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2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2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2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2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2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2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2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2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2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2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2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2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2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2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2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2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2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2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2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2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2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2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2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2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2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2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2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2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2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2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2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2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2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2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2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2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2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2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2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2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2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2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2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2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2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2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2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2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2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2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2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2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2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2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2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2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2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2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2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2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2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2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2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2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2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2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2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2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2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2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2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2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2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2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2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2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2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2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2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2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2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2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2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2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2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2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2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>
      <c r="E995" s="41"/>
    </row>
    <row r="996" ht="15.75" customHeight="1">
      <c r="E996" s="41"/>
    </row>
    <row r="997" ht="15.75" customHeight="1">
      <c r="E997" s="41"/>
    </row>
    <row r="998" ht="15.75" customHeight="1">
      <c r="E998" s="41"/>
    </row>
    <row r="999" ht="15.75" customHeight="1">
      <c r="E999" s="41"/>
    </row>
    <row r="1000" ht="15.75" customHeight="1">
      <c r="E1000" s="41"/>
    </row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7.43"/>
    <col customWidth="1" min="3" max="3" width="30.71"/>
    <col customWidth="1" min="4" max="4" width="21.57"/>
    <col customWidth="1" min="5" max="5" width="43.0"/>
    <col customWidth="1" min="6" max="6" width="14.29"/>
    <col hidden="1" min="7" max="28" width="14.43"/>
  </cols>
  <sheetData>
    <row r="1">
      <c r="A1" s="21" t="s">
        <v>0</v>
      </c>
      <c r="B1" s="20"/>
      <c r="C1" s="20"/>
      <c r="D1" s="20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2.25" customHeight="1">
      <c r="A2" s="22" t="s">
        <v>353</v>
      </c>
      <c r="B2" s="20"/>
      <c r="C2" s="20"/>
      <c r="D2" s="2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0" customHeight="1">
      <c r="A3" s="5"/>
      <c r="B3" s="5"/>
      <c r="C3" s="5"/>
      <c r="D3" s="5"/>
      <c r="E3" s="3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2</v>
      </c>
      <c r="B4" s="8"/>
      <c r="C4" s="8"/>
      <c r="D4" s="8"/>
      <c r="E4" s="9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1" t="s">
        <v>3</v>
      </c>
      <c r="B5" s="11" t="s">
        <v>4</v>
      </c>
      <c r="C5" s="11" t="s">
        <v>5</v>
      </c>
      <c r="D5" s="11" t="s">
        <v>6</v>
      </c>
      <c r="E5" s="12" t="s">
        <v>7</v>
      </c>
      <c r="F5" s="1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5" t="s">
        <v>8</v>
      </c>
      <c r="B6" s="16" t="s">
        <v>354</v>
      </c>
      <c r="C6" s="16" t="s">
        <v>355</v>
      </c>
      <c r="D6" s="30">
        <v>56986634186</v>
      </c>
      <c r="E6" s="16" t="s">
        <v>356</v>
      </c>
      <c r="F6" s="3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5" t="s">
        <v>12</v>
      </c>
      <c r="B7" s="16" t="s">
        <v>357</v>
      </c>
      <c r="C7" s="16" t="s">
        <v>358</v>
      </c>
      <c r="D7" s="30">
        <f>56965379247</f>
        <v>56965379247</v>
      </c>
      <c r="E7" s="16" t="s">
        <v>359</v>
      </c>
      <c r="F7" s="3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5" t="s">
        <v>16</v>
      </c>
      <c r="B8" s="16" t="s">
        <v>360</v>
      </c>
      <c r="C8" s="16" t="s">
        <v>361</v>
      </c>
      <c r="D8" s="30">
        <f>56951886319</f>
        <v>56951886319</v>
      </c>
      <c r="E8" s="16" t="s">
        <v>362</v>
      </c>
      <c r="F8" s="3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5" t="s">
        <v>20</v>
      </c>
      <c r="B9" s="30"/>
      <c r="C9" s="30"/>
      <c r="D9" s="30"/>
      <c r="E9" s="30"/>
      <c r="F9" s="3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9"/>
      <c r="B10" s="19"/>
      <c r="C10" s="19"/>
      <c r="D10" s="19"/>
      <c r="E10" s="3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/>
      <c r="B11" s="20"/>
      <c r="C11" s="20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0"/>
      <c r="B12" s="20"/>
      <c r="C12" s="20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0"/>
      <c r="B13" s="20"/>
      <c r="C13" s="20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0"/>
      <c r="B15" s="20"/>
      <c r="C15" s="20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0"/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0"/>
      <c r="B17" s="20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0"/>
      <c r="B18" s="20"/>
      <c r="C18" s="20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0"/>
      <c r="B19" s="20"/>
      <c r="C19" s="20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0"/>
      <c r="B20" s="20"/>
      <c r="C20" s="20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/>
      <c r="B21" s="20"/>
      <c r="C21" s="20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/>
      <c r="B22" s="20"/>
      <c r="C22" s="20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0"/>
      <c r="B23" s="20"/>
      <c r="C23" s="20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0"/>
      <c r="B24" s="20"/>
      <c r="C24" s="20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0"/>
      <c r="B25" s="20"/>
      <c r="C25" s="20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/>
      <c r="B26" s="20"/>
      <c r="C26" s="20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/>
      <c r="B27" s="20"/>
      <c r="C27" s="20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0"/>
      <c r="B28" s="20"/>
      <c r="C28" s="20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0"/>
      <c r="B29" s="20"/>
      <c r="C29" s="20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0"/>
      <c r="B30" s="20"/>
      <c r="C30" s="20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0"/>
      <c r="B31" s="20"/>
      <c r="C31" s="20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/>
      <c r="B32" s="20"/>
      <c r="C32" s="20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20"/>
      <c r="C33" s="20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20"/>
      <c r="C34" s="20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20"/>
      <c r="C35" s="20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20"/>
      <c r="C36" s="20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20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20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20"/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20"/>
      <c r="C40" s="20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20"/>
      <c r="C41" s="20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20"/>
      <c r="C42" s="20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0"/>
      <c r="B43" s="20"/>
      <c r="C43" s="20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/>
      <c r="B44" s="20"/>
      <c r="C44" s="20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0"/>
      <c r="B45" s="20"/>
      <c r="C45" s="20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0"/>
      <c r="B46" s="20"/>
      <c r="C46" s="20"/>
      <c r="D46" s="2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0"/>
      <c r="B47" s="20"/>
      <c r="C47" s="20"/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0"/>
      <c r="B48" s="20"/>
      <c r="C48" s="20"/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/>
      <c r="B49" s="20"/>
      <c r="C49" s="20"/>
      <c r="D49" s="2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0"/>
      <c r="B50" s="20"/>
      <c r="C50" s="20"/>
      <c r="D50" s="2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0"/>
      <c r="B51" s="20"/>
      <c r="C51" s="20"/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0"/>
      <c r="B52" s="20"/>
      <c r="C52" s="20"/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0"/>
      <c r="B53" s="20"/>
      <c r="C53" s="20"/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/>
      <c r="B54" s="20"/>
      <c r="C54" s="20"/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0"/>
      <c r="B55" s="20"/>
      <c r="C55" s="20"/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0"/>
      <c r="B56" s="20"/>
      <c r="C56" s="20"/>
      <c r="D56" s="2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0"/>
      <c r="B57" s="20"/>
      <c r="C57" s="20"/>
      <c r="D57" s="2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20"/>
      <c r="B58" s="20"/>
      <c r="C58" s="20"/>
      <c r="D58" s="2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20"/>
      <c r="B59" s="20"/>
      <c r="C59" s="20"/>
      <c r="D59" s="2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20"/>
      <c r="B60" s="20"/>
      <c r="C60" s="20"/>
      <c r="D60" s="2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20"/>
      <c r="B61" s="20"/>
      <c r="C61" s="20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20"/>
      <c r="B62" s="20"/>
      <c r="C62" s="20"/>
      <c r="D62" s="2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20"/>
      <c r="B63" s="20"/>
      <c r="C63" s="20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20"/>
      <c r="B64" s="20"/>
      <c r="C64" s="20"/>
      <c r="D64" s="2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20"/>
      <c r="B65" s="20"/>
      <c r="C65" s="20"/>
      <c r="D65" s="2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20"/>
      <c r="B66" s="20"/>
      <c r="C66" s="20"/>
      <c r="D66" s="2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20"/>
      <c r="B67" s="20"/>
      <c r="C67" s="20"/>
      <c r="D67" s="2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20"/>
      <c r="B68" s="20"/>
      <c r="C68" s="20"/>
      <c r="D68" s="2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20"/>
      <c r="B69" s="20"/>
      <c r="C69" s="20"/>
      <c r="D69" s="2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20"/>
      <c r="B70" s="20"/>
      <c r="C70" s="20"/>
      <c r="D70" s="2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20"/>
      <c r="B71" s="20"/>
      <c r="C71" s="20"/>
      <c r="D71" s="2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20"/>
      <c r="B72" s="20"/>
      <c r="C72" s="20"/>
      <c r="D72" s="2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20"/>
      <c r="B73" s="20"/>
      <c r="C73" s="20"/>
      <c r="D73" s="2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20"/>
      <c r="B74" s="20"/>
      <c r="C74" s="20"/>
      <c r="D74" s="2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20"/>
      <c r="B75" s="20"/>
      <c r="C75" s="20"/>
      <c r="D75" s="2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20"/>
      <c r="B76" s="20"/>
      <c r="C76" s="20"/>
      <c r="D76" s="2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20"/>
      <c r="B77" s="20"/>
      <c r="C77" s="20"/>
      <c r="D77" s="2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20"/>
      <c r="B78" s="20"/>
      <c r="C78" s="20"/>
      <c r="D78" s="2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20"/>
      <c r="B79" s="20"/>
      <c r="C79" s="20"/>
      <c r="D79" s="2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20"/>
      <c r="B80" s="20"/>
      <c r="C80" s="20"/>
      <c r="D80" s="2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20"/>
      <c r="B81" s="20"/>
      <c r="C81" s="20"/>
      <c r="D81" s="2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20"/>
      <c r="B82" s="20"/>
      <c r="C82" s="20"/>
      <c r="D82" s="2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20"/>
      <c r="B83" s="20"/>
      <c r="C83" s="20"/>
      <c r="D83" s="2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20"/>
      <c r="B84" s="20"/>
      <c r="C84" s="20"/>
      <c r="D84" s="2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/>
      <c r="B85" s="20"/>
      <c r="C85" s="20"/>
      <c r="D85" s="2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20"/>
      <c r="B86" s="20"/>
      <c r="C86" s="20"/>
      <c r="D86" s="2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20"/>
      <c r="B87" s="20"/>
      <c r="C87" s="20"/>
      <c r="D87" s="2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20"/>
      <c r="B88" s="20"/>
      <c r="C88" s="20"/>
      <c r="D88" s="2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20"/>
      <c r="B89" s="20"/>
      <c r="C89" s="20"/>
      <c r="D89" s="2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20"/>
      <c r="B90" s="20"/>
      <c r="C90" s="20"/>
      <c r="D90" s="2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/>
      <c r="B91" s="20"/>
      <c r="C91" s="20"/>
      <c r="D91" s="2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20"/>
      <c r="B92" s="20"/>
      <c r="C92" s="20"/>
      <c r="D92" s="2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20"/>
      <c r="B93" s="20"/>
      <c r="C93" s="20"/>
      <c r="D93" s="2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20"/>
      <c r="B94" s="20"/>
      <c r="C94" s="20"/>
      <c r="D94" s="2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20"/>
      <c r="B95" s="20"/>
      <c r="C95" s="20"/>
      <c r="D95" s="2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/>
      <c r="B96" s="20"/>
      <c r="C96" s="20"/>
      <c r="D96" s="2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0"/>
      <c r="B97" s="20"/>
      <c r="C97" s="20"/>
      <c r="D97" s="2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0"/>
      <c r="B98" s="20"/>
      <c r="C98" s="20"/>
      <c r="D98" s="2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20"/>
      <c r="B99" s="20"/>
      <c r="C99" s="20"/>
      <c r="D99" s="2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20"/>
      <c r="B100" s="20"/>
      <c r="C100" s="20"/>
      <c r="D100" s="2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20"/>
      <c r="B101" s="20"/>
      <c r="C101" s="20"/>
      <c r="D101" s="2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20"/>
      <c r="B102" s="20"/>
      <c r="C102" s="20"/>
      <c r="D102" s="2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20"/>
      <c r="B103" s="20"/>
      <c r="C103" s="20"/>
      <c r="D103" s="2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20"/>
      <c r="B104" s="20"/>
      <c r="C104" s="20"/>
      <c r="D104" s="2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20"/>
      <c r="B105" s="20"/>
      <c r="C105" s="20"/>
      <c r="D105" s="2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20"/>
      <c r="B106" s="20"/>
      <c r="C106" s="20"/>
      <c r="D106" s="2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20"/>
      <c r="B107" s="20"/>
      <c r="C107" s="20"/>
      <c r="D107" s="2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20"/>
      <c r="B108" s="20"/>
      <c r="C108" s="20"/>
      <c r="D108" s="2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20"/>
      <c r="B109" s="20"/>
      <c r="C109" s="20"/>
      <c r="D109" s="2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20"/>
      <c r="B110" s="20"/>
      <c r="C110" s="20"/>
      <c r="D110" s="2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20"/>
      <c r="B111" s="20"/>
      <c r="C111" s="20"/>
      <c r="D111" s="2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20"/>
      <c r="B112" s="20"/>
      <c r="C112" s="20"/>
      <c r="D112" s="2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20"/>
      <c r="B113" s="20"/>
      <c r="C113" s="20"/>
      <c r="D113" s="2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20"/>
      <c r="B114" s="20"/>
      <c r="C114" s="20"/>
      <c r="D114" s="2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20"/>
      <c r="B115" s="20"/>
      <c r="C115" s="20"/>
      <c r="D115" s="2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20"/>
      <c r="B116" s="20"/>
      <c r="C116" s="20"/>
      <c r="D116" s="2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20"/>
      <c r="B117" s="20"/>
      <c r="C117" s="20"/>
      <c r="D117" s="2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20"/>
      <c r="B118" s="20"/>
      <c r="C118" s="20"/>
      <c r="D118" s="2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20"/>
      <c r="B119" s="20"/>
      <c r="C119" s="20"/>
      <c r="D119" s="2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20"/>
      <c r="B120" s="20"/>
      <c r="C120" s="20"/>
      <c r="D120" s="2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20"/>
      <c r="B121" s="20"/>
      <c r="C121" s="20"/>
      <c r="D121" s="2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20"/>
      <c r="B122" s="20"/>
      <c r="C122" s="20"/>
      <c r="D122" s="2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20"/>
      <c r="B123" s="20"/>
      <c r="C123" s="20"/>
      <c r="D123" s="2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20"/>
      <c r="B124" s="20"/>
      <c r="C124" s="20"/>
      <c r="D124" s="2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20"/>
      <c r="B125" s="20"/>
      <c r="C125" s="20"/>
      <c r="D125" s="2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20"/>
      <c r="B126" s="20"/>
      <c r="C126" s="20"/>
      <c r="D126" s="2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20"/>
      <c r="B127" s="20"/>
      <c r="C127" s="20"/>
      <c r="D127" s="2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20"/>
      <c r="B128" s="20"/>
      <c r="C128" s="20"/>
      <c r="D128" s="2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20"/>
      <c r="B129" s="20"/>
      <c r="C129" s="20"/>
      <c r="D129" s="2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20"/>
      <c r="B130" s="20"/>
      <c r="C130" s="20"/>
      <c r="D130" s="2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20"/>
      <c r="B131" s="20"/>
      <c r="C131" s="20"/>
      <c r="D131" s="2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20"/>
      <c r="B132" s="20"/>
      <c r="C132" s="20"/>
      <c r="D132" s="2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20"/>
      <c r="B133" s="20"/>
      <c r="C133" s="20"/>
      <c r="D133" s="2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20"/>
      <c r="B134" s="20"/>
      <c r="C134" s="20"/>
      <c r="D134" s="2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20"/>
      <c r="B135" s="20"/>
      <c r="C135" s="20"/>
      <c r="D135" s="2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20"/>
      <c r="B136" s="20"/>
      <c r="C136" s="20"/>
      <c r="D136" s="2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20"/>
      <c r="B137" s="20"/>
      <c r="C137" s="20"/>
      <c r="D137" s="2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20"/>
      <c r="B138" s="20"/>
      <c r="C138" s="20"/>
      <c r="D138" s="2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20"/>
      <c r="B139" s="20"/>
      <c r="C139" s="20"/>
      <c r="D139" s="2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20"/>
      <c r="B140" s="20"/>
      <c r="C140" s="20"/>
      <c r="D140" s="2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20"/>
      <c r="B141" s="20"/>
      <c r="C141" s="20"/>
      <c r="D141" s="2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20"/>
      <c r="B142" s="20"/>
      <c r="C142" s="20"/>
      <c r="D142" s="2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20"/>
      <c r="B143" s="20"/>
      <c r="C143" s="20"/>
      <c r="D143" s="2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20"/>
      <c r="B144" s="20"/>
      <c r="C144" s="20"/>
      <c r="D144" s="2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20"/>
      <c r="B145" s="20"/>
      <c r="C145" s="20"/>
      <c r="D145" s="2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20"/>
      <c r="B146" s="20"/>
      <c r="C146" s="20"/>
      <c r="D146" s="2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20"/>
      <c r="B147" s="20"/>
      <c r="C147" s="20"/>
      <c r="D147" s="2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20"/>
      <c r="B148" s="20"/>
      <c r="C148" s="20"/>
      <c r="D148" s="2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20"/>
      <c r="B149" s="20"/>
      <c r="C149" s="20"/>
      <c r="D149" s="2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20"/>
      <c r="B150" s="20"/>
      <c r="C150" s="20"/>
      <c r="D150" s="2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20"/>
      <c r="B151" s="20"/>
      <c r="C151" s="20"/>
      <c r="D151" s="2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20"/>
      <c r="B152" s="20"/>
      <c r="C152" s="20"/>
      <c r="D152" s="2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20"/>
      <c r="B153" s="20"/>
      <c r="C153" s="20"/>
      <c r="D153" s="2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20"/>
      <c r="B154" s="20"/>
      <c r="C154" s="20"/>
      <c r="D154" s="2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20"/>
      <c r="B155" s="20"/>
      <c r="C155" s="20"/>
      <c r="D155" s="2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20"/>
      <c r="B156" s="20"/>
      <c r="C156" s="20"/>
      <c r="D156" s="2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20"/>
      <c r="B157" s="20"/>
      <c r="C157" s="20"/>
      <c r="D157" s="2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20"/>
      <c r="B158" s="20"/>
      <c r="C158" s="20"/>
      <c r="D158" s="2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20"/>
      <c r="B159" s="20"/>
      <c r="C159" s="20"/>
      <c r="D159" s="2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20"/>
      <c r="B160" s="20"/>
      <c r="C160" s="20"/>
      <c r="D160" s="2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20"/>
      <c r="B161" s="20"/>
      <c r="C161" s="20"/>
      <c r="D161" s="2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20"/>
      <c r="B162" s="20"/>
      <c r="C162" s="20"/>
      <c r="D162" s="2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20"/>
      <c r="B163" s="20"/>
      <c r="C163" s="20"/>
      <c r="D163" s="2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20"/>
      <c r="B164" s="20"/>
      <c r="C164" s="20"/>
      <c r="D164" s="2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20"/>
      <c r="B165" s="20"/>
      <c r="C165" s="20"/>
      <c r="D165" s="2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20"/>
      <c r="B166" s="20"/>
      <c r="C166" s="20"/>
      <c r="D166" s="2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20"/>
      <c r="B167" s="20"/>
      <c r="C167" s="20"/>
      <c r="D167" s="2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20"/>
      <c r="B168" s="20"/>
      <c r="C168" s="20"/>
      <c r="D168" s="2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20"/>
      <c r="B169" s="20"/>
      <c r="C169" s="20"/>
      <c r="D169" s="2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20"/>
      <c r="B170" s="20"/>
      <c r="C170" s="20"/>
      <c r="D170" s="2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20"/>
      <c r="B171" s="20"/>
      <c r="C171" s="20"/>
      <c r="D171" s="2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20"/>
      <c r="B172" s="20"/>
      <c r="C172" s="20"/>
      <c r="D172" s="2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20"/>
      <c r="B173" s="20"/>
      <c r="C173" s="20"/>
      <c r="D173" s="2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20"/>
      <c r="B174" s="20"/>
      <c r="C174" s="20"/>
      <c r="D174" s="2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20"/>
      <c r="B175" s="20"/>
      <c r="C175" s="20"/>
      <c r="D175" s="2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20"/>
      <c r="B176" s="20"/>
      <c r="C176" s="20"/>
      <c r="D176" s="2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20"/>
      <c r="B177" s="20"/>
      <c r="C177" s="20"/>
      <c r="D177" s="2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20"/>
      <c r="B178" s="20"/>
      <c r="C178" s="20"/>
      <c r="D178" s="2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20"/>
      <c r="B179" s="20"/>
      <c r="C179" s="20"/>
      <c r="D179" s="2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20"/>
      <c r="B180" s="20"/>
      <c r="C180" s="20"/>
      <c r="D180" s="2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20"/>
      <c r="B181" s="20"/>
      <c r="C181" s="20"/>
      <c r="D181" s="2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20"/>
      <c r="B182" s="20"/>
      <c r="C182" s="20"/>
      <c r="D182" s="2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20"/>
      <c r="B183" s="20"/>
      <c r="C183" s="20"/>
      <c r="D183" s="2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20"/>
      <c r="B184" s="20"/>
      <c r="C184" s="20"/>
      <c r="D184" s="2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20"/>
      <c r="B185" s="20"/>
      <c r="C185" s="20"/>
      <c r="D185" s="2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20"/>
      <c r="B186" s="20"/>
      <c r="C186" s="20"/>
      <c r="D186" s="2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20"/>
      <c r="B187" s="20"/>
      <c r="C187" s="20"/>
      <c r="D187" s="2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20"/>
      <c r="B188" s="20"/>
      <c r="C188" s="20"/>
      <c r="D188" s="2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20"/>
      <c r="B189" s="20"/>
      <c r="C189" s="20"/>
      <c r="D189" s="2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20"/>
      <c r="B190" s="20"/>
      <c r="C190" s="20"/>
      <c r="D190" s="2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20"/>
      <c r="B191" s="20"/>
      <c r="C191" s="20"/>
      <c r="D191" s="2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20"/>
      <c r="B192" s="20"/>
      <c r="C192" s="20"/>
      <c r="D192" s="2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20"/>
      <c r="B193" s="20"/>
      <c r="C193" s="20"/>
      <c r="D193" s="2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20"/>
      <c r="B194" s="20"/>
      <c r="C194" s="20"/>
      <c r="D194" s="2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20"/>
      <c r="B195" s="20"/>
      <c r="C195" s="20"/>
      <c r="D195" s="2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20"/>
      <c r="B196" s="20"/>
      <c r="C196" s="20"/>
      <c r="D196" s="2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20"/>
      <c r="B197" s="20"/>
      <c r="C197" s="20"/>
      <c r="D197" s="2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20"/>
      <c r="B198" s="20"/>
      <c r="C198" s="20"/>
      <c r="D198" s="2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20"/>
      <c r="B199" s="20"/>
      <c r="C199" s="20"/>
      <c r="D199" s="2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20"/>
      <c r="B200" s="20"/>
      <c r="C200" s="20"/>
      <c r="D200" s="2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20"/>
      <c r="B201" s="20"/>
      <c r="C201" s="20"/>
      <c r="D201" s="2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20"/>
      <c r="B202" s="20"/>
      <c r="C202" s="20"/>
      <c r="D202" s="2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20"/>
      <c r="B203" s="20"/>
      <c r="C203" s="20"/>
      <c r="D203" s="2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20"/>
      <c r="B204" s="20"/>
      <c r="C204" s="20"/>
      <c r="D204" s="2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20"/>
      <c r="B205" s="20"/>
      <c r="C205" s="20"/>
      <c r="D205" s="2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20"/>
      <c r="B206" s="20"/>
      <c r="C206" s="20"/>
      <c r="D206" s="2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20"/>
      <c r="B207" s="20"/>
      <c r="C207" s="20"/>
      <c r="D207" s="2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20"/>
      <c r="B208" s="20"/>
      <c r="C208" s="20"/>
      <c r="D208" s="2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20"/>
      <c r="B209" s="20"/>
      <c r="C209" s="20"/>
      <c r="D209" s="2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20"/>
      <c r="B210" s="20"/>
      <c r="C210" s="20"/>
      <c r="D210" s="2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20"/>
      <c r="B211" s="20"/>
      <c r="C211" s="20"/>
      <c r="D211" s="2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20"/>
      <c r="B212" s="20"/>
      <c r="C212" s="20"/>
      <c r="D212" s="2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20"/>
      <c r="B213" s="20"/>
      <c r="C213" s="20"/>
      <c r="D213" s="2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20"/>
      <c r="B214" s="20"/>
      <c r="C214" s="20"/>
      <c r="D214" s="2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20"/>
      <c r="B215" s="20"/>
      <c r="C215" s="20"/>
      <c r="D215" s="2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20"/>
      <c r="B216" s="20"/>
      <c r="C216" s="20"/>
      <c r="D216" s="2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20"/>
      <c r="B217" s="20"/>
      <c r="C217" s="20"/>
      <c r="D217" s="2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20"/>
      <c r="B218" s="20"/>
      <c r="C218" s="20"/>
      <c r="D218" s="2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20"/>
      <c r="B219" s="20"/>
      <c r="C219" s="20"/>
      <c r="D219" s="2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20"/>
      <c r="B220" s="20"/>
      <c r="C220" s="20"/>
      <c r="D220" s="2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20"/>
      <c r="B221" s="20"/>
      <c r="C221" s="20"/>
      <c r="D221" s="2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20"/>
      <c r="B222" s="20"/>
      <c r="C222" s="20"/>
      <c r="D222" s="2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20"/>
      <c r="B223" s="20"/>
      <c r="C223" s="20"/>
      <c r="D223" s="2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20"/>
      <c r="B224" s="20"/>
      <c r="C224" s="20"/>
      <c r="D224" s="2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20"/>
      <c r="B225" s="20"/>
      <c r="C225" s="20"/>
      <c r="D225" s="2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20"/>
      <c r="B226" s="20"/>
      <c r="C226" s="20"/>
      <c r="D226" s="2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20"/>
      <c r="B227" s="20"/>
      <c r="C227" s="20"/>
      <c r="D227" s="2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20"/>
      <c r="B228" s="20"/>
      <c r="C228" s="20"/>
      <c r="D228" s="2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20"/>
      <c r="B229" s="20"/>
      <c r="C229" s="20"/>
      <c r="D229" s="2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20"/>
      <c r="B230" s="20"/>
      <c r="C230" s="20"/>
      <c r="D230" s="2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20"/>
      <c r="B231" s="20"/>
      <c r="C231" s="20"/>
      <c r="D231" s="2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20"/>
      <c r="B232" s="20"/>
      <c r="C232" s="20"/>
      <c r="D232" s="2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20"/>
      <c r="B233" s="20"/>
      <c r="C233" s="20"/>
      <c r="D233" s="2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20"/>
      <c r="B234" s="20"/>
      <c r="C234" s="20"/>
      <c r="D234" s="2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20"/>
      <c r="B235" s="20"/>
      <c r="C235" s="20"/>
      <c r="D235" s="2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20"/>
      <c r="B236" s="20"/>
      <c r="C236" s="20"/>
      <c r="D236" s="2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20"/>
      <c r="B237" s="20"/>
      <c r="C237" s="20"/>
      <c r="D237" s="2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20"/>
      <c r="B238" s="20"/>
      <c r="C238" s="20"/>
      <c r="D238" s="2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20"/>
      <c r="B239" s="20"/>
      <c r="C239" s="20"/>
      <c r="D239" s="2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20"/>
      <c r="B240" s="20"/>
      <c r="C240" s="20"/>
      <c r="D240" s="2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20"/>
      <c r="B241" s="20"/>
      <c r="C241" s="20"/>
      <c r="D241" s="2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20"/>
      <c r="B242" s="20"/>
      <c r="C242" s="20"/>
      <c r="D242" s="2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20"/>
      <c r="B243" s="20"/>
      <c r="C243" s="20"/>
      <c r="D243" s="2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20"/>
      <c r="B244" s="20"/>
      <c r="C244" s="20"/>
      <c r="D244" s="2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20"/>
      <c r="B245" s="20"/>
      <c r="C245" s="20"/>
      <c r="D245" s="2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20"/>
      <c r="B246" s="20"/>
      <c r="C246" s="20"/>
      <c r="D246" s="2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20"/>
      <c r="B247" s="20"/>
      <c r="C247" s="20"/>
      <c r="D247" s="2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20"/>
      <c r="B248" s="20"/>
      <c r="C248" s="20"/>
      <c r="D248" s="2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20"/>
      <c r="B249" s="20"/>
      <c r="C249" s="20"/>
      <c r="D249" s="2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20"/>
      <c r="B250" s="20"/>
      <c r="C250" s="20"/>
      <c r="D250" s="2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20"/>
      <c r="B251" s="20"/>
      <c r="C251" s="20"/>
      <c r="D251" s="2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20"/>
      <c r="B252" s="20"/>
      <c r="C252" s="20"/>
      <c r="D252" s="2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20"/>
      <c r="B253" s="20"/>
      <c r="C253" s="20"/>
      <c r="D253" s="2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20"/>
      <c r="B254" s="20"/>
      <c r="C254" s="20"/>
      <c r="D254" s="2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20"/>
      <c r="B255" s="20"/>
      <c r="C255" s="20"/>
      <c r="D255" s="2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20"/>
      <c r="B256" s="20"/>
      <c r="C256" s="20"/>
      <c r="D256" s="2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20"/>
      <c r="B257" s="20"/>
      <c r="C257" s="20"/>
      <c r="D257" s="2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20"/>
      <c r="B258" s="20"/>
      <c r="C258" s="20"/>
      <c r="D258" s="2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20"/>
      <c r="B259" s="20"/>
      <c r="C259" s="20"/>
      <c r="D259" s="2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20"/>
      <c r="B260" s="20"/>
      <c r="C260" s="20"/>
      <c r="D260" s="2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20"/>
      <c r="B261" s="20"/>
      <c r="C261" s="20"/>
      <c r="D261" s="2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20"/>
      <c r="B262" s="20"/>
      <c r="C262" s="20"/>
      <c r="D262" s="2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20"/>
      <c r="B263" s="20"/>
      <c r="C263" s="20"/>
      <c r="D263" s="2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20"/>
      <c r="B264" s="20"/>
      <c r="C264" s="20"/>
      <c r="D264" s="2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20"/>
      <c r="B265" s="20"/>
      <c r="C265" s="20"/>
      <c r="D265" s="2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20"/>
      <c r="B266" s="20"/>
      <c r="C266" s="20"/>
      <c r="D266" s="2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20"/>
      <c r="B267" s="20"/>
      <c r="C267" s="20"/>
      <c r="D267" s="2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20"/>
      <c r="B268" s="20"/>
      <c r="C268" s="20"/>
      <c r="D268" s="2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20"/>
      <c r="B269" s="20"/>
      <c r="C269" s="20"/>
      <c r="D269" s="2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20"/>
      <c r="B270" s="20"/>
      <c r="C270" s="20"/>
      <c r="D270" s="2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20"/>
      <c r="B271" s="20"/>
      <c r="C271" s="20"/>
      <c r="D271" s="2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20"/>
      <c r="B272" s="20"/>
      <c r="C272" s="20"/>
      <c r="D272" s="2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20"/>
      <c r="B273" s="20"/>
      <c r="C273" s="20"/>
      <c r="D273" s="2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20"/>
      <c r="B274" s="20"/>
      <c r="C274" s="20"/>
      <c r="D274" s="2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20"/>
      <c r="B275" s="20"/>
      <c r="C275" s="20"/>
      <c r="D275" s="2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20"/>
      <c r="B276" s="20"/>
      <c r="C276" s="20"/>
      <c r="D276" s="2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20"/>
      <c r="B277" s="20"/>
      <c r="C277" s="20"/>
      <c r="D277" s="2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20"/>
      <c r="B278" s="20"/>
      <c r="C278" s="20"/>
      <c r="D278" s="2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20"/>
      <c r="B279" s="20"/>
      <c r="C279" s="20"/>
      <c r="D279" s="2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20"/>
      <c r="B280" s="20"/>
      <c r="C280" s="20"/>
      <c r="D280" s="2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20"/>
      <c r="B281" s="20"/>
      <c r="C281" s="20"/>
      <c r="D281" s="2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20"/>
      <c r="B282" s="20"/>
      <c r="C282" s="20"/>
      <c r="D282" s="2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20"/>
      <c r="B283" s="20"/>
      <c r="C283" s="20"/>
      <c r="D283" s="2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20"/>
      <c r="B284" s="20"/>
      <c r="C284" s="20"/>
      <c r="D284" s="2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20"/>
      <c r="B285" s="20"/>
      <c r="C285" s="20"/>
      <c r="D285" s="2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20"/>
      <c r="B286" s="20"/>
      <c r="C286" s="20"/>
      <c r="D286" s="2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20"/>
      <c r="B287" s="20"/>
      <c r="C287" s="20"/>
      <c r="D287" s="2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20"/>
      <c r="B288" s="20"/>
      <c r="C288" s="20"/>
      <c r="D288" s="2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20"/>
      <c r="B289" s="20"/>
      <c r="C289" s="20"/>
      <c r="D289" s="2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20"/>
      <c r="B290" s="20"/>
      <c r="C290" s="20"/>
      <c r="D290" s="2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20"/>
      <c r="B291" s="20"/>
      <c r="C291" s="20"/>
      <c r="D291" s="2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20"/>
      <c r="B292" s="20"/>
      <c r="C292" s="20"/>
      <c r="D292" s="2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20"/>
      <c r="B293" s="20"/>
      <c r="C293" s="20"/>
      <c r="D293" s="2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20"/>
      <c r="B294" s="20"/>
      <c r="C294" s="20"/>
      <c r="D294" s="2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20"/>
      <c r="B295" s="20"/>
      <c r="C295" s="20"/>
      <c r="D295" s="2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20"/>
      <c r="B296" s="20"/>
      <c r="C296" s="20"/>
      <c r="D296" s="2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20"/>
      <c r="B297" s="20"/>
      <c r="C297" s="20"/>
      <c r="D297" s="2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20"/>
      <c r="B298" s="20"/>
      <c r="C298" s="20"/>
      <c r="D298" s="2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20"/>
      <c r="B299" s="20"/>
      <c r="C299" s="20"/>
      <c r="D299" s="2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20"/>
      <c r="B300" s="20"/>
      <c r="C300" s="20"/>
      <c r="D300" s="2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20"/>
      <c r="B301" s="20"/>
      <c r="C301" s="20"/>
      <c r="D301" s="2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20"/>
      <c r="B302" s="20"/>
      <c r="C302" s="20"/>
      <c r="D302" s="2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20"/>
      <c r="B303" s="20"/>
      <c r="C303" s="20"/>
      <c r="D303" s="2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20"/>
      <c r="B304" s="20"/>
      <c r="C304" s="20"/>
      <c r="D304" s="2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20"/>
      <c r="B305" s="20"/>
      <c r="C305" s="20"/>
      <c r="D305" s="2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20"/>
      <c r="B306" s="20"/>
      <c r="C306" s="20"/>
      <c r="D306" s="2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20"/>
      <c r="B307" s="20"/>
      <c r="C307" s="20"/>
      <c r="D307" s="2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20"/>
      <c r="B308" s="20"/>
      <c r="C308" s="20"/>
      <c r="D308" s="2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20"/>
      <c r="B309" s="20"/>
      <c r="C309" s="20"/>
      <c r="D309" s="2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20"/>
      <c r="B310" s="20"/>
      <c r="C310" s="20"/>
      <c r="D310" s="2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20"/>
      <c r="B311" s="20"/>
      <c r="C311" s="20"/>
      <c r="D311" s="2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20"/>
      <c r="B312" s="20"/>
      <c r="C312" s="20"/>
      <c r="D312" s="2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20"/>
      <c r="B313" s="20"/>
      <c r="C313" s="20"/>
      <c r="D313" s="2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20"/>
      <c r="B314" s="20"/>
      <c r="C314" s="20"/>
      <c r="D314" s="2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20"/>
      <c r="B315" s="20"/>
      <c r="C315" s="20"/>
      <c r="D315" s="2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20"/>
      <c r="B316" s="20"/>
      <c r="C316" s="20"/>
      <c r="D316" s="2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20"/>
      <c r="B317" s="20"/>
      <c r="C317" s="20"/>
      <c r="D317" s="2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20"/>
      <c r="B318" s="20"/>
      <c r="C318" s="20"/>
      <c r="D318" s="2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20"/>
      <c r="B319" s="20"/>
      <c r="C319" s="20"/>
      <c r="D319" s="2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20"/>
      <c r="B320" s="20"/>
      <c r="C320" s="20"/>
      <c r="D320" s="2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20"/>
      <c r="B321" s="20"/>
      <c r="C321" s="20"/>
      <c r="D321" s="2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20"/>
      <c r="B322" s="20"/>
      <c r="C322" s="20"/>
      <c r="D322" s="2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20"/>
      <c r="B323" s="20"/>
      <c r="C323" s="20"/>
      <c r="D323" s="2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20"/>
      <c r="B324" s="20"/>
      <c r="C324" s="20"/>
      <c r="D324" s="2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20"/>
      <c r="B325" s="20"/>
      <c r="C325" s="20"/>
      <c r="D325" s="2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20"/>
      <c r="B326" s="20"/>
      <c r="C326" s="20"/>
      <c r="D326" s="2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20"/>
      <c r="B327" s="20"/>
      <c r="C327" s="20"/>
      <c r="D327" s="2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20"/>
      <c r="B328" s="20"/>
      <c r="C328" s="20"/>
      <c r="D328" s="2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20"/>
      <c r="B329" s="20"/>
      <c r="C329" s="20"/>
      <c r="D329" s="2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20"/>
      <c r="B330" s="20"/>
      <c r="C330" s="20"/>
      <c r="D330" s="2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20"/>
      <c r="B331" s="20"/>
      <c r="C331" s="20"/>
      <c r="D331" s="2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20"/>
      <c r="B332" s="20"/>
      <c r="C332" s="20"/>
      <c r="D332" s="2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20"/>
      <c r="B333" s="20"/>
      <c r="C333" s="20"/>
      <c r="D333" s="2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20"/>
      <c r="B334" s="20"/>
      <c r="C334" s="20"/>
      <c r="D334" s="2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20"/>
      <c r="B335" s="20"/>
      <c r="C335" s="20"/>
      <c r="D335" s="2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20"/>
      <c r="B336" s="20"/>
      <c r="C336" s="20"/>
      <c r="D336" s="2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20"/>
      <c r="B337" s="20"/>
      <c r="C337" s="20"/>
      <c r="D337" s="2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20"/>
      <c r="B338" s="20"/>
      <c r="C338" s="20"/>
      <c r="D338" s="2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20"/>
      <c r="B339" s="20"/>
      <c r="C339" s="20"/>
      <c r="D339" s="2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20"/>
      <c r="B340" s="20"/>
      <c r="C340" s="20"/>
      <c r="D340" s="2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20"/>
      <c r="B341" s="20"/>
      <c r="C341" s="20"/>
      <c r="D341" s="2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20"/>
      <c r="B342" s="20"/>
      <c r="C342" s="20"/>
      <c r="D342" s="2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20"/>
      <c r="B343" s="20"/>
      <c r="C343" s="20"/>
      <c r="D343" s="2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20"/>
      <c r="B344" s="20"/>
      <c r="C344" s="20"/>
      <c r="D344" s="2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20"/>
      <c r="B345" s="20"/>
      <c r="C345" s="20"/>
      <c r="D345" s="2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20"/>
      <c r="B346" s="20"/>
      <c r="C346" s="20"/>
      <c r="D346" s="2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20"/>
      <c r="B347" s="20"/>
      <c r="C347" s="20"/>
      <c r="D347" s="2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20"/>
      <c r="B348" s="20"/>
      <c r="C348" s="20"/>
      <c r="D348" s="2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20"/>
      <c r="B349" s="20"/>
      <c r="C349" s="20"/>
      <c r="D349" s="2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20"/>
      <c r="B350" s="20"/>
      <c r="C350" s="20"/>
      <c r="D350" s="2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20"/>
      <c r="B351" s="20"/>
      <c r="C351" s="20"/>
      <c r="D351" s="2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20"/>
      <c r="B352" s="20"/>
      <c r="C352" s="20"/>
      <c r="D352" s="2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20"/>
      <c r="B353" s="20"/>
      <c r="C353" s="20"/>
      <c r="D353" s="2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20"/>
      <c r="B354" s="20"/>
      <c r="C354" s="20"/>
      <c r="D354" s="2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20"/>
      <c r="B355" s="20"/>
      <c r="C355" s="20"/>
      <c r="D355" s="2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20"/>
      <c r="B356" s="20"/>
      <c r="C356" s="20"/>
      <c r="D356" s="2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20"/>
      <c r="B357" s="20"/>
      <c r="C357" s="20"/>
      <c r="D357" s="2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20"/>
      <c r="B358" s="20"/>
      <c r="C358" s="20"/>
      <c r="D358" s="2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20"/>
      <c r="B359" s="20"/>
      <c r="C359" s="20"/>
      <c r="D359" s="2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20"/>
      <c r="B360" s="20"/>
      <c r="C360" s="20"/>
      <c r="D360" s="2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20"/>
      <c r="B361" s="20"/>
      <c r="C361" s="20"/>
      <c r="D361" s="2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20"/>
      <c r="B362" s="20"/>
      <c r="C362" s="20"/>
      <c r="D362" s="2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20"/>
      <c r="B363" s="20"/>
      <c r="C363" s="20"/>
      <c r="D363" s="2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20"/>
      <c r="B364" s="20"/>
      <c r="C364" s="20"/>
      <c r="D364" s="2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20"/>
      <c r="B365" s="20"/>
      <c r="C365" s="20"/>
      <c r="D365" s="2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20"/>
      <c r="B366" s="20"/>
      <c r="C366" s="20"/>
      <c r="D366" s="2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20"/>
      <c r="B367" s="20"/>
      <c r="C367" s="20"/>
      <c r="D367" s="2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20"/>
      <c r="B368" s="20"/>
      <c r="C368" s="20"/>
      <c r="D368" s="2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20"/>
      <c r="B369" s="20"/>
      <c r="C369" s="20"/>
      <c r="D369" s="2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20"/>
      <c r="B370" s="20"/>
      <c r="C370" s="20"/>
      <c r="D370" s="2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20"/>
      <c r="B371" s="20"/>
      <c r="C371" s="20"/>
      <c r="D371" s="2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20"/>
      <c r="B372" s="20"/>
      <c r="C372" s="20"/>
      <c r="D372" s="2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20"/>
      <c r="B373" s="20"/>
      <c r="C373" s="20"/>
      <c r="D373" s="2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20"/>
      <c r="B374" s="20"/>
      <c r="C374" s="20"/>
      <c r="D374" s="2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20"/>
      <c r="B375" s="20"/>
      <c r="C375" s="20"/>
      <c r="D375" s="2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20"/>
      <c r="B376" s="20"/>
      <c r="C376" s="20"/>
      <c r="D376" s="2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20"/>
      <c r="B377" s="20"/>
      <c r="C377" s="20"/>
      <c r="D377" s="2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20"/>
      <c r="B378" s="20"/>
      <c r="C378" s="20"/>
      <c r="D378" s="2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20"/>
      <c r="B379" s="20"/>
      <c r="C379" s="20"/>
      <c r="D379" s="2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20"/>
      <c r="B380" s="20"/>
      <c r="C380" s="20"/>
      <c r="D380" s="2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20"/>
      <c r="B381" s="20"/>
      <c r="C381" s="20"/>
      <c r="D381" s="2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20"/>
      <c r="B382" s="20"/>
      <c r="C382" s="20"/>
      <c r="D382" s="2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20"/>
      <c r="B383" s="20"/>
      <c r="C383" s="20"/>
      <c r="D383" s="2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20"/>
      <c r="B384" s="20"/>
      <c r="C384" s="20"/>
      <c r="D384" s="2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20"/>
      <c r="B385" s="20"/>
      <c r="C385" s="20"/>
      <c r="D385" s="2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20"/>
      <c r="B386" s="20"/>
      <c r="C386" s="20"/>
      <c r="D386" s="2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20"/>
      <c r="B387" s="20"/>
      <c r="C387" s="20"/>
      <c r="D387" s="2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20"/>
      <c r="B388" s="20"/>
      <c r="C388" s="20"/>
      <c r="D388" s="2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20"/>
      <c r="B389" s="20"/>
      <c r="C389" s="20"/>
      <c r="D389" s="2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20"/>
      <c r="B390" s="20"/>
      <c r="C390" s="20"/>
      <c r="D390" s="2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20"/>
      <c r="B391" s="20"/>
      <c r="C391" s="20"/>
      <c r="D391" s="2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20"/>
      <c r="B392" s="20"/>
      <c r="C392" s="20"/>
      <c r="D392" s="2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20"/>
      <c r="B393" s="20"/>
      <c r="C393" s="20"/>
      <c r="D393" s="2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20"/>
      <c r="B394" s="20"/>
      <c r="C394" s="20"/>
      <c r="D394" s="2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20"/>
      <c r="B395" s="20"/>
      <c r="C395" s="20"/>
      <c r="D395" s="2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20"/>
      <c r="B396" s="20"/>
      <c r="C396" s="20"/>
      <c r="D396" s="2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20"/>
      <c r="B397" s="20"/>
      <c r="C397" s="20"/>
      <c r="D397" s="2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20"/>
      <c r="B398" s="20"/>
      <c r="C398" s="20"/>
      <c r="D398" s="2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20"/>
      <c r="B399" s="20"/>
      <c r="C399" s="20"/>
      <c r="D399" s="2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20"/>
      <c r="B400" s="20"/>
      <c r="C400" s="20"/>
      <c r="D400" s="2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20"/>
      <c r="B401" s="20"/>
      <c r="C401" s="20"/>
      <c r="D401" s="2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20"/>
      <c r="B402" s="20"/>
      <c r="C402" s="20"/>
      <c r="D402" s="2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20"/>
      <c r="B403" s="20"/>
      <c r="C403" s="20"/>
      <c r="D403" s="2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20"/>
      <c r="B404" s="20"/>
      <c r="C404" s="20"/>
      <c r="D404" s="2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20"/>
      <c r="B405" s="20"/>
      <c r="C405" s="20"/>
      <c r="D405" s="2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20"/>
      <c r="B406" s="20"/>
      <c r="C406" s="20"/>
      <c r="D406" s="2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20"/>
      <c r="B407" s="20"/>
      <c r="C407" s="20"/>
      <c r="D407" s="2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20"/>
      <c r="B408" s="20"/>
      <c r="C408" s="20"/>
      <c r="D408" s="2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20"/>
      <c r="B409" s="20"/>
      <c r="C409" s="20"/>
      <c r="D409" s="2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20"/>
      <c r="B410" s="20"/>
      <c r="C410" s="20"/>
      <c r="D410" s="2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20"/>
      <c r="B411" s="20"/>
      <c r="C411" s="20"/>
      <c r="D411" s="2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20"/>
      <c r="B412" s="20"/>
      <c r="C412" s="20"/>
      <c r="D412" s="2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20"/>
      <c r="B413" s="20"/>
      <c r="C413" s="20"/>
      <c r="D413" s="2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20"/>
      <c r="B414" s="20"/>
      <c r="C414" s="20"/>
      <c r="D414" s="2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20"/>
      <c r="B415" s="20"/>
      <c r="C415" s="20"/>
      <c r="D415" s="2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20"/>
      <c r="B416" s="20"/>
      <c r="C416" s="20"/>
      <c r="D416" s="2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20"/>
      <c r="B417" s="20"/>
      <c r="C417" s="20"/>
      <c r="D417" s="2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20"/>
      <c r="B418" s="20"/>
      <c r="C418" s="20"/>
      <c r="D418" s="2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20"/>
      <c r="B419" s="20"/>
      <c r="C419" s="20"/>
      <c r="D419" s="2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20"/>
      <c r="B420" s="20"/>
      <c r="C420" s="20"/>
      <c r="D420" s="2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20"/>
      <c r="B421" s="20"/>
      <c r="C421" s="20"/>
      <c r="D421" s="2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20"/>
      <c r="B422" s="20"/>
      <c r="C422" s="20"/>
      <c r="D422" s="2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20"/>
      <c r="B423" s="20"/>
      <c r="C423" s="20"/>
      <c r="D423" s="2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20"/>
      <c r="B424" s="20"/>
      <c r="C424" s="20"/>
      <c r="D424" s="2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20"/>
      <c r="B425" s="20"/>
      <c r="C425" s="20"/>
      <c r="D425" s="2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20"/>
      <c r="B426" s="20"/>
      <c r="C426" s="20"/>
      <c r="D426" s="2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20"/>
      <c r="B427" s="20"/>
      <c r="C427" s="20"/>
      <c r="D427" s="2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20"/>
      <c r="B428" s="20"/>
      <c r="C428" s="20"/>
      <c r="D428" s="2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20"/>
      <c r="B429" s="20"/>
      <c r="C429" s="20"/>
      <c r="D429" s="2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20"/>
      <c r="B430" s="20"/>
      <c r="C430" s="20"/>
      <c r="D430" s="2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20"/>
      <c r="B431" s="20"/>
      <c r="C431" s="20"/>
      <c r="D431" s="2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20"/>
      <c r="B432" s="20"/>
      <c r="C432" s="20"/>
      <c r="D432" s="2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20"/>
      <c r="B433" s="20"/>
      <c r="C433" s="20"/>
      <c r="D433" s="2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20"/>
      <c r="B434" s="20"/>
      <c r="C434" s="20"/>
      <c r="D434" s="2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20"/>
      <c r="B435" s="20"/>
      <c r="C435" s="20"/>
      <c r="D435" s="2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20"/>
      <c r="B436" s="20"/>
      <c r="C436" s="20"/>
      <c r="D436" s="2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20"/>
      <c r="B437" s="20"/>
      <c r="C437" s="20"/>
      <c r="D437" s="2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20"/>
      <c r="B438" s="20"/>
      <c r="C438" s="20"/>
      <c r="D438" s="2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20"/>
      <c r="B439" s="20"/>
      <c r="C439" s="20"/>
      <c r="D439" s="2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20"/>
      <c r="B440" s="20"/>
      <c r="C440" s="20"/>
      <c r="D440" s="2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20"/>
      <c r="B441" s="20"/>
      <c r="C441" s="20"/>
      <c r="D441" s="2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20"/>
      <c r="B442" s="20"/>
      <c r="C442" s="20"/>
      <c r="D442" s="2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20"/>
      <c r="B443" s="20"/>
      <c r="C443" s="20"/>
      <c r="D443" s="2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20"/>
      <c r="B444" s="20"/>
      <c r="C444" s="20"/>
      <c r="D444" s="2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20"/>
      <c r="B445" s="20"/>
      <c r="C445" s="20"/>
      <c r="D445" s="2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20"/>
      <c r="B446" s="20"/>
      <c r="C446" s="20"/>
      <c r="D446" s="2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20"/>
      <c r="B447" s="20"/>
      <c r="C447" s="20"/>
      <c r="D447" s="2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20"/>
      <c r="B448" s="20"/>
      <c r="C448" s="20"/>
      <c r="D448" s="2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20"/>
      <c r="B449" s="20"/>
      <c r="C449" s="20"/>
      <c r="D449" s="2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20"/>
      <c r="B450" s="20"/>
      <c r="C450" s="20"/>
      <c r="D450" s="2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20"/>
      <c r="B451" s="20"/>
      <c r="C451" s="20"/>
      <c r="D451" s="2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20"/>
      <c r="B452" s="20"/>
      <c r="C452" s="20"/>
      <c r="D452" s="2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20"/>
      <c r="B453" s="20"/>
      <c r="C453" s="20"/>
      <c r="D453" s="2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20"/>
      <c r="B454" s="20"/>
      <c r="C454" s="20"/>
      <c r="D454" s="2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20"/>
      <c r="B455" s="20"/>
      <c r="C455" s="20"/>
      <c r="D455" s="2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20"/>
      <c r="B456" s="20"/>
      <c r="C456" s="20"/>
      <c r="D456" s="2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20"/>
      <c r="B457" s="20"/>
      <c r="C457" s="20"/>
      <c r="D457" s="2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20"/>
      <c r="B458" s="20"/>
      <c r="C458" s="20"/>
      <c r="D458" s="2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20"/>
      <c r="B459" s="20"/>
      <c r="C459" s="20"/>
      <c r="D459" s="2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20"/>
      <c r="B460" s="20"/>
      <c r="C460" s="20"/>
      <c r="D460" s="2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20"/>
      <c r="B461" s="20"/>
      <c r="C461" s="20"/>
      <c r="D461" s="2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20"/>
      <c r="B462" s="20"/>
      <c r="C462" s="20"/>
      <c r="D462" s="2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20"/>
      <c r="B463" s="20"/>
      <c r="C463" s="20"/>
      <c r="D463" s="2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20"/>
      <c r="B464" s="20"/>
      <c r="C464" s="20"/>
      <c r="D464" s="2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20"/>
      <c r="B465" s="20"/>
      <c r="C465" s="20"/>
      <c r="D465" s="2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20"/>
      <c r="B466" s="20"/>
      <c r="C466" s="20"/>
      <c r="D466" s="2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20"/>
      <c r="B467" s="20"/>
      <c r="C467" s="20"/>
      <c r="D467" s="2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20"/>
      <c r="B468" s="20"/>
      <c r="C468" s="20"/>
      <c r="D468" s="2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20"/>
      <c r="B469" s="20"/>
      <c r="C469" s="20"/>
      <c r="D469" s="2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20"/>
      <c r="B470" s="20"/>
      <c r="C470" s="20"/>
      <c r="D470" s="2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20"/>
      <c r="B471" s="20"/>
      <c r="C471" s="20"/>
      <c r="D471" s="2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20"/>
      <c r="B472" s="20"/>
      <c r="C472" s="20"/>
      <c r="D472" s="2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20"/>
      <c r="B473" s="20"/>
      <c r="C473" s="20"/>
      <c r="D473" s="2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20"/>
      <c r="B474" s="20"/>
      <c r="C474" s="20"/>
      <c r="D474" s="2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20"/>
      <c r="B475" s="20"/>
      <c r="C475" s="20"/>
      <c r="D475" s="2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20"/>
      <c r="B476" s="20"/>
      <c r="C476" s="20"/>
      <c r="D476" s="2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20"/>
      <c r="B477" s="20"/>
      <c r="C477" s="20"/>
      <c r="D477" s="2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20"/>
      <c r="B478" s="20"/>
      <c r="C478" s="20"/>
      <c r="D478" s="2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20"/>
      <c r="B479" s="20"/>
      <c r="C479" s="20"/>
      <c r="D479" s="2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20"/>
      <c r="B480" s="20"/>
      <c r="C480" s="20"/>
      <c r="D480" s="2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20"/>
      <c r="B481" s="20"/>
      <c r="C481" s="20"/>
      <c r="D481" s="2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20"/>
      <c r="B482" s="20"/>
      <c r="C482" s="20"/>
      <c r="D482" s="2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20"/>
      <c r="B483" s="20"/>
      <c r="C483" s="20"/>
      <c r="D483" s="2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20"/>
      <c r="B484" s="20"/>
      <c r="C484" s="20"/>
      <c r="D484" s="2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20"/>
      <c r="B485" s="20"/>
      <c r="C485" s="20"/>
      <c r="D485" s="2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20"/>
      <c r="B486" s="20"/>
      <c r="C486" s="20"/>
      <c r="D486" s="2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20"/>
      <c r="B487" s="20"/>
      <c r="C487" s="20"/>
      <c r="D487" s="2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20"/>
      <c r="B488" s="20"/>
      <c r="C488" s="20"/>
      <c r="D488" s="2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20"/>
      <c r="B489" s="20"/>
      <c r="C489" s="20"/>
      <c r="D489" s="2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20"/>
      <c r="B490" s="20"/>
      <c r="C490" s="20"/>
      <c r="D490" s="2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20"/>
      <c r="B491" s="20"/>
      <c r="C491" s="20"/>
      <c r="D491" s="2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20"/>
      <c r="B492" s="20"/>
      <c r="C492" s="20"/>
      <c r="D492" s="2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20"/>
      <c r="B493" s="20"/>
      <c r="C493" s="20"/>
      <c r="D493" s="2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20"/>
      <c r="B494" s="20"/>
      <c r="C494" s="20"/>
      <c r="D494" s="2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20"/>
      <c r="B495" s="20"/>
      <c r="C495" s="20"/>
      <c r="D495" s="2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20"/>
      <c r="B496" s="20"/>
      <c r="C496" s="20"/>
      <c r="D496" s="2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20"/>
      <c r="B497" s="20"/>
      <c r="C497" s="20"/>
      <c r="D497" s="2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20"/>
      <c r="B498" s="20"/>
      <c r="C498" s="20"/>
      <c r="D498" s="2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20"/>
      <c r="B499" s="20"/>
      <c r="C499" s="20"/>
      <c r="D499" s="2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20"/>
      <c r="B500" s="20"/>
      <c r="C500" s="20"/>
      <c r="D500" s="2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20"/>
      <c r="B501" s="20"/>
      <c r="C501" s="20"/>
      <c r="D501" s="2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20"/>
      <c r="B502" s="20"/>
      <c r="C502" s="20"/>
      <c r="D502" s="2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20"/>
      <c r="B503" s="20"/>
      <c r="C503" s="20"/>
      <c r="D503" s="2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20"/>
      <c r="B504" s="20"/>
      <c r="C504" s="20"/>
      <c r="D504" s="2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20"/>
      <c r="B505" s="20"/>
      <c r="C505" s="20"/>
      <c r="D505" s="2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20"/>
      <c r="B506" s="20"/>
      <c r="C506" s="20"/>
      <c r="D506" s="2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20"/>
      <c r="B507" s="20"/>
      <c r="C507" s="20"/>
      <c r="D507" s="2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20"/>
      <c r="B508" s="20"/>
      <c r="C508" s="20"/>
      <c r="D508" s="2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20"/>
      <c r="B509" s="20"/>
      <c r="C509" s="20"/>
      <c r="D509" s="2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20"/>
      <c r="B510" s="20"/>
      <c r="C510" s="20"/>
      <c r="D510" s="2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20"/>
      <c r="B511" s="20"/>
      <c r="C511" s="20"/>
      <c r="D511" s="2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20"/>
      <c r="B512" s="20"/>
      <c r="C512" s="20"/>
      <c r="D512" s="2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20"/>
      <c r="B513" s="20"/>
      <c r="C513" s="20"/>
      <c r="D513" s="2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20"/>
      <c r="B514" s="20"/>
      <c r="C514" s="20"/>
      <c r="D514" s="2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20"/>
      <c r="B515" s="20"/>
      <c r="C515" s="20"/>
      <c r="D515" s="2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20"/>
      <c r="B516" s="20"/>
      <c r="C516" s="20"/>
      <c r="D516" s="2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20"/>
      <c r="B517" s="20"/>
      <c r="C517" s="20"/>
      <c r="D517" s="2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20"/>
      <c r="B518" s="20"/>
      <c r="C518" s="20"/>
      <c r="D518" s="2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20"/>
      <c r="B519" s="20"/>
      <c r="C519" s="20"/>
      <c r="D519" s="2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20"/>
      <c r="B520" s="20"/>
      <c r="C520" s="20"/>
      <c r="D520" s="2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20"/>
      <c r="B521" s="20"/>
      <c r="C521" s="20"/>
      <c r="D521" s="2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20"/>
      <c r="B522" s="20"/>
      <c r="C522" s="20"/>
      <c r="D522" s="2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20"/>
      <c r="B523" s="20"/>
      <c r="C523" s="20"/>
      <c r="D523" s="2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20"/>
      <c r="B524" s="20"/>
      <c r="C524" s="20"/>
      <c r="D524" s="2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20"/>
      <c r="B525" s="20"/>
      <c r="C525" s="20"/>
      <c r="D525" s="2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20"/>
      <c r="B526" s="20"/>
      <c r="C526" s="20"/>
      <c r="D526" s="2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20"/>
      <c r="B527" s="20"/>
      <c r="C527" s="20"/>
      <c r="D527" s="2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20"/>
      <c r="B528" s="20"/>
      <c r="C528" s="20"/>
      <c r="D528" s="2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20"/>
      <c r="B529" s="20"/>
      <c r="C529" s="20"/>
      <c r="D529" s="2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20"/>
      <c r="B530" s="20"/>
      <c r="C530" s="20"/>
      <c r="D530" s="2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20"/>
      <c r="B531" s="20"/>
      <c r="C531" s="20"/>
      <c r="D531" s="2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20"/>
      <c r="B532" s="20"/>
      <c r="C532" s="20"/>
      <c r="D532" s="2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20"/>
      <c r="B533" s="20"/>
      <c r="C533" s="20"/>
      <c r="D533" s="2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20"/>
      <c r="B534" s="20"/>
      <c r="C534" s="20"/>
      <c r="D534" s="2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20"/>
      <c r="B535" s="20"/>
      <c r="C535" s="20"/>
      <c r="D535" s="2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20"/>
      <c r="B536" s="20"/>
      <c r="C536" s="20"/>
      <c r="D536" s="2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20"/>
      <c r="B537" s="20"/>
      <c r="C537" s="20"/>
      <c r="D537" s="2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20"/>
      <c r="B538" s="20"/>
      <c r="C538" s="20"/>
      <c r="D538" s="2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20"/>
      <c r="B539" s="20"/>
      <c r="C539" s="20"/>
      <c r="D539" s="2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20"/>
      <c r="B540" s="20"/>
      <c r="C540" s="20"/>
      <c r="D540" s="2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20"/>
      <c r="B541" s="20"/>
      <c r="C541" s="20"/>
      <c r="D541" s="2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20"/>
      <c r="B542" s="20"/>
      <c r="C542" s="20"/>
      <c r="D542" s="2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20"/>
      <c r="B543" s="20"/>
      <c r="C543" s="20"/>
      <c r="D543" s="2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20"/>
      <c r="B544" s="20"/>
      <c r="C544" s="20"/>
      <c r="D544" s="2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20"/>
      <c r="B545" s="20"/>
      <c r="C545" s="20"/>
      <c r="D545" s="2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20"/>
      <c r="B546" s="20"/>
      <c r="C546" s="20"/>
      <c r="D546" s="2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20"/>
      <c r="B547" s="20"/>
      <c r="C547" s="20"/>
      <c r="D547" s="2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20"/>
      <c r="B548" s="20"/>
      <c r="C548" s="20"/>
      <c r="D548" s="2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20"/>
      <c r="B549" s="20"/>
      <c r="C549" s="20"/>
      <c r="D549" s="2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20"/>
      <c r="B550" s="20"/>
      <c r="C550" s="20"/>
      <c r="D550" s="2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20"/>
      <c r="B551" s="20"/>
      <c r="C551" s="20"/>
      <c r="D551" s="2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20"/>
      <c r="B552" s="20"/>
      <c r="C552" s="20"/>
      <c r="D552" s="2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20"/>
      <c r="B553" s="20"/>
      <c r="C553" s="20"/>
      <c r="D553" s="2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20"/>
      <c r="B554" s="20"/>
      <c r="C554" s="20"/>
      <c r="D554" s="2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20"/>
      <c r="B555" s="20"/>
      <c r="C555" s="20"/>
      <c r="D555" s="2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20"/>
      <c r="B556" s="20"/>
      <c r="C556" s="20"/>
      <c r="D556" s="2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20"/>
      <c r="B557" s="20"/>
      <c r="C557" s="20"/>
      <c r="D557" s="2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20"/>
      <c r="B558" s="20"/>
      <c r="C558" s="20"/>
      <c r="D558" s="2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20"/>
      <c r="B559" s="20"/>
      <c r="C559" s="20"/>
      <c r="D559" s="2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20"/>
      <c r="B560" s="20"/>
      <c r="C560" s="20"/>
      <c r="D560" s="2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20"/>
      <c r="B561" s="20"/>
      <c r="C561" s="20"/>
      <c r="D561" s="2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20"/>
      <c r="B562" s="20"/>
      <c r="C562" s="20"/>
      <c r="D562" s="2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20"/>
      <c r="B563" s="20"/>
      <c r="C563" s="20"/>
      <c r="D563" s="2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20"/>
      <c r="B564" s="20"/>
      <c r="C564" s="20"/>
      <c r="D564" s="2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20"/>
      <c r="B565" s="20"/>
      <c r="C565" s="20"/>
      <c r="D565" s="2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20"/>
      <c r="B566" s="20"/>
      <c r="C566" s="20"/>
      <c r="D566" s="2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20"/>
      <c r="B567" s="20"/>
      <c r="C567" s="20"/>
      <c r="D567" s="2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20"/>
      <c r="B568" s="20"/>
      <c r="C568" s="20"/>
      <c r="D568" s="2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20"/>
      <c r="B569" s="20"/>
      <c r="C569" s="20"/>
      <c r="D569" s="2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20"/>
      <c r="B570" s="20"/>
      <c r="C570" s="20"/>
      <c r="D570" s="2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20"/>
      <c r="B571" s="20"/>
      <c r="C571" s="20"/>
      <c r="D571" s="2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20"/>
      <c r="B572" s="20"/>
      <c r="C572" s="20"/>
      <c r="D572" s="2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20"/>
      <c r="B573" s="20"/>
      <c r="C573" s="20"/>
      <c r="D573" s="2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20"/>
      <c r="B574" s="20"/>
      <c r="C574" s="20"/>
      <c r="D574" s="2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20"/>
      <c r="B575" s="20"/>
      <c r="C575" s="20"/>
      <c r="D575" s="2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20"/>
      <c r="B576" s="20"/>
      <c r="C576" s="20"/>
      <c r="D576" s="2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20"/>
      <c r="B577" s="20"/>
      <c r="C577" s="20"/>
      <c r="D577" s="2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20"/>
      <c r="B578" s="20"/>
      <c r="C578" s="20"/>
      <c r="D578" s="2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20"/>
      <c r="B579" s="20"/>
      <c r="C579" s="20"/>
      <c r="D579" s="2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20"/>
      <c r="B580" s="20"/>
      <c r="C580" s="20"/>
      <c r="D580" s="2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20"/>
      <c r="B581" s="20"/>
      <c r="C581" s="20"/>
      <c r="D581" s="2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20"/>
      <c r="B582" s="20"/>
      <c r="C582" s="20"/>
      <c r="D582" s="2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20"/>
      <c r="B583" s="20"/>
      <c r="C583" s="20"/>
      <c r="D583" s="2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20"/>
      <c r="B584" s="20"/>
      <c r="C584" s="20"/>
      <c r="D584" s="2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20"/>
      <c r="B585" s="20"/>
      <c r="C585" s="20"/>
      <c r="D585" s="2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20"/>
      <c r="B586" s="20"/>
      <c r="C586" s="20"/>
      <c r="D586" s="2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20"/>
      <c r="B587" s="20"/>
      <c r="C587" s="20"/>
      <c r="D587" s="2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20"/>
      <c r="B588" s="20"/>
      <c r="C588" s="20"/>
      <c r="D588" s="2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20"/>
      <c r="B589" s="20"/>
      <c r="C589" s="20"/>
      <c r="D589" s="2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20"/>
      <c r="B590" s="20"/>
      <c r="C590" s="20"/>
      <c r="D590" s="2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20"/>
      <c r="B591" s="20"/>
      <c r="C591" s="20"/>
      <c r="D591" s="2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20"/>
      <c r="B592" s="20"/>
      <c r="C592" s="20"/>
      <c r="D592" s="2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20"/>
      <c r="B593" s="20"/>
      <c r="C593" s="20"/>
      <c r="D593" s="2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20"/>
      <c r="B594" s="20"/>
      <c r="C594" s="20"/>
      <c r="D594" s="2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20"/>
      <c r="B595" s="20"/>
      <c r="C595" s="20"/>
      <c r="D595" s="2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20"/>
      <c r="B596" s="20"/>
      <c r="C596" s="20"/>
      <c r="D596" s="2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20"/>
      <c r="B597" s="20"/>
      <c r="C597" s="20"/>
      <c r="D597" s="2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20"/>
      <c r="B598" s="20"/>
      <c r="C598" s="20"/>
      <c r="D598" s="2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20"/>
      <c r="B599" s="20"/>
      <c r="C599" s="20"/>
      <c r="D599" s="2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20"/>
      <c r="B600" s="20"/>
      <c r="C600" s="20"/>
      <c r="D600" s="2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20"/>
      <c r="B601" s="20"/>
      <c r="C601" s="20"/>
      <c r="D601" s="2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20"/>
      <c r="B602" s="20"/>
      <c r="C602" s="20"/>
      <c r="D602" s="2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20"/>
      <c r="B603" s="20"/>
      <c r="C603" s="20"/>
      <c r="D603" s="2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20"/>
      <c r="B604" s="20"/>
      <c r="C604" s="20"/>
      <c r="D604" s="2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20"/>
      <c r="B605" s="20"/>
      <c r="C605" s="20"/>
      <c r="D605" s="2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20"/>
      <c r="B606" s="20"/>
      <c r="C606" s="20"/>
      <c r="D606" s="2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20"/>
      <c r="B607" s="20"/>
      <c r="C607" s="20"/>
      <c r="D607" s="2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20"/>
      <c r="B608" s="20"/>
      <c r="C608" s="20"/>
      <c r="D608" s="2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20"/>
      <c r="B609" s="20"/>
      <c r="C609" s="20"/>
      <c r="D609" s="2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20"/>
      <c r="B610" s="20"/>
      <c r="C610" s="20"/>
      <c r="D610" s="2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20"/>
      <c r="B611" s="20"/>
      <c r="C611" s="20"/>
      <c r="D611" s="2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20"/>
      <c r="B612" s="20"/>
      <c r="C612" s="20"/>
      <c r="D612" s="2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20"/>
      <c r="B613" s="20"/>
      <c r="C613" s="20"/>
      <c r="D613" s="2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20"/>
      <c r="B614" s="20"/>
      <c r="C614" s="20"/>
      <c r="D614" s="2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20"/>
      <c r="B615" s="20"/>
      <c r="C615" s="20"/>
      <c r="D615" s="2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20"/>
      <c r="B616" s="20"/>
      <c r="C616" s="20"/>
      <c r="D616" s="2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20"/>
      <c r="B617" s="20"/>
      <c r="C617" s="20"/>
      <c r="D617" s="2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20"/>
      <c r="B618" s="20"/>
      <c r="C618" s="20"/>
      <c r="D618" s="2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20"/>
      <c r="B619" s="20"/>
      <c r="C619" s="20"/>
      <c r="D619" s="2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20"/>
      <c r="B620" s="20"/>
      <c r="C620" s="20"/>
      <c r="D620" s="2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20"/>
      <c r="B621" s="20"/>
      <c r="C621" s="20"/>
      <c r="D621" s="2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20"/>
      <c r="B622" s="20"/>
      <c r="C622" s="20"/>
      <c r="D622" s="2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20"/>
      <c r="B623" s="20"/>
      <c r="C623" s="20"/>
      <c r="D623" s="2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20"/>
      <c r="B624" s="20"/>
      <c r="C624" s="20"/>
      <c r="D624" s="2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20"/>
      <c r="B625" s="20"/>
      <c r="C625" s="20"/>
      <c r="D625" s="2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20"/>
      <c r="B626" s="20"/>
      <c r="C626" s="20"/>
      <c r="D626" s="2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20"/>
      <c r="B627" s="20"/>
      <c r="C627" s="20"/>
      <c r="D627" s="2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20"/>
      <c r="B628" s="20"/>
      <c r="C628" s="20"/>
      <c r="D628" s="2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20"/>
      <c r="B629" s="20"/>
      <c r="C629" s="20"/>
      <c r="D629" s="2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20"/>
      <c r="B630" s="20"/>
      <c r="C630" s="20"/>
      <c r="D630" s="2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20"/>
      <c r="B631" s="20"/>
      <c r="C631" s="20"/>
      <c r="D631" s="2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20"/>
      <c r="B632" s="20"/>
      <c r="C632" s="20"/>
      <c r="D632" s="2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20"/>
      <c r="B633" s="20"/>
      <c r="C633" s="20"/>
      <c r="D633" s="2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20"/>
      <c r="B634" s="20"/>
      <c r="C634" s="20"/>
      <c r="D634" s="2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20"/>
      <c r="B635" s="20"/>
      <c r="C635" s="20"/>
      <c r="D635" s="2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20"/>
      <c r="B636" s="20"/>
      <c r="C636" s="20"/>
      <c r="D636" s="2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20"/>
      <c r="B637" s="20"/>
      <c r="C637" s="20"/>
      <c r="D637" s="2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20"/>
      <c r="B638" s="20"/>
      <c r="C638" s="20"/>
      <c r="D638" s="2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20"/>
      <c r="B639" s="20"/>
      <c r="C639" s="20"/>
      <c r="D639" s="2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20"/>
      <c r="B640" s="20"/>
      <c r="C640" s="20"/>
      <c r="D640" s="2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20"/>
      <c r="B641" s="20"/>
      <c r="C641" s="20"/>
      <c r="D641" s="2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20"/>
      <c r="B642" s="20"/>
      <c r="C642" s="20"/>
      <c r="D642" s="2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20"/>
      <c r="B643" s="20"/>
      <c r="C643" s="20"/>
      <c r="D643" s="2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20"/>
      <c r="B644" s="20"/>
      <c r="C644" s="20"/>
      <c r="D644" s="2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20"/>
      <c r="B645" s="20"/>
      <c r="C645" s="20"/>
      <c r="D645" s="2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20"/>
      <c r="B646" s="20"/>
      <c r="C646" s="20"/>
      <c r="D646" s="2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20"/>
      <c r="B647" s="20"/>
      <c r="C647" s="20"/>
      <c r="D647" s="2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20"/>
      <c r="B648" s="20"/>
      <c r="C648" s="20"/>
      <c r="D648" s="2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20"/>
      <c r="B649" s="20"/>
      <c r="C649" s="20"/>
      <c r="D649" s="2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20"/>
      <c r="B650" s="20"/>
      <c r="C650" s="20"/>
      <c r="D650" s="2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20"/>
      <c r="B651" s="20"/>
      <c r="C651" s="20"/>
      <c r="D651" s="2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20"/>
      <c r="B652" s="20"/>
      <c r="C652" s="20"/>
      <c r="D652" s="2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20"/>
      <c r="B653" s="20"/>
      <c r="C653" s="20"/>
      <c r="D653" s="2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20"/>
      <c r="B654" s="20"/>
      <c r="C654" s="20"/>
      <c r="D654" s="2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20"/>
      <c r="B655" s="20"/>
      <c r="C655" s="20"/>
      <c r="D655" s="2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20"/>
      <c r="B656" s="20"/>
      <c r="C656" s="20"/>
      <c r="D656" s="2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20"/>
      <c r="B657" s="20"/>
      <c r="C657" s="20"/>
      <c r="D657" s="2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20"/>
      <c r="B658" s="20"/>
      <c r="C658" s="20"/>
      <c r="D658" s="2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20"/>
      <c r="B659" s="20"/>
      <c r="C659" s="20"/>
      <c r="D659" s="2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20"/>
      <c r="B660" s="20"/>
      <c r="C660" s="20"/>
      <c r="D660" s="2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20"/>
      <c r="B661" s="20"/>
      <c r="C661" s="20"/>
      <c r="D661" s="2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20"/>
      <c r="B662" s="20"/>
      <c r="C662" s="20"/>
      <c r="D662" s="2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20"/>
      <c r="B663" s="20"/>
      <c r="C663" s="20"/>
      <c r="D663" s="2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20"/>
      <c r="B664" s="20"/>
      <c r="C664" s="20"/>
      <c r="D664" s="2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20"/>
      <c r="B665" s="20"/>
      <c r="C665" s="20"/>
      <c r="D665" s="2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20"/>
      <c r="B666" s="20"/>
      <c r="C666" s="20"/>
      <c r="D666" s="2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20"/>
      <c r="B667" s="20"/>
      <c r="C667" s="20"/>
      <c r="D667" s="2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20"/>
      <c r="B668" s="20"/>
      <c r="C668" s="20"/>
      <c r="D668" s="2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20"/>
      <c r="B669" s="20"/>
      <c r="C669" s="20"/>
      <c r="D669" s="2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20"/>
      <c r="B670" s="20"/>
      <c r="C670" s="20"/>
      <c r="D670" s="2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20"/>
      <c r="B671" s="20"/>
      <c r="C671" s="20"/>
      <c r="D671" s="2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20"/>
      <c r="B672" s="20"/>
      <c r="C672" s="20"/>
      <c r="D672" s="2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20"/>
      <c r="B673" s="20"/>
      <c r="C673" s="20"/>
      <c r="D673" s="2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20"/>
      <c r="B674" s="20"/>
      <c r="C674" s="20"/>
      <c r="D674" s="2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20"/>
      <c r="B675" s="20"/>
      <c r="C675" s="20"/>
      <c r="D675" s="2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20"/>
      <c r="B676" s="20"/>
      <c r="C676" s="20"/>
      <c r="D676" s="2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20"/>
      <c r="B677" s="20"/>
      <c r="C677" s="20"/>
      <c r="D677" s="2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20"/>
      <c r="B678" s="20"/>
      <c r="C678" s="20"/>
      <c r="D678" s="2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20"/>
      <c r="B679" s="20"/>
      <c r="C679" s="20"/>
      <c r="D679" s="2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20"/>
      <c r="B680" s="20"/>
      <c r="C680" s="20"/>
      <c r="D680" s="2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20"/>
      <c r="B681" s="20"/>
      <c r="C681" s="20"/>
      <c r="D681" s="2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20"/>
      <c r="B682" s="20"/>
      <c r="C682" s="20"/>
      <c r="D682" s="2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20"/>
      <c r="B683" s="20"/>
      <c r="C683" s="20"/>
      <c r="D683" s="2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20"/>
      <c r="B684" s="20"/>
      <c r="C684" s="20"/>
      <c r="D684" s="2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20"/>
      <c r="B685" s="20"/>
      <c r="C685" s="20"/>
      <c r="D685" s="2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20"/>
      <c r="B686" s="20"/>
      <c r="C686" s="20"/>
      <c r="D686" s="2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20"/>
      <c r="B687" s="20"/>
      <c r="C687" s="20"/>
      <c r="D687" s="2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20"/>
      <c r="B688" s="20"/>
      <c r="C688" s="20"/>
      <c r="D688" s="2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20"/>
      <c r="B689" s="20"/>
      <c r="C689" s="20"/>
      <c r="D689" s="2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20"/>
      <c r="B690" s="20"/>
      <c r="C690" s="20"/>
      <c r="D690" s="2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20"/>
      <c r="B691" s="20"/>
      <c r="C691" s="20"/>
      <c r="D691" s="2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20"/>
      <c r="B692" s="20"/>
      <c r="C692" s="20"/>
      <c r="D692" s="2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20"/>
      <c r="B693" s="20"/>
      <c r="C693" s="20"/>
      <c r="D693" s="2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20"/>
      <c r="B694" s="20"/>
      <c r="C694" s="20"/>
      <c r="D694" s="2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20"/>
      <c r="B695" s="20"/>
      <c r="C695" s="20"/>
      <c r="D695" s="2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20"/>
      <c r="B696" s="20"/>
      <c r="C696" s="20"/>
      <c r="D696" s="2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20"/>
      <c r="B697" s="20"/>
      <c r="C697" s="20"/>
      <c r="D697" s="2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20"/>
      <c r="B698" s="20"/>
      <c r="C698" s="20"/>
      <c r="D698" s="2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20"/>
      <c r="B699" s="20"/>
      <c r="C699" s="20"/>
      <c r="D699" s="2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20"/>
      <c r="B700" s="20"/>
      <c r="C700" s="20"/>
      <c r="D700" s="2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20"/>
      <c r="B701" s="20"/>
      <c r="C701" s="20"/>
      <c r="D701" s="2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20"/>
      <c r="B702" s="20"/>
      <c r="C702" s="20"/>
      <c r="D702" s="2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20"/>
      <c r="B703" s="20"/>
      <c r="C703" s="20"/>
      <c r="D703" s="2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20"/>
      <c r="B704" s="20"/>
      <c r="C704" s="20"/>
      <c r="D704" s="2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20"/>
      <c r="B705" s="20"/>
      <c r="C705" s="20"/>
      <c r="D705" s="2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20"/>
      <c r="B706" s="20"/>
      <c r="C706" s="20"/>
      <c r="D706" s="2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20"/>
      <c r="B707" s="20"/>
      <c r="C707" s="20"/>
      <c r="D707" s="2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20"/>
      <c r="B708" s="20"/>
      <c r="C708" s="20"/>
      <c r="D708" s="2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20"/>
      <c r="B709" s="20"/>
      <c r="C709" s="20"/>
      <c r="D709" s="2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20"/>
      <c r="B710" s="20"/>
      <c r="C710" s="20"/>
      <c r="D710" s="2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20"/>
      <c r="B711" s="20"/>
      <c r="C711" s="20"/>
      <c r="D711" s="2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20"/>
      <c r="B712" s="20"/>
      <c r="C712" s="20"/>
      <c r="D712" s="2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20"/>
      <c r="B713" s="20"/>
      <c r="C713" s="20"/>
      <c r="D713" s="2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20"/>
      <c r="B714" s="20"/>
      <c r="C714" s="20"/>
      <c r="D714" s="2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20"/>
      <c r="B715" s="20"/>
      <c r="C715" s="20"/>
      <c r="D715" s="2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20"/>
      <c r="B716" s="20"/>
      <c r="C716" s="20"/>
      <c r="D716" s="2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20"/>
      <c r="B717" s="20"/>
      <c r="C717" s="20"/>
      <c r="D717" s="2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20"/>
      <c r="B718" s="20"/>
      <c r="C718" s="20"/>
      <c r="D718" s="2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20"/>
      <c r="B719" s="20"/>
      <c r="C719" s="20"/>
      <c r="D719" s="2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20"/>
      <c r="B720" s="20"/>
      <c r="C720" s="20"/>
      <c r="D720" s="2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20"/>
      <c r="B721" s="20"/>
      <c r="C721" s="20"/>
      <c r="D721" s="2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20"/>
      <c r="B722" s="20"/>
      <c r="C722" s="20"/>
      <c r="D722" s="2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20"/>
      <c r="B723" s="20"/>
      <c r="C723" s="20"/>
      <c r="D723" s="2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20"/>
      <c r="B724" s="20"/>
      <c r="C724" s="20"/>
      <c r="D724" s="2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20"/>
      <c r="B725" s="20"/>
      <c r="C725" s="20"/>
      <c r="D725" s="2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20"/>
      <c r="B726" s="20"/>
      <c r="C726" s="20"/>
      <c r="D726" s="2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20"/>
      <c r="B727" s="20"/>
      <c r="C727" s="20"/>
      <c r="D727" s="2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20"/>
      <c r="B728" s="20"/>
      <c r="C728" s="20"/>
      <c r="D728" s="2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20"/>
      <c r="B729" s="20"/>
      <c r="C729" s="20"/>
      <c r="D729" s="2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20"/>
      <c r="B730" s="20"/>
      <c r="C730" s="20"/>
      <c r="D730" s="2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20"/>
      <c r="B731" s="20"/>
      <c r="C731" s="20"/>
      <c r="D731" s="2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20"/>
      <c r="B732" s="20"/>
      <c r="C732" s="20"/>
      <c r="D732" s="2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20"/>
      <c r="B733" s="20"/>
      <c r="C733" s="20"/>
      <c r="D733" s="2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20"/>
      <c r="B734" s="20"/>
      <c r="C734" s="20"/>
      <c r="D734" s="2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20"/>
      <c r="B735" s="20"/>
      <c r="C735" s="20"/>
      <c r="D735" s="2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20"/>
      <c r="B736" s="20"/>
      <c r="C736" s="20"/>
      <c r="D736" s="2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20"/>
      <c r="B737" s="20"/>
      <c r="C737" s="20"/>
      <c r="D737" s="2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20"/>
      <c r="B738" s="20"/>
      <c r="C738" s="20"/>
      <c r="D738" s="2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20"/>
      <c r="B739" s="20"/>
      <c r="C739" s="20"/>
      <c r="D739" s="2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20"/>
      <c r="B740" s="20"/>
      <c r="C740" s="20"/>
      <c r="D740" s="2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20"/>
      <c r="B741" s="20"/>
      <c r="C741" s="20"/>
      <c r="D741" s="2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20"/>
      <c r="B742" s="20"/>
      <c r="C742" s="20"/>
      <c r="D742" s="2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20"/>
      <c r="B743" s="20"/>
      <c r="C743" s="20"/>
      <c r="D743" s="2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20"/>
      <c r="B744" s="20"/>
      <c r="C744" s="20"/>
      <c r="D744" s="2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20"/>
      <c r="B745" s="20"/>
      <c r="C745" s="20"/>
      <c r="D745" s="2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20"/>
      <c r="B746" s="20"/>
      <c r="C746" s="20"/>
      <c r="D746" s="2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20"/>
      <c r="B747" s="20"/>
      <c r="C747" s="20"/>
      <c r="D747" s="2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20"/>
      <c r="B748" s="20"/>
      <c r="C748" s="20"/>
      <c r="D748" s="2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20"/>
      <c r="B749" s="20"/>
      <c r="C749" s="20"/>
      <c r="D749" s="2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20"/>
      <c r="B750" s="20"/>
      <c r="C750" s="20"/>
      <c r="D750" s="2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20"/>
      <c r="B751" s="20"/>
      <c r="C751" s="20"/>
      <c r="D751" s="2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20"/>
      <c r="B752" s="20"/>
      <c r="C752" s="20"/>
      <c r="D752" s="2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20"/>
      <c r="B753" s="20"/>
      <c r="C753" s="20"/>
      <c r="D753" s="2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20"/>
      <c r="B754" s="20"/>
      <c r="C754" s="20"/>
      <c r="D754" s="2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20"/>
      <c r="B755" s="20"/>
      <c r="C755" s="20"/>
      <c r="D755" s="2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20"/>
      <c r="B756" s="20"/>
      <c r="C756" s="20"/>
      <c r="D756" s="2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20"/>
      <c r="B757" s="20"/>
      <c r="C757" s="20"/>
      <c r="D757" s="2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20"/>
      <c r="B758" s="20"/>
      <c r="C758" s="20"/>
      <c r="D758" s="2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20"/>
      <c r="B759" s="20"/>
      <c r="C759" s="20"/>
      <c r="D759" s="2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20"/>
      <c r="B760" s="20"/>
      <c r="C760" s="20"/>
      <c r="D760" s="2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20"/>
      <c r="B761" s="20"/>
      <c r="C761" s="20"/>
      <c r="D761" s="2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20"/>
      <c r="B762" s="20"/>
      <c r="C762" s="20"/>
      <c r="D762" s="2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20"/>
      <c r="B763" s="20"/>
      <c r="C763" s="20"/>
      <c r="D763" s="2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20"/>
      <c r="B764" s="20"/>
      <c r="C764" s="20"/>
      <c r="D764" s="2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20"/>
      <c r="B765" s="20"/>
      <c r="C765" s="20"/>
      <c r="D765" s="2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20"/>
      <c r="B766" s="20"/>
      <c r="C766" s="20"/>
      <c r="D766" s="2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20"/>
      <c r="B767" s="20"/>
      <c r="C767" s="20"/>
      <c r="D767" s="2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20"/>
      <c r="B768" s="20"/>
      <c r="C768" s="20"/>
      <c r="D768" s="2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20"/>
      <c r="B769" s="20"/>
      <c r="C769" s="20"/>
      <c r="D769" s="2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20"/>
      <c r="B770" s="20"/>
      <c r="C770" s="20"/>
      <c r="D770" s="2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20"/>
      <c r="B771" s="20"/>
      <c r="C771" s="20"/>
      <c r="D771" s="2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20"/>
      <c r="B772" s="20"/>
      <c r="C772" s="20"/>
      <c r="D772" s="2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20"/>
      <c r="B773" s="20"/>
      <c r="C773" s="20"/>
      <c r="D773" s="2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20"/>
      <c r="B774" s="20"/>
      <c r="C774" s="20"/>
      <c r="D774" s="2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20"/>
      <c r="B775" s="20"/>
      <c r="C775" s="20"/>
      <c r="D775" s="2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20"/>
      <c r="B776" s="20"/>
      <c r="C776" s="20"/>
      <c r="D776" s="2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20"/>
      <c r="B777" s="20"/>
      <c r="C777" s="20"/>
      <c r="D777" s="2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20"/>
      <c r="B778" s="20"/>
      <c r="C778" s="20"/>
      <c r="D778" s="2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20"/>
      <c r="B779" s="20"/>
      <c r="C779" s="20"/>
      <c r="D779" s="2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20"/>
      <c r="B780" s="20"/>
      <c r="C780" s="20"/>
      <c r="D780" s="2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20"/>
      <c r="B781" s="20"/>
      <c r="C781" s="20"/>
      <c r="D781" s="2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20"/>
      <c r="B782" s="20"/>
      <c r="C782" s="20"/>
      <c r="D782" s="2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20"/>
      <c r="B783" s="20"/>
      <c r="C783" s="20"/>
      <c r="D783" s="2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20"/>
      <c r="B784" s="20"/>
      <c r="C784" s="20"/>
      <c r="D784" s="2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20"/>
      <c r="B785" s="20"/>
      <c r="C785" s="20"/>
      <c r="D785" s="2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20"/>
      <c r="B786" s="20"/>
      <c r="C786" s="20"/>
      <c r="D786" s="2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20"/>
      <c r="B787" s="20"/>
      <c r="C787" s="20"/>
      <c r="D787" s="2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20"/>
      <c r="B788" s="20"/>
      <c r="C788" s="20"/>
      <c r="D788" s="2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20"/>
      <c r="B789" s="20"/>
      <c r="C789" s="20"/>
      <c r="D789" s="2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20"/>
      <c r="B790" s="20"/>
      <c r="C790" s="20"/>
      <c r="D790" s="2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20"/>
      <c r="B791" s="20"/>
      <c r="C791" s="20"/>
      <c r="D791" s="2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20"/>
      <c r="B792" s="20"/>
      <c r="C792" s="20"/>
      <c r="D792" s="2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20"/>
      <c r="B793" s="20"/>
      <c r="C793" s="20"/>
      <c r="D793" s="2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20"/>
      <c r="B794" s="20"/>
      <c r="C794" s="20"/>
      <c r="D794" s="2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20"/>
      <c r="B795" s="20"/>
      <c r="C795" s="20"/>
      <c r="D795" s="2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20"/>
      <c r="B796" s="20"/>
      <c r="C796" s="20"/>
      <c r="D796" s="2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20"/>
      <c r="B797" s="20"/>
      <c r="C797" s="20"/>
      <c r="D797" s="2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20"/>
      <c r="B798" s="20"/>
      <c r="C798" s="20"/>
      <c r="D798" s="2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20"/>
      <c r="B799" s="20"/>
      <c r="C799" s="20"/>
      <c r="D799" s="2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20"/>
      <c r="B800" s="20"/>
      <c r="C800" s="20"/>
      <c r="D800" s="2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20"/>
      <c r="B801" s="20"/>
      <c r="C801" s="20"/>
      <c r="D801" s="2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20"/>
      <c r="B802" s="20"/>
      <c r="C802" s="20"/>
      <c r="D802" s="2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20"/>
      <c r="B803" s="20"/>
      <c r="C803" s="20"/>
      <c r="D803" s="2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20"/>
      <c r="B804" s="20"/>
      <c r="C804" s="20"/>
      <c r="D804" s="2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20"/>
      <c r="B805" s="20"/>
      <c r="C805" s="20"/>
      <c r="D805" s="2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20"/>
      <c r="B806" s="20"/>
      <c r="C806" s="20"/>
      <c r="D806" s="2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20"/>
      <c r="B807" s="20"/>
      <c r="C807" s="20"/>
      <c r="D807" s="2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20"/>
      <c r="B808" s="20"/>
      <c r="C808" s="20"/>
      <c r="D808" s="2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20"/>
      <c r="B809" s="20"/>
      <c r="C809" s="20"/>
      <c r="D809" s="2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20"/>
      <c r="B810" s="20"/>
      <c r="C810" s="20"/>
      <c r="D810" s="2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20"/>
      <c r="B811" s="20"/>
      <c r="C811" s="20"/>
      <c r="D811" s="2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20"/>
      <c r="B812" s="20"/>
      <c r="C812" s="20"/>
      <c r="D812" s="2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20"/>
      <c r="B813" s="20"/>
      <c r="C813" s="20"/>
      <c r="D813" s="2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20"/>
      <c r="B814" s="20"/>
      <c r="C814" s="20"/>
      <c r="D814" s="2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20"/>
      <c r="B815" s="20"/>
      <c r="C815" s="20"/>
      <c r="D815" s="2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20"/>
      <c r="B816" s="20"/>
      <c r="C816" s="20"/>
      <c r="D816" s="2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20"/>
      <c r="B817" s="20"/>
      <c r="C817" s="20"/>
      <c r="D817" s="2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20"/>
      <c r="B818" s="20"/>
      <c r="C818" s="20"/>
      <c r="D818" s="2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20"/>
      <c r="B819" s="20"/>
      <c r="C819" s="20"/>
      <c r="D819" s="2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20"/>
      <c r="B820" s="20"/>
      <c r="C820" s="20"/>
      <c r="D820" s="2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20"/>
      <c r="B821" s="20"/>
      <c r="C821" s="20"/>
      <c r="D821" s="2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20"/>
      <c r="B822" s="20"/>
      <c r="C822" s="20"/>
      <c r="D822" s="2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20"/>
      <c r="B823" s="20"/>
      <c r="C823" s="20"/>
      <c r="D823" s="2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20"/>
      <c r="B824" s="20"/>
      <c r="C824" s="20"/>
      <c r="D824" s="2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20"/>
      <c r="B825" s="20"/>
      <c r="C825" s="20"/>
      <c r="D825" s="2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20"/>
      <c r="B826" s="20"/>
      <c r="C826" s="20"/>
      <c r="D826" s="2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20"/>
      <c r="B827" s="20"/>
      <c r="C827" s="20"/>
      <c r="D827" s="2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20"/>
      <c r="B828" s="20"/>
      <c r="C828" s="20"/>
      <c r="D828" s="2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20"/>
      <c r="B829" s="20"/>
      <c r="C829" s="20"/>
      <c r="D829" s="2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20"/>
      <c r="B830" s="20"/>
      <c r="C830" s="20"/>
      <c r="D830" s="2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20"/>
      <c r="B831" s="20"/>
      <c r="C831" s="20"/>
      <c r="D831" s="2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20"/>
      <c r="B832" s="20"/>
      <c r="C832" s="20"/>
      <c r="D832" s="2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20"/>
      <c r="B833" s="20"/>
      <c r="C833" s="20"/>
      <c r="D833" s="2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20"/>
      <c r="B834" s="20"/>
      <c r="C834" s="20"/>
      <c r="D834" s="2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20"/>
      <c r="B835" s="20"/>
      <c r="C835" s="20"/>
      <c r="D835" s="2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20"/>
      <c r="B836" s="20"/>
      <c r="C836" s="20"/>
      <c r="D836" s="2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20"/>
      <c r="B837" s="20"/>
      <c r="C837" s="20"/>
      <c r="D837" s="2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20"/>
      <c r="B838" s="20"/>
      <c r="C838" s="20"/>
      <c r="D838" s="2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20"/>
      <c r="B839" s="20"/>
      <c r="C839" s="20"/>
      <c r="D839" s="2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20"/>
      <c r="B840" s="20"/>
      <c r="C840" s="20"/>
      <c r="D840" s="2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20"/>
      <c r="B841" s="20"/>
      <c r="C841" s="20"/>
      <c r="D841" s="2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20"/>
      <c r="B842" s="20"/>
      <c r="C842" s="20"/>
      <c r="D842" s="2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20"/>
      <c r="B843" s="20"/>
      <c r="C843" s="20"/>
      <c r="D843" s="2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20"/>
      <c r="B844" s="20"/>
      <c r="C844" s="20"/>
      <c r="D844" s="2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20"/>
      <c r="B845" s="20"/>
      <c r="C845" s="20"/>
      <c r="D845" s="2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20"/>
      <c r="B846" s="20"/>
      <c r="C846" s="20"/>
      <c r="D846" s="2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20"/>
      <c r="B847" s="20"/>
      <c r="C847" s="20"/>
      <c r="D847" s="2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20"/>
      <c r="B848" s="20"/>
      <c r="C848" s="20"/>
      <c r="D848" s="2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20"/>
      <c r="B849" s="20"/>
      <c r="C849" s="20"/>
      <c r="D849" s="2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20"/>
      <c r="B850" s="20"/>
      <c r="C850" s="20"/>
      <c r="D850" s="2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20"/>
      <c r="B851" s="20"/>
      <c r="C851" s="20"/>
      <c r="D851" s="2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20"/>
      <c r="B852" s="20"/>
      <c r="C852" s="20"/>
      <c r="D852" s="2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20"/>
      <c r="B853" s="20"/>
      <c r="C853" s="20"/>
      <c r="D853" s="2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20"/>
      <c r="B854" s="20"/>
      <c r="C854" s="20"/>
      <c r="D854" s="2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20"/>
      <c r="B855" s="20"/>
      <c r="C855" s="20"/>
      <c r="D855" s="2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20"/>
      <c r="B856" s="20"/>
      <c r="C856" s="20"/>
      <c r="D856" s="2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20"/>
      <c r="B857" s="20"/>
      <c r="C857" s="20"/>
      <c r="D857" s="2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20"/>
      <c r="B858" s="20"/>
      <c r="C858" s="20"/>
      <c r="D858" s="2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20"/>
      <c r="B859" s="20"/>
      <c r="C859" s="20"/>
      <c r="D859" s="2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20"/>
      <c r="B860" s="20"/>
      <c r="C860" s="20"/>
      <c r="D860" s="2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20"/>
      <c r="B861" s="20"/>
      <c r="C861" s="20"/>
      <c r="D861" s="2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20"/>
      <c r="B862" s="20"/>
      <c r="C862" s="20"/>
      <c r="D862" s="2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20"/>
      <c r="B863" s="20"/>
      <c r="C863" s="20"/>
      <c r="D863" s="2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20"/>
      <c r="B864" s="20"/>
      <c r="C864" s="20"/>
      <c r="D864" s="2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20"/>
      <c r="B865" s="20"/>
      <c r="C865" s="20"/>
      <c r="D865" s="2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20"/>
      <c r="B866" s="20"/>
      <c r="C866" s="20"/>
      <c r="D866" s="2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20"/>
      <c r="B867" s="20"/>
      <c r="C867" s="20"/>
      <c r="D867" s="2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20"/>
      <c r="B868" s="20"/>
      <c r="C868" s="20"/>
      <c r="D868" s="2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20"/>
      <c r="B869" s="20"/>
      <c r="C869" s="20"/>
      <c r="D869" s="2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20"/>
      <c r="B870" s="20"/>
      <c r="C870" s="20"/>
      <c r="D870" s="2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20"/>
      <c r="B871" s="20"/>
      <c r="C871" s="20"/>
      <c r="D871" s="2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20"/>
      <c r="B872" s="20"/>
      <c r="C872" s="20"/>
      <c r="D872" s="2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20"/>
      <c r="B873" s="20"/>
      <c r="C873" s="20"/>
      <c r="D873" s="2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20"/>
      <c r="B874" s="20"/>
      <c r="C874" s="20"/>
      <c r="D874" s="2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20"/>
      <c r="B875" s="20"/>
      <c r="C875" s="20"/>
      <c r="D875" s="2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20"/>
      <c r="B876" s="20"/>
      <c r="C876" s="20"/>
      <c r="D876" s="2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20"/>
      <c r="B877" s="20"/>
      <c r="C877" s="20"/>
      <c r="D877" s="2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20"/>
      <c r="B878" s="20"/>
      <c r="C878" s="20"/>
      <c r="D878" s="2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20"/>
      <c r="B879" s="20"/>
      <c r="C879" s="20"/>
      <c r="D879" s="2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20"/>
      <c r="B880" s="20"/>
      <c r="C880" s="20"/>
      <c r="D880" s="2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20"/>
      <c r="B881" s="20"/>
      <c r="C881" s="20"/>
      <c r="D881" s="2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20"/>
      <c r="B882" s="20"/>
      <c r="C882" s="20"/>
      <c r="D882" s="2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20"/>
      <c r="B883" s="20"/>
      <c r="C883" s="20"/>
      <c r="D883" s="2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20"/>
      <c r="B884" s="20"/>
      <c r="C884" s="20"/>
      <c r="D884" s="2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20"/>
      <c r="B885" s="20"/>
      <c r="C885" s="20"/>
      <c r="D885" s="2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20"/>
      <c r="B886" s="20"/>
      <c r="C886" s="20"/>
      <c r="D886" s="2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20"/>
      <c r="B887" s="20"/>
      <c r="C887" s="20"/>
      <c r="D887" s="2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20"/>
      <c r="B888" s="20"/>
      <c r="C888" s="20"/>
      <c r="D888" s="2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20"/>
      <c r="B889" s="20"/>
      <c r="C889" s="20"/>
      <c r="D889" s="2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20"/>
      <c r="B890" s="20"/>
      <c r="C890" s="20"/>
      <c r="D890" s="2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20"/>
      <c r="B891" s="20"/>
      <c r="C891" s="20"/>
      <c r="D891" s="2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20"/>
      <c r="B892" s="20"/>
      <c r="C892" s="20"/>
      <c r="D892" s="2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20"/>
      <c r="B893" s="20"/>
      <c r="C893" s="20"/>
      <c r="D893" s="2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20"/>
      <c r="B894" s="20"/>
      <c r="C894" s="20"/>
      <c r="D894" s="2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20"/>
      <c r="B895" s="20"/>
      <c r="C895" s="20"/>
      <c r="D895" s="2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20"/>
      <c r="B896" s="20"/>
      <c r="C896" s="20"/>
      <c r="D896" s="2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20"/>
      <c r="B897" s="20"/>
      <c r="C897" s="20"/>
      <c r="D897" s="2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20"/>
      <c r="B898" s="20"/>
      <c r="C898" s="20"/>
      <c r="D898" s="2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20"/>
      <c r="B899" s="20"/>
      <c r="C899" s="20"/>
      <c r="D899" s="2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20"/>
      <c r="B900" s="20"/>
      <c r="C900" s="20"/>
      <c r="D900" s="2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20"/>
      <c r="B901" s="20"/>
      <c r="C901" s="20"/>
      <c r="D901" s="2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20"/>
      <c r="B902" s="20"/>
      <c r="C902" s="20"/>
      <c r="D902" s="2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20"/>
      <c r="B903" s="20"/>
      <c r="C903" s="20"/>
      <c r="D903" s="2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20"/>
      <c r="B904" s="20"/>
      <c r="C904" s="20"/>
      <c r="D904" s="2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20"/>
      <c r="B905" s="20"/>
      <c r="C905" s="20"/>
      <c r="D905" s="2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20"/>
      <c r="B906" s="20"/>
      <c r="C906" s="20"/>
      <c r="D906" s="2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20"/>
      <c r="B907" s="20"/>
      <c r="C907" s="20"/>
      <c r="D907" s="2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20"/>
      <c r="B908" s="20"/>
      <c r="C908" s="20"/>
      <c r="D908" s="2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20"/>
      <c r="B909" s="20"/>
      <c r="C909" s="20"/>
      <c r="D909" s="2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20"/>
      <c r="B910" s="20"/>
      <c r="C910" s="20"/>
      <c r="D910" s="2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20"/>
      <c r="B911" s="20"/>
      <c r="C911" s="20"/>
      <c r="D911" s="2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20"/>
      <c r="B912" s="20"/>
      <c r="C912" s="20"/>
      <c r="D912" s="2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20"/>
      <c r="B913" s="20"/>
      <c r="C913" s="20"/>
      <c r="D913" s="2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20"/>
      <c r="B914" s="20"/>
      <c r="C914" s="20"/>
      <c r="D914" s="2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20"/>
      <c r="B915" s="20"/>
      <c r="C915" s="20"/>
      <c r="D915" s="2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20"/>
      <c r="B916" s="20"/>
      <c r="C916" s="20"/>
      <c r="D916" s="2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20"/>
      <c r="B917" s="20"/>
      <c r="C917" s="20"/>
      <c r="D917" s="2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20"/>
      <c r="B918" s="20"/>
      <c r="C918" s="20"/>
      <c r="D918" s="2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20"/>
      <c r="B919" s="20"/>
      <c r="C919" s="20"/>
      <c r="D919" s="2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20"/>
      <c r="B920" s="20"/>
      <c r="C920" s="20"/>
      <c r="D920" s="2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20"/>
      <c r="B921" s="20"/>
      <c r="C921" s="20"/>
      <c r="D921" s="2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20"/>
      <c r="B922" s="20"/>
      <c r="C922" s="20"/>
      <c r="D922" s="2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20"/>
      <c r="B923" s="20"/>
      <c r="C923" s="20"/>
      <c r="D923" s="2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20"/>
      <c r="B924" s="20"/>
      <c r="C924" s="20"/>
      <c r="D924" s="2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20"/>
      <c r="B925" s="20"/>
      <c r="C925" s="20"/>
      <c r="D925" s="2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20"/>
      <c r="B926" s="20"/>
      <c r="C926" s="20"/>
      <c r="D926" s="2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20"/>
      <c r="B927" s="20"/>
      <c r="C927" s="20"/>
      <c r="D927" s="2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20"/>
      <c r="B928" s="20"/>
      <c r="C928" s="20"/>
      <c r="D928" s="2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20"/>
      <c r="B929" s="20"/>
      <c r="C929" s="20"/>
      <c r="D929" s="2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20"/>
      <c r="B930" s="20"/>
      <c r="C930" s="20"/>
      <c r="D930" s="2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20"/>
      <c r="B931" s="20"/>
      <c r="C931" s="20"/>
      <c r="D931" s="2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20"/>
      <c r="B932" s="20"/>
      <c r="C932" s="20"/>
      <c r="D932" s="2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20"/>
      <c r="B933" s="20"/>
      <c r="C933" s="20"/>
      <c r="D933" s="2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20"/>
      <c r="B934" s="20"/>
      <c r="C934" s="20"/>
      <c r="D934" s="2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20"/>
      <c r="B935" s="20"/>
      <c r="C935" s="20"/>
      <c r="D935" s="2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20"/>
      <c r="B936" s="20"/>
      <c r="C936" s="20"/>
      <c r="D936" s="2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20"/>
      <c r="B937" s="20"/>
      <c r="C937" s="20"/>
      <c r="D937" s="2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20"/>
      <c r="B938" s="20"/>
      <c r="C938" s="20"/>
      <c r="D938" s="2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20"/>
      <c r="B939" s="20"/>
      <c r="C939" s="20"/>
      <c r="D939" s="2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20"/>
      <c r="B940" s="20"/>
      <c r="C940" s="20"/>
      <c r="D940" s="2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20"/>
      <c r="B941" s="20"/>
      <c r="C941" s="20"/>
      <c r="D941" s="2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20"/>
      <c r="B942" s="20"/>
      <c r="C942" s="20"/>
      <c r="D942" s="2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20"/>
      <c r="B943" s="20"/>
      <c r="C943" s="20"/>
      <c r="D943" s="2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20"/>
      <c r="B944" s="20"/>
      <c r="C944" s="20"/>
      <c r="D944" s="2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20"/>
      <c r="B945" s="20"/>
      <c r="C945" s="20"/>
      <c r="D945" s="2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20"/>
      <c r="B946" s="20"/>
      <c r="C946" s="20"/>
      <c r="D946" s="2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20"/>
      <c r="B947" s="20"/>
      <c r="C947" s="20"/>
      <c r="D947" s="2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20"/>
      <c r="B948" s="20"/>
      <c r="C948" s="20"/>
      <c r="D948" s="2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20"/>
      <c r="B949" s="20"/>
      <c r="C949" s="20"/>
      <c r="D949" s="2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20"/>
      <c r="B950" s="20"/>
      <c r="C950" s="20"/>
      <c r="D950" s="2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20"/>
      <c r="B951" s="20"/>
      <c r="C951" s="20"/>
      <c r="D951" s="2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20"/>
      <c r="B952" s="20"/>
      <c r="C952" s="20"/>
      <c r="D952" s="2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20"/>
      <c r="B953" s="20"/>
      <c r="C953" s="20"/>
      <c r="D953" s="2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20"/>
      <c r="B954" s="20"/>
      <c r="C954" s="20"/>
      <c r="D954" s="2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20"/>
      <c r="B955" s="20"/>
      <c r="C955" s="20"/>
      <c r="D955" s="2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20"/>
      <c r="B956" s="20"/>
      <c r="C956" s="20"/>
      <c r="D956" s="2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20"/>
      <c r="B957" s="20"/>
      <c r="C957" s="20"/>
      <c r="D957" s="2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20"/>
      <c r="B958" s="20"/>
      <c r="C958" s="20"/>
      <c r="D958" s="2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20"/>
      <c r="B959" s="20"/>
      <c r="C959" s="20"/>
      <c r="D959" s="2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20"/>
      <c r="B960" s="20"/>
      <c r="C960" s="20"/>
      <c r="D960" s="2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20"/>
      <c r="B961" s="20"/>
      <c r="C961" s="20"/>
      <c r="D961" s="2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20"/>
      <c r="B962" s="20"/>
      <c r="C962" s="20"/>
      <c r="D962" s="2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20"/>
      <c r="B963" s="20"/>
      <c r="C963" s="20"/>
      <c r="D963" s="2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20"/>
      <c r="B964" s="20"/>
      <c r="C964" s="20"/>
      <c r="D964" s="2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20"/>
      <c r="B965" s="20"/>
      <c r="C965" s="20"/>
      <c r="D965" s="2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20"/>
      <c r="B966" s="20"/>
      <c r="C966" s="20"/>
      <c r="D966" s="2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20"/>
      <c r="B967" s="20"/>
      <c r="C967" s="20"/>
      <c r="D967" s="2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20"/>
      <c r="B968" s="20"/>
      <c r="C968" s="20"/>
      <c r="D968" s="2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20"/>
      <c r="B969" s="20"/>
      <c r="C969" s="20"/>
      <c r="D969" s="2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20"/>
      <c r="B970" s="20"/>
      <c r="C970" s="20"/>
      <c r="D970" s="2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20"/>
      <c r="B971" s="20"/>
      <c r="C971" s="20"/>
      <c r="D971" s="2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20"/>
      <c r="B972" s="20"/>
      <c r="C972" s="20"/>
      <c r="D972" s="2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20"/>
      <c r="B973" s="20"/>
      <c r="C973" s="20"/>
      <c r="D973" s="2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20"/>
      <c r="B974" s="20"/>
      <c r="C974" s="20"/>
      <c r="D974" s="2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20"/>
      <c r="B975" s="20"/>
      <c r="C975" s="20"/>
      <c r="D975" s="2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20"/>
      <c r="B976" s="20"/>
      <c r="C976" s="20"/>
      <c r="D976" s="2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20"/>
      <c r="B977" s="20"/>
      <c r="C977" s="20"/>
      <c r="D977" s="2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20"/>
      <c r="B978" s="20"/>
      <c r="C978" s="20"/>
      <c r="D978" s="2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20"/>
      <c r="B979" s="20"/>
      <c r="C979" s="20"/>
      <c r="D979" s="2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20"/>
      <c r="B980" s="20"/>
      <c r="C980" s="20"/>
      <c r="D980" s="2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20"/>
      <c r="B981" s="20"/>
      <c r="C981" s="20"/>
      <c r="D981" s="2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20"/>
      <c r="B982" s="20"/>
      <c r="C982" s="20"/>
      <c r="D982" s="2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20"/>
      <c r="B983" s="20"/>
      <c r="C983" s="20"/>
      <c r="D983" s="2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20"/>
      <c r="B984" s="20"/>
      <c r="C984" s="20"/>
      <c r="D984" s="2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20"/>
      <c r="B985" s="20"/>
      <c r="C985" s="20"/>
      <c r="D985" s="2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20"/>
      <c r="B986" s="20"/>
      <c r="C986" s="20"/>
      <c r="D986" s="2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20"/>
      <c r="B987" s="20"/>
      <c r="C987" s="20"/>
      <c r="D987" s="2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20"/>
      <c r="B988" s="20"/>
      <c r="C988" s="20"/>
      <c r="D988" s="2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20"/>
      <c r="B989" s="20"/>
      <c r="C989" s="20"/>
      <c r="D989" s="2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20"/>
      <c r="B990" s="20"/>
      <c r="C990" s="20"/>
      <c r="D990" s="2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20"/>
      <c r="B991" s="20"/>
      <c r="C991" s="20"/>
      <c r="D991" s="2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20"/>
      <c r="B992" s="20"/>
      <c r="C992" s="20"/>
      <c r="D992" s="2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20"/>
      <c r="B993" s="20"/>
      <c r="C993" s="20"/>
      <c r="D993" s="2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20"/>
      <c r="B994" s="20"/>
      <c r="C994" s="20"/>
      <c r="D994" s="2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2024-03-08T11:55:56Z</dcterms:created>
  <dc:creator>Pastoral</dc:creator>
</cp:coreProperties>
</file>